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teve Wagner\Documents\0-USCG AUX\DSO-NS\2026\S Portland\"/>
    </mc:Choice>
  </mc:AlternateContent>
  <xr:revisionPtr revIDLastSave="0" documentId="13_ncr:1_{ECA755FE-8C23-4918-B7C1-BB01FA24C663}" xr6:coauthVersionLast="47" xr6:coauthVersionMax="47" xr10:uidLastSave="{00000000-0000-0000-0000-000000000000}"/>
  <bookViews>
    <workbookView xWindow="8580" yWindow="2604" windowWidth="12912" windowHeight="11076" tabRatio="942" firstSheet="3" activeTab="3" xr2:uid="{E2078186-A2B0-4648-952B-DB403102E776}"/>
  </bookViews>
  <sheets>
    <sheet name="Raw Data" sheetId="25" state="hidden" r:id="rId1"/>
    <sheet name="1st Count" sheetId="5" state="hidden" r:id="rId2"/>
    <sheet name="2nd Count" sheetId="26" state="hidden" r:id="rId3"/>
    <sheet name="3rd Count" sheetId="27" r:id="rId4"/>
    <sheet name="Information" sheetId="17" r:id="rId5"/>
    <sheet name="ANT Info" sheetId="20" r:id="rId6"/>
    <sheet name="Calculator" sheetId="21" r:id="rId7"/>
    <sheet name="PATONs to Verify" sheetId="22" r:id="rId8"/>
    <sheet name="BH1 Booth Bay Harbor" sheetId="8" r:id="rId9"/>
    <sheet name="BH 2 Merrymeetings Bay" sheetId="9" r:id="rId10"/>
    <sheet name="BH 3 Sheepscot River" sheetId="10" r:id="rId11"/>
    <sheet name="BH 4 Friendship Long Isl." sheetId="6" r:id="rId12"/>
    <sheet name="Modified" sheetId="28" r:id="rId13"/>
    <sheet name="CB1 Casco Bay" sheetId="7" r:id="rId14"/>
    <sheet name="CB2 Orrs Isl 2 C.Small" sheetId="11" r:id="rId15"/>
    <sheet name="PH1 Portsmouth Harbor" sheetId="13" r:id="rId16"/>
    <sheet name="PH2 Prtsmth Hrbr CLASS 1" sheetId="14" r:id="rId17"/>
    <sheet name="SB Saco Bay" sheetId="15" r:id="rId18"/>
  </sheets>
  <definedNames>
    <definedName name="_xlnm.Print_Area" localSheetId="9">'BH 2 Merrymeetings Bay'!$A$3:$K$21</definedName>
    <definedName name="_xlnm.Print_Area" localSheetId="10">'BH 3 Sheepscot River'!$A$3:$K$17</definedName>
    <definedName name="_xlnm.Print_Area" localSheetId="11">'BH 4 Friendship Long Isl.'!$A$3:$K$6</definedName>
    <definedName name="_xlnm.Print_Area" localSheetId="8">'BH1 Booth Bay Harbor'!$A$3:$K$61</definedName>
    <definedName name="_xlnm.Print_Area" localSheetId="13">'CB1 Casco Bay'!$A$3:$K$67</definedName>
    <definedName name="_xlnm.Print_Area" localSheetId="14">'CB2 Orrs Isl 2 C.Small'!$A$3:$K$11</definedName>
    <definedName name="_xlnm.Print_Area" localSheetId="4">Information!$A$1:$A$21</definedName>
    <definedName name="_xlnm.Print_Area" localSheetId="15">'PH1 Portsmouth Harbor'!$A$2:$K$32</definedName>
    <definedName name="_xlnm.Print_Area" localSheetId="16">'PH2 Prtsmth Hrbr CLASS 1'!$A$3:$K$12</definedName>
    <definedName name="_xlnm.Print_Area" localSheetId="17">'SB Saco Bay'!$A$3:$K$35</definedName>
    <definedName name="_xlnm.Print_Titles" localSheetId="9">'BH 2 Merrymeetings Bay'!$2:$2</definedName>
    <definedName name="_xlnm.Print_Titles" localSheetId="10">'BH 3 Sheepscot River'!$2:$2</definedName>
    <definedName name="_xlnm.Print_Titles" localSheetId="11">'BH 4 Friendship Long Isl.'!$2:$2</definedName>
    <definedName name="_xlnm.Print_Titles" localSheetId="8">'BH1 Booth Bay Harbor'!$2:$2</definedName>
    <definedName name="_xlnm.Print_Titles" localSheetId="13">'CB1 Casco Bay'!$2:$2</definedName>
    <definedName name="_xlnm.Print_Titles" localSheetId="14">'CB2 Orrs Isl 2 C.Small'!$2:$2</definedName>
    <definedName name="_xlnm.Print_Titles" localSheetId="15">'PH1 Portsmouth Harbor'!$2:$2</definedName>
    <definedName name="_xlnm.Print_Titles" localSheetId="16">'PH2 Prtsmth Hrbr CLASS 1'!$2:$2</definedName>
    <definedName name="_xlnm.Print_Titles" localSheetId="17">'SB Saco Bay'!$2:$2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28" l="1"/>
  <c r="A1" i="28"/>
  <c r="B1" i="28" s="1"/>
  <c r="J1" i="27" l="1"/>
  <c r="E1" i="27"/>
  <c r="F1" i="27" s="1"/>
  <c r="J1" i="26"/>
  <c r="E1" i="26"/>
  <c r="F1" i="26" s="1"/>
  <c r="J1" i="5"/>
  <c r="E1" i="5"/>
  <c r="F1" i="5" s="1"/>
  <c r="J1" i="25"/>
  <c r="AZ1" i="22"/>
  <c r="AV1" i="22"/>
  <c r="AR1" i="22"/>
  <c r="AN1" i="22"/>
  <c r="AJ1" i="22"/>
  <c r="AF1" i="22"/>
  <c r="AB1" i="22"/>
  <c r="X1" i="22"/>
  <c r="T1" i="22"/>
  <c r="P1" i="22"/>
  <c r="M1" i="22"/>
  <c r="Q1" i="22" s="1"/>
  <c r="U1" i="22" s="1"/>
  <c r="Y1" i="22" s="1"/>
  <c r="AC1" i="22" s="1"/>
  <c r="AG1" i="22" s="1"/>
  <c r="AK1" i="22" s="1"/>
  <c r="AO1" i="22" s="1"/>
  <c r="AS1" i="22" s="1"/>
  <c r="AW1" i="22" s="1"/>
  <c r="BA1" i="22" s="1"/>
  <c r="L1" i="22"/>
  <c r="H1" i="22"/>
  <c r="E1" i="25"/>
  <c r="F1" i="25" s="1"/>
  <c r="C1" i="22"/>
  <c r="F1" i="15"/>
  <c r="A1" i="15"/>
  <c r="F1" i="14"/>
  <c r="A1" i="14"/>
  <c r="F1" i="13"/>
  <c r="A1" i="13"/>
  <c r="F1" i="11"/>
  <c r="A1" i="11"/>
  <c r="F1" i="7"/>
  <c r="A1" i="7"/>
  <c r="F1" i="6"/>
  <c r="A1" i="6"/>
  <c r="F1" i="10"/>
  <c r="A1" i="10"/>
  <c r="F1" i="9"/>
  <c r="A1" i="9"/>
  <c r="F1" i="8"/>
  <c r="A1" i="8"/>
  <c r="D22" i="17"/>
  <c r="D21" i="17"/>
  <c r="D20" i="17"/>
  <c r="E62" i="21"/>
  <c r="D43" i="21"/>
  <c r="D51" i="21" s="1"/>
  <c r="C43" i="21"/>
  <c r="G43" i="21" s="1"/>
  <c r="D46" i="21" s="1"/>
  <c r="E46" i="21" s="1"/>
  <c r="D42" i="21"/>
  <c r="D50" i="21" s="1"/>
  <c r="C42" i="21"/>
  <c r="C55" i="21" s="1"/>
  <c r="F35" i="21"/>
  <c r="D34" i="21"/>
  <c r="G32" i="21"/>
  <c r="G28" i="21"/>
  <c r="G24" i="21"/>
  <c r="G20" i="21"/>
  <c r="K14" i="21"/>
  <c r="G11" i="21"/>
  <c r="G10" i="21"/>
  <c r="K3" i="21"/>
  <c r="N14" i="21" s="1"/>
  <c r="N8" i="21" s="1"/>
  <c r="C3" i="21"/>
  <c r="O8" i="21" l="1"/>
  <c r="J6" i="21"/>
  <c r="G42" i="21"/>
  <c r="D47" i="21" s="1"/>
  <c r="C50" i="21"/>
  <c r="C53" i="21" s="1"/>
  <c r="C54" i="21" s="1"/>
  <c r="F15" i="21" s="1"/>
  <c r="N13" i="21"/>
  <c r="N10" i="21" s="1"/>
  <c r="O10" i="21" s="1"/>
  <c r="C51" i="21"/>
  <c r="C14" i="21" l="1"/>
  <c r="C15" i="21" s="1"/>
  <c r="F14" i="21" s="1"/>
  <c r="E47" i="21"/>
  <c r="N7" i="21"/>
  <c r="O7" i="21" s="1"/>
  <c r="C10" i="21" l="1"/>
  <c r="C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author>
  </authors>
  <commentList>
    <comment ref="B3" authorId="0" shapeId="0" xr:uid="{E6D9425A-8DCF-4C6C-8DFA-89EBA6441B8C}">
      <text>
        <r>
          <rPr>
            <sz val="12"/>
            <color indexed="81"/>
            <rFont val="Calibri"/>
            <family val="2"/>
          </rPr>
          <t>Enter the appropriate Aid Type number  for the PATON being reviewed.
1 = Fixed Lateral Daybeacon.
2 = Floating Lateral Buoy.
3 = Fixed or Floating Regulatory PATON.
0 = Blank (Does not calculate error.)</t>
        </r>
      </text>
    </comment>
    <comment ref="D3" authorId="0" shapeId="0" xr:uid="{67DB3753-CFA0-4F29-BDD3-079CD7C8D0EB}">
      <text>
        <r>
          <rPr>
            <sz val="12"/>
            <color indexed="81"/>
            <rFont val="Calibri"/>
            <family val="2"/>
          </rPr>
          <t xml:space="preserve">Enter the EPE - Estimated Position Error from a marine-grade GPS set.      
For effective accuracy, WAAS should be enabled in your GPS. 
EPE must be 20 feet or below.
</t>
        </r>
      </text>
    </comment>
    <comment ref="E3" authorId="0" shapeId="0" xr:uid="{D7D8F0F5-73CC-4DAE-A696-349D9893CC21}">
      <text>
        <r>
          <rPr>
            <sz val="10"/>
            <color indexed="81"/>
            <rFont val="Tahoma"/>
            <family val="2"/>
          </rPr>
          <t>Enter the Distance from the antenna on your GPS set to the object.</t>
        </r>
        <r>
          <rPr>
            <sz val="9"/>
            <color indexed="81"/>
            <rFont val="Tahoma"/>
            <family val="2"/>
          </rPr>
          <t xml:space="preserve">
</t>
        </r>
      </text>
    </comment>
    <comment ref="H3" authorId="0" shapeId="0" xr:uid="{E6C0194A-D2E3-4179-992F-55730D6A46AF}">
      <text>
        <r>
          <rPr>
            <sz val="10"/>
            <color indexed="81"/>
            <rFont val="Calibri"/>
            <family val="2"/>
          </rPr>
          <t>Enter the correction for the HOT - Height of Tide for the time when the depth reading was taken.</t>
        </r>
        <r>
          <rPr>
            <sz val="9"/>
            <color indexed="81"/>
            <rFont val="Calibri"/>
            <family val="2"/>
          </rPr>
          <t xml:space="preserve">
</t>
        </r>
      </text>
    </comment>
    <comment ref="I3" authorId="0" shapeId="0" xr:uid="{D249B0D1-AE36-469F-BCD3-14A17637E544}">
      <text>
        <r>
          <rPr>
            <sz val="10"/>
            <color indexed="81"/>
            <rFont val="Calibri"/>
            <family val="2"/>
          </rPr>
          <t>Enter the distance (in feet) from the location of the transducer under the water to the waterline.</t>
        </r>
        <r>
          <rPr>
            <sz val="9"/>
            <color indexed="81"/>
            <rFont val="Calibri"/>
            <family val="2"/>
          </rPr>
          <t xml:space="preserve">
</t>
        </r>
      </text>
    </comment>
    <comment ref="J3" authorId="0" shapeId="0" xr:uid="{A899093C-9A6E-4908-9BA7-B05E89E40F5A}">
      <text>
        <r>
          <rPr>
            <sz val="10"/>
            <color indexed="81"/>
            <rFont val="Calibri"/>
            <family val="2"/>
          </rPr>
          <t>Enter the depth read out from your Echo Sounder or the Lead Line.</t>
        </r>
        <r>
          <rPr>
            <sz val="9"/>
            <color indexed="81"/>
            <rFont val="Tahoma"/>
            <family val="2"/>
          </rPr>
          <t xml:space="preserve">
</t>
        </r>
      </text>
    </comment>
    <comment ref="C7" authorId="0" shapeId="0" xr:uid="{6E642C4B-CCD2-49D7-A533-2D981E98A86F}">
      <text>
        <r>
          <rPr>
            <sz val="10"/>
            <color indexed="81"/>
            <rFont val="Calibri"/>
            <family val="2"/>
          </rPr>
          <t xml:space="preserve">Enter the Latitude formatted as: 
 </t>
        </r>
        <r>
          <rPr>
            <b/>
            <u/>
            <sz val="10"/>
            <color indexed="81"/>
            <rFont val="Calibri"/>
            <family val="2"/>
          </rPr>
          <t>DD-MM-SS.SSS</t>
        </r>
        <r>
          <rPr>
            <sz val="10"/>
            <color indexed="81"/>
            <rFont val="Calibri"/>
            <family val="2"/>
          </rPr>
          <t>.</t>
        </r>
      </text>
    </comment>
    <comment ref="G7" authorId="0" shapeId="0" xr:uid="{67445DAB-D926-4074-9B18-DF630F4F6A0B}">
      <text>
        <r>
          <rPr>
            <sz val="11"/>
            <color indexed="81"/>
            <rFont val="Calibri"/>
            <family val="2"/>
          </rPr>
          <t xml:space="preserve">Enter the latitude formatted as: 
</t>
        </r>
        <r>
          <rPr>
            <b/>
            <u/>
            <sz val="11"/>
            <color indexed="81"/>
            <rFont val="Calibri"/>
            <family val="2"/>
          </rPr>
          <t>DD-MM-SS.SSS.</t>
        </r>
        <r>
          <rPr>
            <sz val="9"/>
            <color indexed="81"/>
            <rFont val="Tahoma"/>
            <family val="2"/>
          </rPr>
          <t xml:space="preserve">
</t>
        </r>
      </text>
    </comment>
    <comment ref="K7" authorId="0" shapeId="0" xr:uid="{47EFFD04-0D20-4683-AE84-8909135E5DD7}">
      <text>
        <r>
          <rPr>
            <b/>
            <sz val="9"/>
            <color indexed="81"/>
            <rFont val="Tahoma"/>
            <family val="2"/>
          </rPr>
          <t>Enter the Range of Tide for the local area.</t>
        </r>
      </text>
    </comment>
    <comment ref="C8" authorId="0" shapeId="0" xr:uid="{8F90EE9E-AA43-44F2-A45E-EA2246908C55}">
      <text>
        <r>
          <rPr>
            <sz val="10"/>
            <color indexed="81"/>
            <rFont val="Calibri"/>
            <family val="2"/>
          </rPr>
          <t xml:space="preserve">Enter the longitude formatted as:  
</t>
        </r>
        <r>
          <rPr>
            <b/>
            <u/>
            <sz val="10"/>
            <color indexed="81"/>
            <rFont val="Calibri"/>
            <family val="2"/>
          </rPr>
          <t>DDD-MM-SS.SSS</t>
        </r>
      </text>
    </comment>
    <comment ref="G8" authorId="0" shapeId="0" xr:uid="{9783C2EA-CCE6-4EAA-B222-4BCD143353DC}">
      <text>
        <r>
          <rPr>
            <sz val="10"/>
            <color indexed="81"/>
            <rFont val="Calibri"/>
            <family val="2"/>
          </rPr>
          <t xml:space="preserve">Enter the longitude formatted as:  
</t>
        </r>
        <r>
          <rPr>
            <b/>
            <u/>
            <sz val="10"/>
            <color indexed="81"/>
            <rFont val="Calibri"/>
            <family val="2"/>
          </rPr>
          <t>DDD-MM-SS.SSS</t>
        </r>
      </text>
    </comment>
    <comment ref="K11" authorId="0" shapeId="0" xr:uid="{F45A7647-CA54-43C8-853E-E88F5E865FE8}">
      <text>
        <r>
          <rPr>
            <b/>
            <sz val="9"/>
            <color indexed="81"/>
            <rFont val="Tahoma"/>
            <family val="2"/>
          </rPr>
          <t>Enter the Factor for the length of the harness for the buoy. (1.5 is suggested)</t>
        </r>
      </text>
    </comment>
    <comment ref="K12" authorId="0" shapeId="0" xr:uid="{92591961-0E62-45E6-8E96-831E3979F71F}">
      <text>
        <r>
          <rPr>
            <b/>
            <sz val="9"/>
            <color indexed="81"/>
            <rFont val="Tahoma"/>
            <family val="2"/>
          </rPr>
          <t>Enter the Factor to handle the extreme heights of tide in the local area. (1.2 is suggested)</t>
        </r>
      </text>
    </comment>
    <comment ref="E20" authorId="0" shapeId="0" xr:uid="{73BE52EC-6D30-413B-8EEE-74F3DE9BF526}">
      <text>
        <r>
          <rPr>
            <sz val="10"/>
            <color indexed="81"/>
            <rFont val="Calibri"/>
            <family val="2"/>
          </rPr>
          <t>ENTER THE DISTANCE IN NAUTICAL MILES</t>
        </r>
      </text>
    </comment>
    <comment ref="E24" authorId="0" shapeId="0" xr:uid="{4E41D77C-9FC5-4FC1-97E7-A0EEF685FB09}">
      <text>
        <r>
          <rPr>
            <sz val="10"/>
            <color indexed="81"/>
            <rFont val="Calibri"/>
            <family val="2"/>
          </rPr>
          <t>ENTER THE DISTANCE IN METERS.</t>
        </r>
        <r>
          <rPr>
            <sz val="9"/>
            <color indexed="81"/>
            <rFont val="Tahoma"/>
            <family val="2"/>
          </rPr>
          <t xml:space="preserve">
</t>
        </r>
      </text>
    </comment>
    <comment ref="E28" authorId="0" shapeId="0" xr:uid="{8CF6E6CA-944B-407E-B5CB-784CDFEB30BE}">
      <text>
        <r>
          <rPr>
            <sz val="10"/>
            <color indexed="81"/>
            <rFont val="Calibri"/>
            <family val="2"/>
          </rPr>
          <t>ENTER THE DISTANCE IN FEET.</t>
        </r>
        <r>
          <rPr>
            <sz val="9"/>
            <color indexed="81"/>
            <rFont val="Tahoma"/>
            <family val="2"/>
          </rPr>
          <t xml:space="preserve">
</t>
        </r>
      </text>
    </comment>
    <comment ref="D35" authorId="0" shapeId="0" xr:uid="{33C8D46F-C434-4D7F-8C84-52A48D69E6A5}">
      <text>
        <r>
          <rPr>
            <sz val="9"/>
            <color indexed="81"/>
            <rFont val="Tahoma"/>
            <family val="2"/>
          </rPr>
          <t xml:space="preserve">Enter the scale of the NOAA chart that is being used.
</t>
        </r>
      </text>
    </comment>
  </commentList>
</comments>
</file>

<file path=xl/sharedStrings.xml><?xml version="1.0" encoding="utf-8"?>
<sst xmlns="http://schemas.openxmlformats.org/spreadsheetml/2006/main" count="17898" uniqueCount="1457">
  <si>
    <t>Paton Name</t>
  </si>
  <si>
    <t>Lat</t>
  </si>
  <si>
    <t>Long</t>
  </si>
  <si>
    <t>Type</t>
  </si>
  <si>
    <t>Class</t>
  </si>
  <si>
    <t>Set Pull</t>
  </si>
  <si>
    <t>Back Channel No Wake Buoy A  </t>
  </si>
  <si>
    <t>43 04 53.76 N</t>
  </si>
  <si>
    <t>70 43 20.700 W</t>
  </si>
  <si>
    <t>3 </t>
  </si>
  <si>
    <t>No</t>
  </si>
  <si>
    <t>05/01 - 10/14 </t>
  </si>
  <si>
    <t>Back Channel No Wake Buoy B  </t>
  </si>
  <si>
    <t>43 05 03.10 N</t>
  </si>
  <si>
    <t>70 42 51.100 W</t>
  </si>
  <si>
    <t>Back Channel No Wake Buoy C  </t>
  </si>
  <si>
    <t>43 04 51.90 N</t>
  </si>
  <si>
    <t>70 44 54.180 W</t>
  </si>
  <si>
    <t>Yes</t>
  </si>
  <si>
    <t>Back Channel No Wake Buoy D  </t>
  </si>
  <si>
    <t>43 05 00.72 N</t>
  </si>
  <si>
    <t>70 45 00.010 W</t>
  </si>
  <si>
    <t>Back River Speed Bouy   </t>
  </si>
  <si>
    <t>43 53 03.96 N</t>
  </si>
  <si>
    <t>69 40 00.180 W</t>
  </si>
  <si>
    <t>05/01 - 10/31 </t>
  </si>
  <si>
    <t>Badgers Island Marina No Wake Buoy A  </t>
  </si>
  <si>
    <t>43 04 50.58 N</t>
  </si>
  <si>
    <t>70 45 14.040 W</t>
  </si>
  <si>
    <t>Badgers Island Marina No Wake Buoy B  </t>
  </si>
  <si>
    <t>43 04 50.40 N</t>
  </si>
  <si>
    <t>70 45 19.020 W</t>
  </si>
  <si>
    <t>2 </t>
  </si>
  <si>
    <t>Basket Island Lighted Shellfish Raft A   </t>
  </si>
  <si>
    <t>43 43 58.00 N</t>
  </si>
  <si>
    <t>70 09 52.000 W</t>
  </si>
  <si>
    <t>Batson River No Wake Buoy   </t>
  </si>
  <si>
    <t>43 23 15.00 N</t>
  </si>
  <si>
    <t>70 25 40.500 W</t>
  </si>
  <si>
    <t>05/02 - 09/15 </t>
  </si>
  <si>
    <t>Boothbay Harbor No Wake Lighted Buoy A   </t>
  </si>
  <si>
    <t>43 50 22.26 N</t>
  </si>
  <si>
    <t>69 38 24.420 W</t>
  </si>
  <si>
    <t>05/15 - 10/15 </t>
  </si>
  <si>
    <t>Boothbay Harbor No Wake Lighted Buoy B   </t>
  </si>
  <si>
    <t>43 50 20.64 N</t>
  </si>
  <si>
    <t>69 38 20.520 W</t>
  </si>
  <si>
    <t>Boothbay Harbor No Wake Lighted Buoy C   </t>
  </si>
  <si>
    <t>43 50 18.54 N</t>
  </si>
  <si>
    <t>69 38 15.240 W</t>
  </si>
  <si>
    <t>Boothbay Harbor No Wake Lighted Buoy D   </t>
  </si>
  <si>
    <t>43 50 12.12 N</t>
  </si>
  <si>
    <t>69 37 55.080 W</t>
  </si>
  <si>
    <t>Boothbay Harbor Shipyard Rock Daybeacon   </t>
  </si>
  <si>
    <t>43 50 54.00 N</t>
  </si>
  <si>
    <t>69 37 55.000 W</t>
  </si>
  <si>
    <t>Bowdoin College Harpswell Cove Research Lighted Buoy R   </t>
  </si>
  <si>
    <t>43 45 38.28 N</t>
  </si>
  <si>
    <t>69 59 18.720 W</t>
  </si>
  <si>
    <t>04/01 - 11/01 </t>
  </si>
  <si>
    <t>Bristol Gut No Wake Buoy A   </t>
  </si>
  <si>
    <t>43 51 59.00 N</t>
  </si>
  <si>
    <t>69 33 14.000 W</t>
  </si>
  <si>
    <t>05/01 - 11/30 </t>
  </si>
  <si>
    <t>Bristol Gut No Wake Buoy B   </t>
  </si>
  <si>
    <t>43 51 51.40 N</t>
  </si>
  <si>
    <t>69 33 13.900 W</t>
  </si>
  <si>
    <t>Bristol Gut No Wake Buoy C   </t>
  </si>
  <si>
    <t>43 51 43.20 N</t>
  </si>
  <si>
    <t>69 33 33.600 W</t>
  </si>
  <si>
    <t>Bristol Gut No Wake Buoy D   </t>
  </si>
  <si>
    <t>43 51 39.20 N</t>
  </si>
  <si>
    <t>69 33 44.300 W</t>
  </si>
  <si>
    <t>05/01 - 11/15 </t>
  </si>
  <si>
    <t>Cable Pier West Light   </t>
  </si>
  <si>
    <t>43 06 13.20 N</t>
  </si>
  <si>
    <t>70 47 31.500 W</t>
  </si>
  <si>
    <t>44 00 25.10 N</t>
  </si>
  <si>
    <t>69 52 53.600 W</t>
  </si>
  <si>
    <t>05/25 - 10/01 </t>
  </si>
  <si>
    <t>Chauncey Creek No Wake Buoy A  </t>
  </si>
  <si>
    <t>43 04 46.78 N</t>
  </si>
  <si>
    <t>70 41 59.355 W</t>
  </si>
  <si>
    <t>Christmas Cove No Wake Buoy A   </t>
  </si>
  <si>
    <t>43 50 38.60 N</t>
  </si>
  <si>
    <t>69 33 34.000 W</t>
  </si>
  <si>
    <t>Christmas Cove No Wake Buoy B   </t>
  </si>
  <si>
    <t>43 50 38.00 N</t>
  </si>
  <si>
    <t>69 33 33.500 W</t>
  </si>
  <si>
    <t>Christmas Cove No Wake Buoy C   </t>
  </si>
  <si>
    <t>43 50 36.40 N</t>
  </si>
  <si>
    <t>69 33 32.000 W</t>
  </si>
  <si>
    <t>Cousins River No Wake Buoy   </t>
  </si>
  <si>
    <t>43 47 58.20 N</t>
  </si>
  <si>
    <t>70 09 05.280 W</t>
  </si>
  <si>
    <t>05/01 - 10/01 </t>
  </si>
  <si>
    <t>Cribstone Bridge Daybeacon 1   </t>
  </si>
  <si>
    <t>43 44 52.80 N</t>
  </si>
  <si>
    <t>Cribstone Bridge Daybeacon 2   </t>
  </si>
  <si>
    <t>Damariscotta River Buoy 26  </t>
  </si>
  <si>
    <t>44 01 51.75 N</t>
  </si>
  <si>
    <t>69 32 08.368 W</t>
  </si>
  <si>
    <t>05/01 - 11/01 </t>
  </si>
  <si>
    <t>Damariscotta River Buoy 28  </t>
  </si>
  <si>
    <t>44 01 55.54 N</t>
  </si>
  <si>
    <t>69 32 05.380 W</t>
  </si>
  <si>
    <t>Dogs Head Oyster Aquaculture Buoy A   </t>
  </si>
  <si>
    <t>43 47 48.03 N</t>
  </si>
  <si>
    <t>69 57 14.250 W</t>
  </si>
  <si>
    <t>DOVER OUTFALL REGULATORY BY   </t>
  </si>
  <si>
    <t>43 09 23.58 N</t>
  </si>
  <si>
    <t>70 49 51.400 W</t>
  </si>
  <si>
    <t>Factory Island Channel Buoy 1   </t>
  </si>
  <si>
    <t>43 29 32.25 N</t>
  </si>
  <si>
    <t>70 26 25.600 W</t>
  </si>
  <si>
    <t>05/01 - 10/30 </t>
  </si>
  <si>
    <t>Factory Island Channel Buoy 2   </t>
  </si>
  <si>
    <t>43 29 32.90 N</t>
  </si>
  <si>
    <t>70 26 24.900 W</t>
  </si>
  <si>
    <t>Factory Island Channel Buoy 3  </t>
  </si>
  <si>
    <t>43 29 38.40 N</t>
  </si>
  <si>
    <t>70 26 41.000 W</t>
  </si>
  <si>
    <t>Factory Island Channel Buoy 4   </t>
  </si>
  <si>
    <t>43 29 38.70 N</t>
  </si>
  <si>
    <t>70 26 39.900 W</t>
  </si>
  <si>
    <t>Factory Island Channel Buoy 5   </t>
  </si>
  <si>
    <t>43 29 34.80 N</t>
  </si>
  <si>
    <t>70 26 46.300 W</t>
  </si>
  <si>
    <t>Factory Island Channel Buoy 6   </t>
  </si>
  <si>
    <t>43 29 34.90 N</t>
  </si>
  <si>
    <t>70 26 47.800 W</t>
  </si>
  <si>
    <t>Fore River Outfall Daybeacon   </t>
  </si>
  <si>
    <t>43 38 32.47 N</t>
  </si>
  <si>
    <t>70 15 35.280 W</t>
  </si>
  <si>
    <t>Gamage Shipyard No Wake Buoy   </t>
  </si>
  <si>
    <t>43 51 40.56 N</t>
  </si>
  <si>
    <t>69 33 39.600 W</t>
  </si>
  <si>
    <t>04/01 - 11/30 </t>
  </si>
  <si>
    <t>Georgetown No Wake Buoy A   </t>
  </si>
  <si>
    <t>43 51 13.44 N</t>
  </si>
  <si>
    <t>69 43 44.330 W</t>
  </si>
  <si>
    <t>Georgetown No Wake Buoy B  </t>
  </si>
  <si>
    <t>43 48 40.93 N</t>
  </si>
  <si>
    <t>69 44 44.830 W</t>
  </si>
  <si>
    <t>Georgetown No Wake Buoy C  </t>
  </si>
  <si>
    <t>43 48 34.30 N</t>
  </si>
  <si>
    <t>69 44 47.600 W</t>
  </si>
  <si>
    <t>Georgetown No Wake Buoy D   </t>
  </si>
  <si>
    <t>43 50 22.50 N</t>
  </si>
  <si>
    <t>69 42 48.500 W</t>
  </si>
  <si>
    <t>Georgetown No Wake Buoy E   </t>
  </si>
  <si>
    <t>43 49 40.13 N</t>
  </si>
  <si>
    <t>69 42 23.150 W</t>
  </si>
  <si>
    <t>Georgetown No Wake Buoy F   </t>
  </si>
  <si>
    <t>43 49 23.62 N</t>
  </si>
  <si>
    <t>69 42 20.650 W</t>
  </si>
  <si>
    <t>Georgetown No Wake Buoy G   </t>
  </si>
  <si>
    <t>43 49 09.35 N</t>
  </si>
  <si>
    <t>69 42 36.750 W</t>
  </si>
  <si>
    <t>Georgetown No Wake Buoy H   </t>
  </si>
  <si>
    <t>43 48 25.41 N</t>
  </si>
  <si>
    <t>69 43 06.830 W</t>
  </si>
  <si>
    <t>Gun Point Creek No Wake Buoy  </t>
  </si>
  <si>
    <t>43 45 57.84 N</t>
  </si>
  <si>
    <t>69 56 51.060 W</t>
  </si>
  <si>
    <t>HBS Lighted Buoy 1   </t>
  </si>
  <si>
    <t>43 43 23.94 N</t>
  </si>
  <si>
    <t>70 11 54.780 W</t>
  </si>
  <si>
    <t>04/01 - 11/15 </t>
  </si>
  <si>
    <t>HBS Lighted Buoy 2   </t>
  </si>
  <si>
    <t>43 43 25.68 N</t>
  </si>
  <si>
    <t>70 11 52.920 W</t>
  </si>
  <si>
    <t>Little Chebeague Island Aquaculture Buoy A   </t>
  </si>
  <si>
    <t>43 42 29.74 N</t>
  </si>
  <si>
    <t>70 09 31.270 W</t>
  </si>
  <si>
    <t>Little Chebeague Island Aquaculture Buoy B   </t>
  </si>
  <si>
    <t>43 42 28.54 N</t>
  </si>
  <si>
    <t>70 09 31.140 W</t>
  </si>
  <si>
    <t>Little Chebeague Island Aquaculture Buoy C   </t>
  </si>
  <si>
    <t>43 42 29.30 N</t>
  </si>
  <si>
    <t>70 09 22.850 W</t>
  </si>
  <si>
    <t>Little Chebeague Island Aquaculture Buoy D   </t>
  </si>
  <si>
    <t>43 42 28.06 N</t>
  </si>
  <si>
    <t>70 09 22.840 W</t>
  </si>
  <si>
    <t>Little River No Wake Buoy   </t>
  </si>
  <si>
    <t>43 49 30.70 N</t>
  </si>
  <si>
    <t>69 35 00.100 W</t>
  </si>
  <si>
    <t>43 24 05.40 N</t>
  </si>
  <si>
    <t>70 23 56.400 W</t>
  </si>
  <si>
    <t>Maddock Cove No Wake Buoy   </t>
  </si>
  <si>
    <t>43 50 09.18 N</t>
  </si>
  <si>
    <t>69 40 48.420 W</t>
  </si>
  <si>
    <t>05/15 - 12/01 </t>
  </si>
  <si>
    <t>McFarland Island Daybeacon   </t>
  </si>
  <si>
    <t>43 50 54.69 N</t>
  </si>
  <si>
    <t>69 37 49.800 W</t>
  </si>
  <si>
    <t>McFarland Island Daybeacon 11   </t>
  </si>
  <si>
    <t>43 50 52.38 N</t>
  </si>
  <si>
    <t>69 37 42.600 W</t>
  </si>
  <si>
    <t>Mere Point Brunswick PD Boat Launch Buoy 1   </t>
  </si>
  <si>
    <t>43 49 38.04 N</t>
  </si>
  <si>
    <t>70 00 56.880 W</t>
  </si>
  <si>
    <t>Mere Point Brunswick PD Boat Launch Buoy 2   </t>
  </si>
  <si>
    <t>43 49 38.82 N</t>
  </si>
  <si>
    <t>70 00 55.980 W</t>
  </si>
  <si>
    <t>Mere Point Brunswick PD Boat Launch Buoy 3   </t>
  </si>
  <si>
    <t>43 49 39.54 N</t>
  </si>
  <si>
    <t>70 00 58.440 W</t>
  </si>
  <si>
    <t>Mere Point Brunswick PD Boat Launch Buoy 4   </t>
  </si>
  <si>
    <t>43 49 40.20 N</t>
  </si>
  <si>
    <t>70 00 57.840 W</t>
  </si>
  <si>
    <t>Mere Point Oyster Company Aquaculture Buoy NE   </t>
  </si>
  <si>
    <t>43 50 14.92 N</t>
  </si>
  <si>
    <t>70 01 17.470 W</t>
  </si>
  <si>
    <t>Mere Point Oyster Company Aquaculture Buoy NW   </t>
  </si>
  <si>
    <t>43 50 19.10 N</t>
  </si>
  <si>
    <t>70 01 25.000 W</t>
  </si>
  <si>
    <t>Mere Point Oyster Company Aquaculture Buoy SE   </t>
  </si>
  <si>
    <t>43 49 56.91 N</t>
  </si>
  <si>
    <t>70 01 37.100 W</t>
  </si>
  <si>
    <t>Mere Point Oyster Company Aquaculture Buoy SW   </t>
  </si>
  <si>
    <t>Merrymeeting Bay Buoy 1   </t>
  </si>
  <si>
    <t>43 58 58.19 N</t>
  </si>
  <si>
    <t>69 51 17.000 W</t>
  </si>
  <si>
    <t>Merrymeeting Bay Buoy 3   </t>
  </si>
  <si>
    <t>Merrymeeting Bay Buoy 4   </t>
  </si>
  <si>
    <t>43 58 52.31 N</t>
  </si>
  <si>
    <t>69 52 15.400 W</t>
  </si>
  <si>
    <t>43 59 05.40 N</t>
  </si>
  <si>
    <t>69 52 33.720 W</t>
  </si>
  <si>
    <t>43 59 04.74 N</t>
  </si>
  <si>
    <t>69 52 31.740 W</t>
  </si>
  <si>
    <t>Mill Cove Buoy 3   </t>
  </si>
  <si>
    <t>43 38 44.98 N</t>
  </si>
  <si>
    <t>70 15 09.090 W</t>
  </si>
  <si>
    <t>04/01 - 10/30 </t>
  </si>
  <si>
    <t>Mill Cove Buoy 5   </t>
  </si>
  <si>
    <t>43 38 42.04 N</t>
  </si>
  <si>
    <t>70 15 07.780 W</t>
  </si>
  <si>
    <t>Mill Cove Buoy 7   </t>
  </si>
  <si>
    <t>43 38 39.82 N</t>
  </si>
  <si>
    <t>70 15 06.660 W</t>
  </si>
  <si>
    <t>Mill Cove Daybeacon 1   </t>
  </si>
  <si>
    <t>43 38 48.46 N</t>
  </si>
  <si>
    <t>70 15 11.719 W</t>
  </si>
  <si>
    <t>Mill Cove Daybeacon 11   </t>
  </si>
  <si>
    <t>43 38 32.89 N</t>
  </si>
  <si>
    <t>70 15 02.880 W</t>
  </si>
  <si>
    <t>Mill Cove Daybeacon 2   </t>
  </si>
  <si>
    <t>43 38 48.11 N</t>
  </si>
  <si>
    <t>70 15 12.489 W</t>
  </si>
  <si>
    <t>Mill Cove Daybeacon 4   </t>
  </si>
  <si>
    <t>43 38 44.43 N</t>
  </si>
  <si>
    <t>70 15 10.213 W</t>
  </si>
  <si>
    <t>Mill Cove Daybeacon 6   </t>
  </si>
  <si>
    <t>43 38 41.61 N</t>
  </si>
  <si>
    <t>70 15 08.487 W</t>
  </si>
  <si>
    <t>Mill Cove Daybeacon 8   </t>
  </si>
  <si>
    <t>43 38 39.36 N</t>
  </si>
  <si>
    <t>70 15 07.134 W</t>
  </si>
  <si>
    <t>Mill Cove Daybeacon 9   </t>
  </si>
  <si>
    <t>43 38 36.69 N</t>
  </si>
  <si>
    <t>70 15 06.168 W</t>
  </si>
  <si>
    <t>Mook Sea Farm Aquaculture Hazard Buoy EL3-A   </t>
  </si>
  <si>
    <t>44 01 07.80 N</t>
  </si>
  <si>
    <t>69 32 42.300 W</t>
  </si>
  <si>
    <t>05/01 - 12/15 </t>
  </si>
  <si>
    <t>Mook Sea Farm Aquaculture Hazard Buoy EL3-B  </t>
  </si>
  <si>
    <t>44 01 09.69 N</t>
  </si>
  <si>
    <t>69 32 39.000 W</t>
  </si>
  <si>
    <t>Mook Sea Farm Aquaculture Hazard Buoy EL3-C   </t>
  </si>
  <si>
    <t>44 01 11.40 N</t>
  </si>
  <si>
    <t>69 32 36.140 W</t>
  </si>
  <si>
    <t>Mook Sea Farm Aquaculture Hazard Buoy EL3-D  </t>
  </si>
  <si>
    <t>44 01 18.66 N</t>
  </si>
  <si>
    <t>69 32 36.060 W</t>
  </si>
  <si>
    <t>Mook Sea Farm Aquaculture Hazard Buoy EL3-E   </t>
  </si>
  <si>
    <t>44 01 26.61 N</t>
  </si>
  <si>
    <t>69 32 34.740 W</t>
  </si>
  <si>
    <t>Mook Sea Farm Aquaculture Hazard Buoy PP-A  </t>
  </si>
  <si>
    <t>43 59 59.77 N</t>
  </si>
  <si>
    <t>69 32 45.260 W</t>
  </si>
  <si>
    <t>Mook Sea Farm Aquaculture Hazard Buoy PP-B  </t>
  </si>
  <si>
    <t>43 59 59.30 N</t>
  </si>
  <si>
    <t>69 32 42.420 W</t>
  </si>
  <si>
    <t>Mook Sea Farm Aquaculture Hazard Buoy PP-C   </t>
  </si>
  <si>
    <t>43 59 58.87 N</t>
  </si>
  <si>
    <t>69 32 39.550 W</t>
  </si>
  <si>
    <t>Mook Sea Farm Aquaculture Hazard Buoy PP-D  </t>
  </si>
  <si>
    <t>43 59 58.40 N</t>
  </si>
  <si>
    <t>69 32 36.710 W</t>
  </si>
  <si>
    <t>Mook Sea Farm Aquaculture Hazard Buoy PP-E  </t>
  </si>
  <si>
    <t>44 00 00.70 N</t>
  </si>
  <si>
    <t>Mook Sea Farm Aquaculture Hazard Buoy PP-F  </t>
  </si>
  <si>
    <t>44 00 03.05 N</t>
  </si>
  <si>
    <t>69 32 35.100 W</t>
  </si>
  <si>
    <t>Mook Sea Farm Aquaculture Hazard Buoy PP-G   </t>
  </si>
  <si>
    <t>44 00 05.41 N</t>
  </si>
  <si>
    <t>69 32 34.370 W</t>
  </si>
  <si>
    <t>Mook Sea Farm Aquaculture Hazard Buoy PP-H   </t>
  </si>
  <si>
    <t>44 00 08.50 N</t>
  </si>
  <si>
    <t>69 32 35.330 W</t>
  </si>
  <si>
    <t>Mook Sea Farm Aquaculture Hazard Buoy PP-I   </t>
  </si>
  <si>
    <t>44 00 11.54 N</t>
  </si>
  <si>
    <t>69 32 36.360 W</t>
  </si>
  <si>
    <t>Mook Sea Farm Aquaculture Hazard Buoy PP-J   </t>
  </si>
  <si>
    <t>44 00 16.13 N</t>
  </si>
  <si>
    <t>69 32 37.890 W</t>
  </si>
  <si>
    <t>Mook Sea Farm Aquaculture Hazard Buoy PP-K   </t>
  </si>
  <si>
    <t>44 00 20.68 N</t>
  </si>
  <si>
    <t>69 32 39.430 W</t>
  </si>
  <si>
    <t>Murray Hill No Wake Buoy A   </t>
  </si>
  <si>
    <t>43 51 32.40 N</t>
  </si>
  <si>
    <t>69 35 33.400 W</t>
  </si>
  <si>
    <t>Murray Hill No Wake Buoy B   </t>
  </si>
  <si>
    <t>43 51 32.70 N</t>
  </si>
  <si>
    <t>69 35 30.100 W</t>
  </si>
  <si>
    <t>Murray Hill No Wake Buoy C   </t>
  </si>
  <si>
    <t>43 51 36.90 N</t>
  </si>
  <si>
    <t>69 35 31.000 W</t>
  </si>
  <si>
    <t>Murray Hill No Wake Buoy D   </t>
  </si>
  <si>
    <t>43 51 39.70 N</t>
  </si>
  <si>
    <t>69 35 30.000 W</t>
  </si>
  <si>
    <t>05/31 - 10/31 </t>
  </si>
  <si>
    <t>Negro Island North Hazard Daybeacon   </t>
  </si>
  <si>
    <t>43 49 20.40 N</t>
  </si>
  <si>
    <t>69 36 32.880 W</t>
  </si>
  <si>
    <t>Negro Island Speed Bouy   </t>
  </si>
  <si>
    <t>43 49 20.20 N</t>
  </si>
  <si>
    <t>69 36 29.300 W</t>
  </si>
  <si>
    <t>New Hampshire DES Oil Boom Deployment Lighted Buoy A   </t>
  </si>
  <si>
    <t>43 06 22.32 N</t>
  </si>
  <si>
    <t>70 51 20.880 W</t>
  </si>
  <si>
    <t>1 </t>
  </si>
  <si>
    <t>04/01 - 12/01 </t>
  </si>
  <si>
    <t>New Hampshire DES Oil Boom Deployment Lighted Buoy C   </t>
  </si>
  <si>
    <t>43 06 22.80 N</t>
  </si>
  <si>
    <t>70 51 23.280 W</t>
  </si>
  <si>
    <t>New Hampshire DES Oil Boom Deployment Lighted Buoy D   </t>
  </si>
  <si>
    <t>43 06 47.58 N</t>
  </si>
  <si>
    <t>70 51 43.620 W</t>
  </si>
  <si>
    <t>New Hampshire DES Oil Boom Deployment Lighted Buoy E   </t>
  </si>
  <si>
    <t>43 06 48.00 N</t>
  </si>
  <si>
    <t>70 51 45.900 W</t>
  </si>
  <si>
    <t>New Hampshire DES Oil Boom Deployment Lighted Buoy F   </t>
  </si>
  <si>
    <t>43 06 40.68 N</t>
  </si>
  <si>
    <t>70 51 37.260 W</t>
  </si>
  <si>
    <t>New Hampshire DES Oil Boom Deployment Lighted Buoy G   </t>
  </si>
  <si>
    <t>43 06 41.28 N</t>
  </si>
  <si>
    <t>70 51 39.600 W</t>
  </si>
  <si>
    <t>New Hampshire DES Oil Boom Deployment Lighted Buoy H   </t>
  </si>
  <si>
    <t>43 06 34.32 N</t>
  </si>
  <si>
    <t>70 51 31.500 W</t>
  </si>
  <si>
    <t>New Hampshire DES Oil Boom Deployment Lighted Buoy I   </t>
  </si>
  <si>
    <t>43 06 34.56 N</t>
  </si>
  <si>
    <t>70 51 33.060 W</t>
  </si>
  <si>
    <t>New Hampshire DES Oil Boom Deployment Lighted Buoy J   </t>
  </si>
  <si>
    <t>43 06 25.62 N</t>
  </si>
  <si>
    <t>70 51 23.700 W</t>
  </si>
  <si>
    <t>New Hampshire DES Oil Boom Deployment Lighted Buoy K   </t>
  </si>
  <si>
    <t>43 06 26.28 N</t>
  </si>
  <si>
    <t>70 51 25.620 W</t>
  </si>
  <si>
    <t>New Meadows River Cable Danger Buoy A   </t>
  </si>
  <si>
    <t>43 47 07.50 N</t>
  </si>
  <si>
    <t>69 52 36.000 W</t>
  </si>
  <si>
    <t>New Meadows River Cable Danger Buoy B   </t>
  </si>
  <si>
    <t>43 47 07.80 N</t>
  </si>
  <si>
    <t>69 52 30.900 W</t>
  </si>
  <si>
    <t>Ocean Point Pier No Wake Buoy   </t>
  </si>
  <si>
    <t>43 49 09.50 N</t>
  </si>
  <si>
    <t>69 36 20.400 W</t>
  </si>
  <si>
    <t>Pepperrell Cove Bouy 2   </t>
  </si>
  <si>
    <t>43 04 46.00 N</t>
  </si>
  <si>
    <t>70 42 16.000 W</t>
  </si>
  <si>
    <t>Pepperrell Cove Bouy 3   </t>
  </si>
  <si>
    <t>43 04 48.70 N</t>
  </si>
  <si>
    <t>70 42 15.700 W</t>
  </si>
  <si>
    <t>Pepperrell Cove Buoy 5   </t>
  </si>
  <si>
    <t>43 04 51.60 N</t>
  </si>
  <si>
    <t>70 42 15.300 W</t>
  </si>
  <si>
    <t>Pepperrell Cove Entrance No Wake Buoy A  </t>
  </si>
  <si>
    <t>43 04 42.64 N</t>
  </si>
  <si>
    <t>70 42 18.637 W</t>
  </si>
  <si>
    <t>Pepperrell Cove Entrance No Wake Buoy B  </t>
  </si>
  <si>
    <t>43 04 47.87 N</t>
  </si>
  <si>
    <t>70 42 28.609 W</t>
  </si>
  <si>
    <t>Pig Cove No Wake Buoy   </t>
  </si>
  <si>
    <t>43 49 16.80 N</t>
  </si>
  <si>
    <t>69 38 58.200 W</t>
  </si>
  <si>
    <t>Pine Cliff North No Wake Buoy   </t>
  </si>
  <si>
    <t>43 50 00.00 N</t>
  </si>
  <si>
    <t>69 38 57.600 W</t>
  </si>
  <si>
    <t>Pine Cliff South No Wake Buoy   </t>
  </si>
  <si>
    <t>43 49 51.00 N</t>
  </si>
  <si>
    <t>69 38 52.200 W</t>
  </si>
  <si>
    <t>Piscataqua Marina Memorial East No Wake Buoy  </t>
  </si>
  <si>
    <t>43 04 49.27 N</t>
  </si>
  <si>
    <t>70 45 03.880 W</t>
  </si>
  <si>
    <t>Pleasant Cove Oysters Aquaculture Buoy A  </t>
  </si>
  <si>
    <t>43 55 15.70 N</t>
  </si>
  <si>
    <t>69 35 32.000 W</t>
  </si>
  <si>
    <t>Port Clyde Channel Buoy 1  </t>
  </si>
  <si>
    <t>43 55 42.84 N</t>
  </si>
  <si>
    <t>69 15 51.480 W</t>
  </si>
  <si>
    <t>Port Clyde Channel Buoy 2  </t>
  </si>
  <si>
    <t>43 55 44.16 N</t>
  </si>
  <si>
    <t>69 15 50.580 W</t>
  </si>
  <si>
    <t>Port Clyde Channel Buoy 3  </t>
  </si>
  <si>
    <t>43 55 47.58 N</t>
  </si>
  <si>
    <t>69 15 55.320 W</t>
  </si>
  <si>
    <t>Port Clyde Channel Buoy 4  </t>
  </si>
  <si>
    <t>43 55 49.38 N</t>
  </si>
  <si>
    <t>69 15 53.520 W</t>
  </si>
  <si>
    <t>Portland Yacht Club Lighted Buoy 1   </t>
  </si>
  <si>
    <t>43 43 28.08 N</t>
  </si>
  <si>
    <t>70 11 47.880 W</t>
  </si>
  <si>
    <t>Portland Yacht Club Lighted Buoy 2   </t>
  </si>
  <si>
    <t>43 43 30.72 N</t>
  </si>
  <si>
    <t>70 11 47.940 W</t>
  </si>
  <si>
    <t>Rheubins Ledge Buoy 1   </t>
  </si>
  <si>
    <t>05/27 - 11/01 </t>
  </si>
  <si>
    <t>Rheubins Ledge Buoy 2   </t>
  </si>
  <si>
    <t>Richmond Channel No Wake Buoy A   </t>
  </si>
  <si>
    <t>44 05 21.90 N</t>
  </si>
  <si>
    <t>69 47 28.500 W</t>
  </si>
  <si>
    <t>Richmond Channel No Wake Buoy B   </t>
  </si>
  <si>
    <t>44 05 13.38 N</t>
  </si>
  <si>
    <t>69 47 55.080 W</t>
  </si>
  <si>
    <t>Richmond Channel No Wake Buoy C   </t>
  </si>
  <si>
    <t>Robinhood Cove Aquaculture Buoy   </t>
  </si>
  <si>
    <t>43 49 55.57 N</t>
  </si>
  <si>
    <t>69 44 10.220 W</t>
  </si>
  <si>
    <t>Royal River Danger Buoy A   </t>
  </si>
  <si>
    <t>43 47 21.70 N</t>
  </si>
  <si>
    <t>70 09 28.400 W</t>
  </si>
  <si>
    <t>Royal River Danger Buoy B   </t>
  </si>
  <si>
    <t>43 47 32.64 N</t>
  </si>
  <si>
    <t>70 09 00.960 W</t>
  </si>
  <si>
    <t>05/15 - 10/01 </t>
  </si>
  <si>
    <t>Saco River Brimstone Point Speed Buoy   </t>
  </si>
  <si>
    <t>43 27 48.50 N</t>
  </si>
  <si>
    <t>70 23 36.600 W</t>
  </si>
  <si>
    <t>Saco River Chandler Point Speed Buoy   </t>
  </si>
  <si>
    <t>43 28 16.40 N</t>
  </si>
  <si>
    <t>70 23 53.100 W</t>
  </si>
  <si>
    <t>Saco River Cocktail Cove Ramp Buoy   </t>
  </si>
  <si>
    <t>43 28 59.00 N</t>
  </si>
  <si>
    <t>70 25 23.900 W</t>
  </si>
  <si>
    <t>Saco River Cow Island Speed Buoy   </t>
  </si>
  <si>
    <t>43 29 31.30 N</t>
  </si>
  <si>
    <t>70 26 21.700 W</t>
  </si>
  <si>
    <t>Saco River Gordon Point Speed Buoy   </t>
  </si>
  <si>
    <t>43 29 16.10 N</t>
  </si>
  <si>
    <t>70 26 01.000 W</t>
  </si>
  <si>
    <t>Saco River Hills Beach Speed Buoy   </t>
  </si>
  <si>
    <t>43 27 42.00 N</t>
  </si>
  <si>
    <t>70 22 36.200 W</t>
  </si>
  <si>
    <t>Saco River Hills Point Speed Buoy   </t>
  </si>
  <si>
    <t>43 28 50.30 N</t>
  </si>
  <si>
    <t>70 25 05.100 W</t>
  </si>
  <si>
    <t>Saco River Jordan Point Speed Buoy   </t>
  </si>
  <si>
    <t>43 27 42.50 N</t>
  </si>
  <si>
    <t>70 23 17.400 W</t>
  </si>
  <si>
    <t>Saco River Pregnant Point Speed Buoy   </t>
  </si>
  <si>
    <t>43 28 43.90 N</t>
  </si>
  <si>
    <t>70 24 39.600 W</t>
  </si>
  <si>
    <t>Saco River Twin Island Speed Buoy   </t>
  </si>
  <si>
    <t>43 28 23.40 N</t>
  </si>
  <si>
    <t>70 24 04.500 W</t>
  </si>
  <si>
    <t>Saco River Windmill Point Speed Buoy   </t>
  </si>
  <si>
    <t>43 27 56.00 N</t>
  </si>
  <si>
    <t>70 23 40.000 W</t>
  </si>
  <si>
    <t>Seavey Island Daybeacon 12A   </t>
  </si>
  <si>
    <t>43 04 45.67 N</t>
  </si>
  <si>
    <t>70 44 25.986 W</t>
  </si>
  <si>
    <t>Seavey Island Daybeacon 12B   </t>
  </si>
  <si>
    <t>43 04 46.07 N</t>
  </si>
  <si>
    <t>70 44 28.152 W</t>
  </si>
  <si>
    <t>Signal Point Marina Daybeacon 2   </t>
  </si>
  <si>
    <t>43 50 59.48 N</t>
  </si>
  <si>
    <t>69 38 06.100 W</t>
  </si>
  <si>
    <t>South Portland Boat Ramp Buoy 1   </t>
  </si>
  <si>
    <t>43 39 20.82 N</t>
  </si>
  <si>
    <t>70 14 14.040 W</t>
  </si>
  <si>
    <t>04/15 - 11/15 </t>
  </si>
  <si>
    <t>South Portland Boat Ramp Buoy 3   </t>
  </si>
  <si>
    <t>43 39 19.68 N</t>
  </si>
  <si>
    <t>70 14 13.500 W</t>
  </si>
  <si>
    <t>South Portland Boat Ramp Buoy 5   </t>
  </si>
  <si>
    <t>43 39 18.12 N</t>
  </si>
  <si>
    <t>70 14 12.780 W</t>
  </si>
  <si>
    <t>South Portland Boat Ramp Buoy 6   </t>
  </si>
  <si>
    <t>43 39 17.46 N</t>
  </si>
  <si>
    <t>70 14 13.620 W</t>
  </si>
  <si>
    <t>South Portland Boat Ramp Buoy 8   </t>
  </si>
  <si>
    <t>43 39 17.22 N</t>
  </si>
  <si>
    <t>70 14 13.200 W</t>
  </si>
  <si>
    <t>South Portland Breakwater Light   </t>
  </si>
  <si>
    <t>43 39 19.87 N</t>
  </si>
  <si>
    <t>70 14 05.471 W</t>
  </si>
  <si>
    <t>South Portland Pier Light   </t>
  </si>
  <si>
    <t>43 39 11.18 N</t>
  </si>
  <si>
    <t>70 14 35.223 W</t>
  </si>
  <si>
    <t>Sprague Fuel Terminal Center Dock Light   </t>
  </si>
  <si>
    <t>43 06 59.34 N</t>
  </si>
  <si>
    <t>70 48 37.500 W</t>
  </si>
  <si>
    <t>Sprague Fuel Terminal Lower Dock Light   </t>
  </si>
  <si>
    <t>43 06 57.00 N</t>
  </si>
  <si>
    <t>70 48 36.000 W</t>
  </si>
  <si>
    <t>Sprague Fuel Terminal Upper Dock Light   </t>
  </si>
  <si>
    <t>43 07 03.00 N</t>
  </si>
  <si>
    <t>70 48 44.000 W</t>
  </si>
  <si>
    <t>Spring Point Marina No Wake Float   </t>
  </si>
  <si>
    <t>43 39 10.00 N</t>
  </si>
  <si>
    <t>70 13 41.000 W</t>
  </si>
  <si>
    <t>03/01 - 10/31 </t>
  </si>
  <si>
    <t>Spring Point Pier Light   </t>
  </si>
  <si>
    <t>43 39 19.15 N</t>
  </si>
  <si>
    <t>70 13 41.381 W</t>
  </si>
  <si>
    <t>Spruce Creek Bridge No Wake Buoy A  </t>
  </si>
  <si>
    <t>43 04 57.00 N</t>
  </si>
  <si>
    <t>70 43 09.300 W</t>
  </si>
  <si>
    <t>Spruce Creek Bridge No Wake Buoy B  </t>
  </si>
  <si>
    <t>43 05 01.80 N</t>
  </si>
  <si>
    <t>70 43 06.060 W</t>
  </si>
  <si>
    <t>Town Landing Lighted Buoy 1   </t>
  </si>
  <si>
    <t>43 43 36.30 N</t>
  </si>
  <si>
    <t>70 11 40.620 W</t>
  </si>
  <si>
    <t>Town Landing Lighted Buoy 2   </t>
  </si>
  <si>
    <t>43 43 39.30 N</t>
  </si>
  <si>
    <t>70 11 37.800 W</t>
  </si>
  <si>
    <t>Townsend Gut North No Wake Buoy   </t>
  </si>
  <si>
    <t>43 51 02.40 N</t>
  </si>
  <si>
    <t>69 40 01.200 W</t>
  </si>
  <si>
    <t>Tumbler Island East Daybeacon 2   </t>
  </si>
  <si>
    <t>43 50 17.58 N</t>
  </si>
  <si>
    <t>69 37 56.100 W</t>
  </si>
  <si>
    <t>UNH Isle of Shoals CO2 Research LB   </t>
  </si>
  <si>
    <t>University of Maine Research Lighted Buoy B   </t>
  </si>
  <si>
    <t>43 10 46.80 N</t>
  </si>
  <si>
    <t>70 25 36.600 W</t>
  </si>
  <si>
    <t>University of Maine Research Lighted Buoy E   </t>
  </si>
  <si>
    <t>43 42 54.40 N</t>
  </si>
  <si>
    <t>69 21 17.100 W</t>
  </si>
  <si>
    <t>Wiscasset Harbor No Wake Buoy A   </t>
  </si>
  <si>
    <t>43 59 45.80 N</t>
  </si>
  <si>
    <t>69 39 50.300 W</t>
  </si>
  <si>
    <t>Wiscasset Harbor No Wake Buoy B   </t>
  </si>
  <si>
    <t>43 59 52.10 N</t>
  </si>
  <si>
    <t>69 39 52.200 W</t>
  </si>
  <si>
    <t>Wiscasset Harbor No Wake Buoy C   </t>
  </si>
  <si>
    <t>43 59 47.00 N</t>
  </si>
  <si>
    <t>69 39 46.000 W</t>
  </si>
  <si>
    <t>Wiscasset Harbor No Wake Buoy D   </t>
  </si>
  <si>
    <t>43 59 52.00 N</t>
  </si>
  <si>
    <t>69 39 40.000 W</t>
  </si>
  <si>
    <t>Observer notes</t>
  </si>
  <si>
    <t>EPE / D.Off</t>
  </si>
  <si>
    <t>Depth / HOT</t>
  </si>
  <si>
    <t>Time / Date</t>
  </si>
  <si>
    <t>This Excel Work book is for your ANT area. It is all the PATONS.</t>
  </si>
  <si>
    <t>The following pages are field sheets based on "patrol area" (the alpha numeric code).</t>
  </si>
  <si>
    <t>Observation notes Why did it fail, did you take apicture</t>
  </si>
  <si>
    <t>Fixed aid = 25 feet = 25/6076 = .0041 of a nauticle mile</t>
  </si>
  <si>
    <t>Floating lateral PATON = 50 feet = 50/6076 = .0082 of a nautical mile</t>
  </si>
  <si>
    <t>Floating non lateral PATON = 500 feet = 500/6076 = .0823 of a nautical mile</t>
  </si>
  <si>
    <t>Verify</t>
  </si>
  <si>
    <t>If a paton does not have to be done this year it is labeled "no" this also triggers the row to shade light gray. Avoid doing "no" patons as it will unballence the one third a year rule.</t>
  </si>
  <si>
    <r>
      <t>D</t>
    </r>
    <r>
      <rPr>
        <b/>
        <sz val="11"/>
        <color theme="1"/>
        <rFont val="Calibri"/>
        <family val="2"/>
        <scheme val="minor"/>
      </rPr>
      <t xml:space="preserve">epth is what the </t>
    </r>
    <r>
      <rPr>
        <sz val="11"/>
        <color theme="1"/>
        <rFont val="Calibri"/>
        <family val="2"/>
        <scheme val="minor"/>
      </rPr>
      <t>depth sounder reading was at the paton. HOT can be recorded if the GPS is set up for it. It is  taken from the closest tide sub-station. Depth off set from the water line to the sounder is addressed in the accuracy statement.</t>
    </r>
  </si>
  <si>
    <t>7054s forms</t>
  </si>
  <si>
    <t>If the AID is watching properly you do not have to put in an Observed Position. Also you do not need to say how far it was from the Permitted position. These only occure if it is off station.</t>
  </si>
  <si>
    <t>The Accuracy box needs to have the type of GPS being used and how you verified it pre patrol. The EPE should be checked at reach Paton and recorded (see above). The make and model of depth sounder needs to recorded here and how you checked it's accuracy. If the distance from the water line to the transdurer has been corrected (true depth of water) that needs to be noted here. If there is some other off set itneeds to be recored here also.</t>
  </si>
  <si>
    <t>The 7054 should be submitted within 7 days of the observed date.</t>
  </si>
  <si>
    <t>The "Type" column is the type of aid Floating or Fixed, Lighted or Unlighted. So a Floating Unlighted aid would show as Fl,U.</t>
  </si>
  <si>
    <t>The "Class" column is the class of aid. Mostly 2&amp;3</t>
  </si>
  <si>
    <t>05/17 - 11/01 </t>
  </si>
  <si>
    <t>05/17 - 10/15 </t>
  </si>
  <si>
    <t>43 44 53.00 N</t>
  </si>
  <si>
    <t>69 59 15.700 W</t>
  </si>
  <si>
    <t>69 59 14.600 W</t>
  </si>
  <si>
    <t>69 32 35.920 W</t>
  </si>
  <si>
    <t>43 44 58.14 N</t>
  </si>
  <si>
    <t>69 59 21.960 W</t>
  </si>
  <si>
    <t>43 44 58.80 N</t>
  </si>
  <si>
    <t>69 59 21.180 W</t>
  </si>
  <si>
    <t>44 04 44.40 N</t>
  </si>
  <si>
    <t>69 48 00.400 W</t>
  </si>
  <si>
    <t>43 39 01.10 N</t>
  </si>
  <si>
    <t>70 13 46.300 W</t>
  </si>
  <si>
    <t>43 55 50.70 N</t>
  </si>
  <si>
    <t>69 34 46.500 W</t>
  </si>
  <si>
    <t>Spring Point Danger Buoy  </t>
  </si>
  <si>
    <t>UNH Jeffrey's Ledge Lighted Research Buoy  </t>
  </si>
  <si>
    <t>DO NOT MAKE ANY CHANGES BELOW THIS LINE - A TABLE IS IN USE FOR MAKING CALCULATIONS IS LOCATED HERE.</t>
  </si>
  <si>
    <t>AID TYPE</t>
  </si>
  <si>
    <r>
      <t xml:space="preserve">OFF STA </t>
    </r>
    <r>
      <rPr>
        <sz val="8"/>
        <rFont val="Calibri"/>
        <family val="2"/>
      </rPr>
      <t>CRITERION (ft)</t>
    </r>
  </si>
  <si>
    <r>
      <rPr>
        <sz val="8"/>
        <rFont val="Calibri"/>
        <family val="2"/>
      </rPr>
      <t>EPE (ft)</t>
    </r>
  </si>
  <si>
    <t>Distance OFF</t>
  </si>
  <si>
    <r>
      <rPr>
        <sz val="8"/>
        <rFont val="Calibri"/>
        <family val="2"/>
      </rPr>
      <t>HOT (ft)</t>
    </r>
  </si>
  <si>
    <t xml:space="preserve"> Corr Trans (ft)</t>
  </si>
  <si>
    <t>Depth (ft)</t>
  </si>
  <si>
    <t>Depth at Datum</t>
  </si>
  <si>
    <t xml:space="preserve"> </t>
  </si>
  <si>
    <t>ENTER PERMITTED  POSITION</t>
  </si>
  <si>
    <t>ENTER OBSERVED  POSITION</t>
  </si>
  <si>
    <t>Degrees</t>
  </si>
  <si>
    <t>Minutes</t>
  </si>
  <si>
    <t>Seconds</t>
  </si>
  <si>
    <t>Squared</t>
  </si>
  <si>
    <t>SQRT</t>
  </si>
  <si>
    <t xml:space="preserve">Latitude  </t>
  </si>
  <si>
    <t xml:space="preserve">Latitude </t>
  </si>
  <si>
    <t>RAD</t>
  </si>
  <si>
    <t>Length of Watch Circle Radius.</t>
  </si>
  <si>
    <t xml:space="preserve">Longitude </t>
  </si>
  <si>
    <t>Revision H</t>
  </si>
  <si>
    <t>HL</t>
  </si>
  <si>
    <t>Length of Cable</t>
  </si>
  <si>
    <t xml:space="preserve">CAUTION    </t>
  </si>
  <si>
    <t>D</t>
  </si>
  <si>
    <t>Depth of water</t>
  </si>
  <si>
    <t xml:space="preserve">Messages    </t>
  </si>
  <si>
    <t xml:space="preserve">      Read the Range, Bearing  and Distance to the observed aid or object here. </t>
  </si>
  <si>
    <t>N13</t>
  </si>
  <si>
    <r>
      <rPr>
        <b/>
        <u val="double"/>
        <sz val="8"/>
        <rFont val="Calibri"/>
        <family val="2"/>
      </rPr>
      <t>Depth of wate</t>
    </r>
    <r>
      <rPr>
        <sz val="8"/>
        <rFont val="Calibri"/>
        <family val="2"/>
      </rPr>
      <t>r = (Depth at datum + HOT-Height of Tide) - (K3+H3)</t>
    </r>
  </si>
  <si>
    <t xml:space="preserve">                                                                        </t>
  </si>
  <si>
    <t>Range</t>
  </si>
  <si>
    <t>nm</t>
  </si>
  <si>
    <t xml:space="preserve">POSN IS OFF BY  </t>
  </si>
  <si>
    <t xml:space="preserve"> feet</t>
  </si>
  <si>
    <t xml:space="preserve">CHOOSE to </t>
  </si>
  <si>
    <t>N14</t>
  </si>
  <si>
    <r>
      <rPr>
        <b/>
        <u val="double"/>
        <sz val="8"/>
        <rFont val="Calibri"/>
        <family val="2"/>
      </rPr>
      <t>Length of cable</t>
    </r>
    <r>
      <rPr>
        <sz val="8"/>
        <rFont val="Calibri"/>
        <family val="2"/>
      </rPr>
      <t xml:space="preserve"> =  ((Depth at datum + Range of Tide) x Harness Length Safety Factor)  ((K3 + K7)*K11)</t>
    </r>
  </si>
  <si>
    <t xml:space="preserve">BEARIN1G </t>
  </si>
  <si>
    <t>be accurate</t>
  </si>
  <si>
    <t>N15</t>
  </si>
  <si>
    <t>CONVERTING NAUTICAL MILES TO FEET CALCULATOR</t>
  </si>
  <si>
    <t xml:space="preserve">                           </t>
  </si>
  <si>
    <t>DISTANCE in Nautical Miles</t>
  </si>
  <si>
    <t>DISTANCE in Feet</t>
  </si>
  <si>
    <t>Enter the DISTANCE in nautical miles in order to convert it to the DISTANCE in feet.</t>
  </si>
  <si>
    <t>CONVERTING METERS TO FEET CALCULATOR</t>
  </si>
  <si>
    <t>DISTANCE in Meters</t>
  </si>
  <si>
    <t>meters</t>
  </si>
  <si>
    <t>Enter the DISTANCE in meters in order to convert it to the DISTANCE in feet.</t>
  </si>
  <si>
    <t>CONVERTING FEET TO METERS CALCULATOR</t>
  </si>
  <si>
    <t>ENTER DISTANCE in Feet</t>
  </si>
  <si>
    <t>Enter the DISTANCE in feet in order to convert it to the DISTANCE in meters.</t>
  </si>
  <si>
    <t>CHECKING THE CHARTABILITY OF AN OBJECT</t>
  </si>
  <si>
    <t xml:space="preserve"> RATIO USED</t>
  </si>
  <si>
    <t>CHART SCALE</t>
  </si>
  <si>
    <t>Chartability Message</t>
  </si>
  <si>
    <t xml:space="preserve">1 to </t>
  </si>
  <si>
    <t>inches</t>
  </si>
  <si>
    <t>1.  Enter the length of the object in feet.                                                                                                                                       2.  Enter the scale of the chart that you are referencing.                                                                                                                      3.  The Chartability Message will indicate whether or not the object is chartable</t>
  </si>
  <si>
    <t>PERMITED</t>
  </si>
  <si>
    <t>OBS</t>
  </si>
  <si>
    <t>in DEGREES</t>
  </si>
  <si>
    <t>DL</t>
  </si>
  <si>
    <t>DLG</t>
  </si>
  <si>
    <t>MID LAT PLANE TRIG</t>
  </si>
  <si>
    <t>ft.</t>
  </si>
  <si>
    <t>radian measures for haversines</t>
  </si>
  <si>
    <t>DO NOT TOUCH  ANYTHING IN THIS BOX</t>
  </si>
  <si>
    <t>DEG.</t>
  </si>
  <si>
    <t>FT.</t>
  </si>
  <si>
    <t>DETERMINING THE HEIGHT OF AN OBJECT FROM A KNOWN DISTANCE</t>
  </si>
  <si>
    <t>DISTANCE FROM THE OBJECT</t>
  </si>
  <si>
    <t>feet</t>
  </si>
  <si>
    <t xml:space="preserve">        VERTICAL ANGLE FROM THE BASE TO THE TOP OF THE OBJECT</t>
  </si>
  <si>
    <t>degrees</t>
  </si>
  <si>
    <t xml:space="preserve">          ESTIMATED  HEIGHT OF THE OBJECT</t>
  </si>
  <si>
    <r>
      <t>Using a</t>
    </r>
    <r>
      <rPr>
        <b/>
        <sz val="10"/>
        <rFont val="Calibri"/>
        <family val="2"/>
      </rPr>
      <t xml:space="preserve"> GPS</t>
    </r>
    <r>
      <rPr>
        <sz val="10"/>
        <rFont val="Calibri"/>
        <family val="2"/>
      </rPr>
      <t xml:space="preserve">, determine your position and the position for the base of the object.  Use the </t>
    </r>
    <r>
      <rPr>
        <b/>
        <sz val="10"/>
        <rFont val="Calibri"/>
        <family val="2"/>
      </rPr>
      <t>Navigation Systems Calculator</t>
    </r>
    <r>
      <rPr>
        <sz val="10"/>
        <rFont val="Calibri"/>
        <family val="2"/>
      </rPr>
      <t xml:space="preserve"> to determine the distance in feet between these two points.  Enter the result as the </t>
    </r>
    <r>
      <rPr>
        <b/>
        <sz val="10"/>
        <rFont val="Calibri"/>
        <family val="2"/>
      </rPr>
      <t>Distance from the Object.</t>
    </r>
    <r>
      <rPr>
        <sz val="10"/>
        <rFont val="Calibri"/>
        <family val="2"/>
      </rPr>
      <t xml:space="preserve"> Use a sectant or a compass card to determine the angle from the base to the top of the object. Enter the result as the </t>
    </r>
    <r>
      <rPr>
        <b/>
        <sz val="10"/>
        <rFont val="Calibri"/>
        <family val="2"/>
      </rPr>
      <t>Vertical Angle</t>
    </r>
    <r>
      <rPr>
        <sz val="10"/>
        <rFont val="Calibri"/>
        <family val="2"/>
      </rPr>
      <t xml:space="preserve"> in degrees above. The system will estimate the </t>
    </r>
    <r>
      <rPr>
        <b/>
        <u/>
        <sz val="10"/>
        <rFont val="Calibri"/>
        <family val="2"/>
      </rPr>
      <t xml:space="preserve">height of the object </t>
    </r>
    <r>
      <rPr>
        <sz val="10"/>
        <rFont val="Calibri"/>
        <family val="2"/>
      </rPr>
      <t>in feet.</t>
    </r>
  </si>
  <si>
    <t>Courtesy of the First Northern Navigation Team</t>
  </si>
  <si>
    <t>DO NOT MAKE ANY CHANGES BELOW THIS LINE - A TABLE USED TO MAKE CALCULATIONS IS LOCATED HERE.</t>
  </si>
  <si>
    <t>ANGLE OF TANGENT TABLE</t>
  </si>
  <si>
    <t>Angle  (Deg)</t>
  </si>
  <si>
    <t>Tangent</t>
  </si>
  <si>
    <t>NAVIGATION SYSTEMS CALCULATOR</t>
  </si>
  <si>
    <r>
      <rPr>
        <sz val="10"/>
        <color rgb="FF000000"/>
        <rFont val="Arial"/>
        <family val="2"/>
      </rPr>
      <t xml:space="preserve">LENGTH of the OBJECT </t>
    </r>
    <r>
      <rPr>
        <sz val="10"/>
        <color rgb="FF000000"/>
        <rFont val="Calibri"/>
        <family val="2"/>
      </rPr>
      <t>(On the ground)</t>
    </r>
  </si>
  <si>
    <t>#   </t>
  </si>
  <si>
    <t>PATON NAME   </t>
  </si>
  <si>
    <t>PATROL AREA   </t>
  </si>
  <si>
    <r>
      <t xml:space="preserve">All patons that need to be done have  a "yes" in the </t>
    </r>
    <r>
      <rPr>
        <b/>
        <u/>
        <sz val="11"/>
        <color theme="1"/>
        <rFont val="Calibri"/>
        <family val="2"/>
        <scheme val="minor"/>
      </rPr>
      <t>Verify</t>
    </r>
    <r>
      <rPr>
        <sz val="11"/>
        <color theme="1"/>
        <rFont val="Calibri"/>
        <family val="2"/>
        <scheme val="minor"/>
      </rPr>
      <t xml:space="preserve"> column.</t>
    </r>
  </si>
  <si>
    <t>A few reminders EPE (estimated position) is NOT HDOP (Horizontal dilution of precision). EPE is in feet HDOP is usually a number 0.1-20. D.Off is Distance off of the GPS antennae to the Paton and helps in determing if the aid is really off.</t>
  </si>
  <si>
    <t>There are some special features to these sheets if you are going to use them for any kind of off line record keeping.</t>
  </si>
  <si>
    <t xml:space="preserve">The Verify column can control coloration; "Yes", meaning it needs verification, will leave the entire row for that aid clear,    </t>
  </si>
  <si>
    <t>"No" will produce a light grey shading. These are to aid the verifiers in the field also.</t>
  </si>
  <si>
    <t xml:space="preserve"> "V", for verified will turn the row green,</t>
  </si>
  <si>
    <t>"M" for missing / maintenance will turn the row yellow, in some cases "missing" aids have been discontinued by the owner.</t>
  </si>
  <si>
    <t>"D" for discrepant will turn the row red up to the notes column</t>
  </si>
  <si>
    <t>All sheets are shown. The first is raw data from the HM program, the ModData page is raw data modified to go to the Patrol Area pages.</t>
  </si>
  <si>
    <t>NM</t>
  </si>
  <si>
    <t>Feet</t>
  </si>
  <si>
    <t>There is a "Calculator page to figure distance off if needed.</t>
  </si>
  <si>
    <t>The Patons to Verify page is copy of the harbormasterlist</t>
  </si>
  <si>
    <t xml:space="preserve"> Time is very usefull to calculate Height of Tide (HOT) after the patrol. Date is date observed on the 7054 form. The Reported Date needs to be filled in this date on the day they file the 7054. Both need to follow the MM/DD/YYYY format.</t>
  </si>
  <si>
    <t>If the PATON is Off Station the range and bearing should be recorded. If the aid is marking a better channel this needs to be noted in the remarks box in CAPITAL LETTERS, "MARKS BETTER WATER" OR "MARKS CURRENT CHANNEL".</t>
  </si>
  <si>
    <t>Goose Island Aquaculture Hazard Lighted Buoy A  </t>
  </si>
  <si>
    <t>43 48 08.97 N</t>
  </si>
  <si>
    <t>70 02 37.316 W</t>
  </si>
  <si>
    <t>Isle of Springs No Wake Buoy A  </t>
  </si>
  <si>
    <t>43 51 50.10 N</t>
  </si>
  <si>
    <t>69 40 37.140 W</t>
  </si>
  <si>
    <t>Isle of Springs No Wake Buoy B  </t>
  </si>
  <si>
    <t>43 51 48.48 N</t>
  </si>
  <si>
    <t>69 40 38.340 W</t>
  </si>
  <si>
    <t>Isle of Springs No Wake Buoy C  </t>
  </si>
  <si>
    <t>43 50 56.28 N</t>
  </si>
  <si>
    <t>69 40 43.560 W</t>
  </si>
  <si>
    <t>Isle of Springs No Wake Buoy D  </t>
  </si>
  <si>
    <t>43 51 56.10 N</t>
  </si>
  <si>
    <t>69 40 46.080 W</t>
  </si>
  <si>
    <t>43 55 26.96 N</t>
  </si>
  <si>
    <t>69 35 00.500 W</t>
  </si>
  <si>
    <t>Running Tide Aquaculture Hazard Lighted Buoy  </t>
  </si>
  <si>
    <t>43 49 11.64 N</t>
  </si>
  <si>
    <t>69 59 04.949 W</t>
  </si>
  <si>
    <t>ANT team ALL CLASS 1 PATONS must be done ANNUALLY</t>
  </si>
  <si>
    <t>ALL CLASS 1 PATONS must be done ANNUALLY</t>
  </si>
  <si>
    <t>The ANT info page is advice on management of aids on the Patrol Area Pages.</t>
  </si>
  <si>
    <t>LAT   </t>
  </si>
  <si>
    <t>LON   </t>
  </si>
  <si>
    <t>TYPE   </t>
  </si>
  <si>
    <t>CLASS   </t>
  </si>
  <si>
    <t>ANN VER   </t>
  </si>
  <si>
    <t>SET/PULL   </t>
  </si>
  <si>
    <t>Cathance River Hazard Buoy A  </t>
  </si>
  <si>
    <t>Merrymeeting Bay Buoy 2   </t>
  </si>
  <si>
    <t>STATUS   </t>
  </si>
  <si>
    <t>INSPECTED   </t>
  </si>
  <si>
    <t>LLNR   </t>
  </si>
  <si>
    <t>AID #   </t>
  </si>
  <si>
    <t>DIST DIV FLOT   </t>
  </si>
  <si>
    <t>OWNER   </t>
  </si>
  <si>
    <t>ACTION FREQ   </t>
  </si>
  <si>
    <t>PATON REPORT   </t>
  </si>
  <si>
    <t>Aid Established  </t>
  </si>
  <si>
    <t>100118464596  </t>
  </si>
  <si>
    <t>Floating ,Unlighted</t>
  </si>
  <si>
    <t>013-02-05</t>
  </si>
  <si>
    <t>PH1</t>
  </si>
  <si>
    <t>John Brosnihan </t>
  </si>
  <si>
    <t>SEASONAL  </t>
  </si>
  <si>
    <t>Submit PATON report</t>
  </si>
  <si>
    <t>100118464598  </t>
  </si>
  <si>
    <t>100118464603  </t>
  </si>
  <si>
    <t>2021-10-31 Ciolino,Domenic</t>
  </si>
  <si>
    <t>100118464605  </t>
  </si>
  <si>
    <t>2024-08-25 MacCormac,Bruce</t>
  </si>
  <si>
    <t>100118077283  </t>
  </si>
  <si>
    <t>BH3</t>
  </si>
  <si>
    <t>Peter Ripley </t>
  </si>
  <si>
    <t>100119171395  </t>
  </si>
  <si>
    <t>Darren Lapierre </t>
  </si>
  <si>
    <t>ANNUAL  </t>
  </si>
  <si>
    <t>100119171399  </t>
  </si>
  <si>
    <t>7033.00  </t>
  </si>
  <si>
    <t>100119394240  </t>
  </si>
  <si>
    <t>Bangs Island Aquaculture Lighted Raft A  </t>
  </si>
  <si>
    <t>43 43 36.23 N</t>
  </si>
  <si>
    <t>70 05 41.420 W</t>
  </si>
  <si>
    <t>Floating ,Lighted</t>
  </si>
  <si>
    <t>013-02-01</t>
  </si>
  <si>
    <t>CB1</t>
  </si>
  <si>
    <t>Matthew Moretti </t>
  </si>
  <si>
    <t>7073.10  </t>
  </si>
  <si>
    <t>100119394243  </t>
  </si>
  <si>
    <t>Bangs Island Aquaculture Lighted Raft B  </t>
  </si>
  <si>
    <t>43 43 38.71 N</t>
  </si>
  <si>
    <t>70 05 38.380 W</t>
  </si>
  <si>
    <t>7073.20  </t>
  </si>
  <si>
    <t>100119394246  </t>
  </si>
  <si>
    <t>Bangs Island Aquaculture Lighted Raft C  </t>
  </si>
  <si>
    <t>43 43 40.27 N</t>
  </si>
  <si>
    <t>70 05 37.190 W</t>
  </si>
  <si>
    <t>7388.00  </t>
  </si>
  <si>
    <t>100119394222  </t>
  </si>
  <si>
    <t>Basket Island Aquaculture Lighted Raft A  </t>
  </si>
  <si>
    <t>43 44 01.97 N</t>
  </si>
  <si>
    <t>70 09 43.780 W</t>
  </si>
  <si>
    <t>7388.10  </t>
  </si>
  <si>
    <t>100119394225  </t>
  </si>
  <si>
    <t>Basket Island Aquaculture Lighted Raft B  </t>
  </si>
  <si>
    <t>43 44 00.92 N</t>
  </si>
  <si>
    <t>70 09 46.900 W</t>
  </si>
  <si>
    <t>7388.20  </t>
  </si>
  <si>
    <t>100119394231  </t>
  </si>
  <si>
    <t>Basket Island Aquaculture Lighted Raft C  </t>
  </si>
  <si>
    <t>43 43 59.70 N</t>
  </si>
  <si>
    <t>70 09 47.930 W</t>
  </si>
  <si>
    <t>2022-06-15 Thornton,Bill</t>
  </si>
  <si>
    <t>7387.00  </t>
  </si>
  <si>
    <t>100116995846  </t>
  </si>
  <si>
    <t>Mark Green </t>
  </si>
  <si>
    <t>2024-06-18 Thornton,Bill</t>
  </si>
  <si>
    <t>100118305015  </t>
  </si>
  <si>
    <t>013-02-00</t>
  </si>
  <si>
    <t>SB</t>
  </si>
  <si>
    <t>Lee McCurdy </t>
  </si>
  <si>
    <t>100117555594  </t>
  </si>
  <si>
    <t>BH1</t>
  </si>
  <si>
    <t>Jeffery Lowell </t>
  </si>
  <si>
    <t>100117555607  </t>
  </si>
  <si>
    <t>2024-08-14 Jones,Joyce_D_N</t>
  </si>
  <si>
    <t>100117555610  </t>
  </si>
  <si>
    <t>Jefery Lowell </t>
  </si>
  <si>
    <t>100117555612  </t>
  </si>
  <si>
    <t>100117992028  </t>
  </si>
  <si>
    <t>Fixed,Unlighted</t>
  </si>
  <si>
    <t>Eric Graves </t>
  </si>
  <si>
    <t>2024-06-02 Thornton,Bill</t>
  </si>
  <si>
    <t>6733.00  </t>
  </si>
  <si>
    <t>100116986322  </t>
  </si>
  <si>
    <t>CB2</t>
  </si>
  <si>
    <t>Dr. ROESLAR, Collin </t>
  </si>
  <si>
    <t>100118058077  </t>
  </si>
  <si>
    <t>Cecil Burnham </t>
  </si>
  <si>
    <t>100118058081  </t>
  </si>
  <si>
    <t>100118058083  </t>
  </si>
  <si>
    <t>100118058087  </t>
  </si>
  <si>
    <t>8470.00  </t>
  </si>
  <si>
    <t>200100218856  </t>
  </si>
  <si>
    <t>Fixed,Lighted</t>
  </si>
  <si>
    <t>013-02-</t>
  </si>
  <si>
    <t>AARON MILLETTE </t>
  </si>
  <si>
    <t>100116913140  </t>
  </si>
  <si>
    <t>BH2</t>
  </si>
  <si>
    <t>John McMullen </t>
  </si>
  <si>
    <t>100118464587  </t>
  </si>
  <si>
    <t>2023-08-13 MacCormac,Bruce</t>
  </si>
  <si>
    <t>100118058092  </t>
  </si>
  <si>
    <t>2024-07-28 MacCormac,Bruce</t>
  </si>
  <si>
    <t>100118058096  </t>
  </si>
  <si>
    <t>100118058098  </t>
  </si>
  <si>
    <t>7287.00  </t>
  </si>
  <si>
    <t>100119394200  </t>
  </si>
  <si>
    <t>Clapboard Island Aquaculture Lighted Raft A  </t>
  </si>
  <si>
    <t>43 42 49.20 N</t>
  </si>
  <si>
    <t>70 11 09.200 W</t>
  </si>
  <si>
    <t>7287.10  </t>
  </si>
  <si>
    <t>100119394205  </t>
  </si>
  <si>
    <t>Clapboard Island Aquaculture Lighted Raft B  </t>
  </si>
  <si>
    <t>43 42 47.67 N</t>
  </si>
  <si>
    <t>70 11 10.590 W</t>
  </si>
  <si>
    <t>7287.20  </t>
  </si>
  <si>
    <t>100119394208  </t>
  </si>
  <si>
    <t>Clapboard Island Aquaculture Lighted Raft C  </t>
  </si>
  <si>
    <t>43 42 50.09 N</t>
  </si>
  <si>
    <t>70 11 13.470 W</t>
  </si>
  <si>
    <t>7287.30  </t>
  </si>
  <si>
    <t>100119394211  </t>
  </si>
  <si>
    <t>Clapboard Island Aquaculture Lighted Raft D  </t>
  </si>
  <si>
    <t>43 42 48.51 N</t>
  </si>
  <si>
    <t>70 11 14.530 W</t>
  </si>
  <si>
    <t>7287.40  </t>
  </si>
  <si>
    <t>100119394214  </t>
  </si>
  <si>
    <t>Clapboard Island Aquaculture Lighted Raft E  </t>
  </si>
  <si>
    <t>43 42 44.46 N</t>
  </si>
  <si>
    <t>70 11 15.710 W</t>
  </si>
  <si>
    <t>7287.50  </t>
  </si>
  <si>
    <t>100119394217  </t>
  </si>
  <si>
    <t>Clapboard Island Aquaculture Lighted Raft F  </t>
  </si>
  <si>
    <t>43 42 43.16 N</t>
  </si>
  <si>
    <t>70 11 17.280 W</t>
  </si>
  <si>
    <t>2023-06-09 Thornton,Bill</t>
  </si>
  <si>
    <t>100117099640  </t>
  </si>
  <si>
    <t>Michael Mastronardi </t>
  </si>
  <si>
    <t>2024-03-25 Thornton,Bill</t>
  </si>
  <si>
    <t>6671.00  </t>
  </si>
  <si>
    <t>100117154962  </t>
  </si>
  <si>
    <t>Paul Plummer </t>
  </si>
  <si>
    <t>6672.00  </t>
  </si>
  <si>
    <t>100117155007  </t>
  </si>
  <si>
    <t>2024-09-06 Jones,Joyce_D_N</t>
  </si>
  <si>
    <t>5401.00  </t>
  </si>
  <si>
    <t>100118382399  </t>
  </si>
  <si>
    <t>Newcastle Harbormaster BRYANT, Paul </t>
  </si>
  <si>
    <t>5402.00  </t>
  </si>
  <si>
    <t>100118382408  </t>
  </si>
  <si>
    <t>100118295205  </t>
  </si>
  <si>
    <t>Jon M Rogers </t>
  </si>
  <si>
    <t>200100238601  </t>
  </si>
  <si>
    <t>013-02-08</t>
  </si>
  <si>
    <t>Ray Vermette </t>
  </si>
  <si>
    <t>246.00  </t>
  </si>
  <si>
    <t>100119463275  </t>
  </si>
  <si>
    <t>EOM Offshore Research Lighted Buoy A  </t>
  </si>
  <si>
    <t>42 57 01.98 N</t>
  </si>
  <si>
    <t>70 42 52.991 W</t>
  </si>
  <si>
    <t>Lisa Thompson </t>
  </si>
  <si>
    <t>8051.00  </t>
  </si>
  <si>
    <t>100118297712  </t>
  </si>
  <si>
    <t>Paul Lariviere </t>
  </si>
  <si>
    <t>8051.10  </t>
  </si>
  <si>
    <t>100118297714  </t>
  </si>
  <si>
    <t>8051.20  </t>
  </si>
  <si>
    <t>100118297716  </t>
  </si>
  <si>
    <t>8051.30  </t>
  </si>
  <si>
    <t>100118297720  </t>
  </si>
  <si>
    <t>8051.40  </t>
  </si>
  <si>
    <t>100118297723  </t>
  </si>
  <si>
    <t>8051.50  </t>
  </si>
  <si>
    <t>100118297725  </t>
  </si>
  <si>
    <t>2024-05-21 Thornton,Bill</t>
  </si>
  <si>
    <t>7810.00  </t>
  </si>
  <si>
    <t>200100218831  </t>
  </si>
  <si>
    <t>City of South Portland </t>
  </si>
  <si>
    <t>100118083732  </t>
  </si>
  <si>
    <t>2024-08-16 Power,David</t>
  </si>
  <si>
    <t>100117843193  </t>
  </si>
  <si>
    <t>George Dufour </t>
  </si>
  <si>
    <t>100117929992  </t>
  </si>
  <si>
    <t>2022-09-07 Power,David</t>
  </si>
  <si>
    <t>100117930000  </t>
  </si>
  <si>
    <t>100117930003  </t>
  </si>
  <si>
    <t>100117930010  </t>
  </si>
  <si>
    <t>2024-06-30 Power,David</t>
  </si>
  <si>
    <t>100117930014  </t>
  </si>
  <si>
    <t>100117930022  </t>
  </si>
  <si>
    <t>100117930024  </t>
  </si>
  <si>
    <t>2024-08-26 Houtz,Jamie</t>
  </si>
  <si>
    <t>100119431255  </t>
  </si>
  <si>
    <t>Goochs Beach Exclusion Zone Buoys (3)   </t>
  </si>
  <si>
    <t>43 20 41.00 N</t>
  </si>
  <si>
    <t>70 28 55.000 W</t>
  </si>
  <si>
    <t>--</t>
  </si>
  <si>
    <t>Jamie Houtz </t>
  </si>
  <si>
    <t>06/26 - 09/11 </t>
  </si>
  <si>
    <t>2023-05-29 Thornton,Bill</t>
  </si>
  <si>
    <t>6910.00  </t>
  </si>
  <si>
    <t>100119277020  </t>
  </si>
  <si>
    <t>Angel Wilson </t>
  </si>
  <si>
    <t>100119159021  </t>
  </si>
  <si>
    <t>7337.20  </t>
  </si>
  <si>
    <t>100117118558  </t>
  </si>
  <si>
    <t>Alan Twombley </t>
  </si>
  <si>
    <t>7338.00  </t>
  </si>
  <si>
    <t>100116979595  </t>
  </si>
  <si>
    <t>2023-07-30 Power,David</t>
  </si>
  <si>
    <t>100119286156  </t>
  </si>
  <si>
    <t>Robert Leavitt </t>
  </si>
  <si>
    <t>100119286159  </t>
  </si>
  <si>
    <t>100119286161  </t>
  </si>
  <si>
    <t>100119286163  </t>
  </si>
  <si>
    <t>2023-05-25 Thornton,Bill</t>
  </si>
  <si>
    <t>100117675398  </t>
  </si>
  <si>
    <t>Linda Peter-Stocks </t>
  </si>
  <si>
    <t>100117675414  </t>
  </si>
  <si>
    <t>100117675420  </t>
  </si>
  <si>
    <t>100117675425  </t>
  </si>
  <si>
    <t>7093.00  </t>
  </si>
  <si>
    <t>100119394236  </t>
  </si>
  <si>
    <t>Little Chebeague Island Aquaculture Lighted Raft A  </t>
  </si>
  <si>
    <t>43 42 29.10 N</t>
  </si>
  <si>
    <t>70 09 26.420 W</t>
  </si>
  <si>
    <t>100118080252  </t>
  </si>
  <si>
    <t>100118305012  </t>
  </si>
  <si>
    <t>100118081057  </t>
  </si>
  <si>
    <t>James Gagnon </t>
  </si>
  <si>
    <t>2023-09-02 MacCormac,Bruce</t>
  </si>
  <si>
    <t>5545.00  </t>
  </si>
  <si>
    <t>200100218844  </t>
  </si>
  <si>
    <t>Rob Leavitt </t>
  </si>
  <si>
    <t>5535.10  </t>
  </si>
  <si>
    <t>100117555418  </t>
  </si>
  <si>
    <t>6935.10  </t>
  </si>
  <si>
    <t>100117077834  </t>
  </si>
  <si>
    <t>Daniel Devereaux </t>
  </si>
  <si>
    <t>6935.20  </t>
  </si>
  <si>
    <t>100117077839  </t>
  </si>
  <si>
    <t>Dan Devereaux </t>
  </si>
  <si>
    <t>6935.30  </t>
  </si>
  <si>
    <t>100117077842  </t>
  </si>
  <si>
    <t>6935.40  </t>
  </si>
  <si>
    <t>100117077844  </t>
  </si>
  <si>
    <t>100119142344  </t>
  </si>
  <si>
    <t>100119142383  </t>
  </si>
  <si>
    <t>100119142379  </t>
  </si>
  <si>
    <t>100119142381  </t>
  </si>
  <si>
    <t>43 50 00.50 N</t>
  </si>
  <si>
    <t>70 01 43.600 W</t>
  </si>
  <si>
    <t>2023-08-12 Power,David</t>
  </si>
  <si>
    <t>6226.10  </t>
  </si>
  <si>
    <t>100116915641  </t>
  </si>
  <si>
    <t>6226.40  </t>
  </si>
  <si>
    <t>100116915675  </t>
  </si>
  <si>
    <t>6226.70  </t>
  </si>
  <si>
    <t>100116915703  </t>
  </si>
  <si>
    <t>2023-09-02 Power,David</t>
  </si>
  <si>
    <t>6226.60  </t>
  </si>
  <si>
    <t>100116915694  </t>
  </si>
  <si>
    <t>7750.00  </t>
  </si>
  <si>
    <t>200100219020  </t>
  </si>
  <si>
    <t>Kip Reynolds </t>
  </si>
  <si>
    <t>7760.00  </t>
  </si>
  <si>
    <t>200100219021  </t>
  </si>
  <si>
    <t>7770.00  </t>
  </si>
  <si>
    <t>200100219022  </t>
  </si>
  <si>
    <t>7740.00  </t>
  </si>
  <si>
    <t>200100218996  </t>
  </si>
  <si>
    <t>7790.00  </t>
  </si>
  <si>
    <t>200100219024  </t>
  </si>
  <si>
    <t>7745.00  </t>
  </si>
  <si>
    <t>200100218999  </t>
  </si>
  <si>
    <t>2023-05-10 Thornton,Bill</t>
  </si>
  <si>
    <t>7755.00  </t>
  </si>
  <si>
    <t>200100219002  </t>
  </si>
  <si>
    <t>7765.00  </t>
  </si>
  <si>
    <t>200100219005  </t>
  </si>
  <si>
    <t>7775.00  </t>
  </si>
  <si>
    <t>200100219008  </t>
  </si>
  <si>
    <t>7780.00  </t>
  </si>
  <si>
    <t>100116867123  </t>
  </si>
  <si>
    <t>6677.00  </t>
  </si>
  <si>
    <t>MIS Halway Rock ASTA  </t>
  </si>
  <si>
    <t>43 39 21.54 N</t>
  </si>
  <si>
    <t>70 02 12.721 W</t>
  </si>
  <si>
    <t>Moses Calouro </t>
  </si>
  <si>
    <t>01/06 - 01/06 </t>
  </si>
  <si>
    <t>197.00  </t>
  </si>
  <si>
    <t>37.00  </t>
  </si>
  <si>
    <t>MIS Sequin Island ASTA  </t>
  </si>
  <si>
    <t>43 42 26.91 N</t>
  </si>
  <si>
    <t>69 45 28.220 W</t>
  </si>
  <si>
    <t>97.00  </t>
  </si>
  <si>
    <t>MIS Wood Island ASTA  </t>
  </si>
  <si>
    <t>43 27 25.16 N</t>
  </si>
  <si>
    <t>70 19 44.466 W</t>
  </si>
  <si>
    <t>100117914103  </t>
  </si>
  <si>
    <t>William Mook </t>
  </si>
  <si>
    <t>100117914106  </t>
  </si>
  <si>
    <t>100117914111  </t>
  </si>
  <si>
    <t>100117914119  </t>
  </si>
  <si>
    <t>100117914124  </t>
  </si>
  <si>
    <t>100117914144  </t>
  </si>
  <si>
    <t>100117914148  </t>
  </si>
  <si>
    <t>2022-07-19 Eastwood,David</t>
  </si>
  <si>
    <t>100117914151  </t>
  </si>
  <si>
    <t>2024-08-09 Eastwood,David</t>
  </si>
  <si>
    <t>100117914157  </t>
  </si>
  <si>
    <t>1900-01-01 Eastwood,David</t>
  </si>
  <si>
    <t>100117914162  </t>
  </si>
  <si>
    <t>100117914167  </t>
  </si>
  <si>
    <t>100117914177  </t>
  </si>
  <si>
    <t>100117914181  </t>
  </si>
  <si>
    <t>100117914185  </t>
  </si>
  <si>
    <t>100117914193  </t>
  </si>
  <si>
    <t>100117914203  </t>
  </si>
  <si>
    <t>2023-09-03 Eastwood,David</t>
  </si>
  <si>
    <t>100118076601  </t>
  </si>
  <si>
    <t>100118076609  </t>
  </si>
  <si>
    <t>100118076617  </t>
  </si>
  <si>
    <t>2024-08-23 MacCormac,Bruce</t>
  </si>
  <si>
    <t>100118076622  </t>
  </si>
  <si>
    <t>2024-07-17 MacCormac,Bruce</t>
  </si>
  <si>
    <t>100117141114  </t>
  </si>
  <si>
    <t>100118076593  </t>
  </si>
  <si>
    <t>8566.00  </t>
  </si>
  <si>
    <t>100117674603  </t>
  </si>
  <si>
    <t>PH2</t>
  </si>
  <si>
    <t>Jason Domke </t>
  </si>
  <si>
    <t>8566.20  </t>
  </si>
  <si>
    <t>100117674679  </t>
  </si>
  <si>
    <t>8566.30  </t>
  </si>
  <si>
    <t>100117674753  </t>
  </si>
  <si>
    <t>8566.40  </t>
  </si>
  <si>
    <t>100117674760  </t>
  </si>
  <si>
    <t>8566.50  </t>
  </si>
  <si>
    <t>100117674770  </t>
  </si>
  <si>
    <t>8566.60  </t>
  </si>
  <si>
    <t>100117674782  </t>
  </si>
  <si>
    <t>8566.70  </t>
  </si>
  <si>
    <t>100117674816  </t>
  </si>
  <si>
    <t>8566.80  </t>
  </si>
  <si>
    <t>100117674822  </t>
  </si>
  <si>
    <t>8566.90  </t>
  </si>
  <si>
    <t>100117674834  </t>
  </si>
  <si>
    <t>8566.91  </t>
  </si>
  <si>
    <t>100117674863  </t>
  </si>
  <si>
    <t>100118099411  </t>
  </si>
  <si>
    <t>Jill Williams </t>
  </si>
  <si>
    <t>100118099418  </t>
  </si>
  <si>
    <t>2022-09-26 Eastwood,David</t>
  </si>
  <si>
    <t>100118080254  </t>
  </si>
  <si>
    <t>8351.00  </t>
  </si>
  <si>
    <t>200100219915  </t>
  </si>
  <si>
    <t>8352.00  </t>
  </si>
  <si>
    <t>200100219916  </t>
  </si>
  <si>
    <t>8353.00  </t>
  </si>
  <si>
    <t>200100219917  </t>
  </si>
  <si>
    <t>100118464581  </t>
  </si>
  <si>
    <t>100118464585  </t>
  </si>
  <si>
    <t>John brosnihan </t>
  </si>
  <si>
    <t>100117569186  </t>
  </si>
  <si>
    <t>2023-09-10 Eastwood,David</t>
  </si>
  <si>
    <t>100117569196  </t>
  </si>
  <si>
    <t>100117569190  </t>
  </si>
  <si>
    <t>100119162560  </t>
  </si>
  <si>
    <t>Drew Fitch </t>
  </si>
  <si>
    <t>100119431277  </t>
  </si>
  <si>
    <t>Pleasant Cove Aquaculture Buoy B  </t>
  </si>
  <si>
    <t>43 55 14.36 N</t>
  </si>
  <si>
    <t>69 35 34.389 W</t>
  </si>
  <si>
    <t>Damon Leibert </t>
  </si>
  <si>
    <t>2024-08-15 Jones,Joyce_D_N</t>
  </si>
  <si>
    <t>100119294869  </t>
  </si>
  <si>
    <t>Pleasant Cove Oysters Aquaculture Buoy  </t>
  </si>
  <si>
    <t>Greg Johnston  </t>
  </si>
  <si>
    <t>100119168584  </t>
  </si>
  <si>
    <t>4796.00  </t>
  </si>
  <si>
    <t>100118391653  </t>
  </si>
  <si>
    <t>BH4</t>
  </si>
  <si>
    <t>Ryan Cline </t>
  </si>
  <si>
    <t>2022-08-15 MacCormac,Bruce</t>
  </si>
  <si>
    <t>4797.00  </t>
  </si>
  <si>
    <t>100118391659  </t>
  </si>
  <si>
    <t>4798.00  </t>
  </si>
  <si>
    <t>100118391664  </t>
  </si>
  <si>
    <t>4799.00  </t>
  </si>
  <si>
    <t>100118391669  </t>
  </si>
  <si>
    <t>7337.00  </t>
  </si>
  <si>
    <t>100116979601  </t>
  </si>
  <si>
    <t>7337.10  </t>
  </si>
  <si>
    <t>100116979617  </t>
  </si>
  <si>
    <t>6716.00  </t>
  </si>
  <si>
    <t>100118041530  </t>
  </si>
  <si>
    <t>6717.00  </t>
  </si>
  <si>
    <t>100118253122  </t>
  </si>
  <si>
    <t>2024-07-28 Power,David</t>
  </si>
  <si>
    <t>100117065268  </t>
  </si>
  <si>
    <t>Chris Smith </t>
  </si>
  <si>
    <t>100117065273  </t>
  </si>
  <si>
    <t>100117065277  </t>
  </si>
  <si>
    <t>100118127975  </t>
  </si>
  <si>
    <t>Joshua Stoll </t>
  </si>
  <si>
    <t>100117708981  </t>
  </si>
  <si>
    <t>Richard Imbeault </t>
  </si>
  <si>
    <t>100117708986  </t>
  </si>
  <si>
    <t>6932.00  </t>
  </si>
  <si>
    <t>100119276948  </t>
  </si>
  <si>
    <t>100118297686  </t>
  </si>
  <si>
    <t>013-02-04</t>
  </si>
  <si>
    <t>200100217360  </t>
  </si>
  <si>
    <t>PAUL LARIVIERE </t>
  </si>
  <si>
    <t>100118297691  </t>
  </si>
  <si>
    <t>200100217364  </t>
  </si>
  <si>
    <t>100118297693  </t>
  </si>
  <si>
    <t>200100217357  </t>
  </si>
  <si>
    <t>200100217363  </t>
  </si>
  <si>
    <t>200100217358  </t>
  </si>
  <si>
    <t>200100217362  </t>
  </si>
  <si>
    <t>100118297689  </t>
  </si>
  <si>
    <t>200100217359  </t>
  </si>
  <si>
    <t>8386.00  </t>
  </si>
  <si>
    <t>200100217785  </t>
  </si>
  <si>
    <t>TED KNOWLES </t>
  </si>
  <si>
    <t>8387.00  </t>
  </si>
  <si>
    <t>200100217787  </t>
  </si>
  <si>
    <t>2023-09-29 MacCormac,Bruce</t>
  </si>
  <si>
    <t>5536.00  </t>
  </si>
  <si>
    <t>100117540024  </t>
  </si>
  <si>
    <t>Carl Hamrin </t>
  </si>
  <si>
    <t>2023-05-09 Thornton,Bill</t>
  </si>
  <si>
    <t>7700.10  </t>
  </si>
  <si>
    <t>100118302910  </t>
  </si>
  <si>
    <t>Patrick McArdle </t>
  </si>
  <si>
    <t>7700.20  </t>
  </si>
  <si>
    <t>100118302913  </t>
  </si>
  <si>
    <t>7700.30  </t>
  </si>
  <si>
    <t>100118302915  </t>
  </si>
  <si>
    <t>7700.40  </t>
  </si>
  <si>
    <t>100118302917  </t>
  </si>
  <si>
    <t>7700.50  </t>
  </si>
  <si>
    <t>100118302919  </t>
  </si>
  <si>
    <t>7699.00  </t>
  </si>
  <si>
    <t>100116843646  </t>
  </si>
  <si>
    <t>TOM MYERS </t>
  </si>
  <si>
    <t>7701.00  </t>
  </si>
  <si>
    <t>200100217827  </t>
  </si>
  <si>
    <t>Randy Hughes </t>
  </si>
  <si>
    <t>8525.00  </t>
  </si>
  <si>
    <t>200100218994  </t>
  </si>
  <si>
    <t>BUCK ELLIOT </t>
  </si>
  <si>
    <t>8520.00  </t>
  </si>
  <si>
    <t>200100218993  </t>
  </si>
  <si>
    <t>8530.00  </t>
  </si>
  <si>
    <t>200100218995  </t>
  </si>
  <si>
    <t>100119230747  </t>
  </si>
  <si>
    <t>Peter Rauscher </t>
  </si>
  <si>
    <t>2022-08-03 Thornton,Bill</t>
  </si>
  <si>
    <t>100118396803  </t>
  </si>
  <si>
    <t>7620.00  </t>
  </si>
  <si>
    <t>200100217826  </t>
  </si>
  <si>
    <t>100118464589  </t>
  </si>
  <si>
    <t>100118464591  </t>
  </si>
  <si>
    <t>7336.00  </t>
  </si>
  <si>
    <t>100116979570  </t>
  </si>
  <si>
    <t>7336.10  </t>
  </si>
  <si>
    <t>100116979583  </t>
  </si>
  <si>
    <t>100117569199  </t>
  </si>
  <si>
    <t>5531.00  </t>
  </si>
  <si>
    <t>100117555590  </t>
  </si>
  <si>
    <t>5353.00  </t>
  </si>
  <si>
    <t>100119222563  </t>
  </si>
  <si>
    <t>UM Lowe's Cove LOBO Lighted Research Buoy   </t>
  </si>
  <si>
    <t>Kate Liberti </t>
  </si>
  <si>
    <t>12/16 - 03/31 </t>
  </si>
  <si>
    <t>100119417688  </t>
  </si>
  <si>
    <t>UNH AirSea Lighted Research Buoy  </t>
  </si>
  <si>
    <t>Shawn Shellito </t>
  </si>
  <si>
    <t>05/29 - 09/25 </t>
  </si>
  <si>
    <t>253.00  </t>
  </si>
  <si>
    <t>100119431270  </t>
  </si>
  <si>
    <t>UNH Hampton Beach Spotter Lighted Research Buoy  </t>
  </si>
  <si>
    <t>42 55 45.51 N</t>
  </si>
  <si>
    <t>70 41 42.330 W</t>
  </si>
  <si>
    <t>TEMPORARY  </t>
  </si>
  <si>
    <t>08/14 - 11/01 </t>
  </si>
  <si>
    <t>226.00  </t>
  </si>
  <si>
    <t>100117099651  </t>
  </si>
  <si>
    <t>43 01 20.10 N</t>
  </si>
  <si>
    <t>70 32 24.180 W</t>
  </si>
  <si>
    <t>237.50  </t>
  </si>
  <si>
    <t>100119226432  </t>
  </si>
  <si>
    <t>42 52 48.00 N</t>
  </si>
  <si>
    <t>70 02 46.320 W</t>
  </si>
  <si>
    <t>100119433937  </t>
  </si>
  <si>
    <t>UNH Little Bay Research Buoy  </t>
  </si>
  <si>
    <t>43 06 26.57 N</t>
  </si>
  <si>
    <t>70 51 48.132 W</t>
  </si>
  <si>
    <t>Tom Gregory </t>
  </si>
  <si>
    <t>03/15 - 12/15 </t>
  </si>
  <si>
    <t>113.00  </t>
  </si>
  <si>
    <t>200100646542  </t>
  </si>
  <si>
    <t>John Wallinga </t>
  </si>
  <si>
    <t>113.10  </t>
  </si>
  <si>
    <t>200100646551  </t>
  </si>
  <si>
    <t>100119429076  </t>
  </si>
  <si>
    <t>Wilson Aquaculture Buoy A  </t>
  </si>
  <si>
    <t>43 48 50.41 N</t>
  </si>
  <si>
    <t>69 58 54.817 W</t>
  </si>
  <si>
    <t>David Wilson </t>
  </si>
  <si>
    <t>100119429080  </t>
  </si>
  <si>
    <t>Wilson Aquaculture Buoy B  </t>
  </si>
  <si>
    <t>43 48 53.44 N</t>
  </si>
  <si>
    <t>69 58 48.359 W</t>
  </si>
  <si>
    <t>100119429082  </t>
  </si>
  <si>
    <t>Wilson Aquaculture Buoy C  </t>
  </si>
  <si>
    <t>43 48 47.84 N</t>
  </si>
  <si>
    <t>69 58 52.791 W</t>
  </si>
  <si>
    <t>100119429085  </t>
  </si>
  <si>
    <t>Wilson Aquaculture Buoy D  </t>
  </si>
  <si>
    <t>43 48 50.95 N</t>
  </si>
  <si>
    <t>69 58 46.178 W</t>
  </si>
  <si>
    <t>2022-07-20 MacCormac,Bruce</t>
  </si>
  <si>
    <t>100117569835  </t>
  </si>
  <si>
    <t>Levon Travis </t>
  </si>
  <si>
    <t>100117569843  </t>
  </si>
  <si>
    <t>100117569850  </t>
  </si>
  <si>
    <t>100117569857  </t>
  </si>
  <si>
    <t>Note</t>
  </si>
  <si>
    <t>2025-05-22 Thornton,Bill</t>
  </si>
  <si>
    <t>2025-07-20 Thornton,Bill</t>
  </si>
  <si>
    <t>2025-07-21 MacCormac,Bruce</t>
  </si>
  <si>
    <t>2025-08-11 Eastwood,David</t>
  </si>
  <si>
    <t>2025-08-26 Power,David</t>
  </si>
  <si>
    <t>100119477213  </t>
  </si>
  <si>
    <t>Ebenecook Aquaculture Buoy A  </t>
  </si>
  <si>
    <t>43 51 27.27 N</t>
  </si>
  <si>
    <t>69 39 51.390 W</t>
  </si>
  <si>
    <t>Carlton Yentsch </t>
  </si>
  <si>
    <t>04/01 - 01/01 </t>
  </si>
  <si>
    <t>100119477216  </t>
  </si>
  <si>
    <t>Ebenecook Aquaculture Buoy B  </t>
  </si>
  <si>
    <t>43 51 25.01 N</t>
  </si>
  <si>
    <t>69 39 51.410 W</t>
  </si>
  <si>
    <t>2025-05-29 Thornton,Bill</t>
  </si>
  <si>
    <t>7521.00  </t>
  </si>
  <si>
    <t>MIS Cape Elizabeth ASTA  </t>
  </si>
  <si>
    <t>43 33 57.89 N</t>
  </si>
  <si>
    <t>70 12 00.025 W</t>
  </si>
  <si>
    <t>03/26 - 03/26 </t>
  </si>
  <si>
    <t>4926.00  </t>
  </si>
  <si>
    <t>MIS Monhegan Island ASTA  </t>
  </si>
  <si>
    <t>43 45 53.42 N</t>
  </si>
  <si>
    <t>69 18 56.916 W</t>
  </si>
  <si>
    <t>5146.00  </t>
  </si>
  <si>
    <t>MIS Pemaquid Point ASTA  </t>
  </si>
  <si>
    <t>43 50 13.09 N</t>
  </si>
  <si>
    <t>69 30 21.816 W</t>
  </si>
  <si>
    <t>236.00  </t>
  </si>
  <si>
    <t>MIS Portsmouth ASTA  </t>
  </si>
  <si>
    <t>42 58 02.03 N</t>
  </si>
  <si>
    <t>70 37 24.168 W</t>
  </si>
  <si>
    <t>2025-06-30 Wagner,Steve</t>
  </si>
  <si>
    <t>2025-07-20 Fortier,Michael</t>
  </si>
  <si>
    <t>2025-09-11 Jones,Joyce_D_N</t>
  </si>
  <si>
    <t>7937.00  </t>
  </si>
  <si>
    <t>100119535442  </t>
  </si>
  <si>
    <t>UNE Research Lighted Wave Buoy  </t>
  </si>
  <si>
    <t>43 28 21.00 N</t>
  </si>
  <si>
    <t>70 21 44.000 W</t>
  </si>
  <si>
    <t>William Kochtitzky </t>
  </si>
  <si>
    <t>10/13 - 12/31 </t>
  </si>
  <si>
    <t>43 01 20.03 N</t>
  </si>
  <si>
    <t>70 32 28.968 W</t>
  </si>
  <si>
    <t>103.00  </t>
  </si>
  <si>
    <t>100119536559  </t>
  </si>
  <si>
    <t>University of New England Biddeford Lighted Wave Buoy  </t>
  </si>
  <si>
    <t>43 26 06.00 N</t>
  </si>
  <si>
    <t>70 21 01.000 W</t>
  </si>
  <si>
    <t>Christopher Gregoricus </t>
  </si>
  <si>
    <t>12/01 - 11/30 </t>
  </si>
  <si>
    <t>100119536569  </t>
  </si>
  <si>
    <t>University of New England Camp Ellis Jetty Research Buoy  </t>
  </si>
  <si>
    <t>43 27 49.00 N</t>
  </si>
  <si>
    <t>70 21 25.000 W</t>
  </si>
  <si>
    <t>11/19 - 03/18 </t>
  </si>
  <si>
    <t>100119536571  </t>
  </si>
  <si>
    <t>University of New England Goosefare Bay Research Buoy  </t>
  </si>
  <si>
    <t>43 23 13.00 N</t>
  </si>
  <si>
    <t>70 24 36.000 W</t>
  </si>
  <si>
    <t>11/19 - 11/18 </t>
  </si>
  <si>
    <t>100119536566  </t>
  </si>
  <si>
    <t>University of New England Green Island Research Buoy  </t>
  </si>
  <si>
    <t>43 39 07.00 N</t>
  </si>
  <si>
    <t>70 07 05.000 W</t>
  </si>
  <si>
    <t>100119537086  </t>
  </si>
  <si>
    <t>University of New England Ram Island Aquaculture Research Buoy  </t>
  </si>
  <si>
    <t>43 28 01.00 N</t>
  </si>
  <si>
    <t>70 21 36.000 W</t>
  </si>
  <si>
    <t>12/29 - 12/28 </t>
  </si>
  <si>
    <t>100119536574  </t>
  </si>
  <si>
    <t>University of New England Ram Island Kelp Farm Research Buoy A  </t>
  </si>
  <si>
    <t>43 28 11.00 N</t>
  </si>
  <si>
    <t>70 21 03.000 W</t>
  </si>
  <si>
    <t>10/20 - 05/12 </t>
  </si>
  <si>
    <t>100119536577  </t>
  </si>
  <si>
    <t>University of New England Ram Island Kelp Farm Research Buoy B  </t>
  </si>
  <si>
    <t>43 28 13.00 N</t>
  </si>
  <si>
    <t>70 20 59.000 W</t>
  </si>
  <si>
    <t>100119536580  </t>
  </si>
  <si>
    <t>University of New England Ram Island Kelp Farm Research Buoy C  </t>
  </si>
  <si>
    <t>43 28 10.00 N</t>
  </si>
  <si>
    <t>100119536583  </t>
  </si>
  <si>
    <t>University of New England Ram Island Kelp Farm Research Buoy D  </t>
  </si>
  <si>
    <t>43 28 12.00 N</t>
  </si>
  <si>
    <t>70 20 58.000 W</t>
  </si>
  <si>
    <t>100119536564  </t>
  </si>
  <si>
    <t>University of New England Ram Island Research Buoy  </t>
  </si>
  <si>
    <t>100119536586  </t>
  </si>
  <si>
    <t>University of New England Wood Island Kelp Farm Research Buoy A  </t>
  </si>
  <si>
    <t>43 27 18.00 N</t>
  </si>
  <si>
    <t>70 20 11.000 W</t>
  </si>
  <si>
    <t>100119536589  </t>
  </si>
  <si>
    <t>University of New England Wood Island Kelp Farm Research Buoy B  </t>
  </si>
  <si>
    <t>70 19 57.000 W</t>
  </si>
  <si>
    <t>2025-07-04 Thornton,Bill</t>
  </si>
  <si>
    <t> Boothbay Harbor Shipyard Rock Daybeacon</t>
  </si>
  <si>
    <t> Ebenecook Aquaculture Buoy A</t>
  </si>
  <si>
    <t> Ebenecook Aquaculture Buoy B</t>
  </si>
  <si>
    <t> Isle of Springs No Wake Buoy A</t>
  </si>
  <si>
    <t> McFarland Island Daybeacon</t>
  </si>
  <si>
    <t> McFarland Island Daybeacon 11</t>
  </si>
  <si>
    <t> Mook Sea Farm Aquaculture Hazard Buoy EL3-B</t>
  </si>
  <si>
    <t> Mook Sea Farm Aquaculture Hazard Buoy EL3-E</t>
  </si>
  <si>
    <t> Mook Sea Farm Aquaculture Hazard Buoy PP-A</t>
  </si>
  <si>
    <t> Mook Sea Farm Aquaculture Hazard Buoy PP-C</t>
  </si>
  <si>
    <t> Mook Sea Farm Aquaculture Hazard Buoy PP-I</t>
  </si>
  <si>
    <t> Mook Sea Farm Aquaculture Hazard Buoy PP-K</t>
  </si>
  <si>
    <t> Murray Hill No Wake Buoy A</t>
  </si>
  <si>
    <t> Murray Hill No Wake Buoy C</t>
  </si>
  <si>
    <t> Negro Island Speed Bouy</t>
  </si>
  <si>
    <t> Ocean Point Pier No Wake Buoy</t>
  </si>
  <si>
    <t> Pine Cliff North No Wake Buoy</t>
  </si>
  <si>
    <t> Signal Point Marina Daybeacon 2</t>
  </si>
  <si>
    <t> Townsend Gut North No Wake Buoy</t>
  </si>
  <si>
    <t> UM Lowe's Cove LOBO Lighted Research Buoy</t>
  </si>
  <si>
    <t> Merrymeeting Bay Buoy 1</t>
  </si>
  <si>
    <t> Merrymeeting Bay Buoy 2</t>
  </si>
  <si>
    <t> Merrymeeting Bay Buoy 3</t>
  </si>
  <si>
    <t> Merrymeeting Bay Buoy 4</t>
  </si>
  <si>
    <t> Georgetown No Wake Buoy C</t>
  </si>
  <si>
    <t> Georgetown No Wake Buoy H</t>
  </si>
  <si>
    <t> Wiscasset Harbor No Wake Buoy A</t>
  </si>
  <si>
    <t> Wiscasset Harbor No Wake Buoy B</t>
  </si>
  <si>
    <t> Wiscasset Harbor No Wake Buoy C</t>
  </si>
  <si>
    <t> Wiscasset Harbor No Wake Buoy D</t>
  </si>
  <si>
    <t> Goose Island Aquaculture Hazard Lighted Buoy A</t>
  </si>
  <si>
    <t> Little Chebeague Island Aquaculture Buoy A</t>
  </si>
  <si>
    <t> Little Chebeague Island Aquaculture Buoy D</t>
  </si>
  <si>
    <t> Mere Point Oyster Company Aquaculture Buoy NE</t>
  </si>
  <si>
    <t> Mere Point Oyster Company Aquaculture Buoy SW</t>
  </si>
  <si>
    <t> Mill Cove Daybeacon 9</t>
  </si>
  <si>
    <t> Running Tide Aquaculture Hazard Lighted Buoy</t>
  </si>
  <si>
    <t> South Portland Boat Ramp Buoy 1</t>
  </si>
  <si>
    <t> South Portland Boat Ramp Buoy 3</t>
  </si>
  <si>
    <t> South Portland Boat Ramp Buoy 5</t>
  </si>
  <si>
    <t> South Portland Boat Ramp Buoy 6</t>
  </si>
  <si>
    <t> South Portland Boat Ramp Buoy 8</t>
  </si>
  <si>
    <t> Spring Point Marina No Wake Float</t>
  </si>
  <si>
    <t> University of New England Green Island Research Buoy</t>
  </si>
  <si>
    <t> Back Channel No Wake Buoy A</t>
  </si>
  <si>
    <t> Back Channel No Wake Buoy D</t>
  </si>
  <si>
    <t> Cable Pier West Light</t>
  </si>
  <si>
    <t> Chauncey Creek No Wake Buoy A</t>
  </si>
  <si>
    <t> EOM Offshore Research Lighted Buoy A</t>
  </si>
  <si>
    <t> Pepperrell Cove Bouy 2</t>
  </si>
  <si>
    <t> Pepperrell Cove Bouy 3</t>
  </si>
  <si>
    <t> Pepperrell Cove Buoy 5</t>
  </si>
  <si>
    <t> Pepperrell Cove Entrance No Wake Buoy A</t>
  </si>
  <si>
    <t> Seavey Island Daybeacon 12A</t>
  </si>
  <si>
    <t> Seavey Island Daybeacon 12B</t>
  </si>
  <si>
    <t> Sprague Fuel Terminal Center Dock Light</t>
  </si>
  <si>
    <t> Spruce Creek Bridge No Wake Buoy A</t>
  </si>
  <si>
    <t> UNH AirSea Lighted Research Buoy</t>
  </si>
  <si>
    <t> UNH Hampton Beach Spotter Lighted Research Buoy</t>
  </si>
  <si>
    <t> UNH Jeffrey's Ledge Lighted Research Buoy</t>
  </si>
  <si>
    <t> UNH Little Bay Research Buoy</t>
  </si>
  <si>
    <t> University of Maine Research Lighted Buoy E</t>
  </si>
  <si>
    <t> New Hampshire DES Oil Boom Deployment Lighted Buoy A</t>
  </si>
  <si>
    <t> New Hampshire DES Oil Boom Deployment Lighted Buoy C</t>
  </si>
  <si>
    <t> New Hampshire DES Oil Boom Deployment Lighted Buoy D</t>
  </si>
  <si>
    <t> New Hampshire DES Oil Boom Deployment Lighted Buoy E</t>
  </si>
  <si>
    <t> New Hampshire DES Oil Boom Deployment Lighted Buoy F</t>
  </si>
  <si>
    <t> New Hampshire DES Oil Boom Deployment Lighted Buoy G</t>
  </si>
  <si>
    <t> New Hampshire DES Oil Boom Deployment Lighted Buoy H</t>
  </si>
  <si>
    <t> New Hampshire DES Oil Boom Deployment Lighted Buoy I</t>
  </si>
  <si>
    <t> New Hampshire DES Oil Boom Deployment Lighted Buoy J</t>
  </si>
  <si>
    <t> New Hampshire DES Oil Boom Deployment Lighted Buoy K</t>
  </si>
  <si>
    <t> Saco River Chandler Point Speed Buoy</t>
  </si>
  <si>
    <t> Saco River Hills Beach Speed Buoy</t>
  </si>
  <si>
    <t> Saco River Jordan Point Speed Buoy</t>
  </si>
  <si>
    <t> Saco River Twin Island Speed Buoy</t>
  </si>
  <si>
    <t> UNE Research Lighted Wave Buoy</t>
  </si>
  <si>
    <t> University of New England Biddeford Lighted Wave Buoy</t>
  </si>
  <si>
    <t> University of New England Camp Ellis Jetty Research Buoy</t>
  </si>
  <si>
    <t> University of New England Goosefare Bay Research Buoy</t>
  </si>
  <si>
    <t> University of New England Ram Island Aquaculture Research Buoy</t>
  </si>
  <si>
    <t> University of New England Ram Island Kelp Farm Research Buoy A</t>
  </si>
  <si>
    <t> University of New England Ram Island Kelp Farm Research Buoy B</t>
  </si>
  <si>
    <t> University of New England Ram Island Kelp Farm Research Buoy C</t>
  </si>
  <si>
    <t> University of New England Ram Island Kelp Farm Research Buoy D</t>
  </si>
  <si>
    <t> University of New England Ram Island Research Buoy</t>
  </si>
  <si>
    <t> University of New England Wood Island Kelp Farm Research Buoy A</t>
  </si>
  <si>
    <t> University of New England Wood Island Kelp Farm Research Buoy B</t>
  </si>
  <si>
    <t>CLASS 1</t>
  </si>
  <si>
    <t>Ann ver</t>
  </si>
  <si>
    <t>EPE / Dist  off</t>
  </si>
  <si>
    <t>Notes</t>
  </si>
  <si>
    <t>Patrol Area</t>
  </si>
  <si>
    <t>Fi,Ul</t>
  </si>
  <si>
    <t>Fl,Ul</t>
  </si>
  <si>
    <t>Fl,Li</t>
  </si>
  <si>
    <t>Fi,Li</t>
  </si>
  <si>
    <t>CLASS 1, Done annually before June 30th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</si>
</sst>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0"/>
    <numFmt numFmtId="167" formatCode="000"/>
    <numFmt numFmtId="168" formatCode="0.0000000"/>
    <numFmt numFmtId="169" formatCode="0.000000"/>
    <numFmt numFmtId="170" formatCode="#,##0.0"/>
    <numFmt numFmtId="171" formatCode="0.000"/>
    <numFmt numFmtId="172" formatCode="00,000"/>
    <numFmt numFmtId="173" formatCode="00.0000000"/>
  </numFmts>
  <fonts count="108" x14ac:knownFonts="1">
    <font>
      <sz val="11"/>
      <color theme="1"/>
      <name val="Calibri"/>
      <family val="2"/>
      <scheme val="minor"/>
    </font>
    <font>
      <sz val="7.5"/>
      <color theme="1"/>
      <name val="Times New Roman"/>
      <family val="1"/>
    </font>
    <font>
      <sz val="12"/>
      <color theme="1"/>
      <name val="Calibri"/>
      <family val="2"/>
      <scheme val="minor"/>
    </font>
    <font>
      <sz val="18"/>
      <color theme="1"/>
      <name val="Calibri"/>
      <family val="2"/>
      <scheme val="minor"/>
    </font>
    <font>
      <b/>
      <sz val="11"/>
      <color theme="1"/>
      <name val="Calibri"/>
      <family val="2"/>
      <scheme val="minor"/>
    </font>
    <font>
      <b/>
      <u/>
      <sz val="11"/>
      <color theme="1"/>
      <name val="Calibri"/>
      <family val="2"/>
      <scheme val="minor"/>
    </font>
    <font>
      <sz val="10"/>
      <name val="Helv"/>
    </font>
    <font>
      <b/>
      <sz val="12"/>
      <name val="Cambria"/>
      <family val="1"/>
    </font>
    <font>
      <sz val="8"/>
      <name val="Calibri"/>
      <family val="2"/>
    </font>
    <font>
      <sz val="11"/>
      <name val="Symbol"/>
      <family val="1"/>
      <charset val="2"/>
    </font>
    <font>
      <sz val="14"/>
      <color theme="1"/>
      <name val="Calibri"/>
      <family val="2"/>
      <scheme val="minor"/>
    </font>
    <font>
      <b/>
      <u val="double"/>
      <sz val="8"/>
      <name val="Calibri"/>
      <family val="2"/>
    </font>
    <font>
      <b/>
      <sz val="10"/>
      <name val="Arial"/>
      <family val="2"/>
    </font>
    <font>
      <sz val="12"/>
      <name val="Arial"/>
      <family val="2"/>
    </font>
    <font>
      <sz val="10"/>
      <name val="Arial"/>
      <family val="2"/>
    </font>
    <font>
      <sz val="11"/>
      <name val="Arial"/>
      <family val="2"/>
    </font>
    <font>
      <b/>
      <sz val="12"/>
      <name val="Arial"/>
      <family val="2"/>
    </font>
    <font>
      <b/>
      <sz val="12"/>
      <name val="Arial Black"/>
      <family val="2"/>
    </font>
    <font>
      <b/>
      <sz val="11"/>
      <name val="Arial"/>
      <family val="2"/>
    </font>
    <font>
      <b/>
      <sz val="10"/>
      <name val="Calibri"/>
      <family val="2"/>
    </font>
    <font>
      <sz val="10"/>
      <name val="Calibri"/>
      <family val="2"/>
    </font>
    <font>
      <b/>
      <u/>
      <sz val="10"/>
      <name val="Calibri"/>
      <family val="2"/>
    </font>
    <font>
      <sz val="12"/>
      <color rgb="FFFF0000"/>
      <name val="Cambria"/>
      <family val="1"/>
    </font>
    <font>
      <sz val="12"/>
      <name val="Cambria"/>
      <family val="1"/>
    </font>
    <font>
      <b/>
      <sz val="10"/>
      <name val="Cambria"/>
      <family val="1"/>
    </font>
    <font>
      <b/>
      <sz val="11"/>
      <name val="Cambria"/>
      <family val="1"/>
    </font>
    <font>
      <sz val="11"/>
      <name val="Cambria"/>
      <family val="1"/>
    </font>
    <font>
      <sz val="10"/>
      <name val="Cambria"/>
      <family val="1"/>
    </font>
    <font>
      <b/>
      <sz val="12"/>
      <color rgb="FF0000CC"/>
      <name val="Cambria"/>
      <family val="1"/>
    </font>
    <font>
      <sz val="12"/>
      <color indexed="81"/>
      <name val="Calibri"/>
      <family val="2"/>
    </font>
    <font>
      <sz val="10"/>
      <color indexed="81"/>
      <name val="Tahoma"/>
      <family val="2"/>
    </font>
    <font>
      <sz val="9"/>
      <color indexed="81"/>
      <name val="Tahoma"/>
      <family val="2"/>
    </font>
    <font>
      <sz val="10"/>
      <color indexed="81"/>
      <name val="Calibri"/>
      <family val="2"/>
    </font>
    <font>
      <sz val="9"/>
      <color indexed="81"/>
      <name val="Calibri"/>
      <family val="2"/>
    </font>
    <font>
      <b/>
      <u/>
      <sz val="10"/>
      <color indexed="81"/>
      <name val="Calibri"/>
      <family val="2"/>
    </font>
    <font>
      <sz val="11"/>
      <color indexed="81"/>
      <name val="Calibri"/>
      <family val="2"/>
    </font>
    <font>
      <b/>
      <u/>
      <sz val="11"/>
      <color indexed="81"/>
      <name val="Calibri"/>
      <family val="2"/>
    </font>
    <font>
      <b/>
      <sz val="9"/>
      <color indexed="81"/>
      <name val="Tahoma"/>
      <family val="2"/>
    </font>
    <font>
      <sz val="11"/>
      <color theme="1"/>
      <name val="Calibri"/>
      <family val="2"/>
    </font>
    <font>
      <sz val="28"/>
      <color rgb="FF000000"/>
      <name val="Calibri"/>
      <family val="2"/>
    </font>
    <font>
      <b/>
      <sz val="11"/>
      <name val="Calibri"/>
      <family val="2"/>
    </font>
    <font>
      <sz val="11"/>
      <name val="Calibri"/>
      <family val="2"/>
    </font>
    <font>
      <sz val="11"/>
      <color rgb="FF808080"/>
      <name val="Calibri"/>
      <family val="2"/>
    </font>
    <font>
      <sz val="8"/>
      <color rgb="FF000000"/>
      <name val="Calibri"/>
      <family val="2"/>
    </font>
    <font>
      <sz val="12"/>
      <name val="Calibri"/>
      <family val="2"/>
    </font>
    <font>
      <b/>
      <sz val="16"/>
      <color rgb="FF0000CC"/>
      <name val="Calibri"/>
      <family val="2"/>
    </font>
    <font>
      <sz val="11"/>
      <color rgb="FFFF0000"/>
      <name val="Calibri"/>
      <family val="2"/>
    </font>
    <font>
      <sz val="8"/>
      <color rgb="FF000000"/>
      <name val="Arial"/>
      <family val="2"/>
    </font>
    <font>
      <b/>
      <sz val="8"/>
      <color rgb="FF000000"/>
      <name val="Calibri"/>
      <family val="2"/>
    </font>
    <font>
      <sz val="9"/>
      <color rgb="FF000000"/>
      <name val="Arial"/>
      <family val="2"/>
    </font>
    <font>
      <b/>
      <sz val="8"/>
      <color rgb="FF000000"/>
      <name val="Arial Narrow"/>
      <family val="2"/>
    </font>
    <font>
      <sz val="9"/>
      <color rgb="FF000000"/>
      <name val="Calibri"/>
      <family val="2"/>
    </font>
    <font>
      <sz val="9"/>
      <color rgb="FF000000"/>
      <name val="Arial Narrow"/>
      <family val="2"/>
    </font>
    <font>
      <b/>
      <sz val="18"/>
      <color rgb="FF0000CC"/>
      <name val="Calibri"/>
      <family val="2"/>
    </font>
    <font>
      <sz val="12"/>
      <color rgb="FF000000"/>
      <name val="Calibri"/>
      <family val="2"/>
    </font>
    <font>
      <sz val="10"/>
      <color rgb="FF000000"/>
      <name val="Calibri"/>
      <family val="2"/>
    </font>
    <font>
      <sz val="18"/>
      <color rgb="FF000000"/>
      <name val="Calibri"/>
      <family val="2"/>
    </font>
    <font>
      <b/>
      <sz val="14"/>
      <color rgb="FF000000"/>
      <name val="Calibri"/>
      <family val="2"/>
    </font>
    <font>
      <sz val="9"/>
      <color rgb="FF808080"/>
      <name val="Calibri"/>
      <family val="2"/>
    </font>
    <font>
      <sz val="14"/>
      <name val="Calibri"/>
      <family val="2"/>
    </font>
    <font>
      <sz val="14"/>
      <color rgb="FF000000"/>
      <name val="Calibri"/>
      <family val="2"/>
    </font>
    <font>
      <b/>
      <sz val="16"/>
      <color rgb="FF4F6228"/>
      <name val="Calibri"/>
      <family val="2"/>
    </font>
    <font>
      <sz val="16"/>
      <color rgb="FF4F6228"/>
      <name val="Calibri"/>
      <family val="2"/>
    </font>
    <font>
      <b/>
      <sz val="16"/>
      <color rgb="FFFF0000"/>
      <name val="Calibri"/>
      <family val="2"/>
    </font>
    <font>
      <sz val="16"/>
      <color rgb="FFFF0000"/>
      <name val="Calibri"/>
      <family val="2"/>
    </font>
    <font>
      <b/>
      <sz val="12"/>
      <color rgb="FF0000CC"/>
      <name val="Calibri"/>
      <family val="2"/>
    </font>
    <font>
      <b/>
      <sz val="16"/>
      <color rgb="FF000000"/>
      <name val="Calibri"/>
      <family val="2"/>
    </font>
    <font>
      <sz val="16"/>
      <color rgb="FF000000"/>
      <name val="Calibri"/>
      <family val="2"/>
    </font>
    <font>
      <sz val="6"/>
      <color rgb="FF000000"/>
      <name val="Calibri"/>
      <family val="2"/>
    </font>
    <font>
      <i/>
      <sz val="18"/>
      <color rgb="FF808080"/>
      <name val="Stencil"/>
      <family val="5"/>
    </font>
    <font>
      <b/>
      <sz val="12"/>
      <color rgb="FF000099"/>
      <name val="Calibri"/>
      <family val="2"/>
    </font>
    <font>
      <i/>
      <sz val="10"/>
      <color rgb="FF000000"/>
      <name val="Calibri"/>
      <family val="2"/>
    </font>
    <font>
      <b/>
      <sz val="16"/>
      <color rgb="FF000099"/>
      <name val="Calibri"/>
      <family val="2"/>
    </font>
    <font>
      <i/>
      <sz val="18"/>
      <color rgb="FFA6A6A6"/>
      <name val="Stencil"/>
      <family val="5"/>
    </font>
    <font>
      <i/>
      <sz val="11"/>
      <color rgb="FF000000"/>
      <name val="Stencil"/>
      <family val="5"/>
    </font>
    <font>
      <b/>
      <sz val="12"/>
      <color rgb="FF000000"/>
      <name val="Calibri"/>
      <family val="2"/>
    </font>
    <font>
      <sz val="16"/>
      <name val="Calibri"/>
      <family val="2"/>
    </font>
    <font>
      <b/>
      <sz val="10"/>
      <color rgb="FF000080"/>
      <name val="Calibri"/>
      <family val="2"/>
    </font>
    <font>
      <b/>
      <sz val="10"/>
      <color rgb="FF0000FF"/>
      <name val="Calibri"/>
      <family val="2"/>
    </font>
    <font>
      <sz val="12"/>
      <color rgb="FFCCFFCC"/>
      <name val="Calibri"/>
      <family val="2"/>
    </font>
    <font>
      <b/>
      <sz val="12"/>
      <color rgb="FF0000FF"/>
      <name val="Calibri"/>
      <family val="2"/>
    </font>
    <font>
      <b/>
      <sz val="11"/>
      <color rgb="FF0000FF"/>
      <name val="Calibri"/>
      <family val="2"/>
    </font>
    <font>
      <b/>
      <sz val="10"/>
      <color rgb="FF000080"/>
      <name val="Arial"/>
      <family val="2"/>
    </font>
    <font>
      <b/>
      <sz val="10"/>
      <color rgb="FF0000FF"/>
      <name val="Arial"/>
      <family val="2"/>
    </font>
    <font>
      <sz val="12"/>
      <color rgb="FFCCFFCC"/>
      <name val="Arial"/>
      <family val="2"/>
    </font>
    <font>
      <b/>
      <sz val="11"/>
      <color rgb="FF0000FF"/>
      <name val="Arial"/>
      <family val="2"/>
    </font>
    <font>
      <sz val="10"/>
      <color rgb="FF000000"/>
      <name val="Arial"/>
      <family val="2"/>
    </font>
    <font>
      <b/>
      <sz val="12"/>
      <color rgb="FF0000FF"/>
      <name val="Arial Black"/>
      <family val="2"/>
    </font>
    <font>
      <b/>
      <sz val="14"/>
      <color rgb="FF808080"/>
      <name val="Calibri"/>
      <family val="2"/>
    </font>
    <font>
      <sz val="10"/>
      <color rgb="FF333333"/>
      <name val="Arial"/>
      <family val="2"/>
    </font>
    <font>
      <b/>
      <sz val="14"/>
      <color rgb="FF000000"/>
      <name val="Arial"/>
      <family val="2"/>
    </font>
    <font>
      <b/>
      <sz val="10"/>
      <color rgb="FFFF0000"/>
      <name val="Arial"/>
      <family val="2"/>
    </font>
    <font>
      <sz val="14"/>
      <color rgb="FF000000"/>
      <name val="Arial"/>
      <family val="2"/>
    </font>
    <font>
      <b/>
      <sz val="14"/>
      <color rgb="FF0000CC"/>
      <name val="Calibri"/>
      <family val="2"/>
    </font>
    <font>
      <sz val="12"/>
      <color rgb="FF333333"/>
      <name val="Arial"/>
      <family val="2"/>
    </font>
    <font>
      <sz val="12"/>
      <color rgb="FF000080"/>
      <name val="Arial"/>
      <family val="2"/>
    </font>
    <font>
      <sz val="12"/>
      <color rgb="FF000000"/>
      <name val="Arial"/>
      <family val="2"/>
    </font>
    <font>
      <b/>
      <sz val="11"/>
      <color rgb="FF000000"/>
      <name val="Calibri"/>
      <family val="2"/>
    </font>
    <font>
      <i/>
      <sz val="11"/>
      <name val="Calibri"/>
      <family val="2"/>
    </font>
    <font>
      <b/>
      <sz val="14"/>
      <name val="Calibri"/>
      <family val="2"/>
    </font>
    <font>
      <b/>
      <sz val="12"/>
      <color rgb="FF000080"/>
      <name val="Arial Black"/>
      <family val="2"/>
    </font>
    <font>
      <i/>
      <sz val="12"/>
      <color rgb="FF000000"/>
      <name val="Calibri"/>
      <family val="2"/>
    </font>
    <font>
      <b/>
      <sz val="11"/>
      <color rgb="FF0000CC"/>
      <name val="Calibri"/>
      <family val="2"/>
    </font>
    <font>
      <sz val="7.5"/>
      <color rgb="FF000000"/>
      <name val="Arial"/>
      <family val="2"/>
    </font>
    <font>
      <u/>
      <sz val="11"/>
      <color theme="10"/>
      <name val="Calibri"/>
      <family val="2"/>
      <scheme val="minor"/>
    </font>
    <font>
      <sz val="11"/>
      <color theme="1"/>
      <name val="Calibri"/>
      <family val="2"/>
      <scheme val="minor"/>
    </font>
    <font>
      <sz val="11"/>
      <color theme="1"/>
      <name val="Arial"/>
      <family val="2"/>
    </font>
    <font>
      <sz val="11"/>
      <name val="Calibri"/>
      <family val="2"/>
      <scheme val="minor"/>
    </font>
  </fonts>
  <fills count="22">
    <fill>
      <patternFill patternType="none"/>
    </fill>
    <fill>
      <patternFill patternType="gray125"/>
    </fill>
    <fill>
      <patternFill patternType="solid">
        <fgColor rgb="FFF2F2F2"/>
        <bgColor rgb="FF000000"/>
      </patternFill>
    </fill>
    <fill>
      <patternFill patternType="solid">
        <fgColor rgb="FFFFCCFF"/>
        <bgColor rgb="FF000000"/>
      </patternFill>
    </fill>
    <fill>
      <patternFill patternType="solid">
        <fgColor rgb="FFFFFFFF"/>
        <bgColor rgb="FF000000"/>
      </patternFill>
    </fill>
    <fill>
      <patternFill patternType="solid">
        <fgColor rgb="FFDCE6F1"/>
        <bgColor rgb="FF000000"/>
      </patternFill>
    </fill>
    <fill>
      <patternFill patternType="solid">
        <fgColor rgb="FFFFFFCC"/>
        <bgColor rgb="FF000000"/>
      </patternFill>
    </fill>
    <fill>
      <patternFill patternType="solid">
        <fgColor rgb="FFCCFF33"/>
        <bgColor rgb="FF000000"/>
      </patternFill>
    </fill>
    <fill>
      <patternFill patternType="solid">
        <fgColor rgb="FF000000"/>
        <bgColor rgb="FF000000"/>
      </patternFill>
    </fill>
    <fill>
      <patternFill patternType="solid">
        <fgColor rgb="FFF2F2F2"/>
        <bgColor rgb="FFFF00FF"/>
      </patternFill>
    </fill>
    <fill>
      <patternFill patternType="solid">
        <fgColor rgb="FFDAEEF3"/>
        <bgColor rgb="FF000000"/>
      </patternFill>
    </fill>
    <fill>
      <patternFill patternType="solid">
        <fgColor rgb="FFFFFFFF"/>
        <bgColor rgb="FFFF00FF"/>
      </patternFill>
    </fill>
    <fill>
      <patternFill patternType="solid">
        <fgColor rgb="FFFFFFCC"/>
        <bgColor rgb="FFFF00FF"/>
      </patternFill>
    </fill>
    <fill>
      <patternFill patternType="solid">
        <fgColor rgb="FFDCE6F1"/>
        <bgColor rgb="FFFF00FF"/>
      </patternFill>
    </fill>
    <fill>
      <patternFill patternType="solid">
        <fgColor theme="0" tint="-0.24994659260841701"/>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008000"/>
        <bgColor indexed="64"/>
      </patternFill>
    </fill>
    <fill>
      <patternFill patternType="solid">
        <fgColor rgb="FFCCCCCC"/>
        <bgColor indexed="64"/>
      </patternFill>
    </fill>
    <fill>
      <patternFill patternType="solid">
        <fgColor rgb="FFFFFFFF"/>
        <bgColor indexed="64"/>
      </patternFill>
    </fill>
    <fill>
      <patternFill patternType="solid">
        <fgColor rgb="FF000000"/>
        <bgColor indexed="64"/>
      </patternFill>
    </fill>
  </fills>
  <borders count="82">
    <border>
      <left/>
      <right/>
      <top/>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bottom/>
      <diagonal/>
    </border>
    <border>
      <left/>
      <right style="medium">
        <color indexed="64"/>
      </right>
      <top/>
      <bottom/>
      <diagonal/>
    </border>
    <border>
      <left style="mediumDashed">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diagonal/>
    </border>
    <border>
      <left/>
      <right style="medium">
        <color indexed="64"/>
      </right>
      <top/>
      <bottom style="thick">
        <color indexed="64"/>
      </bottom>
      <diagonal/>
    </border>
    <border>
      <left style="thick">
        <color indexed="64"/>
      </left>
      <right style="thick">
        <color indexed="64"/>
      </right>
      <top/>
      <bottom style="thick">
        <color indexed="64"/>
      </bottom>
      <diagonal/>
    </border>
    <border diagonalUp="1" diagonalDown="1">
      <left/>
      <right style="medium">
        <color indexed="64"/>
      </right>
      <top style="thick">
        <color indexed="64"/>
      </top>
      <bottom style="thick">
        <color indexed="64"/>
      </bottom>
      <diagonal style="thick">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Dashed">
        <color indexed="64"/>
      </bottom>
      <diagonal/>
    </border>
    <border>
      <left/>
      <right/>
      <top style="thick">
        <color indexed="64"/>
      </top>
      <bottom style="mediumDashed">
        <color indexed="64"/>
      </bottom>
      <diagonal/>
    </border>
    <border>
      <left/>
      <right style="mediumDashed">
        <color indexed="64"/>
      </right>
      <top style="thick">
        <color indexed="64"/>
      </top>
      <bottom style="mediumDashed">
        <color indexed="64"/>
      </bottom>
      <diagonal/>
    </border>
    <border>
      <left style="mediumDashed">
        <color indexed="64"/>
      </left>
      <right/>
      <top style="thick">
        <color indexed="64"/>
      </top>
      <bottom style="mediumDashed">
        <color indexed="64"/>
      </bottom>
      <diagonal/>
    </border>
    <border>
      <left/>
      <right style="thick">
        <color indexed="64"/>
      </right>
      <top style="thick">
        <color indexed="64"/>
      </top>
      <bottom style="mediumDashed">
        <color indexed="64"/>
      </bottom>
      <diagonal/>
    </border>
    <border diagonalUp="1" diagonalDown="1">
      <left/>
      <right style="medium">
        <color indexed="64"/>
      </right>
      <top style="thick">
        <color rgb="FFFF0000"/>
      </top>
      <bottom style="thick">
        <color rgb="FFFF0000"/>
      </bottom>
      <diagonal style="thick">
        <color rgb="FFFF0000"/>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mediumDashed">
        <color indexed="64"/>
      </top>
      <bottom style="thick">
        <color indexed="64"/>
      </bottom>
      <diagonal/>
    </border>
    <border>
      <left/>
      <right/>
      <top style="mediumDashed">
        <color indexed="64"/>
      </top>
      <bottom style="thick">
        <color indexed="64"/>
      </bottom>
      <diagonal/>
    </border>
    <border>
      <left/>
      <right style="mediumDashed">
        <color indexed="64"/>
      </right>
      <top style="mediumDashed">
        <color indexed="64"/>
      </top>
      <bottom style="thick">
        <color indexed="64"/>
      </bottom>
      <diagonal/>
    </border>
    <border>
      <left style="mediumDashed">
        <color indexed="64"/>
      </left>
      <right/>
      <top style="mediumDashed">
        <color indexed="64"/>
      </top>
      <bottom style="thick">
        <color indexed="64"/>
      </bottom>
      <diagonal/>
    </border>
    <border>
      <left/>
      <right style="thick">
        <color indexed="64"/>
      </right>
      <top style="mediumDashed">
        <color indexed="64"/>
      </top>
      <bottom style="thick">
        <color indexed="64"/>
      </bottom>
      <diagonal/>
    </border>
    <border diagonalUp="1" diagonalDown="1">
      <left style="thick">
        <color indexed="64"/>
      </left>
      <right style="medium">
        <color indexed="64"/>
      </right>
      <top style="thick">
        <color rgb="FFFF0000"/>
      </top>
      <bottom style="thick">
        <color rgb="FFFF0000"/>
      </bottom>
      <diagonal style="thick">
        <color rgb="FFFF0000"/>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diagonalUp="1" diagonalDown="1">
      <left style="thick">
        <color indexed="64"/>
      </left>
      <right style="medium">
        <color indexed="64"/>
      </right>
      <top style="thick">
        <color rgb="FFFF0000"/>
      </top>
      <bottom style="thick">
        <color indexed="64"/>
      </bottom>
      <diagonal style="thick">
        <color rgb="FFFF0000"/>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thick">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top style="thick">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diagonal/>
    </border>
    <border>
      <left/>
      <right/>
      <top/>
      <bottom style="thick">
        <color indexed="64"/>
      </bottom>
      <diagonal/>
    </border>
    <border>
      <left/>
      <right/>
      <top style="thick">
        <color indexed="64"/>
      </top>
      <bottom style="thick">
        <color indexed="64"/>
      </bottom>
      <diagonal/>
    </border>
    <border>
      <left style="thick">
        <color rgb="FFFF0000"/>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rgb="FF4F6228"/>
      </left>
      <right style="thick">
        <color rgb="FF4F6228"/>
      </right>
      <top style="thick">
        <color rgb="FF4F6228"/>
      </top>
      <bottom style="thick">
        <color rgb="FF4F6228"/>
      </bottom>
      <diagonal/>
    </border>
    <border>
      <left/>
      <right style="thin">
        <color rgb="FFFDE9D9"/>
      </right>
      <top style="medium">
        <color indexed="64"/>
      </top>
      <bottom/>
      <diagonal/>
    </border>
    <border>
      <left style="thin">
        <color rgb="FFFDE9D9"/>
      </left>
      <right style="thin">
        <color rgb="FFFDE9D9"/>
      </right>
      <top/>
      <bottom style="thin">
        <color rgb="FFFDE9D9"/>
      </bottom>
      <diagonal/>
    </border>
    <border>
      <left style="thin">
        <color rgb="FFFDE9D9"/>
      </left>
      <right style="thin">
        <color rgb="FFFDE9D9"/>
      </right>
      <top style="thin">
        <color rgb="FFFDE9D9"/>
      </top>
      <bottom style="thin">
        <color rgb="FFFDE9D9"/>
      </bottom>
      <diagonal/>
    </border>
    <border>
      <left/>
      <right style="thin">
        <color rgb="FFFDE9D9"/>
      </right>
      <top/>
      <bottom/>
      <diagonal/>
    </border>
    <border>
      <left style="thin">
        <color rgb="FFFDE9D9"/>
      </left>
      <right style="thin">
        <color rgb="FFFDE9D9"/>
      </right>
      <top style="thin">
        <color rgb="FFFDE9D9"/>
      </top>
      <bottom/>
      <diagonal/>
    </border>
    <border>
      <left/>
      <right style="thin">
        <color rgb="FFFDE9D9"/>
      </right>
      <top style="thick">
        <color indexed="64"/>
      </top>
      <bottom style="thin">
        <color rgb="FFFDE9D9"/>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6" fillId="0" borderId="0"/>
    <xf numFmtId="0" fontId="104" fillId="0" borderId="0" applyNumberFormat="0" applyFill="0" applyBorder="0" applyAlignment="0" applyProtection="0"/>
  </cellStyleXfs>
  <cellXfs count="363">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vertical="center"/>
    </xf>
    <xf numFmtId="0" fontId="2" fillId="0" borderId="1" xfId="0" applyFont="1" applyBorder="1" applyAlignment="1">
      <alignment vertical="top" wrapText="1"/>
    </xf>
    <xf numFmtId="0" fontId="0" fillId="0" borderId="1" xfId="0" applyBorder="1"/>
    <xf numFmtId="0" fontId="0" fillId="0" borderId="1" xfId="0" applyBorder="1" applyAlignment="1">
      <alignment vertical="top" wrapText="1"/>
    </xf>
    <xf numFmtId="0" fontId="1" fillId="0" borderId="2" xfId="0" applyFont="1" applyBorder="1" applyAlignment="1">
      <alignment vertical="center" wrapText="1"/>
    </xf>
    <xf numFmtId="0" fontId="0" fillId="0" borderId="4" xfId="0" applyBorder="1"/>
    <xf numFmtId="0" fontId="2" fillId="0" borderId="4" xfId="0" applyFont="1" applyBorder="1" applyAlignment="1">
      <alignment horizontal="center" vertical="center"/>
    </xf>
    <xf numFmtId="0" fontId="0" fillId="0" borderId="4" xfId="0" applyBorder="1" applyAlignment="1">
      <alignment wrapText="1"/>
    </xf>
    <xf numFmtId="0" fontId="0" fillId="0" borderId="0" xfId="0" applyAlignment="1">
      <alignment textRotation="180"/>
    </xf>
    <xf numFmtId="0" fontId="0" fillId="0" borderId="0" xfId="0" applyAlignment="1">
      <alignment vertical="top" wrapText="1"/>
    </xf>
    <xf numFmtId="0" fontId="3" fillId="0" borderId="0" xfId="0" applyFont="1" applyAlignment="1">
      <alignment vertical="top" wrapText="1"/>
    </xf>
    <xf numFmtId="0" fontId="38" fillId="0" borderId="0" xfId="0" applyFont="1"/>
    <xf numFmtId="0" fontId="39" fillId="2" borderId="7" xfId="0" applyFont="1" applyFill="1" applyBorder="1" applyAlignment="1">
      <alignment horizontal="left" vertical="center"/>
    </xf>
    <xf numFmtId="0" fontId="41" fillId="0" borderId="0" xfId="0" applyFont="1"/>
    <xf numFmtId="0" fontId="42" fillId="4" borderId="10" xfId="0" applyFont="1" applyFill="1" applyBorder="1"/>
    <xf numFmtId="0" fontId="42" fillId="4" borderId="0" xfId="0" applyFont="1" applyFill="1"/>
    <xf numFmtId="0" fontId="8" fillId="2" borderId="10" xfId="1" applyFont="1" applyFill="1" applyBorder="1" applyAlignment="1">
      <alignment horizontal="center" vertical="center"/>
    </xf>
    <xf numFmtId="0" fontId="8" fillId="2" borderId="0" xfId="1" applyFont="1" applyFill="1" applyAlignment="1">
      <alignment horizontal="center" vertical="center"/>
    </xf>
    <xf numFmtId="0" fontId="8" fillId="2" borderId="0" xfId="0" applyFont="1" applyFill="1" applyAlignment="1">
      <alignment horizontal="center" vertical="center"/>
    </xf>
    <xf numFmtId="0" fontId="8" fillId="2" borderId="11" xfId="0" applyFont="1" applyFill="1" applyBorder="1" applyAlignment="1">
      <alignment horizontal="center" vertical="center"/>
    </xf>
    <xf numFmtId="0" fontId="41" fillId="5" borderId="0" xfId="0" applyFont="1" applyFill="1"/>
    <xf numFmtId="0" fontId="41" fillId="0" borderId="12" xfId="0" applyFont="1" applyBorder="1"/>
    <xf numFmtId="0" fontId="38" fillId="4" borderId="0" xfId="0" applyFont="1" applyFill="1"/>
    <xf numFmtId="1" fontId="44" fillId="4" borderId="13" xfId="1" applyNumberFormat="1" applyFont="1" applyFill="1" applyBorder="1" applyAlignment="1" applyProtection="1">
      <alignment horizontal="center" vertical="center"/>
      <protection locked="0"/>
    </xf>
    <xf numFmtId="1" fontId="45" fillId="6" borderId="14" xfId="1" applyNumberFormat="1" applyFont="1" applyFill="1" applyBorder="1" applyAlignment="1">
      <alignment horizontal="center" vertical="center"/>
    </xf>
    <xf numFmtId="164" fontId="44" fillId="4" borderId="14" xfId="1" applyNumberFormat="1" applyFont="1" applyFill="1" applyBorder="1" applyAlignment="1" applyProtection="1">
      <alignment horizontal="center" vertical="center"/>
      <protection locked="0"/>
    </xf>
    <xf numFmtId="164" fontId="45" fillId="6" borderId="14" xfId="0" applyNumberFormat="1" applyFont="1" applyFill="1" applyBorder="1" applyAlignment="1">
      <alignment horizontal="center" vertical="center"/>
    </xf>
    <xf numFmtId="0" fontId="9" fillId="5" borderId="0" xfId="0" applyFont="1" applyFill="1"/>
    <xf numFmtId="0" fontId="46" fillId="2" borderId="10" xfId="0" applyFont="1" applyFill="1" applyBorder="1"/>
    <xf numFmtId="0" fontId="46" fillId="2" borderId="0" xfId="0" applyFont="1" applyFill="1"/>
    <xf numFmtId="0" fontId="46" fillId="5" borderId="11" xfId="0" applyFont="1" applyFill="1" applyBorder="1"/>
    <xf numFmtId="0" fontId="38" fillId="2" borderId="10" xfId="0" applyFont="1" applyFill="1" applyBorder="1"/>
    <xf numFmtId="0" fontId="47" fillId="2" borderId="0" xfId="0" applyFont="1" applyFill="1"/>
    <xf numFmtId="0" fontId="48" fillId="2" borderId="0" xfId="0" applyFont="1" applyFill="1" applyAlignment="1">
      <alignment horizontal="center" vertical="center"/>
    </xf>
    <xf numFmtId="16" fontId="47" fillId="2" borderId="0" xfId="0" applyNumberFormat="1" applyFont="1" applyFill="1"/>
    <xf numFmtId="0" fontId="49" fillId="2" borderId="0" xfId="0" applyFont="1" applyFill="1"/>
    <xf numFmtId="0" fontId="8" fillId="2" borderId="15" xfId="0" applyFont="1" applyFill="1" applyBorder="1" applyAlignment="1">
      <alignment horizontal="center" vertical="center"/>
    </xf>
    <xf numFmtId="0" fontId="51" fillId="2" borderId="0" xfId="0" applyFont="1" applyFill="1" applyAlignment="1">
      <alignment horizontal="center"/>
    </xf>
    <xf numFmtId="0" fontId="52" fillId="2" borderId="0" xfId="0" applyFont="1" applyFill="1"/>
    <xf numFmtId="0" fontId="41" fillId="5" borderId="0" xfId="0" applyFont="1" applyFill="1" applyAlignment="1">
      <alignment horizontal="center"/>
    </xf>
    <xf numFmtId="0" fontId="38" fillId="2" borderId="10" xfId="0" applyFont="1" applyFill="1" applyBorder="1" applyAlignment="1">
      <alignment horizontal="right"/>
    </xf>
    <xf numFmtId="165" fontId="44" fillId="4" borderId="14" xfId="0" applyNumberFormat="1" applyFont="1" applyFill="1" applyBorder="1" applyAlignment="1" applyProtection="1">
      <alignment horizontal="center"/>
      <protection locked="0"/>
    </xf>
    <xf numFmtId="165" fontId="54" fillId="4" borderId="14" xfId="0" applyNumberFormat="1" applyFont="1" applyFill="1" applyBorder="1" applyAlignment="1" applyProtection="1">
      <alignment horizontal="center"/>
      <protection locked="0"/>
    </xf>
    <xf numFmtId="166" fontId="54" fillId="4" borderId="14" xfId="0" applyNumberFormat="1" applyFont="1" applyFill="1" applyBorder="1" applyAlignment="1" applyProtection="1">
      <alignment horizontal="center"/>
      <protection locked="0"/>
    </xf>
    <xf numFmtId="0" fontId="55" fillId="2" borderId="0" xfId="0" applyFont="1" applyFill="1" applyAlignment="1">
      <alignment horizontal="right"/>
    </xf>
    <xf numFmtId="166" fontId="54" fillId="4" borderId="13" xfId="0" applyNumberFormat="1" applyFont="1" applyFill="1" applyBorder="1" applyAlignment="1" applyProtection="1">
      <alignment horizontal="center"/>
      <protection locked="0"/>
    </xf>
    <xf numFmtId="164" fontId="57" fillId="4" borderId="20" xfId="0" applyNumberFormat="1" applyFont="1" applyFill="1" applyBorder="1" applyAlignment="1" applyProtection="1">
      <alignment horizontal="center"/>
      <protection locked="0"/>
    </xf>
    <xf numFmtId="0" fontId="41" fillId="5" borderId="21" xfId="0" applyFont="1" applyFill="1" applyBorder="1" applyAlignment="1">
      <alignment horizontal="center"/>
    </xf>
    <xf numFmtId="164" fontId="41" fillId="5" borderId="22" xfId="0" applyNumberFormat="1" applyFont="1" applyFill="1" applyBorder="1" applyAlignment="1">
      <alignment horizontal="center" vertical="center"/>
    </xf>
    <xf numFmtId="164" fontId="41" fillId="5" borderId="23" xfId="0" applyNumberFormat="1" applyFont="1" applyFill="1" applyBorder="1" applyAlignment="1">
      <alignment horizontal="center" vertical="center"/>
    </xf>
    <xf numFmtId="0" fontId="38" fillId="2" borderId="10" xfId="0" applyFont="1" applyFill="1" applyBorder="1" applyAlignment="1">
      <alignment horizontal="center"/>
    </xf>
    <xf numFmtId="167" fontId="44" fillId="4" borderId="14" xfId="0" applyNumberFormat="1" applyFont="1" applyFill="1" applyBorder="1" applyAlignment="1" applyProtection="1">
      <alignment horizontal="center"/>
      <protection locked="0"/>
    </xf>
    <xf numFmtId="167" fontId="54" fillId="4" borderId="14" xfId="0" applyNumberFormat="1" applyFont="1" applyFill="1" applyBorder="1" applyAlignment="1" applyProtection="1">
      <alignment horizontal="center"/>
      <protection locked="0"/>
    </xf>
    <xf numFmtId="0" fontId="58" fillId="2" borderId="0" xfId="0" applyFont="1" applyFill="1" applyAlignment="1">
      <alignment horizontal="center" vertical="center"/>
    </xf>
    <xf numFmtId="14" fontId="40" fillId="2" borderId="24" xfId="0" applyNumberFormat="1" applyFont="1" applyFill="1" applyBorder="1" applyAlignment="1">
      <alignment horizontal="center" vertical="center"/>
    </xf>
    <xf numFmtId="167" fontId="41" fillId="5" borderId="0" xfId="0" applyNumberFormat="1" applyFont="1" applyFill="1"/>
    <xf numFmtId="0" fontId="41" fillId="5" borderId="25" xfId="0" applyFont="1" applyFill="1" applyBorder="1" applyAlignment="1">
      <alignment horizontal="center"/>
    </xf>
    <xf numFmtId="164" fontId="41" fillId="5" borderId="26" xfId="0" applyNumberFormat="1" applyFont="1" applyFill="1" applyBorder="1" applyAlignment="1">
      <alignment horizontal="center"/>
    </xf>
    <xf numFmtId="0" fontId="59" fillId="2" borderId="0" xfId="0" applyFont="1" applyFill="1" applyAlignment="1">
      <alignment horizontal="center"/>
    </xf>
    <xf numFmtId="0" fontId="60" fillId="2" borderId="0" xfId="0" applyFont="1" applyFill="1" applyAlignment="1">
      <alignment horizontal="center"/>
    </xf>
    <xf numFmtId="0" fontId="41" fillId="2" borderId="0" xfId="0" applyFont="1" applyFill="1" applyAlignment="1">
      <alignment horizontal="right"/>
    </xf>
    <xf numFmtId="0" fontId="41" fillId="2" borderId="0" xfId="0" applyFont="1" applyFill="1"/>
    <xf numFmtId="0" fontId="41" fillId="2" borderId="11" xfId="0" applyFont="1" applyFill="1" applyBorder="1"/>
    <xf numFmtId="0" fontId="41" fillId="5" borderId="26" xfId="0" applyFont="1" applyFill="1" applyBorder="1"/>
    <xf numFmtId="0" fontId="51" fillId="2" borderId="10" xfId="0" applyFont="1" applyFill="1" applyBorder="1" applyAlignment="1">
      <alignment horizontal="right"/>
    </xf>
    <xf numFmtId="1" fontId="65" fillId="6" borderId="32" xfId="0" applyNumberFormat="1" applyFont="1" applyFill="1" applyBorder="1" applyAlignment="1">
      <alignment horizontal="center" vertical="center"/>
    </xf>
    <xf numFmtId="0" fontId="41" fillId="5" borderId="33" xfId="0" applyFont="1" applyFill="1" applyBorder="1" applyAlignment="1">
      <alignment horizontal="center" vertical="center"/>
    </xf>
    <xf numFmtId="164" fontId="41" fillId="5" borderId="34" xfId="0" applyNumberFormat="1" applyFont="1" applyFill="1" applyBorder="1" applyAlignment="1">
      <alignment horizontal="center" vertical="center"/>
    </xf>
    <xf numFmtId="0" fontId="51" fillId="2" borderId="10" xfId="0" applyFont="1" applyFill="1" applyBorder="1" applyAlignment="1">
      <alignment horizontal="right" vertical="top"/>
    </xf>
    <xf numFmtId="0" fontId="40" fillId="4" borderId="40" xfId="0" applyFont="1" applyFill="1" applyBorder="1" applyAlignment="1" applyProtection="1">
      <alignment horizontal="center" vertical="center"/>
      <protection locked="0"/>
    </xf>
    <xf numFmtId="0" fontId="41" fillId="5" borderId="6" xfId="0" applyFont="1" applyFill="1" applyBorder="1"/>
    <xf numFmtId="164" fontId="41" fillId="5" borderId="0" xfId="0" applyNumberFormat="1" applyFont="1" applyFill="1"/>
    <xf numFmtId="0" fontId="38" fillId="2" borderId="0" xfId="0" applyFont="1" applyFill="1"/>
    <xf numFmtId="0" fontId="69" fillId="2" borderId="0" xfId="0" applyFont="1" applyFill="1"/>
    <xf numFmtId="0" fontId="41" fillId="5" borderId="41" xfId="0" applyFont="1" applyFill="1" applyBorder="1" applyAlignment="1">
      <alignment horizontal="center" vertical="center"/>
    </xf>
    <xf numFmtId="164" fontId="41" fillId="5" borderId="42" xfId="0" applyNumberFormat="1" applyFont="1" applyFill="1" applyBorder="1" applyAlignment="1">
      <alignment horizontal="center" vertical="center"/>
    </xf>
    <xf numFmtId="0" fontId="51" fillId="2" borderId="10" xfId="0" applyFont="1" applyFill="1" applyBorder="1" applyAlignment="1">
      <alignment horizontal="center" vertical="center"/>
    </xf>
    <xf numFmtId="168" fontId="70" fillId="6" borderId="23" xfId="0" applyNumberFormat="1" applyFont="1" applyFill="1" applyBorder="1" applyAlignment="1">
      <alignment horizontal="center" vertical="center"/>
    </xf>
    <xf numFmtId="0" fontId="71" fillId="2" borderId="0" xfId="0" applyFont="1" applyFill="1" applyAlignment="1">
      <alignment vertical="center"/>
    </xf>
    <xf numFmtId="0" fontId="51" fillId="2" borderId="0" xfId="0" applyFont="1" applyFill="1" applyAlignment="1">
      <alignment horizontal="center" vertical="center" wrapText="1"/>
    </xf>
    <xf numFmtId="164" fontId="72" fillId="6" borderId="23" xfId="0" applyNumberFormat="1" applyFont="1" applyFill="1" applyBorder="1" applyAlignment="1">
      <alignment horizontal="center" vertical="center"/>
    </xf>
    <xf numFmtId="164" fontId="65" fillId="6" borderId="32" xfId="0" applyNumberFormat="1" applyFont="1" applyFill="1" applyBorder="1" applyAlignment="1">
      <alignment horizontal="center" vertical="center"/>
    </xf>
    <xf numFmtId="0" fontId="41" fillId="5" borderId="46" xfId="0" applyFont="1" applyFill="1" applyBorder="1" applyAlignment="1">
      <alignment horizontal="center" vertical="center"/>
    </xf>
    <xf numFmtId="164" fontId="41" fillId="5" borderId="47" xfId="0" applyNumberFormat="1" applyFont="1" applyFill="1" applyBorder="1" applyAlignment="1">
      <alignment horizontal="center" vertical="center"/>
    </xf>
    <xf numFmtId="0" fontId="55" fillId="2" borderId="10" xfId="0" applyFont="1" applyFill="1" applyBorder="1" applyAlignment="1">
      <alignment horizontal="center" vertical="center"/>
    </xf>
    <xf numFmtId="0" fontId="55" fillId="2" borderId="0" xfId="0" applyFont="1" applyFill="1" applyAlignment="1">
      <alignment horizontal="center" vertical="center"/>
    </xf>
    <xf numFmtId="167" fontId="72" fillId="6" borderId="23" xfId="0" applyNumberFormat="1" applyFont="1" applyFill="1" applyBorder="1" applyAlignment="1">
      <alignment horizontal="center" vertical="center"/>
    </xf>
    <xf numFmtId="0" fontId="71" fillId="2" borderId="0" xfId="0" applyFont="1" applyFill="1" applyAlignment="1">
      <alignment horizontal="left" vertical="center"/>
    </xf>
    <xf numFmtId="0" fontId="75" fillId="4" borderId="50" xfId="0" applyFont="1" applyFill="1" applyBorder="1" applyAlignment="1" applyProtection="1">
      <alignment horizontal="center" vertical="center"/>
      <protection locked="0"/>
    </xf>
    <xf numFmtId="0" fontId="41" fillId="5" borderId="51" xfId="0" applyFont="1" applyFill="1" applyBorder="1" applyAlignment="1">
      <alignment horizontal="center" vertical="center"/>
    </xf>
    <xf numFmtId="0" fontId="41" fillId="5" borderId="52" xfId="0" applyFont="1" applyFill="1" applyBorder="1" applyAlignment="1">
      <alignment horizontal="center" vertical="center"/>
    </xf>
    <xf numFmtId="0" fontId="38" fillId="5" borderId="54" xfId="0" applyFont="1" applyFill="1" applyBorder="1"/>
    <xf numFmtId="0" fontId="38" fillId="8" borderId="55" xfId="0" applyFont="1" applyFill="1" applyBorder="1"/>
    <xf numFmtId="0" fontId="38" fillId="8" borderId="0" xfId="0" applyFont="1" applyFill="1"/>
    <xf numFmtId="0" fontId="38" fillId="8" borderId="11" xfId="0" applyFont="1" applyFill="1" applyBorder="1"/>
    <xf numFmtId="0" fontId="57" fillId="2" borderId="56" xfId="0" applyFont="1" applyFill="1" applyBorder="1"/>
    <xf numFmtId="0" fontId="76" fillId="9" borderId="6" xfId="1" applyFont="1" applyFill="1" applyBorder="1" applyAlignment="1">
      <alignment horizontal="left" vertical="center"/>
    </xf>
    <xf numFmtId="167" fontId="77" fillId="9" borderId="6" xfId="1" applyNumberFormat="1" applyFont="1" applyFill="1" applyBorder="1" applyAlignment="1">
      <alignment horizontal="center" vertical="center"/>
    </xf>
    <xf numFmtId="0" fontId="77" fillId="9" borderId="6" xfId="1" applyFont="1" applyFill="1" applyBorder="1" applyAlignment="1">
      <alignment horizontal="left" vertical="center"/>
    </xf>
    <xf numFmtId="1" fontId="19" fillId="9" borderId="6" xfId="1" applyNumberFormat="1" applyFont="1" applyFill="1" applyBorder="1" applyAlignment="1">
      <alignment horizontal="left" vertical="center"/>
    </xf>
    <xf numFmtId="2" fontId="78" fillId="9" borderId="6" xfId="1" applyNumberFormat="1" applyFont="1" applyFill="1" applyBorder="1" applyAlignment="1">
      <alignment horizontal="left" vertical="center"/>
    </xf>
    <xf numFmtId="1" fontId="79" fillId="9" borderId="6" xfId="1" applyNumberFormat="1" applyFont="1" applyFill="1" applyBorder="1" applyAlignment="1">
      <alignment horizontal="center" vertical="center"/>
    </xf>
    <xf numFmtId="169" fontId="44" fillId="9" borderId="6" xfId="1" applyNumberFormat="1" applyFont="1" applyFill="1" applyBorder="1" applyAlignment="1">
      <alignment horizontal="right" vertical="center"/>
    </xf>
    <xf numFmtId="1" fontId="44" fillId="2" borderId="7" xfId="1" applyNumberFormat="1" applyFont="1" applyFill="1" applyBorder="1" applyAlignment="1">
      <alignment vertical="center"/>
    </xf>
    <xf numFmtId="0" fontId="38" fillId="10" borderId="11" xfId="0" applyFont="1" applyFill="1" applyBorder="1"/>
    <xf numFmtId="0" fontId="41" fillId="2" borderId="10" xfId="0" applyFont="1" applyFill="1" applyBorder="1"/>
    <xf numFmtId="1" fontId="20" fillId="2" borderId="0" xfId="1" applyNumberFormat="1" applyFont="1" applyFill="1"/>
    <xf numFmtId="0" fontId="44" fillId="2" borderId="0" xfId="1" applyFont="1" applyFill="1" applyAlignment="1">
      <alignment horizontal="center" vertical="center"/>
    </xf>
    <xf numFmtId="167" fontId="55" fillId="2" borderId="0" xfId="1" applyNumberFormat="1" applyFont="1" applyFill="1" applyAlignment="1">
      <alignment horizontal="center" vertical="center"/>
    </xf>
    <xf numFmtId="0" fontId="41" fillId="2" borderId="0" xfId="1" applyFont="1" applyFill="1" applyAlignment="1">
      <alignment horizontal="center" vertical="center"/>
    </xf>
    <xf numFmtId="167" fontId="20" fillId="2" borderId="0" xfId="1" applyNumberFormat="1" applyFont="1" applyFill="1" applyAlignment="1">
      <alignment horizontal="center" vertical="center"/>
    </xf>
    <xf numFmtId="2" fontId="80" fillId="2" borderId="0" xfId="1" applyNumberFormat="1" applyFont="1" applyFill="1" applyAlignment="1">
      <alignment horizontal="left" vertical="center"/>
    </xf>
    <xf numFmtId="169" fontId="44" fillId="9" borderId="0" xfId="1" applyNumberFormat="1" applyFont="1" applyFill="1" applyAlignment="1">
      <alignment horizontal="right" vertical="center"/>
    </xf>
    <xf numFmtId="1" fontId="44" fillId="2" borderId="11" xfId="1" applyNumberFormat="1" applyFont="1" applyFill="1" applyBorder="1" applyAlignment="1">
      <alignment vertical="center"/>
    </xf>
    <xf numFmtId="169" fontId="44" fillId="4" borderId="14" xfId="1" applyNumberFormat="1" applyFont="1" applyFill="1" applyBorder="1" applyAlignment="1" applyProtection="1">
      <alignment horizontal="center" vertical="center"/>
      <protection locked="0"/>
    </xf>
    <xf numFmtId="170" fontId="65" fillId="6" borderId="23" xfId="1" applyNumberFormat="1" applyFont="1" applyFill="1" applyBorder="1" applyAlignment="1">
      <alignment horizontal="center" vertical="center"/>
    </xf>
    <xf numFmtId="0" fontId="38" fillId="2" borderId="55" xfId="0" applyFont="1" applyFill="1" applyBorder="1"/>
    <xf numFmtId="0" fontId="38" fillId="2" borderId="56" xfId="0" applyFont="1" applyFill="1" applyBorder="1"/>
    <xf numFmtId="0" fontId="76" fillId="9" borderId="57" xfId="1" applyFont="1" applyFill="1" applyBorder="1" applyAlignment="1">
      <alignment horizontal="left" vertical="center"/>
    </xf>
    <xf numFmtId="167" fontId="77" fillId="9" borderId="57" xfId="1" applyNumberFormat="1" applyFont="1" applyFill="1" applyBorder="1" applyAlignment="1">
      <alignment horizontal="center" vertical="center"/>
    </xf>
    <xf numFmtId="0" fontId="77" fillId="9" borderId="57" xfId="1" applyFont="1" applyFill="1" applyBorder="1" applyAlignment="1">
      <alignment horizontal="left" vertical="center"/>
    </xf>
    <xf numFmtId="1" fontId="19" fillId="9" borderId="57" xfId="1" applyNumberFormat="1" applyFont="1" applyFill="1" applyBorder="1" applyAlignment="1">
      <alignment horizontal="left" vertical="center"/>
    </xf>
    <xf numFmtId="2" fontId="78" fillId="9" borderId="57" xfId="1" applyNumberFormat="1" applyFont="1" applyFill="1" applyBorder="1" applyAlignment="1">
      <alignment horizontal="left" vertical="center"/>
    </xf>
    <xf numFmtId="1" fontId="79" fillId="9" borderId="57" xfId="1" applyNumberFormat="1" applyFont="1" applyFill="1" applyBorder="1" applyAlignment="1">
      <alignment horizontal="center" vertical="center"/>
    </xf>
    <xf numFmtId="169" fontId="44" fillId="9" borderId="57" xfId="1" applyNumberFormat="1" applyFont="1" applyFill="1" applyBorder="1" applyAlignment="1">
      <alignment horizontal="right" vertical="center"/>
    </xf>
    <xf numFmtId="1" fontId="44" fillId="2" borderId="54" xfId="1" applyNumberFormat="1" applyFont="1" applyFill="1" applyBorder="1" applyAlignment="1">
      <alignment vertical="center"/>
    </xf>
    <xf numFmtId="2" fontId="81" fillId="2" borderId="0" xfId="1" applyNumberFormat="1" applyFont="1" applyFill="1" applyAlignment="1">
      <alignment horizontal="left" vertical="center"/>
    </xf>
    <xf numFmtId="164" fontId="65" fillId="6" borderId="23" xfId="1" applyNumberFormat="1" applyFont="1" applyFill="1" applyBorder="1" applyAlignment="1">
      <alignment horizontal="center" vertical="center"/>
    </xf>
    <xf numFmtId="167" fontId="82" fillId="9" borderId="57" xfId="1" applyNumberFormat="1" applyFont="1" applyFill="1" applyBorder="1" applyAlignment="1">
      <alignment horizontal="center" vertical="center"/>
    </xf>
    <xf numFmtId="0" fontId="82" fillId="9" borderId="57" xfId="1" applyFont="1" applyFill="1" applyBorder="1" applyAlignment="1">
      <alignment horizontal="left" vertical="center"/>
    </xf>
    <xf numFmtId="1" fontId="12" fillId="9" borderId="57" xfId="1" applyNumberFormat="1" applyFont="1" applyFill="1" applyBorder="1" applyAlignment="1">
      <alignment horizontal="left" vertical="center"/>
    </xf>
    <xf numFmtId="2" fontId="83" fillId="9" borderId="57" xfId="1" applyNumberFormat="1" applyFont="1" applyFill="1" applyBorder="1" applyAlignment="1">
      <alignment horizontal="left" vertical="center"/>
    </xf>
    <xf numFmtId="1" fontId="84" fillId="9" borderId="57" xfId="1" applyNumberFormat="1" applyFont="1" applyFill="1" applyBorder="1" applyAlignment="1">
      <alignment horizontal="center" vertical="center"/>
    </xf>
    <xf numFmtId="169" fontId="13" fillId="9" borderId="57" xfId="1" applyNumberFormat="1" applyFont="1" applyFill="1" applyBorder="1" applyAlignment="1">
      <alignment horizontal="right" vertical="center"/>
    </xf>
    <xf numFmtId="1" fontId="13" fillId="2" borderId="54" xfId="1" applyNumberFormat="1" applyFont="1" applyFill="1" applyBorder="1" applyAlignment="1">
      <alignment vertical="center"/>
    </xf>
    <xf numFmtId="1" fontId="14" fillId="2" borderId="0" xfId="1" applyNumberFormat="1" applyFont="1" applyFill="1"/>
    <xf numFmtId="0" fontId="15" fillId="2" borderId="0" xfId="1" applyFont="1" applyFill="1" applyAlignment="1">
      <alignment horizontal="center" vertical="center"/>
    </xf>
    <xf numFmtId="0" fontId="20" fillId="2" borderId="0" xfId="1" applyFont="1" applyFill="1" applyAlignment="1">
      <alignment horizontal="center" vertical="center"/>
    </xf>
    <xf numFmtId="2" fontId="85" fillId="2" borderId="0" xfId="1" applyNumberFormat="1" applyFont="1" applyFill="1" applyAlignment="1">
      <alignment horizontal="left" vertical="center"/>
    </xf>
    <xf numFmtId="169" fontId="13" fillId="9" borderId="0" xfId="1" applyNumberFormat="1" applyFont="1" applyFill="1" applyAlignment="1">
      <alignment horizontal="right" vertical="center"/>
    </xf>
    <xf numFmtId="1" fontId="13" fillId="2" borderId="11" xfId="1" applyNumberFormat="1" applyFont="1" applyFill="1" applyBorder="1" applyAlignment="1">
      <alignment vertical="center"/>
    </xf>
    <xf numFmtId="0" fontId="13" fillId="2" borderId="0" xfId="1" applyFont="1" applyFill="1" applyAlignment="1">
      <alignment horizontal="center" vertical="center"/>
    </xf>
    <xf numFmtId="167" fontId="12" fillId="9" borderId="57" xfId="1" applyNumberFormat="1" applyFont="1" applyFill="1" applyBorder="1" applyAlignment="1">
      <alignment horizontal="center" vertical="center"/>
    </xf>
    <xf numFmtId="0" fontId="12" fillId="9" borderId="57" xfId="1" applyFont="1" applyFill="1" applyBorder="1" applyAlignment="1">
      <alignment horizontal="left" vertical="center"/>
    </xf>
    <xf numFmtId="2" fontId="12" fillId="9" borderId="57" xfId="1" applyNumberFormat="1" applyFont="1" applyFill="1" applyBorder="1" applyAlignment="1">
      <alignment horizontal="left" vertical="center"/>
    </xf>
    <xf numFmtId="1" fontId="13" fillId="9" borderId="57" xfId="1" applyNumberFormat="1" applyFont="1" applyFill="1" applyBorder="1" applyAlignment="1">
      <alignment horizontal="center" vertical="center"/>
    </xf>
    <xf numFmtId="0" fontId="38" fillId="2" borderId="54" xfId="0" applyFont="1" applyFill="1" applyBorder="1"/>
    <xf numFmtId="0" fontId="38" fillId="5" borderId="11" xfId="0" applyFont="1" applyFill="1" applyBorder="1"/>
    <xf numFmtId="1" fontId="20" fillId="9" borderId="0" xfId="1" applyNumberFormat="1" applyFont="1" applyFill="1" applyAlignment="1">
      <alignment horizontal="center" vertical="center"/>
    </xf>
    <xf numFmtId="1" fontId="84" fillId="9" borderId="0" xfId="1" applyNumberFormat="1" applyFont="1" applyFill="1" applyAlignment="1">
      <alignment horizontal="center" vertical="center"/>
    </xf>
    <xf numFmtId="0" fontId="38" fillId="2" borderId="11" xfId="0" applyFont="1" applyFill="1" applyBorder="1"/>
    <xf numFmtId="0" fontId="13" fillId="9" borderId="0" xfId="1" applyFont="1" applyFill="1" applyAlignment="1">
      <alignment horizontal="center" vertical="center"/>
    </xf>
    <xf numFmtId="164" fontId="44" fillId="11" borderId="14" xfId="1" applyNumberFormat="1" applyFont="1" applyFill="1" applyBorder="1" applyAlignment="1" applyProtection="1">
      <alignment horizontal="center" vertical="center"/>
      <protection locked="0"/>
    </xf>
    <xf numFmtId="171" fontId="87" fillId="9" borderId="0" xfId="1" applyNumberFormat="1" applyFont="1" applyFill="1" applyAlignment="1" applyProtection="1">
      <alignment horizontal="center" vertical="center"/>
      <protection hidden="1"/>
    </xf>
    <xf numFmtId="171" fontId="88" fillId="9" borderId="0" xfId="1" applyNumberFormat="1" applyFont="1" applyFill="1" applyAlignment="1">
      <alignment horizontal="center" vertical="center"/>
    </xf>
    <xf numFmtId="167" fontId="55" fillId="9" borderId="0" xfId="1" applyNumberFormat="1" applyFont="1" applyFill="1" applyAlignment="1">
      <alignment horizontal="center" vertical="center"/>
    </xf>
    <xf numFmtId="0" fontId="14" fillId="9" borderId="0" xfId="1" applyFont="1" applyFill="1" applyAlignment="1">
      <alignment horizontal="center" vertical="center"/>
    </xf>
    <xf numFmtId="1" fontId="20" fillId="9" borderId="0" xfId="1" applyNumberFormat="1" applyFont="1" applyFill="1" applyAlignment="1">
      <alignment horizontal="left" vertical="center"/>
    </xf>
    <xf numFmtId="2" fontId="89" fillId="9" borderId="0" xfId="1" applyNumberFormat="1" applyFont="1" applyFill="1" applyAlignment="1">
      <alignment horizontal="left" vertical="center"/>
    </xf>
    <xf numFmtId="0" fontId="16" fillId="9" borderId="0" xfId="1" applyFont="1" applyFill="1" applyAlignment="1">
      <alignment horizontal="right" vertical="center"/>
    </xf>
    <xf numFmtId="1" fontId="90" fillId="9" borderId="0" xfId="1" applyNumberFormat="1" applyFont="1" applyFill="1" applyAlignment="1">
      <alignment horizontal="center" vertical="center"/>
    </xf>
    <xf numFmtId="0" fontId="91" fillId="9" borderId="0" xfId="1" applyFont="1" applyFill="1" applyAlignment="1">
      <alignment horizontal="left" vertical="center"/>
    </xf>
    <xf numFmtId="1" fontId="92" fillId="9" borderId="0" xfId="1" applyNumberFormat="1" applyFont="1" applyFill="1" applyAlignment="1">
      <alignment horizontal="center" vertical="center"/>
    </xf>
    <xf numFmtId="2" fontId="13" fillId="9" borderId="0" xfId="1" applyNumberFormat="1" applyFont="1" applyFill="1" applyAlignment="1">
      <alignment horizontal="center" vertical="center"/>
    </xf>
    <xf numFmtId="172" fontId="44" fillId="11" borderId="14" xfId="1" applyNumberFormat="1" applyFont="1" applyFill="1" applyBorder="1" applyAlignment="1" applyProtection="1">
      <alignment horizontal="center" vertical="center"/>
      <protection locked="0"/>
    </xf>
    <xf numFmtId="167" fontId="59" fillId="2" borderId="0" xfId="1" applyNumberFormat="1" applyFont="1" applyFill="1" applyAlignment="1">
      <alignment horizontal="left" vertical="center"/>
    </xf>
    <xf numFmtId="167" fontId="90" fillId="2" borderId="0" xfId="1" applyNumberFormat="1" applyFont="1" applyFill="1" applyAlignment="1">
      <alignment horizontal="center" vertical="center"/>
    </xf>
    <xf numFmtId="0" fontId="94" fillId="2" borderId="0" xfId="1" applyFont="1" applyFill="1" applyAlignment="1">
      <alignment horizontal="left" vertical="center"/>
    </xf>
    <xf numFmtId="169" fontId="95" fillId="2" borderId="0" xfId="1" applyNumberFormat="1" applyFont="1" applyFill="1" applyAlignment="1">
      <alignment horizontal="right" vertical="center"/>
    </xf>
    <xf numFmtId="169" fontId="96" fillId="2" borderId="0" xfId="1" applyNumberFormat="1" applyFont="1" applyFill="1" applyAlignment="1">
      <alignment horizontal="right" vertical="center"/>
    </xf>
    <xf numFmtId="1" fontId="84" fillId="2" borderId="0" xfId="1" applyNumberFormat="1" applyFont="1" applyFill="1" applyAlignment="1">
      <alignment horizontal="center" vertical="center"/>
    </xf>
    <xf numFmtId="169" fontId="13" fillId="2" borderId="0" xfId="1" applyNumberFormat="1" applyFont="1" applyFill="1" applyAlignment="1">
      <alignment horizontal="right" vertical="center"/>
    </xf>
    <xf numFmtId="0" fontId="38" fillId="5" borderId="61" xfId="0" applyFont="1" applyFill="1" applyBorder="1"/>
    <xf numFmtId="0" fontId="97" fillId="5" borderId="61" xfId="0" applyFont="1" applyFill="1" applyBorder="1"/>
    <xf numFmtId="0" fontId="41" fillId="4" borderId="0" xfId="0" applyFont="1" applyFill="1"/>
    <xf numFmtId="0" fontId="41" fillId="2" borderId="63" xfId="0" applyFont="1" applyFill="1" applyBorder="1"/>
    <xf numFmtId="0" fontId="41" fillId="2" borderId="62" xfId="0" applyFont="1" applyFill="1" applyBorder="1"/>
    <xf numFmtId="0" fontId="41" fillId="2" borderId="55" xfId="0" applyFont="1" applyFill="1" applyBorder="1"/>
    <xf numFmtId="0" fontId="41" fillId="2" borderId="57" xfId="0" applyFont="1" applyFill="1" applyBorder="1" applyAlignment="1">
      <alignment horizontal="center"/>
    </xf>
    <xf numFmtId="0" fontId="41" fillId="2" borderId="57" xfId="0" applyFont="1" applyFill="1" applyBorder="1"/>
    <xf numFmtId="0" fontId="41" fillId="2" borderId="56" xfId="0" applyFont="1" applyFill="1" applyBorder="1"/>
    <xf numFmtId="173" fontId="41" fillId="2" borderId="0" xfId="0" applyNumberFormat="1" applyFont="1" applyFill="1" applyAlignment="1">
      <alignment horizontal="center"/>
    </xf>
    <xf numFmtId="0" fontId="41" fillId="2" borderId="0" xfId="0" applyFont="1" applyFill="1" applyAlignment="1">
      <alignment horizontal="center"/>
    </xf>
    <xf numFmtId="1" fontId="41" fillId="2" borderId="0" xfId="0" applyNumberFormat="1" applyFont="1" applyFill="1" applyAlignment="1">
      <alignment horizontal="center"/>
    </xf>
    <xf numFmtId="0" fontId="98" fillId="2" borderId="0" xfId="0" applyFont="1" applyFill="1" applyAlignment="1">
      <alignment horizontal="center"/>
    </xf>
    <xf numFmtId="0" fontId="40" fillId="2" borderId="0" xfId="0" applyFont="1" applyFill="1"/>
    <xf numFmtId="0" fontId="99" fillId="2" borderId="0" xfId="0" applyFont="1" applyFill="1"/>
    <xf numFmtId="2" fontId="16" fillId="5" borderId="0" xfId="1" applyNumberFormat="1" applyFont="1" applyFill="1" applyAlignment="1">
      <alignment horizontal="left" vertical="center"/>
    </xf>
    <xf numFmtId="0" fontId="17" fillId="9" borderId="10" xfId="1" applyFont="1" applyFill="1" applyBorder="1" applyAlignment="1">
      <alignment horizontal="left" vertical="center"/>
    </xf>
    <xf numFmtId="0" fontId="13" fillId="5" borderId="0" xfId="1" applyFont="1" applyFill="1" applyAlignment="1">
      <alignment horizontal="center" vertical="center"/>
    </xf>
    <xf numFmtId="167" fontId="18" fillId="5" borderId="0" xfId="1" applyNumberFormat="1" applyFont="1" applyFill="1" applyAlignment="1">
      <alignment horizontal="center" vertical="center"/>
    </xf>
    <xf numFmtId="1" fontId="16" fillId="5" borderId="0" xfId="1" applyNumberFormat="1" applyFont="1" applyFill="1" applyAlignment="1">
      <alignment horizontal="left" vertical="center"/>
    </xf>
    <xf numFmtId="0" fontId="100" fillId="9" borderId="10" xfId="1" applyFont="1" applyFill="1" applyBorder="1" applyAlignment="1">
      <alignment horizontal="left" vertical="center"/>
    </xf>
    <xf numFmtId="167" fontId="44" fillId="11" borderId="14" xfId="1" applyNumberFormat="1" applyFont="1" applyFill="1" applyBorder="1" applyAlignment="1" applyProtection="1">
      <alignment horizontal="center" vertical="center"/>
      <protection locked="0"/>
    </xf>
    <xf numFmtId="0" fontId="101" fillId="2" borderId="0" xfId="0" applyFont="1" applyFill="1" applyAlignment="1">
      <alignment vertical="center"/>
    </xf>
    <xf numFmtId="0" fontId="44" fillId="5" borderId="0" xfId="1" applyFont="1" applyFill="1" applyAlignment="1">
      <alignment horizontal="left" vertical="center"/>
    </xf>
    <xf numFmtId="1" fontId="14" fillId="5" borderId="0" xfId="1" applyNumberFormat="1" applyFont="1" applyFill="1" applyAlignment="1">
      <alignment horizontal="left" vertical="center"/>
    </xf>
    <xf numFmtId="2" fontId="13" fillId="5" borderId="0" xfId="1" applyNumberFormat="1" applyFont="1" applyFill="1" applyAlignment="1">
      <alignment horizontal="left" vertical="center"/>
    </xf>
    <xf numFmtId="0" fontId="13" fillId="5" borderId="0" xfId="1" applyFont="1" applyFill="1" applyAlignment="1">
      <alignment horizontal="left" vertical="center"/>
    </xf>
    <xf numFmtId="167" fontId="44" fillId="4" borderId="73" xfId="1" applyNumberFormat="1" applyFont="1" applyFill="1" applyBorder="1" applyAlignment="1" applyProtection="1">
      <alignment horizontal="center" vertical="center"/>
      <protection locked="0"/>
    </xf>
    <xf numFmtId="0" fontId="101" fillId="2" borderId="64" xfId="0" applyFont="1" applyFill="1" applyBorder="1" applyAlignment="1">
      <alignment vertical="center"/>
    </xf>
    <xf numFmtId="164" fontId="45" fillId="6" borderId="23" xfId="1" applyNumberFormat="1" applyFont="1" applyFill="1" applyBorder="1" applyAlignment="1" applyProtection="1">
      <alignment horizontal="center" vertical="center"/>
      <protection hidden="1"/>
    </xf>
    <xf numFmtId="0" fontId="38" fillId="5" borderId="67" xfId="0" applyFont="1" applyFill="1" applyBorder="1"/>
    <xf numFmtId="0" fontId="97" fillId="5" borderId="11" xfId="0" applyFont="1" applyFill="1" applyBorder="1"/>
    <xf numFmtId="0" fontId="100" fillId="13" borderId="13" xfId="1" applyFont="1" applyFill="1" applyBorder="1" applyAlignment="1">
      <alignment horizontal="left" vertical="center"/>
    </xf>
    <xf numFmtId="0" fontId="41" fillId="5" borderId="68" xfId="0" applyFont="1" applyFill="1" applyBorder="1"/>
    <xf numFmtId="0" fontId="41" fillId="5" borderId="68" xfId="0" applyFont="1" applyFill="1" applyBorder="1" applyAlignment="1">
      <alignment horizontal="center"/>
    </xf>
    <xf numFmtId="0" fontId="41" fillId="5" borderId="69" xfId="0" applyFont="1" applyFill="1" applyBorder="1"/>
    <xf numFmtId="0" fontId="100" fillId="13" borderId="70" xfId="1" applyFont="1" applyFill="1" applyBorder="1" applyAlignment="1">
      <alignment horizontal="left" vertical="center"/>
    </xf>
    <xf numFmtId="0" fontId="41" fillId="5" borderId="65" xfId="0" applyFont="1" applyFill="1" applyBorder="1"/>
    <xf numFmtId="0" fontId="97" fillId="5" borderId="66" xfId="0" applyFont="1" applyFill="1" applyBorder="1"/>
    <xf numFmtId="169" fontId="22" fillId="4" borderId="75" xfId="1" applyNumberFormat="1" applyFont="1" applyFill="1" applyBorder="1" applyAlignment="1">
      <alignment horizontal="right" vertical="center"/>
    </xf>
    <xf numFmtId="169" fontId="23" fillId="4" borderId="76" xfId="1" applyNumberFormat="1" applyFont="1" applyFill="1" applyBorder="1" applyAlignment="1">
      <alignment horizontal="right" vertical="center"/>
    </xf>
    <xf numFmtId="0" fontId="41" fillId="4" borderId="12" xfId="0" applyFont="1" applyFill="1" applyBorder="1"/>
    <xf numFmtId="0" fontId="23" fillId="4" borderId="76" xfId="0" applyFont="1" applyFill="1" applyBorder="1" applyAlignment="1">
      <alignment horizontal="center" vertical="center"/>
    </xf>
    <xf numFmtId="0" fontId="24" fillId="4" borderId="76" xfId="1" applyFont="1" applyFill="1" applyBorder="1" applyAlignment="1">
      <alignment horizontal="left" vertical="center"/>
    </xf>
    <xf numFmtId="0" fontId="23" fillId="4" borderId="76" xfId="1" applyFont="1" applyFill="1" applyBorder="1" applyAlignment="1">
      <alignment horizontal="center" vertical="center"/>
    </xf>
    <xf numFmtId="1" fontId="23" fillId="4" borderId="76" xfId="1" applyNumberFormat="1" applyFont="1" applyFill="1" applyBorder="1" applyAlignment="1">
      <alignment horizontal="center" vertical="center"/>
    </xf>
    <xf numFmtId="171" fontId="23" fillId="4" borderId="76" xfId="1" applyNumberFormat="1" applyFont="1" applyFill="1" applyBorder="1" applyAlignment="1">
      <alignment horizontal="center" vertical="center"/>
    </xf>
    <xf numFmtId="1" fontId="23" fillId="4" borderId="76" xfId="1" applyNumberFormat="1" applyFont="1" applyFill="1" applyBorder="1" applyAlignment="1">
      <alignment horizontal="right" vertical="center"/>
    </xf>
    <xf numFmtId="1" fontId="25" fillId="4" borderId="76" xfId="1" applyNumberFormat="1" applyFont="1" applyFill="1" applyBorder="1" applyAlignment="1">
      <alignment horizontal="left" vertical="center"/>
    </xf>
    <xf numFmtId="169" fontId="26" fillId="4" borderId="76" xfId="1" applyNumberFormat="1" applyFont="1" applyFill="1" applyBorder="1" applyAlignment="1">
      <alignment horizontal="right" vertical="center"/>
    </xf>
    <xf numFmtId="1" fontId="24" fillId="4" borderId="76" xfId="1" applyNumberFormat="1" applyFont="1" applyFill="1" applyBorder="1" applyAlignment="1">
      <alignment horizontal="left" vertical="center"/>
    </xf>
    <xf numFmtId="0" fontId="27" fillId="4" borderId="76" xfId="1" applyFont="1" applyFill="1" applyBorder="1" applyAlignment="1">
      <alignment horizontal="left" vertical="center"/>
    </xf>
    <xf numFmtId="0" fontId="27" fillId="4" borderId="76" xfId="1" applyFont="1" applyFill="1" applyBorder="1" applyAlignment="1">
      <alignment horizontal="center" vertical="center"/>
    </xf>
    <xf numFmtId="2" fontId="23" fillId="4" borderId="76" xfId="1" applyNumberFormat="1" applyFont="1" applyFill="1" applyBorder="1" applyAlignment="1">
      <alignment horizontal="center" vertical="center"/>
    </xf>
    <xf numFmtId="1" fontId="26" fillId="4" borderId="76" xfId="1" applyNumberFormat="1" applyFont="1" applyFill="1" applyBorder="1" applyAlignment="1">
      <alignment horizontal="center" vertical="center"/>
    </xf>
    <xf numFmtId="0" fontId="23" fillId="4" borderId="78" xfId="1" applyFont="1" applyFill="1" applyBorder="1" applyAlignment="1">
      <alignment horizontal="center" vertical="center"/>
    </xf>
    <xf numFmtId="1" fontId="23" fillId="4" borderId="78" xfId="1" applyNumberFormat="1" applyFont="1" applyFill="1" applyBorder="1" applyAlignment="1">
      <alignment horizontal="center" vertical="center"/>
    </xf>
    <xf numFmtId="171" fontId="23" fillId="4" borderId="78" xfId="1" applyNumberFormat="1" applyFont="1" applyFill="1" applyBorder="1" applyAlignment="1">
      <alignment horizontal="center" vertical="center"/>
    </xf>
    <xf numFmtId="2" fontId="23" fillId="4" borderId="78" xfId="1" applyNumberFormat="1" applyFont="1" applyFill="1" applyBorder="1" applyAlignment="1">
      <alignment horizontal="center" vertical="center"/>
    </xf>
    <xf numFmtId="1" fontId="23" fillId="4" borderId="78" xfId="1" applyNumberFormat="1" applyFont="1" applyFill="1" applyBorder="1" applyAlignment="1">
      <alignment horizontal="right" vertical="center"/>
    </xf>
    <xf numFmtId="169" fontId="23" fillId="4" borderId="78" xfId="1" applyNumberFormat="1" applyFont="1" applyFill="1" applyBorder="1" applyAlignment="1">
      <alignment horizontal="right" vertical="center"/>
    </xf>
    <xf numFmtId="169" fontId="23" fillId="4" borderId="79" xfId="1" applyNumberFormat="1" applyFont="1" applyFill="1" applyBorder="1" applyAlignment="1">
      <alignment horizontal="right" vertical="center"/>
    </xf>
    <xf numFmtId="0" fontId="41" fillId="4" borderId="71" xfId="0" applyFont="1" applyFill="1" applyBorder="1"/>
    <xf numFmtId="0" fontId="41" fillId="4" borderId="72" xfId="0" applyFont="1" applyFill="1" applyBorder="1"/>
    <xf numFmtId="0" fontId="38" fillId="0" borderId="0" xfId="0" applyFont="1" applyAlignment="1">
      <alignment horizontal="center" vertical="top" wrapText="1"/>
    </xf>
    <xf numFmtId="0" fontId="0" fillId="0" borderId="3" xfId="0" applyBorder="1"/>
    <xf numFmtId="0" fontId="0" fillId="0" borderId="3" xfId="0" applyBorder="1" applyAlignment="1">
      <alignment horizontal="center"/>
    </xf>
    <xf numFmtId="0" fontId="0" fillId="14" borderId="0" xfId="0" applyFill="1" applyAlignment="1">
      <alignment wrapText="1"/>
    </xf>
    <xf numFmtId="0" fontId="0" fillId="15" borderId="0" xfId="0" applyFill="1" applyAlignment="1">
      <alignment wrapText="1"/>
    </xf>
    <xf numFmtId="0" fontId="0" fillId="16" borderId="0" xfId="0" applyFill="1" applyAlignment="1">
      <alignment wrapText="1"/>
    </xf>
    <xf numFmtId="0" fontId="0" fillId="17" borderId="0" xfId="0" applyFill="1" applyAlignment="1">
      <alignment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0" fillId="0" borderId="1" xfId="0" applyBorder="1" applyAlignment="1">
      <alignment horizontal="center" vertical="top" wrapText="1"/>
    </xf>
    <xf numFmtId="0" fontId="54" fillId="0" borderId="0" xfId="0" applyFont="1" applyAlignment="1">
      <alignment vertical="top" wrapText="1"/>
    </xf>
    <xf numFmtId="16" fontId="0" fillId="0" borderId="0" xfId="0" applyNumberFormat="1"/>
    <xf numFmtId="0" fontId="0" fillId="0" borderId="0" xfId="0" applyAlignment="1">
      <alignment horizontal="center" vertical="top" wrapText="1"/>
    </xf>
    <xf numFmtId="0" fontId="0" fillId="0" borderId="2" xfId="0" applyBorder="1" applyAlignment="1">
      <alignment horizontal="center" vertical="top" wrapText="1"/>
    </xf>
    <xf numFmtId="15" fontId="0" fillId="0" borderId="0" xfId="0" applyNumberFormat="1"/>
    <xf numFmtId="0" fontId="103" fillId="18" borderId="1" xfId="0" applyFont="1" applyFill="1" applyBorder="1" applyAlignment="1">
      <alignment vertical="center" wrapText="1"/>
    </xf>
    <xf numFmtId="0" fontId="103" fillId="19" borderId="1" xfId="0" applyFont="1" applyFill="1" applyBorder="1" applyAlignment="1">
      <alignment vertical="center" wrapText="1"/>
    </xf>
    <xf numFmtId="0" fontId="92" fillId="19" borderId="1" xfId="0" applyFont="1" applyFill="1" applyBorder="1" applyAlignment="1">
      <alignment vertical="center" wrapText="1"/>
    </xf>
    <xf numFmtId="0" fontId="103" fillId="19" borderId="1" xfId="0" applyFont="1" applyFill="1" applyBorder="1" applyAlignment="1">
      <alignment horizontal="center" vertical="center" wrapText="1"/>
    </xf>
    <xf numFmtId="0" fontId="103" fillId="20" borderId="1" xfId="0" applyFont="1" applyFill="1" applyBorder="1" applyAlignment="1">
      <alignment vertical="center" wrapText="1"/>
    </xf>
    <xf numFmtId="0" fontId="92" fillId="20" borderId="1" xfId="0" applyFont="1" applyFill="1" applyBorder="1" applyAlignment="1">
      <alignment vertical="center" wrapText="1"/>
    </xf>
    <xf numFmtId="0" fontId="103" fillId="20" borderId="1" xfId="0" applyFont="1" applyFill="1" applyBorder="1" applyAlignment="1">
      <alignment horizontal="center" vertical="center" wrapText="1"/>
    </xf>
    <xf numFmtId="0" fontId="0" fillId="0" borderId="80" xfId="0" applyBorder="1"/>
    <xf numFmtId="0" fontId="104" fillId="21" borderId="1" xfId="2" applyFill="1" applyBorder="1" applyAlignment="1">
      <alignment horizontal="center" vertical="center" wrapText="1"/>
    </xf>
    <xf numFmtId="14" fontId="103" fillId="19" borderId="1" xfId="0" applyNumberFormat="1" applyFont="1" applyFill="1" applyBorder="1" applyAlignment="1">
      <alignment vertical="center" wrapText="1"/>
    </xf>
    <xf numFmtId="0" fontId="104" fillId="19" borderId="1" xfId="2" applyFill="1" applyBorder="1" applyAlignment="1">
      <alignment vertical="center" wrapText="1"/>
    </xf>
    <xf numFmtId="14" fontId="103" fillId="20" borderId="1" xfId="0" applyNumberFormat="1" applyFont="1" applyFill="1" applyBorder="1" applyAlignment="1">
      <alignment vertical="center" wrapText="1"/>
    </xf>
    <xf numFmtId="0" fontId="104" fillId="20" borderId="1" xfId="2" applyFill="1" applyBorder="1" applyAlignment="1">
      <alignment vertical="center" wrapText="1"/>
    </xf>
    <xf numFmtId="0" fontId="0" fillId="0" borderId="81" xfId="0" applyBorder="1"/>
    <xf numFmtId="0" fontId="106" fillId="0" borderId="0" xfId="0" applyFont="1"/>
    <xf numFmtId="0" fontId="106" fillId="0" borderId="0" xfId="0" applyFont="1" applyAlignment="1">
      <alignment wrapText="1"/>
    </xf>
    <xf numFmtId="0" fontId="106" fillId="0" borderId="1" xfId="0" applyFont="1" applyBorder="1" applyAlignment="1">
      <alignment wrapText="1"/>
    </xf>
    <xf numFmtId="0" fontId="0" fillId="0" borderId="0" xfId="0" applyAlignment="1">
      <alignment horizontal="center" vertical="top"/>
    </xf>
    <xf numFmtId="0" fontId="105" fillId="0" borderId="1" xfId="0" applyFont="1" applyBorder="1" applyAlignment="1">
      <alignment horizontal="center" vertical="top" wrapText="1"/>
    </xf>
    <xf numFmtId="0" fontId="105" fillId="0" borderId="2" xfId="0" applyFont="1" applyBorder="1" applyAlignment="1">
      <alignment horizontal="center" vertical="top" wrapText="1"/>
    </xf>
    <xf numFmtId="0" fontId="105" fillId="0" borderId="0" xfId="0" applyFont="1" applyAlignment="1">
      <alignment horizontal="center" vertical="top" wrapText="1"/>
    </xf>
    <xf numFmtId="0" fontId="107" fillId="0" borderId="0" xfId="2" applyFont="1" applyFill="1" applyBorder="1" applyAlignment="1">
      <alignment horizontal="center" vertical="top" wrapText="1"/>
    </xf>
    <xf numFmtId="0" fontId="107" fillId="0" borderId="1" xfId="2" applyFont="1" applyFill="1" applyBorder="1" applyAlignment="1">
      <alignment horizontal="center" vertical="top" wrapText="1"/>
    </xf>
    <xf numFmtId="0" fontId="8" fillId="5"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39" fillId="2" borderId="5" xfId="0" applyFont="1" applyFill="1" applyBorder="1" applyAlignment="1">
      <alignment horizontal="center" vertical="center"/>
    </xf>
    <xf numFmtId="0" fontId="38" fillId="0" borderId="6" xfId="0" applyFont="1" applyBorder="1" applyAlignment="1">
      <alignment horizontal="center" vertical="center"/>
    </xf>
    <xf numFmtId="0" fontId="7" fillId="3" borderId="8" xfId="1" applyFont="1" applyFill="1" applyBorder="1" applyAlignment="1">
      <alignment horizontal="center" vertical="center" wrapText="1"/>
    </xf>
    <xf numFmtId="0" fontId="40" fillId="0" borderId="8" xfId="0" applyFont="1" applyBorder="1" applyAlignment="1">
      <alignment vertical="center" wrapText="1"/>
    </xf>
    <xf numFmtId="0" fontId="40" fillId="0" borderId="9" xfId="0" applyFont="1" applyBorder="1" applyAlignment="1">
      <alignment vertical="center" wrapText="1"/>
    </xf>
    <xf numFmtId="0" fontId="8" fillId="2" borderId="0" xfId="1" applyFont="1" applyFill="1" applyAlignment="1">
      <alignment horizontal="center" vertical="center" wrapText="1"/>
    </xf>
    <xf numFmtId="0" fontId="43" fillId="2" borderId="0" xfId="0" applyFont="1" applyFill="1" applyAlignment="1">
      <alignment horizontal="center" vertical="center" wrapText="1"/>
    </xf>
    <xf numFmtId="0" fontId="8" fillId="2" borderId="0" xfId="0" applyFont="1" applyFill="1" applyAlignment="1">
      <alignment horizontal="center" vertical="center" wrapText="1"/>
    </xf>
    <xf numFmtId="0" fontId="50" fillId="4" borderId="16" xfId="0" applyFont="1" applyFill="1" applyBorder="1" applyAlignment="1">
      <alignment horizontal="center" vertical="center" wrapText="1"/>
    </xf>
    <xf numFmtId="0" fontId="38" fillId="4" borderId="18" xfId="0" applyFont="1" applyFill="1" applyBorder="1" applyAlignment="1">
      <alignment vertical="center" wrapText="1"/>
    </xf>
    <xf numFmtId="164" fontId="53" fillId="6" borderId="17" xfId="0" applyNumberFormat="1" applyFont="1" applyFill="1" applyBorder="1" applyAlignment="1">
      <alignment horizontal="center" vertical="center" wrapText="1"/>
    </xf>
    <xf numFmtId="0" fontId="56" fillId="0" borderId="19" xfId="0" applyFont="1" applyBorder="1" applyAlignment="1">
      <alignment wrapText="1"/>
    </xf>
    <xf numFmtId="0" fontId="61" fillId="7" borderId="27" xfId="0" applyFont="1" applyFill="1" applyBorder="1" applyAlignment="1">
      <alignment horizontal="center" vertical="center" wrapText="1"/>
    </xf>
    <xf numFmtId="0" fontId="62" fillId="7" borderId="28" xfId="0" applyFont="1" applyFill="1" applyBorder="1" applyAlignment="1">
      <alignment horizontal="center" vertical="center" wrapText="1"/>
    </xf>
    <xf numFmtId="0" fontId="62" fillId="7" borderId="29" xfId="0" applyFont="1" applyFill="1" applyBorder="1" applyAlignment="1">
      <alignment horizontal="center" vertical="center" wrapText="1"/>
    </xf>
    <xf numFmtId="0" fontId="63" fillId="3" borderId="30" xfId="0" applyFont="1" applyFill="1" applyBorder="1" applyAlignment="1">
      <alignment horizontal="center" vertical="center" wrapText="1"/>
    </xf>
    <xf numFmtId="0" fontId="63" fillId="3" borderId="28" xfId="0" applyFont="1" applyFill="1" applyBorder="1" applyAlignment="1">
      <alignment horizontal="center" vertical="center" wrapText="1"/>
    </xf>
    <xf numFmtId="0" fontId="64" fillId="3" borderId="31" xfId="0" applyFont="1" applyFill="1" applyBorder="1" applyAlignment="1">
      <alignment horizontal="center" vertical="center" wrapText="1"/>
    </xf>
    <xf numFmtId="0" fontId="63" fillId="3" borderId="35" xfId="0" applyFont="1" applyFill="1" applyBorder="1" applyAlignment="1">
      <alignment horizontal="center" vertical="center" wrapText="1"/>
    </xf>
    <xf numFmtId="0" fontId="64" fillId="3" borderId="36" xfId="0" applyFont="1" applyFill="1" applyBorder="1" applyAlignment="1">
      <alignment horizontal="center" vertical="center" wrapText="1"/>
    </xf>
    <xf numFmtId="0" fontId="64" fillId="3" borderId="37" xfId="0" applyFont="1" applyFill="1" applyBorder="1" applyAlignment="1">
      <alignment horizontal="center" vertical="center" wrapText="1"/>
    </xf>
    <xf numFmtId="0" fontId="66" fillId="7" borderId="38" xfId="0" applyFont="1" applyFill="1" applyBorder="1" applyAlignment="1">
      <alignment horizontal="center" vertical="center" wrapText="1"/>
    </xf>
    <xf numFmtId="0" fontId="66" fillId="7" borderId="36" xfId="0" applyFont="1" applyFill="1" applyBorder="1" applyAlignment="1">
      <alignment horizontal="center" vertical="center" wrapText="1"/>
    </xf>
    <xf numFmtId="0" fontId="67" fillId="7" borderId="39" xfId="0" applyFont="1" applyFill="1" applyBorder="1" applyAlignment="1">
      <alignment horizontal="center" vertical="center" wrapText="1"/>
    </xf>
    <xf numFmtId="0" fontId="68" fillId="2" borderId="0" xfId="0" applyFont="1" applyFill="1" applyAlignment="1">
      <alignment horizontal="center" vertical="center" wrapText="1"/>
    </xf>
    <xf numFmtId="164" fontId="40" fillId="4" borderId="40" xfId="0" applyNumberFormat="1" applyFont="1" applyFill="1" applyBorder="1" applyAlignment="1" applyProtection="1">
      <alignment horizontal="center" vertical="center" wrapText="1"/>
      <protection locked="0"/>
    </xf>
    <xf numFmtId="0" fontId="38" fillId="2" borderId="10" xfId="0" applyFont="1" applyFill="1" applyBorder="1" applyAlignment="1">
      <alignment vertical="center" wrapText="1"/>
    </xf>
    <xf numFmtId="0" fontId="38" fillId="0" borderId="0" xfId="0" applyFont="1" applyAlignment="1">
      <alignment wrapText="1"/>
    </xf>
    <xf numFmtId="167" fontId="16" fillId="5" borderId="0" xfId="1" applyNumberFormat="1" applyFont="1" applyFill="1" applyAlignment="1">
      <alignment horizontal="center" vertical="center" wrapText="1"/>
    </xf>
    <xf numFmtId="0" fontId="41" fillId="5" borderId="0" xfId="0" applyFont="1" applyFill="1" applyAlignment="1">
      <alignment vertical="center" wrapText="1"/>
    </xf>
    <xf numFmtId="167" fontId="55" fillId="2" borderId="0" xfId="1" applyNumberFormat="1" applyFont="1" applyFill="1" applyAlignment="1">
      <alignment horizontal="left" vertical="center" wrapText="1"/>
    </xf>
    <xf numFmtId="0" fontId="55" fillId="2" borderId="0" xfId="0" applyFont="1" applyFill="1" applyAlignment="1">
      <alignment horizontal="left" wrapText="1"/>
    </xf>
    <xf numFmtId="0" fontId="55" fillId="2" borderId="11" xfId="0" applyFont="1" applyFill="1" applyBorder="1" applyAlignment="1">
      <alignment horizontal="left" wrapText="1"/>
    </xf>
    <xf numFmtId="0" fontId="73" fillId="2" borderId="0" xfId="0" applyFont="1" applyFill="1" applyAlignment="1">
      <alignment horizontal="left" wrapText="1"/>
    </xf>
    <xf numFmtId="0" fontId="74" fillId="0" borderId="0" xfId="0" applyFont="1" applyAlignment="1">
      <alignment horizontal="left" wrapText="1"/>
    </xf>
    <xf numFmtId="0" fontId="74" fillId="0" borderId="11" xfId="0" applyFont="1" applyBorder="1" applyAlignment="1">
      <alignment horizontal="left" wrapText="1"/>
    </xf>
    <xf numFmtId="0" fontId="8" fillId="5" borderId="34"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41" fillId="5" borderId="52" xfId="0" applyFont="1" applyFill="1" applyBorder="1" applyAlignment="1">
      <alignment wrapText="1"/>
    </xf>
    <xf numFmtId="0" fontId="41" fillId="0" borderId="52" xfId="0" applyFont="1" applyBorder="1" applyAlignment="1">
      <alignment wrapText="1"/>
    </xf>
    <xf numFmtId="0" fontId="41" fillId="0" borderId="53" xfId="0" applyFont="1" applyBorder="1" applyAlignment="1">
      <alignment wrapText="1"/>
    </xf>
    <xf numFmtId="167" fontId="55" fillId="9" borderId="0" xfId="1" applyNumberFormat="1" applyFont="1" applyFill="1" applyAlignment="1">
      <alignment horizontal="left" vertical="center"/>
    </xf>
    <xf numFmtId="167" fontId="55" fillId="9" borderId="11" xfId="1" applyNumberFormat="1" applyFont="1" applyFill="1" applyBorder="1" applyAlignment="1">
      <alignment horizontal="left" vertical="center"/>
    </xf>
    <xf numFmtId="0" fontId="16" fillId="5" borderId="0" xfId="1" applyFont="1" applyFill="1" applyAlignment="1">
      <alignment horizontal="left" vertical="center"/>
    </xf>
    <xf numFmtId="0" fontId="16" fillId="5" borderId="0" xfId="0" applyFont="1" applyFill="1" applyAlignment="1">
      <alignment horizontal="left" vertical="center"/>
    </xf>
    <xf numFmtId="0" fontId="44" fillId="5" borderId="0" xfId="1" applyFont="1" applyFill="1" applyAlignment="1">
      <alignment horizontal="left" vertical="center"/>
    </xf>
    <xf numFmtId="0" fontId="41" fillId="5" borderId="0" xfId="0" applyFont="1" applyFill="1" applyAlignment="1">
      <alignment vertical="center"/>
    </xf>
    <xf numFmtId="0" fontId="20" fillId="2" borderId="0" xfId="0" applyFont="1" applyFill="1" applyAlignment="1">
      <alignment horizontal="left" vertical="top" wrapText="1"/>
    </xf>
    <xf numFmtId="0" fontId="55" fillId="2" borderId="0" xfId="0" applyFont="1" applyFill="1" applyAlignment="1">
      <alignment horizontal="left" vertical="top" wrapText="1"/>
    </xf>
    <xf numFmtId="0" fontId="55" fillId="2" borderId="11" xfId="0" applyFont="1" applyFill="1" applyBorder="1" applyAlignment="1">
      <alignment horizontal="left" vertical="top" wrapText="1"/>
    </xf>
    <xf numFmtId="0" fontId="55" fillId="2" borderId="65" xfId="0" applyFont="1" applyFill="1" applyBorder="1" applyAlignment="1">
      <alignment horizontal="left" vertical="top" wrapText="1"/>
    </xf>
    <xf numFmtId="0" fontId="55" fillId="2" borderId="66" xfId="0" applyFont="1" applyFill="1" applyBorder="1" applyAlignment="1">
      <alignment horizontal="left" vertical="top" wrapText="1"/>
    </xf>
    <xf numFmtId="0" fontId="13" fillId="5" borderId="0" xfId="1" applyFont="1" applyFill="1" applyAlignment="1">
      <alignment horizontal="left" vertical="center"/>
    </xf>
    <xf numFmtId="0" fontId="14" fillId="5" borderId="0" xfId="0" applyFont="1" applyFill="1" applyAlignment="1">
      <alignment vertical="center"/>
    </xf>
    <xf numFmtId="0" fontId="41" fillId="4" borderId="6" xfId="0" applyFont="1" applyFill="1" applyBorder="1" applyAlignment="1">
      <alignment wrapText="1"/>
    </xf>
    <xf numFmtId="0" fontId="38" fillId="0" borderId="6" xfId="0" applyFont="1" applyBorder="1" applyAlignment="1">
      <alignment wrapText="1"/>
    </xf>
    <xf numFmtId="0" fontId="38" fillId="0" borderId="74" xfId="0" applyFont="1" applyBorder="1" applyAlignment="1">
      <alignment wrapText="1"/>
    </xf>
    <xf numFmtId="0" fontId="41" fillId="4" borderId="0" xfId="0" applyFont="1" applyFill="1" applyAlignment="1">
      <alignment horizontal="center" vertical="center"/>
    </xf>
    <xf numFmtId="0" fontId="38" fillId="0" borderId="0" xfId="0" applyFont="1" applyAlignment="1">
      <alignment horizontal="center" vertical="center"/>
    </xf>
    <xf numFmtId="0" fontId="38" fillId="0" borderId="77" xfId="0" applyFont="1" applyBorder="1" applyAlignment="1">
      <alignment horizontal="center" vertical="center"/>
    </xf>
    <xf numFmtId="0" fontId="28" fillId="4" borderId="0" xfId="1" applyFont="1" applyFill="1" applyAlignment="1">
      <alignment horizontal="center" vertical="center" wrapText="1"/>
    </xf>
    <xf numFmtId="0" fontId="102" fillId="4" borderId="0" xfId="0" applyFont="1" applyFill="1" applyAlignment="1">
      <alignment vertical="center" wrapText="1"/>
    </xf>
    <xf numFmtId="0" fontId="73" fillId="2" borderId="0" xfId="0" applyFont="1" applyFill="1" applyAlignment="1">
      <alignment horizontal="center" vertical="top" wrapText="1"/>
    </xf>
    <xf numFmtId="0" fontId="0" fillId="0" borderId="0" xfId="0" applyAlignment="1">
      <alignment horizontal="center" vertical="top" wrapText="1"/>
    </xf>
    <xf numFmtId="0" fontId="0" fillId="0" borderId="15" xfId="0" applyBorder="1" applyAlignment="1">
      <alignment horizontal="center" vertical="top" wrapText="1"/>
    </xf>
    <xf numFmtId="0" fontId="59" fillId="2" borderId="10" xfId="0" applyFont="1" applyFill="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167" fontId="55" fillId="9" borderId="0" xfId="1" applyNumberFormat="1" applyFont="1" applyFill="1" applyAlignment="1">
      <alignment horizontal="center" vertical="center" wrapText="1"/>
    </xf>
    <xf numFmtId="0" fontId="55" fillId="2" borderId="0" xfId="0" applyFont="1" applyFill="1" applyAlignment="1">
      <alignment horizontal="center" wrapText="1"/>
    </xf>
    <xf numFmtId="1" fontId="93" fillId="12" borderId="58" xfId="1" applyNumberFormat="1" applyFont="1" applyFill="1" applyBorder="1" applyAlignment="1">
      <alignment horizontal="center" vertical="center"/>
    </xf>
    <xf numFmtId="1" fontId="93" fillId="12" borderId="59" xfId="1" applyNumberFormat="1" applyFont="1" applyFill="1" applyBorder="1" applyAlignment="1">
      <alignment horizontal="center" vertical="center"/>
    </xf>
    <xf numFmtId="1" fontId="93" fillId="12" borderId="60" xfId="1" applyNumberFormat="1" applyFont="1" applyFill="1" applyBorder="1" applyAlignment="1">
      <alignment horizontal="center" vertical="center"/>
    </xf>
    <xf numFmtId="0" fontId="55" fillId="2" borderId="0" xfId="1" applyFont="1" applyFill="1" applyAlignment="1">
      <alignment horizontal="left" vertical="top" wrapText="1"/>
    </xf>
    <xf numFmtId="0" fontId="55" fillId="2" borderId="11" xfId="1" applyFont="1" applyFill="1" applyBorder="1" applyAlignment="1">
      <alignment horizontal="left" vertical="top" wrapText="1"/>
    </xf>
    <xf numFmtId="0" fontId="55" fillId="2" borderId="62" xfId="1" applyFont="1" applyFill="1" applyBorder="1" applyAlignment="1">
      <alignment horizontal="left" vertical="top" wrapText="1"/>
    </xf>
    <xf numFmtId="0" fontId="55" fillId="2" borderId="18" xfId="1" applyFont="1" applyFill="1" applyBorder="1" applyAlignment="1">
      <alignment horizontal="left" vertical="top" wrapText="1"/>
    </xf>
  </cellXfs>
  <cellStyles count="3">
    <cellStyle name="Hyperlink" xfId="2" builtinId="8"/>
    <cellStyle name="Normal" xfId="0" builtinId="0"/>
    <cellStyle name="Normal_BLM to BI" xfId="1" xr:uid="{3EFFCD30-EBEB-4A1E-B4E6-DB9E9E90DFEE}"/>
  </cellStyles>
  <dxfs count="38">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theme="0" tint="-0.14996795556505021"/>
        </patternFill>
      </fill>
    </dxf>
    <dxf>
      <fill>
        <patternFill>
          <bgColor rgb="FF00B050"/>
        </patternFill>
      </fill>
    </dxf>
    <dxf>
      <fill>
        <patternFill>
          <bgColor theme="2"/>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2"/>
        </patternFill>
      </fill>
    </dxf>
    <dxf>
      <fill>
        <patternFill>
          <bgColor rgb="FFFFFF00"/>
        </patternFill>
      </fill>
    </dxf>
    <dxf>
      <fill>
        <patternFill>
          <bgColor rgb="FFFF0000"/>
        </patternFill>
      </fill>
    </dxf>
    <dxf>
      <fill>
        <patternFill>
          <bgColor rgb="FF00B05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190500</xdr:colOff>
      <xdr:row>6</xdr:row>
      <xdr:rowOff>190500</xdr:rowOff>
    </xdr:to>
    <xdr:pic>
      <xdr:nvPicPr>
        <xdr:cNvPr id="2" name="Picture 1">
          <a:extLst>
            <a:ext uri="{FF2B5EF4-FFF2-40B4-BE49-F238E27FC236}">
              <a16:creationId xmlns:a16="http://schemas.microsoft.com/office/drawing/2014/main" id="{F34A877A-B4C2-5E00-8944-EB780529D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0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3" name="Picture 2">
          <a:extLst>
            <a:ext uri="{FF2B5EF4-FFF2-40B4-BE49-F238E27FC236}">
              <a16:creationId xmlns:a16="http://schemas.microsoft.com/office/drawing/2014/main" id="{947F9882-3AA3-62C6-69E7-AD5126F48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860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4" name="Picture 3">
          <a:extLst>
            <a:ext uri="{FF2B5EF4-FFF2-40B4-BE49-F238E27FC236}">
              <a16:creationId xmlns:a16="http://schemas.microsoft.com/office/drawing/2014/main" id="{A7D35BE8-D69D-B2A5-67B5-C85374B08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468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5" name="Picture 4">
          <a:extLst>
            <a:ext uri="{FF2B5EF4-FFF2-40B4-BE49-F238E27FC236}">
              <a16:creationId xmlns:a16="http://schemas.microsoft.com/office/drawing/2014/main" id="{F56A5E29-3A47-B2FD-964A-725B5C878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96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6" name="Picture 5">
          <a:extLst>
            <a:ext uri="{FF2B5EF4-FFF2-40B4-BE49-F238E27FC236}">
              <a16:creationId xmlns:a16="http://schemas.microsoft.com/office/drawing/2014/main" id="{B34727D9-2697-02D7-BE0B-251390E86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61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0</xdr:rowOff>
    </xdr:from>
    <xdr:to>
      <xdr:col>4</xdr:col>
      <xdr:colOff>190500</xdr:colOff>
      <xdr:row>19</xdr:row>
      <xdr:rowOff>190500</xdr:rowOff>
    </xdr:to>
    <xdr:pic>
      <xdr:nvPicPr>
        <xdr:cNvPr id="7" name="Picture 6">
          <a:extLst>
            <a:ext uri="{FF2B5EF4-FFF2-40B4-BE49-F238E27FC236}">
              <a16:creationId xmlns:a16="http://schemas.microsoft.com/office/drawing/2014/main" id="{7E7241FC-9120-F2F3-78AE-E7D55CD77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26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8" name="Picture 7">
          <a:extLst>
            <a:ext uri="{FF2B5EF4-FFF2-40B4-BE49-F238E27FC236}">
              <a16:creationId xmlns:a16="http://schemas.microsoft.com/office/drawing/2014/main" id="{61C0FA22-44CB-E765-6849-E0B38B9A4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90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9" name="Picture 8">
          <a:extLst>
            <a:ext uri="{FF2B5EF4-FFF2-40B4-BE49-F238E27FC236}">
              <a16:creationId xmlns:a16="http://schemas.microsoft.com/office/drawing/2014/main" id="{529AC6E1-7AC6-C0E5-677A-66ED3655C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255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0" name="Picture 9">
          <a:extLst>
            <a:ext uri="{FF2B5EF4-FFF2-40B4-BE49-F238E27FC236}">
              <a16:creationId xmlns:a16="http://schemas.microsoft.com/office/drawing/2014/main" id="{4EEA41E0-1A43-267B-1FFC-005112ACB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438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1" name="Picture 10">
          <a:extLst>
            <a:ext uri="{FF2B5EF4-FFF2-40B4-BE49-F238E27FC236}">
              <a16:creationId xmlns:a16="http://schemas.microsoft.com/office/drawing/2014/main" id="{ACEFCF28-C14A-223C-66B7-2AF7BFCAB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675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2" name="Picture 11">
          <a:extLst>
            <a:ext uri="{FF2B5EF4-FFF2-40B4-BE49-F238E27FC236}">
              <a16:creationId xmlns:a16="http://schemas.microsoft.com/office/drawing/2014/main" id="{6BC94BDD-FE3C-C728-7EE0-78B496D40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803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3" name="Picture 12">
          <a:extLst>
            <a:ext uri="{FF2B5EF4-FFF2-40B4-BE49-F238E27FC236}">
              <a16:creationId xmlns:a16="http://schemas.microsoft.com/office/drawing/2014/main" id="{554CFAF7-AC2A-BE0D-3690-3DB625F05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93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14" name="Picture 13">
          <a:extLst>
            <a:ext uri="{FF2B5EF4-FFF2-40B4-BE49-F238E27FC236}">
              <a16:creationId xmlns:a16="http://schemas.microsoft.com/office/drawing/2014/main" id="{4E08CBA6-52C4-008B-F1C2-6F314AC11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4059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15" name="Picture 14">
          <a:extLst>
            <a:ext uri="{FF2B5EF4-FFF2-40B4-BE49-F238E27FC236}">
              <a16:creationId xmlns:a16="http://schemas.microsoft.com/office/drawing/2014/main" id="{6B12220F-940B-0539-F7C7-A4CDC9FD3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4187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16" name="Picture 15">
          <a:extLst>
            <a:ext uri="{FF2B5EF4-FFF2-40B4-BE49-F238E27FC236}">
              <a16:creationId xmlns:a16="http://schemas.microsoft.com/office/drawing/2014/main" id="{84AD48A5-6241-41AE-0BB6-F272CB701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4535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8EA4CA0E-336E-4BE0-3FB8-09D68E4CC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6FE99366-6626-3A9B-354D-D2AB31FDF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4791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19" name="Picture 18">
          <a:extLst>
            <a:ext uri="{FF2B5EF4-FFF2-40B4-BE49-F238E27FC236}">
              <a16:creationId xmlns:a16="http://schemas.microsoft.com/office/drawing/2014/main" id="{DEDB95BA-865C-1534-95D6-6DC2D1C33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20" name="Picture 19">
          <a:extLst>
            <a:ext uri="{FF2B5EF4-FFF2-40B4-BE49-F238E27FC236}">
              <a16:creationId xmlns:a16="http://schemas.microsoft.com/office/drawing/2014/main" id="{036FB596-079B-FE13-2021-1FFE721E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2544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1" name="Picture 20">
          <a:extLst>
            <a:ext uri="{FF2B5EF4-FFF2-40B4-BE49-F238E27FC236}">
              <a16:creationId xmlns:a16="http://schemas.microsoft.com/office/drawing/2014/main" id="{2F13872A-3975-AFC9-DBA6-E8F80DA37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382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2" name="Picture 21">
          <a:extLst>
            <a:ext uri="{FF2B5EF4-FFF2-40B4-BE49-F238E27FC236}">
              <a16:creationId xmlns:a16="http://schemas.microsoft.com/office/drawing/2014/main" id="{D7C2759B-2E5F-C9D8-9EF5-34E73366F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729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3" name="Picture 22">
          <a:extLst>
            <a:ext uri="{FF2B5EF4-FFF2-40B4-BE49-F238E27FC236}">
              <a16:creationId xmlns:a16="http://schemas.microsoft.com/office/drawing/2014/main" id="{3E950255-A3BA-7A31-7419-06AB38CD8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6894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24" name="Picture 23">
          <a:extLst>
            <a:ext uri="{FF2B5EF4-FFF2-40B4-BE49-F238E27FC236}">
              <a16:creationId xmlns:a16="http://schemas.microsoft.com/office/drawing/2014/main" id="{263348EE-06FE-D231-A171-5C7DC0A34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7498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25" name="Picture 24">
          <a:extLst>
            <a:ext uri="{FF2B5EF4-FFF2-40B4-BE49-F238E27FC236}">
              <a16:creationId xmlns:a16="http://schemas.microsoft.com/office/drawing/2014/main" id="{DF92F73F-666A-A537-0638-5BE760280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7644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26" name="Picture 25">
          <a:extLst>
            <a:ext uri="{FF2B5EF4-FFF2-40B4-BE49-F238E27FC236}">
              <a16:creationId xmlns:a16="http://schemas.microsoft.com/office/drawing/2014/main" id="{1CAB2A0F-222A-7EA8-4CFD-3756C2242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7936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27" name="Picture 26">
          <a:extLst>
            <a:ext uri="{FF2B5EF4-FFF2-40B4-BE49-F238E27FC236}">
              <a16:creationId xmlns:a16="http://schemas.microsoft.com/office/drawing/2014/main" id="{BBF18A07-D5F3-299F-E788-92BEB0C3D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8083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28" name="Picture 27">
          <a:extLst>
            <a:ext uri="{FF2B5EF4-FFF2-40B4-BE49-F238E27FC236}">
              <a16:creationId xmlns:a16="http://schemas.microsoft.com/office/drawing/2014/main" id="{C08AAC7E-25E8-9BFF-46C5-E78D18903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8229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55</xdr:row>
      <xdr:rowOff>0</xdr:rowOff>
    </xdr:from>
    <xdr:to>
      <xdr:col>4</xdr:col>
      <xdr:colOff>190500</xdr:colOff>
      <xdr:row>55</xdr:row>
      <xdr:rowOff>190500</xdr:rowOff>
    </xdr:to>
    <xdr:pic>
      <xdr:nvPicPr>
        <xdr:cNvPr id="29" name="Picture 28">
          <a:extLst>
            <a:ext uri="{FF2B5EF4-FFF2-40B4-BE49-F238E27FC236}">
              <a16:creationId xmlns:a16="http://schemas.microsoft.com/office/drawing/2014/main" id="{949EBCA5-4C35-E045-2020-AF56D82BA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8375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0" name="Picture 29">
          <a:extLst>
            <a:ext uri="{FF2B5EF4-FFF2-40B4-BE49-F238E27FC236}">
              <a16:creationId xmlns:a16="http://schemas.microsoft.com/office/drawing/2014/main" id="{4FB55DB0-D154-D863-B8E3-B769F895A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1" name="Picture 30">
          <a:extLst>
            <a:ext uri="{FF2B5EF4-FFF2-40B4-BE49-F238E27FC236}">
              <a16:creationId xmlns:a16="http://schemas.microsoft.com/office/drawing/2014/main" id="{9702671E-EDC9-7058-7B20-130511DBF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8650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2" name="Picture 31">
          <a:extLst>
            <a:ext uri="{FF2B5EF4-FFF2-40B4-BE49-F238E27FC236}">
              <a16:creationId xmlns:a16="http://schemas.microsoft.com/office/drawing/2014/main" id="{EEBC129F-2B0F-A6E6-F0A0-A736AFB7B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034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3" name="Picture 32">
          <a:extLst>
            <a:ext uri="{FF2B5EF4-FFF2-40B4-BE49-F238E27FC236}">
              <a16:creationId xmlns:a16="http://schemas.microsoft.com/office/drawing/2014/main" id="{A2947F0F-34A7-8A1B-7F20-80D141FC9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162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4" name="Picture 33">
          <a:extLst>
            <a:ext uri="{FF2B5EF4-FFF2-40B4-BE49-F238E27FC236}">
              <a16:creationId xmlns:a16="http://schemas.microsoft.com/office/drawing/2014/main" id="{74EA238B-61D7-F36B-BF9B-F9D253712F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290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35" name="Picture 34">
          <a:extLst>
            <a:ext uri="{FF2B5EF4-FFF2-40B4-BE49-F238E27FC236}">
              <a16:creationId xmlns:a16="http://schemas.microsoft.com/office/drawing/2014/main" id="{3504A5A8-9C9A-964A-E88B-A06D16C6C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418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36" name="Picture 35">
          <a:extLst>
            <a:ext uri="{FF2B5EF4-FFF2-40B4-BE49-F238E27FC236}">
              <a16:creationId xmlns:a16="http://schemas.microsoft.com/office/drawing/2014/main" id="{DF9D8C0A-D660-2572-C087-A109CA7F8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37" name="Picture 36">
          <a:extLst>
            <a:ext uri="{FF2B5EF4-FFF2-40B4-BE49-F238E27FC236}">
              <a16:creationId xmlns:a16="http://schemas.microsoft.com/office/drawing/2014/main" id="{1B486BBB-22E0-3737-39CC-13730CABC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9674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38" name="Picture 37">
          <a:extLst>
            <a:ext uri="{FF2B5EF4-FFF2-40B4-BE49-F238E27FC236}">
              <a16:creationId xmlns:a16="http://schemas.microsoft.com/office/drawing/2014/main" id="{3F6EF9A1-D2BF-6713-A130-EED3BECBE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0204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39" name="Picture 38">
          <a:extLst>
            <a:ext uri="{FF2B5EF4-FFF2-40B4-BE49-F238E27FC236}">
              <a16:creationId xmlns:a16="http://schemas.microsoft.com/office/drawing/2014/main" id="{65D7B67E-1B4D-942B-4921-431FA6D6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0296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0" name="Picture 39">
          <a:extLst>
            <a:ext uri="{FF2B5EF4-FFF2-40B4-BE49-F238E27FC236}">
              <a16:creationId xmlns:a16="http://schemas.microsoft.com/office/drawing/2014/main" id="{8A00ADE7-13E2-9796-9751-5F78B09D8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0899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1" name="Picture 40">
          <a:extLst>
            <a:ext uri="{FF2B5EF4-FFF2-40B4-BE49-F238E27FC236}">
              <a16:creationId xmlns:a16="http://schemas.microsoft.com/office/drawing/2014/main" id="{E5677BDB-9D2F-C5B7-2595-F9CAC11DB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1100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2" name="Picture 41">
          <a:extLst>
            <a:ext uri="{FF2B5EF4-FFF2-40B4-BE49-F238E27FC236}">
              <a16:creationId xmlns:a16="http://schemas.microsoft.com/office/drawing/2014/main" id="{6F938E12-3C84-4583-4C1C-89DDC9C01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1301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43" name="Picture 42">
          <a:extLst>
            <a:ext uri="{FF2B5EF4-FFF2-40B4-BE49-F238E27FC236}">
              <a16:creationId xmlns:a16="http://schemas.microsoft.com/office/drawing/2014/main" id="{6D42EB5F-D54D-E4E6-5042-A3CDF2F59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15031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44" name="Picture 43">
          <a:extLst>
            <a:ext uri="{FF2B5EF4-FFF2-40B4-BE49-F238E27FC236}">
              <a16:creationId xmlns:a16="http://schemas.microsoft.com/office/drawing/2014/main" id="{84D19FC9-5268-A8BD-81F4-9272A26B8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1942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45" name="Picture 44">
          <a:extLst>
            <a:ext uri="{FF2B5EF4-FFF2-40B4-BE49-F238E27FC236}">
              <a16:creationId xmlns:a16="http://schemas.microsoft.com/office/drawing/2014/main" id="{BD289A94-7803-12EE-1472-B7A9B04F1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051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46" name="Picture 45">
          <a:extLst>
            <a:ext uri="{FF2B5EF4-FFF2-40B4-BE49-F238E27FC236}">
              <a16:creationId xmlns:a16="http://schemas.microsoft.com/office/drawing/2014/main" id="{F5B96FCA-9421-6DE5-5E51-A7E75BC7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1615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47" name="Picture 46">
          <a:extLst>
            <a:ext uri="{FF2B5EF4-FFF2-40B4-BE49-F238E27FC236}">
              <a16:creationId xmlns:a16="http://schemas.microsoft.com/office/drawing/2014/main" id="{3C2DA0B2-2E7F-8ADF-ACE2-B1DDBC972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289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48" name="Picture 47">
          <a:extLst>
            <a:ext uri="{FF2B5EF4-FFF2-40B4-BE49-F238E27FC236}">
              <a16:creationId xmlns:a16="http://schemas.microsoft.com/office/drawing/2014/main" id="{DACBE30D-3963-F137-21C2-3612B3437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4175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49" name="Picture 48">
          <a:extLst>
            <a:ext uri="{FF2B5EF4-FFF2-40B4-BE49-F238E27FC236}">
              <a16:creationId xmlns:a16="http://schemas.microsoft.com/office/drawing/2014/main" id="{E5A3B56D-8727-C240-2F00-2CCA71918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56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50" name="Picture 49">
          <a:extLst>
            <a:ext uri="{FF2B5EF4-FFF2-40B4-BE49-F238E27FC236}">
              <a16:creationId xmlns:a16="http://schemas.microsoft.com/office/drawing/2014/main" id="{F0455E69-B742-4CCF-1277-68A39DA07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746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51" name="Picture 50">
          <a:extLst>
            <a:ext uri="{FF2B5EF4-FFF2-40B4-BE49-F238E27FC236}">
              <a16:creationId xmlns:a16="http://schemas.microsoft.com/office/drawing/2014/main" id="{02484094-CEA9-347C-95FB-94B9FA6E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2929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52" name="Picture 51">
          <a:extLst>
            <a:ext uri="{FF2B5EF4-FFF2-40B4-BE49-F238E27FC236}">
              <a16:creationId xmlns:a16="http://schemas.microsoft.com/office/drawing/2014/main" id="{C04C3BAE-738A-CA21-5DA7-8B598EEA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1124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53" name="Picture 52">
          <a:extLst>
            <a:ext uri="{FF2B5EF4-FFF2-40B4-BE49-F238E27FC236}">
              <a16:creationId xmlns:a16="http://schemas.microsoft.com/office/drawing/2014/main" id="{3A2A5692-089C-8DF3-3B43-F5DA12B37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295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89</xdr:row>
      <xdr:rowOff>0</xdr:rowOff>
    </xdr:from>
    <xdr:to>
      <xdr:col>4</xdr:col>
      <xdr:colOff>190500</xdr:colOff>
      <xdr:row>89</xdr:row>
      <xdr:rowOff>190500</xdr:rowOff>
    </xdr:to>
    <xdr:pic>
      <xdr:nvPicPr>
        <xdr:cNvPr id="54" name="Picture 53">
          <a:extLst>
            <a:ext uri="{FF2B5EF4-FFF2-40B4-BE49-F238E27FC236}">
              <a16:creationId xmlns:a16="http://schemas.microsoft.com/office/drawing/2014/main" id="{80764C0B-5124-046C-5643-7AB8EABC6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496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55" name="Picture 54">
          <a:extLst>
            <a:ext uri="{FF2B5EF4-FFF2-40B4-BE49-F238E27FC236}">
              <a16:creationId xmlns:a16="http://schemas.microsoft.com/office/drawing/2014/main" id="{199EEE45-4380-F759-0777-922078F92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697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56" name="Picture 55">
          <a:extLst>
            <a:ext uri="{FF2B5EF4-FFF2-40B4-BE49-F238E27FC236}">
              <a16:creationId xmlns:a16="http://schemas.microsoft.com/office/drawing/2014/main" id="{C3FF901A-B701-469A-2156-73C050B4B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898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57" name="Picture 56">
          <a:extLst>
            <a:ext uri="{FF2B5EF4-FFF2-40B4-BE49-F238E27FC236}">
              <a16:creationId xmlns:a16="http://schemas.microsoft.com/office/drawing/2014/main" id="{D3E41ABA-6D15-58F0-001B-67DF85F7A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10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58" name="Picture 57">
          <a:extLst>
            <a:ext uri="{FF2B5EF4-FFF2-40B4-BE49-F238E27FC236}">
              <a16:creationId xmlns:a16="http://schemas.microsoft.com/office/drawing/2014/main" id="{1729611A-D627-5D39-18EA-26305ABBB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209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4</xdr:col>
      <xdr:colOff>190500</xdr:colOff>
      <xdr:row>94</xdr:row>
      <xdr:rowOff>190500</xdr:rowOff>
    </xdr:to>
    <xdr:pic>
      <xdr:nvPicPr>
        <xdr:cNvPr id="59" name="Picture 58">
          <a:extLst>
            <a:ext uri="{FF2B5EF4-FFF2-40B4-BE49-F238E27FC236}">
              <a16:creationId xmlns:a16="http://schemas.microsoft.com/office/drawing/2014/main" id="{B0FEF863-7CFC-66FE-60CA-C9A6EE6ED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31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60" name="Picture 59">
          <a:extLst>
            <a:ext uri="{FF2B5EF4-FFF2-40B4-BE49-F238E27FC236}">
              <a16:creationId xmlns:a16="http://schemas.microsoft.com/office/drawing/2014/main" id="{4846347A-901F-4BDF-C02A-50CCED980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42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61" name="Picture 60">
          <a:extLst>
            <a:ext uri="{FF2B5EF4-FFF2-40B4-BE49-F238E27FC236}">
              <a16:creationId xmlns:a16="http://schemas.microsoft.com/office/drawing/2014/main" id="{8055B148-3F92-7530-D83B-25ED2239F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53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62" name="Picture 61">
          <a:extLst>
            <a:ext uri="{FF2B5EF4-FFF2-40B4-BE49-F238E27FC236}">
              <a16:creationId xmlns:a16="http://schemas.microsoft.com/office/drawing/2014/main" id="{79CDA192-1926-F3D0-6F11-BC7C23DA9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612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63" name="Picture 62">
          <a:extLst>
            <a:ext uri="{FF2B5EF4-FFF2-40B4-BE49-F238E27FC236}">
              <a16:creationId xmlns:a16="http://schemas.microsoft.com/office/drawing/2014/main" id="{C2204D50-5A78-BE31-189F-FFBD723C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685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64" name="Picture 63">
          <a:extLst>
            <a:ext uri="{FF2B5EF4-FFF2-40B4-BE49-F238E27FC236}">
              <a16:creationId xmlns:a16="http://schemas.microsoft.com/office/drawing/2014/main" id="{DA7B474B-4729-F82C-88BB-C0873F632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758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65" name="Picture 64">
          <a:extLst>
            <a:ext uri="{FF2B5EF4-FFF2-40B4-BE49-F238E27FC236}">
              <a16:creationId xmlns:a16="http://schemas.microsoft.com/office/drawing/2014/main" id="{83EA6B03-1D40-4A5C-F092-7DCED7696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849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66" name="Picture 65">
          <a:extLst>
            <a:ext uri="{FF2B5EF4-FFF2-40B4-BE49-F238E27FC236}">
              <a16:creationId xmlns:a16="http://schemas.microsoft.com/office/drawing/2014/main" id="{3C34412C-B696-3371-C55E-47EFED53C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4959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67" name="Picture 66">
          <a:extLst>
            <a:ext uri="{FF2B5EF4-FFF2-40B4-BE49-F238E27FC236}">
              <a16:creationId xmlns:a16="http://schemas.microsoft.com/office/drawing/2014/main" id="{919AB86A-1422-E7DF-57A3-24FAEE4B9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5051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68" name="Picture 67">
          <a:extLst>
            <a:ext uri="{FF2B5EF4-FFF2-40B4-BE49-F238E27FC236}">
              <a16:creationId xmlns:a16="http://schemas.microsoft.com/office/drawing/2014/main" id="{949255FE-3088-8606-1A20-269AB0D28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5142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69" name="Picture 68">
          <a:extLst>
            <a:ext uri="{FF2B5EF4-FFF2-40B4-BE49-F238E27FC236}">
              <a16:creationId xmlns:a16="http://schemas.microsoft.com/office/drawing/2014/main" id="{6064BA0B-3AC7-2C67-FB08-643914A10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5233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70" name="Picture 69">
          <a:extLst>
            <a:ext uri="{FF2B5EF4-FFF2-40B4-BE49-F238E27FC236}">
              <a16:creationId xmlns:a16="http://schemas.microsoft.com/office/drawing/2014/main" id="{12EE054C-E229-6BB4-9260-2D194106D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5325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71" name="Picture 70">
          <a:extLst>
            <a:ext uri="{FF2B5EF4-FFF2-40B4-BE49-F238E27FC236}">
              <a16:creationId xmlns:a16="http://schemas.microsoft.com/office/drawing/2014/main" id="{0DE07F9C-6EDE-6634-B337-5517E19EA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6258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72" name="Picture 71">
          <a:extLst>
            <a:ext uri="{FF2B5EF4-FFF2-40B4-BE49-F238E27FC236}">
              <a16:creationId xmlns:a16="http://schemas.microsoft.com/office/drawing/2014/main" id="{C9C7455A-FBB7-F7ED-FAC5-A08A45860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6660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73" name="Picture 72">
          <a:extLst>
            <a:ext uri="{FF2B5EF4-FFF2-40B4-BE49-F238E27FC236}">
              <a16:creationId xmlns:a16="http://schemas.microsoft.com/office/drawing/2014/main" id="{732F5293-DE65-443A-2271-05E3CDC52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70627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74" name="Picture 73">
          <a:extLst>
            <a:ext uri="{FF2B5EF4-FFF2-40B4-BE49-F238E27FC236}">
              <a16:creationId xmlns:a16="http://schemas.microsoft.com/office/drawing/2014/main" id="{2CCE272B-274E-E075-FC60-FACC83D6B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7629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75" name="Picture 74">
          <a:extLst>
            <a:ext uri="{FF2B5EF4-FFF2-40B4-BE49-F238E27FC236}">
              <a16:creationId xmlns:a16="http://schemas.microsoft.com/office/drawing/2014/main" id="{3DC3586C-81B0-4269-A8F1-C3435C091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8397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76" name="Picture 75">
          <a:extLst>
            <a:ext uri="{FF2B5EF4-FFF2-40B4-BE49-F238E27FC236}">
              <a16:creationId xmlns:a16="http://schemas.microsoft.com/office/drawing/2014/main" id="{09A6BF8E-7E2B-7AB8-C4AC-6FAF3C8A3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8598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77" name="Picture 76">
          <a:extLst>
            <a:ext uri="{FF2B5EF4-FFF2-40B4-BE49-F238E27FC236}">
              <a16:creationId xmlns:a16="http://schemas.microsoft.com/office/drawing/2014/main" id="{9E2C6C04-A689-39FF-DA46-7F5194EA7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8800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78" name="Picture 77">
          <a:extLst>
            <a:ext uri="{FF2B5EF4-FFF2-40B4-BE49-F238E27FC236}">
              <a16:creationId xmlns:a16="http://schemas.microsoft.com/office/drawing/2014/main" id="{0E9438B4-8DBE-2EC8-B959-389BC9162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8982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79" name="Picture 78">
          <a:extLst>
            <a:ext uri="{FF2B5EF4-FFF2-40B4-BE49-F238E27FC236}">
              <a16:creationId xmlns:a16="http://schemas.microsoft.com/office/drawing/2014/main" id="{265859A4-2AB0-7739-C1E7-8E5251C11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165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80" name="Picture 79">
          <a:extLst>
            <a:ext uri="{FF2B5EF4-FFF2-40B4-BE49-F238E27FC236}">
              <a16:creationId xmlns:a16="http://schemas.microsoft.com/office/drawing/2014/main" id="{ED0A840A-B37B-94D7-3FE3-593AD7770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366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81" name="Picture 80">
          <a:extLst>
            <a:ext uri="{FF2B5EF4-FFF2-40B4-BE49-F238E27FC236}">
              <a16:creationId xmlns:a16="http://schemas.microsoft.com/office/drawing/2014/main" id="{0EFDE432-C666-58B4-7086-5D47A7FAC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49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82" name="Picture 81">
          <a:extLst>
            <a:ext uri="{FF2B5EF4-FFF2-40B4-BE49-F238E27FC236}">
              <a16:creationId xmlns:a16="http://schemas.microsoft.com/office/drawing/2014/main" id="{1F62C31A-B1E1-78A4-AE82-3E6541718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623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83" name="Picture 82">
          <a:extLst>
            <a:ext uri="{FF2B5EF4-FFF2-40B4-BE49-F238E27FC236}">
              <a16:creationId xmlns:a16="http://schemas.microsoft.com/office/drawing/2014/main" id="{66474D29-1C2F-3B41-9179-437248740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751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84" name="Picture 83">
          <a:extLst>
            <a:ext uri="{FF2B5EF4-FFF2-40B4-BE49-F238E27FC236}">
              <a16:creationId xmlns:a16="http://schemas.microsoft.com/office/drawing/2014/main" id="{9231AA45-AFB2-B30D-5744-46DBD2B19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987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85" name="Picture 84">
          <a:extLst>
            <a:ext uri="{FF2B5EF4-FFF2-40B4-BE49-F238E27FC236}">
              <a16:creationId xmlns:a16="http://schemas.microsoft.com/office/drawing/2014/main" id="{9C0F17AF-AE9B-9627-8F15-566215020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0080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86" name="Picture 85">
          <a:extLst>
            <a:ext uri="{FF2B5EF4-FFF2-40B4-BE49-F238E27FC236}">
              <a16:creationId xmlns:a16="http://schemas.microsoft.com/office/drawing/2014/main" id="{D731EFCD-8034-873D-07AD-04DBA330C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0226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87" name="Picture 86">
          <a:extLst>
            <a:ext uri="{FF2B5EF4-FFF2-40B4-BE49-F238E27FC236}">
              <a16:creationId xmlns:a16="http://schemas.microsoft.com/office/drawing/2014/main" id="{E5051298-C4CE-2AF4-8061-A4A9EEBE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0482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88" name="Picture 87">
          <a:extLst>
            <a:ext uri="{FF2B5EF4-FFF2-40B4-BE49-F238E27FC236}">
              <a16:creationId xmlns:a16="http://schemas.microsoft.com/office/drawing/2014/main" id="{4723AF02-B06F-B8A3-D56B-3F92881DF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0738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89" name="Picture 88">
          <a:extLst>
            <a:ext uri="{FF2B5EF4-FFF2-40B4-BE49-F238E27FC236}">
              <a16:creationId xmlns:a16="http://schemas.microsoft.com/office/drawing/2014/main" id="{10E06294-B34D-751C-1671-13F3BA6F8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0994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90" name="Picture 89">
          <a:extLst>
            <a:ext uri="{FF2B5EF4-FFF2-40B4-BE49-F238E27FC236}">
              <a16:creationId xmlns:a16="http://schemas.microsoft.com/office/drawing/2014/main" id="{93C276C4-EE2C-9D9F-A911-46C4A772C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125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91" name="Picture 90">
          <a:extLst>
            <a:ext uri="{FF2B5EF4-FFF2-40B4-BE49-F238E27FC236}">
              <a16:creationId xmlns:a16="http://schemas.microsoft.com/office/drawing/2014/main" id="{5CBBFAEF-9A36-2DA5-CBA9-7B23ADC4B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1506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92" name="Picture 91">
          <a:extLst>
            <a:ext uri="{FF2B5EF4-FFF2-40B4-BE49-F238E27FC236}">
              <a16:creationId xmlns:a16="http://schemas.microsoft.com/office/drawing/2014/main" id="{8A187CED-CE21-23B0-EC1F-E35621821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1762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93" name="Picture 92">
          <a:extLst>
            <a:ext uri="{FF2B5EF4-FFF2-40B4-BE49-F238E27FC236}">
              <a16:creationId xmlns:a16="http://schemas.microsoft.com/office/drawing/2014/main" id="{57D312BD-1AEE-6626-5868-69701848E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018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94" name="Picture 93">
          <a:extLst>
            <a:ext uri="{FF2B5EF4-FFF2-40B4-BE49-F238E27FC236}">
              <a16:creationId xmlns:a16="http://schemas.microsoft.com/office/drawing/2014/main" id="{7BABA898-B8B9-EFD5-F1FD-C81648CFA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274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95" name="Picture 94">
          <a:extLst>
            <a:ext uri="{FF2B5EF4-FFF2-40B4-BE49-F238E27FC236}">
              <a16:creationId xmlns:a16="http://schemas.microsoft.com/office/drawing/2014/main" id="{6611FAF4-67E9-7209-28D3-F326C82B5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530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96" name="Picture 95">
          <a:extLst>
            <a:ext uri="{FF2B5EF4-FFF2-40B4-BE49-F238E27FC236}">
              <a16:creationId xmlns:a16="http://schemas.microsoft.com/office/drawing/2014/main" id="{170F0BB3-DB25-C756-C621-ADD295D23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786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97" name="Picture 96">
          <a:extLst>
            <a:ext uri="{FF2B5EF4-FFF2-40B4-BE49-F238E27FC236}">
              <a16:creationId xmlns:a16="http://schemas.microsoft.com/office/drawing/2014/main" id="{C9B0797E-8B68-3BA2-9542-060373A1F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295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147</xdr:row>
      <xdr:rowOff>0</xdr:rowOff>
    </xdr:from>
    <xdr:to>
      <xdr:col>4</xdr:col>
      <xdr:colOff>190500</xdr:colOff>
      <xdr:row>147</xdr:row>
      <xdr:rowOff>190500</xdr:rowOff>
    </xdr:to>
    <xdr:pic>
      <xdr:nvPicPr>
        <xdr:cNvPr id="98" name="Picture 97">
          <a:extLst>
            <a:ext uri="{FF2B5EF4-FFF2-40B4-BE49-F238E27FC236}">
              <a16:creationId xmlns:a16="http://schemas.microsoft.com/office/drawing/2014/main" id="{8FC167AF-2352-09BF-809D-F7C72863B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116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99" name="Picture 98">
          <a:extLst>
            <a:ext uri="{FF2B5EF4-FFF2-40B4-BE49-F238E27FC236}">
              <a16:creationId xmlns:a16="http://schemas.microsoft.com/office/drawing/2014/main" id="{9D23CACE-0FA2-38A7-0BA6-73FB3A819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262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100" name="Picture 99">
          <a:extLst>
            <a:ext uri="{FF2B5EF4-FFF2-40B4-BE49-F238E27FC236}">
              <a16:creationId xmlns:a16="http://schemas.microsoft.com/office/drawing/2014/main" id="{5B98B5B0-4B8A-063D-02EE-E856F5A80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35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101" name="Picture 100">
          <a:extLst>
            <a:ext uri="{FF2B5EF4-FFF2-40B4-BE49-F238E27FC236}">
              <a16:creationId xmlns:a16="http://schemas.microsoft.com/office/drawing/2014/main" id="{AD6BEFDF-45D3-E781-9207-4FF843447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445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102" name="Picture 101">
          <a:extLst>
            <a:ext uri="{FF2B5EF4-FFF2-40B4-BE49-F238E27FC236}">
              <a16:creationId xmlns:a16="http://schemas.microsoft.com/office/drawing/2014/main" id="{73F11D48-F1C1-7FCC-B5AC-B28394F0F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865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103" name="Picture 102">
          <a:extLst>
            <a:ext uri="{FF2B5EF4-FFF2-40B4-BE49-F238E27FC236}">
              <a16:creationId xmlns:a16="http://schemas.microsoft.com/office/drawing/2014/main" id="{F5C9EB68-ED04-FC56-B2BA-30F0062A2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3975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104" name="Picture 103">
          <a:extLst>
            <a:ext uri="{FF2B5EF4-FFF2-40B4-BE49-F238E27FC236}">
              <a16:creationId xmlns:a16="http://schemas.microsoft.com/office/drawing/2014/main" id="{A5BA456C-BDE3-F151-4096-B7F066005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4103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xdr:row>
      <xdr:rowOff>0</xdr:rowOff>
    </xdr:from>
    <xdr:to>
      <xdr:col>4</xdr:col>
      <xdr:colOff>190500</xdr:colOff>
      <xdr:row>164</xdr:row>
      <xdr:rowOff>190500</xdr:rowOff>
    </xdr:to>
    <xdr:pic>
      <xdr:nvPicPr>
        <xdr:cNvPr id="105" name="Picture 104">
          <a:extLst>
            <a:ext uri="{FF2B5EF4-FFF2-40B4-BE49-F238E27FC236}">
              <a16:creationId xmlns:a16="http://schemas.microsoft.com/office/drawing/2014/main" id="{8C3CC203-4ACC-506A-7A04-D39A78603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38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106" name="Picture 105">
          <a:extLst>
            <a:ext uri="{FF2B5EF4-FFF2-40B4-BE49-F238E27FC236}">
              <a16:creationId xmlns:a16="http://schemas.microsoft.com/office/drawing/2014/main" id="{029CFC1D-78BA-5A7A-2010-FBCF9E4C6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53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107" name="Picture 106">
          <a:extLst>
            <a:ext uri="{FF2B5EF4-FFF2-40B4-BE49-F238E27FC236}">
              <a16:creationId xmlns:a16="http://schemas.microsoft.com/office/drawing/2014/main" id="{1E35EDCA-82DE-EFFE-945B-AA5295919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676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108" name="Picture 107">
          <a:extLst>
            <a:ext uri="{FF2B5EF4-FFF2-40B4-BE49-F238E27FC236}">
              <a16:creationId xmlns:a16="http://schemas.microsoft.com/office/drawing/2014/main" id="{1B23A38B-C4EF-AD1E-725F-9DE380071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786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109" name="Picture 108">
          <a:extLst>
            <a:ext uri="{FF2B5EF4-FFF2-40B4-BE49-F238E27FC236}">
              <a16:creationId xmlns:a16="http://schemas.microsoft.com/office/drawing/2014/main" id="{EC23EE98-F249-645B-B99C-08EF3FE1B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58958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110" name="Picture 109">
          <a:extLst>
            <a:ext uri="{FF2B5EF4-FFF2-40B4-BE49-F238E27FC236}">
              <a16:creationId xmlns:a16="http://schemas.microsoft.com/office/drawing/2014/main" id="{02D06146-49F0-DEB9-7142-E696832DE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042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111" name="Picture 110">
          <a:extLst>
            <a:ext uri="{FF2B5EF4-FFF2-40B4-BE49-F238E27FC236}">
              <a16:creationId xmlns:a16="http://schemas.microsoft.com/office/drawing/2014/main" id="{ED971471-E99A-D271-070C-C11F982C2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188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112" name="Picture 111">
          <a:extLst>
            <a:ext uri="{FF2B5EF4-FFF2-40B4-BE49-F238E27FC236}">
              <a16:creationId xmlns:a16="http://schemas.microsoft.com/office/drawing/2014/main" id="{333ABE41-D0FC-CF6B-4950-F58BC105C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334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113" name="Picture 112">
          <a:extLst>
            <a:ext uri="{FF2B5EF4-FFF2-40B4-BE49-F238E27FC236}">
              <a16:creationId xmlns:a16="http://schemas.microsoft.com/office/drawing/2014/main" id="{E5566A2A-335B-8BF6-AAFE-722AB7C32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481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114" name="Picture 113">
          <a:extLst>
            <a:ext uri="{FF2B5EF4-FFF2-40B4-BE49-F238E27FC236}">
              <a16:creationId xmlns:a16="http://schemas.microsoft.com/office/drawing/2014/main" id="{CE995127-13C5-6B13-3858-9E00C41C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590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115" name="Picture 114">
          <a:extLst>
            <a:ext uri="{FF2B5EF4-FFF2-40B4-BE49-F238E27FC236}">
              <a16:creationId xmlns:a16="http://schemas.microsoft.com/office/drawing/2014/main" id="{C3762B85-1164-3E80-9D98-02E70AAB1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6919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116" name="Picture 115">
          <a:extLst>
            <a:ext uri="{FF2B5EF4-FFF2-40B4-BE49-F238E27FC236}">
              <a16:creationId xmlns:a16="http://schemas.microsoft.com/office/drawing/2014/main" id="{4D034302-3C88-0808-791D-CD90D84EE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08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117" name="Picture 116">
          <a:extLst>
            <a:ext uri="{FF2B5EF4-FFF2-40B4-BE49-F238E27FC236}">
              <a16:creationId xmlns:a16="http://schemas.microsoft.com/office/drawing/2014/main" id="{38DAC529-B913-0437-7487-5AE0F9AD7C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249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178</xdr:row>
      <xdr:rowOff>0</xdr:rowOff>
    </xdr:from>
    <xdr:to>
      <xdr:col>4</xdr:col>
      <xdr:colOff>190500</xdr:colOff>
      <xdr:row>178</xdr:row>
      <xdr:rowOff>190500</xdr:rowOff>
    </xdr:to>
    <xdr:pic>
      <xdr:nvPicPr>
        <xdr:cNvPr id="118" name="Picture 117">
          <a:extLst>
            <a:ext uri="{FF2B5EF4-FFF2-40B4-BE49-F238E27FC236}">
              <a16:creationId xmlns:a16="http://schemas.microsoft.com/office/drawing/2014/main" id="{D3C1DE77-2CC8-C509-5989-27E57DBE6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395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119" name="Picture 118">
          <a:extLst>
            <a:ext uri="{FF2B5EF4-FFF2-40B4-BE49-F238E27FC236}">
              <a16:creationId xmlns:a16="http://schemas.microsoft.com/office/drawing/2014/main" id="{EF9E6F74-E169-A840-DA0F-E2562F969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560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120" name="Picture 119">
          <a:extLst>
            <a:ext uri="{FF2B5EF4-FFF2-40B4-BE49-F238E27FC236}">
              <a16:creationId xmlns:a16="http://schemas.microsoft.com/office/drawing/2014/main" id="{E73ABE3A-89DA-8C6C-4E72-22A4B27B0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724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121" name="Picture 120">
          <a:extLst>
            <a:ext uri="{FF2B5EF4-FFF2-40B4-BE49-F238E27FC236}">
              <a16:creationId xmlns:a16="http://schemas.microsoft.com/office/drawing/2014/main" id="{6CE4F1D7-122D-3185-9FEB-30C5EC7D2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7889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122" name="Picture 121">
          <a:extLst>
            <a:ext uri="{FF2B5EF4-FFF2-40B4-BE49-F238E27FC236}">
              <a16:creationId xmlns:a16="http://schemas.microsoft.com/office/drawing/2014/main" id="{BDEAB124-F366-F25B-C5EC-A49C3F82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035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123" name="Picture 122">
          <a:extLst>
            <a:ext uri="{FF2B5EF4-FFF2-40B4-BE49-F238E27FC236}">
              <a16:creationId xmlns:a16="http://schemas.microsoft.com/office/drawing/2014/main" id="{5D5C8ABD-11DF-6EC7-BD6F-6CEE707EA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20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124" name="Picture 123">
          <a:extLst>
            <a:ext uri="{FF2B5EF4-FFF2-40B4-BE49-F238E27FC236}">
              <a16:creationId xmlns:a16="http://schemas.microsoft.com/office/drawing/2014/main" id="{5C2E82DB-84E5-7E4E-CB71-0570551E0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364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185</xdr:row>
      <xdr:rowOff>0</xdr:rowOff>
    </xdr:from>
    <xdr:to>
      <xdr:col>4</xdr:col>
      <xdr:colOff>190500</xdr:colOff>
      <xdr:row>185</xdr:row>
      <xdr:rowOff>190500</xdr:rowOff>
    </xdr:to>
    <xdr:pic>
      <xdr:nvPicPr>
        <xdr:cNvPr id="125" name="Picture 124">
          <a:extLst>
            <a:ext uri="{FF2B5EF4-FFF2-40B4-BE49-F238E27FC236}">
              <a16:creationId xmlns:a16="http://schemas.microsoft.com/office/drawing/2014/main" id="{56CB2B04-3A44-866D-FBA4-EAC4BF6DF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5292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186</xdr:row>
      <xdr:rowOff>0</xdr:rowOff>
    </xdr:from>
    <xdr:to>
      <xdr:col>4</xdr:col>
      <xdr:colOff>190500</xdr:colOff>
      <xdr:row>186</xdr:row>
      <xdr:rowOff>190500</xdr:rowOff>
    </xdr:to>
    <xdr:pic>
      <xdr:nvPicPr>
        <xdr:cNvPr id="126" name="Picture 125">
          <a:extLst>
            <a:ext uri="{FF2B5EF4-FFF2-40B4-BE49-F238E27FC236}">
              <a16:creationId xmlns:a16="http://schemas.microsoft.com/office/drawing/2014/main" id="{0194EC93-69EB-4BD4-20E7-A43562189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693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127" name="Picture 126">
          <a:extLst>
            <a:ext uri="{FF2B5EF4-FFF2-40B4-BE49-F238E27FC236}">
              <a16:creationId xmlns:a16="http://schemas.microsoft.com/office/drawing/2014/main" id="{4D206DA5-8518-64B2-283C-5BAEF6E8F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84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128" name="Picture 127">
          <a:extLst>
            <a:ext uri="{FF2B5EF4-FFF2-40B4-BE49-F238E27FC236}">
              <a16:creationId xmlns:a16="http://schemas.microsoft.com/office/drawing/2014/main" id="{D4248CD3-DFEA-CA2F-C977-5BCE1C096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898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129" name="Picture 128">
          <a:extLst>
            <a:ext uri="{FF2B5EF4-FFF2-40B4-BE49-F238E27FC236}">
              <a16:creationId xmlns:a16="http://schemas.microsoft.com/office/drawing/2014/main" id="{6DE67EC0-62F0-6039-A27D-E26B03893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1144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130" name="Picture 129">
          <a:extLst>
            <a:ext uri="{FF2B5EF4-FFF2-40B4-BE49-F238E27FC236}">
              <a16:creationId xmlns:a16="http://schemas.microsoft.com/office/drawing/2014/main" id="{A66917D2-969C-2748-A356-5AD1427CE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242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131" name="Picture 130">
          <a:extLst>
            <a:ext uri="{FF2B5EF4-FFF2-40B4-BE49-F238E27FC236}">
              <a16:creationId xmlns:a16="http://schemas.microsoft.com/office/drawing/2014/main" id="{06351B77-D0A8-1419-9F71-93214FD3F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370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132" name="Picture 131">
          <a:extLst>
            <a:ext uri="{FF2B5EF4-FFF2-40B4-BE49-F238E27FC236}">
              <a16:creationId xmlns:a16="http://schemas.microsoft.com/office/drawing/2014/main" id="{E616F2F8-F0AF-B02D-D5D8-4B542A085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49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133" name="Picture 132">
          <a:extLst>
            <a:ext uri="{FF2B5EF4-FFF2-40B4-BE49-F238E27FC236}">
              <a16:creationId xmlns:a16="http://schemas.microsoft.com/office/drawing/2014/main" id="{2552C2FA-5C7C-8883-9245-D2F6DDD9F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62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134" name="Picture 133">
          <a:extLst>
            <a:ext uri="{FF2B5EF4-FFF2-40B4-BE49-F238E27FC236}">
              <a16:creationId xmlns:a16="http://schemas.microsoft.com/office/drawing/2014/main" id="{1050C232-2EFC-57E2-723C-6440B6AAE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754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135" name="Picture 134">
          <a:extLst>
            <a:ext uri="{FF2B5EF4-FFF2-40B4-BE49-F238E27FC236}">
              <a16:creationId xmlns:a16="http://schemas.microsoft.com/office/drawing/2014/main" id="{874D1D3E-9962-64F2-46E4-E87CC080A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29900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136" name="Picture 135">
          <a:extLst>
            <a:ext uri="{FF2B5EF4-FFF2-40B4-BE49-F238E27FC236}">
              <a16:creationId xmlns:a16="http://schemas.microsoft.com/office/drawing/2014/main" id="{30E4B4F3-5F48-FE20-8D2B-3AA5E4942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010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137" name="Picture 136">
          <a:extLst>
            <a:ext uri="{FF2B5EF4-FFF2-40B4-BE49-F238E27FC236}">
              <a16:creationId xmlns:a16="http://schemas.microsoft.com/office/drawing/2014/main" id="{C1EDDE09-B2FA-9D5E-A455-BF70CCF67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193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138" name="Picture 137">
          <a:extLst>
            <a:ext uri="{FF2B5EF4-FFF2-40B4-BE49-F238E27FC236}">
              <a16:creationId xmlns:a16="http://schemas.microsoft.com/office/drawing/2014/main" id="{EDBFA00B-8BAA-6785-EF8F-24E2FB724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376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139" name="Picture 138">
          <a:extLst>
            <a:ext uri="{FF2B5EF4-FFF2-40B4-BE49-F238E27FC236}">
              <a16:creationId xmlns:a16="http://schemas.microsoft.com/office/drawing/2014/main" id="{8BDA282A-ACC5-A312-7057-BF63D84A8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687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140" name="Picture 139">
          <a:extLst>
            <a:ext uri="{FF2B5EF4-FFF2-40B4-BE49-F238E27FC236}">
              <a16:creationId xmlns:a16="http://schemas.microsoft.com/office/drawing/2014/main" id="{975397F5-D73C-8A03-7E7D-77586BB92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0851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141" name="Picture 140">
          <a:extLst>
            <a:ext uri="{FF2B5EF4-FFF2-40B4-BE49-F238E27FC236}">
              <a16:creationId xmlns:a16="http://schemas.microsoft.com/office/drawing/2014/main" id="{609A539D-E9A0-F374-188D-2C82ACF4C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125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142" name="Picture 141">
          <a:extLst>
            <a:ext uri="{FF2B5EF4-FFF2-40B4-BE49-F238E27FC236}">
              <a16:creationId xmlns:a16="http://schemas.microsoft.com/office/drawing/2014/main" id="{BBE6E733-730B-00AA-BAB4-E663165A1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1382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143" name="Picture 142">
          <a:extLst>
            <a:ext uri="{FF2B5EF4-FFF2-40B4-BE49-F238E27FC236}">
              <a16:creationId xmlns:a16="http://schemas.microsoft.com/office/drawing/2014/main" id="{263F29AA-841A-EF04-26F2-233BA6F13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1510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207</xdr:row>
      <xdr:rowOff>0</xdr:rowOff>
    </xdr:from>
    <xdr:to>
      <xdr:col>4</xdr:col>
      <xdr:colOff>190500</xdr:colOff>
      <xdr:row>207</xdr:row>
      <xdr:rowOff>190500</xdr:rowOff>
    </xdr:to>
    <xdr:pic>
      <xdr:nvPicPr>
        <xdr:cNvPr id="144" name="Picture 143">
          <a:extLst>
            <a:ext uri="{FF2B5EF4-FFF2-40B4-BE49-F238E27FC236}">
              <a16:creationId xmlns:a16="http://schemas.microsoft.com/office/drawing/2014/main" id="{DBB7549E-696A-C82B-9A18-BEFCFC481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1656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145" name="Picture 144">
          <a:extLst>
            <a:ext uri="{FF2B5EF4-FFF2-40B4-BE49-F238E27FC236}">
              <a16:creationId xmlns:a16="http://schemas.microsoft.com/office/drawing/2014/main" id="{42362123-5D96-7E5F-C89D-9EDC1D7C9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1802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146" name="Picture 145">
          <a:extLst>
            <a:ext uri="{FF2B5EF4-FFF2-40B4-BE49-F238E27FC236}">
              <a16:creationId xmlns:a16="http://schemas.microsoft.com/office/drawing/2014/main" id="{FCE3E749-6B9F-4472-507D-1A107FD8E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2552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147" name="Picture 146">
          <a:extLst>
            <a:ext uri="{FF2B5EF4-FFF2-40B4-BE49-F238E27FC236}">
              <a16:creationId xmlns:a16="http://schemas.microsoft.com/office/drawing/2014/main" id="{47CDE578-5667-7EC2-DAC4-A3A6F79A8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3028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148" name="Picture 147">
          <a:extLst>
            <a:ext uri="{FF2B5EF4-FFF2-40B4-BE49-F238E27FC236}">
              <a16:creationId xmlns:a16="http://schemas.microsoft.com/office/drawing/2014/main" id="{FD016F02-5B37-6807-AD29-D8B80C58C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322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233</xdr:row>
      <xdr:rowOff>0</xdr:rowOff>
    </xdr:from>
    <xdr:to>
      <xdr:col>4</xdr:col>
      <xdr:colOff>190500</xdr:colOff>
      <xdr:row>233</xdr:row>
      <xdr:rowOff>190500</xdr:rowOff>
    </xdr:to>
    <xdr:pic>
      <xdr:nvPicPr>
        <xdr:cNvPr id="149" name="Picture 148">
          <a:extLst>
            <a:ext uri="{FF2B5EF4-FFF2-40B4-BE49-F238E27FC236}">
              <a16:creationId xmlns:a16="http://schemas.microsoft.com/office/drawing/2014/main" id="{B9B1F34A-61FF-D053-0C60-A3F8E547A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7124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150" name="Picture 149">
          <a:extLst>
            <a:ext uri="{FF2B5EF4-FFF2-40B4-BE49-F238E27FC236}">
              <a16:creationId xmlns:a16="http://schemas.microsoft.com/office/drawing/2014/main" id="{EA1031BF-D784-FAA9-C580-9E1921CCC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7252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151" name="Picture 150">
          <a:extLst>
            <a:ext uri="{FF2B5EF4-FFF2-40B4-BE49-F238E27FC236}">
              <a16:creationId xmlns:a16="http://schemas.microsoft.com/office/drawing/2014/main" id="{1305E5A3-715D-34B2-FBEE-F37E23404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73806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152" name="Picture 151">
          <a:extLst>
            <a:ext uri="{FF2B5EF4-FFF2-40B4-BE49-F238E27FC236}">
              <a16:creationId xmlns:a16="http://schemas.microsoft.com/office/drawing/2014/main" id="{C55FC0CA-B22A-42F7-BE0D-842F20A5F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3750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190500</xdr:colOff>
      <xdr:row>6</xdr:row>
      <xdr:rowOff>190500</xdr:rowOff>
    </xdr:to>
    <xdr:pic>
      <xdr:nvPicPr>
        <xdr:cNvPr id="2" name="Picture 1">
          <a:extLst>
            <a:ext uri="{FF2B5EF4-FFF2-40B4-BE49-F238E27FC236}">
              <a16:creationId xmlns:a16="http://schemas.microsoft.com/office/drawing/2014/main" id="{1ACD00D7-0DA3-CE6C-C1AA-771740147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3" name="Picture 2">
          <a:extLst>
            <a:ext uri="{FF2B5EF4-FFF2-40B4-BE49-F238E27FC236}">
              <a16:creationId xmlns:a16="http://schemas.microsoft.com/office/drawing/2014/main" id="{03A7AC12-E371-5C21-B8A7-8A65AAF18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4" name="Picture 3">
          <a:extLst>
            <a:ext uri="{FF2B5EF4-FFF2-40B4-BE49-F238E27FC236}">
              <a16:creationId xmlns:a16="http://schemas.microsoft.com/office/drawing/2014/main" id="{8F78BE05-7167-2E72-94B7-F6360256D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5" name="Picture 4">
          <a:extLst>
            <a:ext uri="{FF2B5EF4-FFF2-40B4-BE49-F238E27FC236}">
              <a16:creationId xmlns:a16="http://schemas.microsoft.com/office/drawing/2014/main" id="{F4DC4EF7-0205-3180-A020-6A91ADB5F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6" name="Picture 5">
          <a:extLst>
            <a:ext uri="{FF2B5EF4-FFF2-40B4-BE49-F238E27FC236}">
              <a16:creationId xmlns:a16="http://schemas.microsoft.com/office/drawing/2014/main" id="{128B204C-6D03-A10D-3BC4-4D3E79E4E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0</xdr:rowOff>
    </xdr:from>
    <xdr:to>
      <xdr:col>4</xdr:col>
      <xdr:colOff>190500</xdr:colOff>
      <xdr:row>19</xdr:row>
      <xdr:rowOff>190500</xdr:rowOff>
    </xdr:to>
    <xdr:pic>
      <xdr:nvPicPr>
        <xdr:cNvPr id="7" name="Picture 6">
          <a:extLst>
            <a:ext uri="{FF2B5EF4-FFF2-40B4-BE49-F238E27FC236}">
              <a16:creationId xmlns:a16="http://schemas.microsoft.com/office/drawing/2014/main" id="{E119096B-EE43-A0BC-A6FD-E879A7BB2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9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8" name="Picture 7">
          <a:extLst>
            <a:ext uri="{FF2B5EF4-FFF2-40B4-BE49-F238E27FC236}">
              <a16:creationId xmlns:a16="http://schemas.microsoft.com/office/drawing/2014/main" id="{477EBBE8-7F38-ED05-6973-6B42473C4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9" name="Picture 8">
          <a:extLst>
            <a:ext uri="{FF2B5EF4-FFF2-40B4-BE49-F238E27FC236}">
              <a16:creationId xmlns:a16="http://schemas.microsoft.com/office/drawing/2014/main" id="{F3E1D6F3-D6A4-1577-7075-535108A7C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2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0" name="Picture 9">
          <a:extLst>
            <a:ext uri="{FF2B5EF4-FFF2-40B4-BE49-F238E27FC236}">
              <a16:creationId xmlns:a16="http://schemas.microsoft.com/office/drawing/2014/main" id="{770E0E8C-743F-1E26-CE6F-F2CC6D607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1" name="Picture 10">
          <a:extLst>
            <a:ext uri="{FF2B5EF4-FFF2-40B4-BE49-F238E27FC236}">
              <a16:creationId xmlns:a16="http://schemas.microsoft.com/office/drawing/2014/main" id="{153C3EA5-8193-8C31-7956-F8C30DE9F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2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2" name="Picture 11">
          <a:extLst>
            <a:ext uri="{FF2B5EF4-FFF2-40B4-BE49-F238E27FC236}">
              <a16:creationId xmlns:a16="http://schemas.microsoft.com/office/drawing/2014/main" id="{52D2B8F2-983C-ABDC-7134-8D440CEBD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0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3" name="Picture 12">
          <a:extLst>
            <a:ext uri="{FF2B5EF4-FFF2-40B4-BE49-F238E27FC236}">
              <a16:creationId xmlns:a16="http://schemas.microsoft.com/office/drawing/2014/main" id="{5A3124B9-3FEE-25F7-D3B7-DFF78434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14" name="Picture 13">
          <a:extLst>
            <a:ext uri="{FF2B5EF4-FFF2-40B4-BE49-F238E27FC236}">
              <a16:creationId xmlns:a16="http://schemas.microsoft.com/office/drawing/2014/main" id="{AEB3994E-DD03-C3F8-B756-77C9C2405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9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15" name="Picture 14">
          <a:extLst>
            <a:ext uri="{FF2B5EF4-FFF2-40B4-BE49-F238E27FC236}">
              <a16:creationId xmlns:a16="http://schemas.microsoft.com/office/drawing/2014/main" id="{CA56237E-4D9A-4290-D27E-FCCF0CB08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22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16" name="Picture 15">
          <a:extLst>
            <a:ext uri="{FF2B5EF4-FFF2-40B4-BE49-F238E27FC236}">
              <a16:creationId xmlns:a16="http://schemas.microsoft.com/office/drawing/2014/main" id="{BED6EDC1-2F4D-A75F-C6F6-26008E118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62B3F033-7A24-53E9-2521-FB21F7484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96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EBF6CD0C-CBDB-D328-3F2C-CEBDC0BBE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7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19" name="Picture 18">
          <a:extLst>
            <a:ext uri="{FF2B5EF4-FFF2-40B4-BE49-F238E27FC236}">
              <a16:creationId xmlns:a16="http://schemas.microsoft.com/office/drawing/2014/main" id="{FDA70B26-A346-8032-46DA-6958203EC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01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20" name="Picture 19">
          <a:extLst>
            <a:ext uri="{FF2B5EF4-FFF2-40B4-BE49-F238E27FC236}">
              <a16:creationId xmlns:a16="http://schemas.microsoft.com/office/drawing/2014/main" id="{F26B8648-6120-20C0-5412-B389FADC2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1" name="Picture 20">
          <a:extLst>
            <a:ext uri="{FF2B5EF4-FFF2-40B4-BE49-F238E27FC236}">
              <a16:creationId xmlns:a16="http://schemas.microsoft.com/office/drawing/2014/main" id="{490DA9B9-10A6-8991-371A-BE559C7BC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54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2" name="Picture 21">
          <a:extLst>
            <a:ext uri="{FF2B5EF4-FFF2-40B4-BE49-F238E27FC236}">
              <a16:creationId xmlns:a16="http://schemas.microsoft.com/office/drawing/2014/main" id="{EB9AEB46-0A68-3538-5AA8-63537B121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67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3" name="Picture 22">
          <a:extLst>
            <a:ext uri="{FF2B5EF4-FFF2-40B4-BE49-F238E27FC236}">
              <a16:creationId xmlns:a16="http://schemas.microsoft.com/office/drawing/2014/main" id="{54F49B73-6C3D-CA11-735E-6563469A9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77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24" name="Picture 23">
          <a:extLst>
            <a:ext uri="{FF2B5EF4-FFF2-40B4-BE49-F238E27FC236}">
              <a16:creationId xmlns:a16="http://schemas.microsoft.com/office/drawing/2014/main" id="{90A75CDE-1AA8-F1DB-A67B-25F50AD69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2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25" name="Picture 24">
          <a:extLst>
            <a:ext uri="{FF2B5EF4-FFF2-40B4-BE49-F238E27FC236}">
              <a16:creationId xmlns:a16="http://schemas.microsoft.com/office/drawing/2014/main" id="{5D43C75C-8EE2-F5E5-10FF-ADFA46F9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9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26" name="Picture 25">
          <a:extLst>
            <a:ext uri="{FF2B5EF4-FFF2-40B4-BE49-F238E27FC236}">
              <a16:creationId xmlns:a16="http://schemas.microsoft.com/office/drawing/2014/main" id="{421C9B19-A6F0-3393-34B0-5F2665AC0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43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27" name="Picture 26">
          <a:extLst>
            <a:ext uri="{FF2B5EF4-FFF2-40B4-BE49-F238E27FC236}">
              <a16:creationId xmlns:a16="http://schemas.microsoft.com/office/drawing/2014/main" id="{6FD8DF2E-18C9-01DE-2F20-B5F7DE4E5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1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28" name="Picture 27">
          <a:extLst>
            <a:ext uri="{FF2B5EF4-FFF2-40B4-BE49-F238E27FC236}">
              <a16:creationId xmlns:a16="http://schemas.microsoft.com/office/drawing/2014/main" id="{3513CF46-287A-C45A-365A-F73DB9D54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90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55</xdr:row>
      <xdr:rowOff>0</xdr:rowOff>
    </xdr:from>
    <xdr:to>
      <xdr:col>4</xdr:col>
      <xdr:colOff>190500</xdr:colOff>
      <xdr:row>55</xdr:row>
      <xdr:rowOff>190500</xdr:rowOff>
    </xdr:to>
    <xdr:pic>
      <xdr:nvPicPr>
        <xdr:cNvPr id="29" name="Picture 28">
          <a:extLst>
            <a:ext uri="{FF2B5EF4-FFF2-40B4-BE49-F238E27FC236}">
              <a16:creationId xmlns:a16="http://schemas.microsoft.com/office/drawing/2014/main" id="{D833B21A-F87A-879C-20AA-8EB0446C7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0" name="Picture 29">
          <a:extLst>
            <a:ext uri="{FF2B5EF4-FFF2-40B4-BE49-F238E27FC236}">
              <a16:creationId xmlns:a16="http://schemas.microsoft.com/office/drawing/2014/main" id="{56E7FB7D-D021-A2B4-32D9-36965FD41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1" name="Picture 30">
          <a:extLst>
            <a:ext uri="{FF2B5EF4-FFF2-40B4-BE49-F238E27FC236}">
              <a16:creationId xmlns:a16="http://schemas.microsoft.com/office/drawing/2014/main" id="{221C6B5F-F1C4-5FF0-1979-DFEE642EE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28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2" name="Picture 31">
          <a:extLst>
            <a:ext uri="{FF2B5EF4-FFF2-40B4-BE49-F238E27FC236}">
              <a16:creationId xmlns:a16="http://schemas.microsoft.com/office/drawing/2014/main" id="{902D9647-6D8E-1442-4B8B-57177C0F7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47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3" name="Picture 32">
          <a:extLst>
            <a:ext uri="{FF2B5EF4-FFF2-40B4-BE49-F238E27FC236}">
              <a16:creationId xmlns:a16="http://schemas.microsoft.com/office/drawing/2014/main" id="{5E169E9F-B7B4-6912-DEDC-573DFA1EE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4" name="Picture 33">
          <a:extLst>
            <a:ext uri="{FF2B5EF4-FFF2-40B4-BE49-F238E27FC236}">
              <a16:creationId xmlns:a16="http://schemas.microsoft.com/office/drawing/2014/main" id="{BFF0A965-BE8D-5670-FEC6-A3AA3A0AB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93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35" name="Picture 34">
          <a:extLst>
            <a:ext uri="{FF2B5EF4-FFF2-40B4-BE49-F238E27FC236}">
              <a16:creationId xmlns:a16="http://schemas.microsoft.com/office/drawing/2014/main" id="{3EFA6606-D919-B22E-1B77-9136A9D9D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66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36" name="Picture 35">
          <a:extLst>
            <a:ext uri="{FF2B5EF4-FFF2-40B4-BE49-F238E27FC236}">
              <a16:creationId xmlns:a16="http://schemas.microsoft.com/office/drawing/2014/main" id="{FB192F67-6674-7AA8-C251-7A33BC93E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37" name="Picture 36">
          <a:extLst>
            <a:ext uri="{FF2B5EF4-FFF2-40B4-BE49-F238E27FC236}">
              <a16:creationId xmlns:a16="http://schemas.microsoft.com/office/drawing/2014/main" id="{393A0A99-79C9-3014-EDDE-411951991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13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38" name="Picture 37">
          <a:extLst>
            <a:ext uri="{FF2B5EF4-FFF2-40B4-BE49-F238E27FC236}">
              <a16:creationId xmlns:a16="http://schemas.microsoft.com/office/drawing/2014/main" id="{56485C14-BCD3-A0D2-7AA6-3B9BD4217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24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39" name="Picture 38">
          <a:extLst>
            <a:ext uri="{FF2B5EF4-FFF2-40B4-BE49-F238E27FC236}">
              <a16:creationId xmlns:a16="http://schemas.microsoft.com/office/drawing/2014/main" id="{FC051B70-E75A-D434-0B4C-DFD3CA03E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79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0" name="Picture 39">
          <a:extLst>
            <a:ext uri="{FF2B5EF4-FFF2-40B4-BE49-F238E27FC236}">
              <a16:creationId xmlns:a16="http://schemas.microsoft.com/office/drawing/2014/main" id="{DB7CF2CB-F067-18C3-B0A3-792170365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1" name="Picture 40">
          <a:extLst>
            <a:ext uri="{FF2B5EF4-FFF2-40B4-BE49-F238E27FC236}">
              <a16:creationId xmlns:a16="http://schemas.microsoft.com/office/drawing/2014/main" id="{CD4CC322-4050-4DBC-9C4C-B5792DBF9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23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2" name="Picture 41">
          <a:extLst>
            <a:ext uri="{FF2B5EF4-FFF2-40B4-BE49-F238E27FC236}">
              <a16:creationId xmlns:a16="http://schemas.microsoft.com/office/drawing/2014/main" id="{544C76B4-E18B-77CB-E3DC-2AA7D2241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345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43" name="Picture 42">
          <a:extLst>
            <a:ext uri="{FF2B5EF4-FFF2-40B4-BE49-F238E27FC236}">
              <a16:creationId xmlns:a16="http://schemas.microsoft.com/office/drawing/2014/main" id="{3A961978-EB3B-596B-D99C-C643D2F2D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455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44" name="Picture 43">
          <a:extLst>
            <a:ext uri="{FF2B5EF4-FFF2-40B4-BE49-F238E27FC236}">
              <a16:creationId xmlns:a16="http://schemas.microsoft.com/office/drawing/2014/main" id="{4827D05B-18EC-80DA-FDB6-A86C10122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45" name="Picture 44">
          <a:extLst>
            <a:ext uri="{FF2B5EF4-FFF2-40B4-BE49-F238E27FC236}">
              <a16:creationId xmlns:a16="http://schemas.microsoft.com/office/drawing/2014/main" id="{20BF89D8-EE66-C86B-E06A-EF52E066F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46" name="Picture 45">
          <a:extLst>
            <a:ext uri="{FF2B5EF4-FFF2-40B4-BE49-F238E27FC236}">
              <a16:creationId xmlns:a16="http://schemas.microsoft.com/office/drawing/2014/main" id="{65CE0BDD-B4B3-5B1B-1562-2286596AD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39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47" name="Picture 46">
          <a:extLst>
            <a:ext uri="{FF2B5EF4-FFF2-40B4-BE49-F238E27FC236}">
              <a16:creationId xmlns:a16="http://schemas.microsoft.com/office/drawing/2014/main" id="{F17EB731-B271-203F-C3CD-19FBBE8CA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12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48" name="Picture 47">
          <a:extLst>
            <a:ext uri="{FF2B5EF4-FFF2-40B4-BE49-F238E27FC236}">
              <a16:creationId xmlns:a16="http://schemas.microsoft.com/office/drawing/2014/main" id="{DABFF07E-E0BC-DB30-EA00-134E56EA3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86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49" name="Picture 48">
          <a:extLst>
            <a:ext uri="{FF2B5EF4-FFF2-40B4-BE49-F238E27FC236}">
              <a16:creationId xmlns:a16="http://schemas.microsoft.com/office/drawing/2014/main" id="{72DDA1F6-2130-6F72-CDBC-60EE50810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59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50" name="Picture 49">
          <a:extLst>
            <a:ext uri="{FF2B5EF4-FFF2-40B4-BE49-F238E27FC236}">
              <a16:creationId xmlns:a16="http://schemas.microsoft.com/office/drawing/2014/main" id="{73ED2D65-413E-7424-3A5D-1A7595597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68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51" name="Picture 50">
          <a:extLst>
            <a:ext uri="{FF2B5EF4-FFF2-40B4-BE49-F238E27FC236}">
              <a16:creationId xmlns:a16="http://schemas.microsoft.com/office/drawing/2014/main" id="{721AB3FC-6DC7-6266-6D59-199804423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52" name="Picture 51">
          <a:extLst>
            <a:ext uri="{FF2B5EF4-FFF2-40B4-BE49-F238E27FC236}">
              <a16:creationId xmlns:a16="http://schemas.microsoft.com/office/drawing/2014/main" id="{6C262068-C9C7-81D7-946B-660D28809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88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53" name="Picture 52">
          <a:extLst>
            <a:ext uri="{FF2B5EF4-FFF2-40B4-BE49-F238E27FC236}">
              <a16:creationId xmlns:a16="http://schemas.microsoft.com/office/drawing/2014/main" id="{65587735-C88D-441F-721D-5FB27B082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98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89</xdr:row>
      <xdr:rowOff>0</xdr:rowOff>
    </xdr:from>
    <xdr:to>
      <xdr:col>4</xdr:col>
      <xdr:colOff>190500</xdr:colOff>
      <xdr:row>89</xdr:row>
      <xdr:rowOff>190500</xdr:rowOff>
    </xdr:to>
    <xdr:pic>
      <xdr:nvPicPr>
        <xdr:cNvPr id="54" name="Picture 53">
          <a:extLst>
            <a:ext uri="{FF2B5EF4-FFF2-40B4-BE49-F238E27FC236}">
              <a16:creationId xmlns:a16="http://schemas.microsoft.com/office/drawing/2014/main" id="{BAC7A493-6FEC-D8BD-4F97-186AF4FC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26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55" name="Picture 54">
          <a:extLst>
            <a:ext uri="{FF2B5EF4-FFF2-40B4-BE49-F238E27FC236}">
              <a16:creationId xmlns:a16="http://schemas.microsoft.com/office/drawing/2014/main" id="{63E8A6A5-4461-EACD-FC0A-78A09E00E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5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56" name="Picture 55">
          <a:extLst>
            <a:ext uri="{FF2B5EF4-FFF2-40B4-BE49-F238E27FC236}">
              <a16:creationId xmlns:a16="http://schemas.microsoft.com/office/drawing/2014/main" id="{2AA110F9-2E30-4C7A-D7CF-EC926B893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882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57" name="Picture 56">
          <a:extLst>
            <a:ext uri="{FF2B5EF4-FFF2-40B4-BE49-F238E27FC236}">
              <a16:creationId xmlns:a16="http://schemas.microsoft.com/office/drawing/2014/main" id="{FB686DC5-9E2D-8A5A-4B93-D964B5871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10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58" name="Picture 57">
          <a:extLst>
            <a:ext uri="{FF2B5EF4-FFF2-40B4-BE49-F238E27FC236}">
              <a16:creationId xmlns:a16="http://schemas.microsoft.com/office/drawing/2014/main" id="{6E1509C8-F542-039A-4480-B6D4BB63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6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4</xdr:col>
      <xdr:colOff>190500</xdr:colOff>
      <xdr:row>94</xdr:row>
      <xdr:rowOff>190500</xdr:rowOff>
    </xdr:to>
    <xdr:pic>
      <xdr:nvPicPr>
        <xdr:cNvPr id="59" name="Picture 58">
          <a:extLst>
            <a:ext uri="{FF2B5EF4-FFF2-40B4-BE49-F238E27FC236}">
              <a16:creationId xmlns:a16="http://schemas.microsoft.com/office/drawing/2014/main" id="{1231DC09-D2A4-ED3C-6AA6-E7897ECD2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19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60" name="Picture 59">
          <a:extLst>
            <a:ext uri="{FF2B5EF4-FFF2-40B4-BE49-F238E27FC236}">
              <a16:creationId xmlns:a16="http://schemas.microsoft.com/office/drawing/2014/main" id="{57A43497-590B-1E66-3DEC-C4C33005E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74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61" name="Picture 60">
          <a:extLst>
            <a:ext uri="{FF2B5EF4-FFF2-40B4-BE49-F238E27FC236}">
              <a16:creationId xmlns:a16="http://schemas.microsoft.com/office/drawing/2014/main" id="{954BCAC0-DA34-A111-0C4A-4CED23038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29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62" name="Picture 61">
          <a:extLst>
            <a:ext uri="{FF2B5EF4-FFF2-40B4-BE49-F238E27FC236}">
              <a16:creationId xmlns:a16="http://schemas.microsoft.com/office/drawing/2014/main" id="{08A0F0A5-8A5F-37D1-9CE7-8C252B8A3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84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63" name="Picture 62">
          <a:extLst>
            <a:ext uri="{FF2B5EF4-FFF2-40B4-BE49-F238E27FC236}">
              <a16:creationId xmlns:a16="http://schemas.microsoft.com/office/drawing/2014/main" id="{B72C4953-266B-9673-32EC-03B2AD41E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39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64" name="Picture 63">
          <a:extLst>
            <a:ext uri="{FF2B5EF4-FFF2-40B4-BE49-F238E27FC236}">
              <a16:creationId xmlns:a16="http://schemas.microsoft.com/office/drawing/2014/main" id="{AC340B5E-7838-8BD0-BC72-B51A5F458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9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65" name="Picture 64">
          <a:extLst>
            <a:ext uri="{FF2B5EF4-FFF2-40B4-BE49-F238E27FC236}">
              <a16:creationId xmlns:a16="http://schemas.microsoft.com/office/drawing/2014/main" id="{2184D5C8-43E6-61F9-5685-C87026801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44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66" name="Picture 65">
          <a:extLst>
            <a:ext uri="{FF2B5EF4-FFF2-40B4-BE49-F238E27FC236}">
              <a16:creationId xmlns:a16="http://schemas.microsoft.com/office/drawing/2014/main" id="{15870095-C478-2815-6E28-2A2792C3A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67" name="Picture 66">
          <a:extLst>
            <a:ext uri="{FF2B5EF4-FFF2-40B4-BE49-F238E27FC236}">
              <a16:creationId xmlns:a16="http://schemas.microsoft.com/office/drawing/2014/main" id="{6FC72004-C835-FD11-5F8F-B8B232594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58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68" name="Picture 67">
          <a:extLst>
            <a:ext uri="{FF2B5EF4-FFF2-40B4-BE49-F238E27FC236}">
              <a16:creationId xmlns:a16="http://schemas.microsoft.com/office/drawing/2014/main" id="{2106E1B7-1FF4-A96B-E784-BED72C5C7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13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69" name="Picture 68">
          <a:extLst>
            <a:ext uri="{FF2B5EF4-FFF2-40B4-BE49-F238E27FC236}">
              <a16:creationId xmlns:a16="http://schemas.microsoft.com/office/drawing/2014/main" id="{1C718BA9-AA32-2F3D-51B7-575A13A01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68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70" name="Picture 69">
          <a:extLst>
            <a:ext uri="{FF2B5EF4-FFF2-40B4-BE49-F238E27FC236}">
              <a16:creationId xmlns:a16="http://schemas.microsoft.com/office/drawing/2014/main" id="{7B5CBE84-ECBE-D159-35D2-6B957AF00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723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71" name="Picture 70">
          <a:extLst>
            <a:ext uri="{FF2B5EF4-FFF2-40B4-BE49-F238E27FC236}">
              <a16:creationId xmlns:a16="http://schemas.microsoft.com/office/drawing/2014/main" id="{D9D0F08E-C08C-8B64-B911-D0F7ADADE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72" name="Picture 71">
          <a:extLst>
            <a:ext uri="{FF2B5EF4-FFF2-40B4-BE49-F238E27FC236}">
              <a16:creationId xmlns:a16="http://schemas.microsoft.com/office/drawing/2014/main" id="{3F00A16F-088A-7669-B12A-84F68D45C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09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73" name="Picture 72">
          <a:extLst>
            <a:ext uri="{FF2B5EF4-FFF2-40B4-BE49-F238E27FC236}">
              <a16:creationId xmlns:a16="http://schemas.microsoft.com/office/drawing/2014/main" id="{F633264E-F179-2211-1287-69EA0B049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65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74" name="Picture 73">
          <a:extLst>
            <a:ext uri="{FF2B5EF4-FFF2-40B4-BE49-F238E27FC236}">
              <a16:creationId xmlns:a16="http://schemas.microsoft.com/office/drawing/2014/main" id="{9A5B62B8-54DB-3185-AEAC-4C7A7119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49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75" name="Picture 74">
          <a:extLst>
            <a:ext uri="{FF2B5EF4-FFF2-40B4-BE49-F238E27FC236}">
              <a16:creationId xmlns:a16="http://schemas.microsoft.com/office/drawing/2014/main" id="{08CC2F6F-0CBE-4BBD-D4F0-5BD7C05EB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61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76" name="Picture 75">
          <a:extLst>
            <a:ext uri="{FF2B5EF4-FFF2-40B4-BE49-F238E27FC236}">
              <a16:creationId xmlns:a16="http://schemas.microsoft.com/office/drawing/2014/main" id="{58863CAB-761B-0087-12D7-75B724BA8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77" name="Picture 76">
          <a:extLst>
            <a:ext uri="{FF2B5EF4-FFF2-40B4-BE49-F238E27FC236}">
              <a16:creationId xmlns:a16="http://schemas.microsoft.com/office/drawing/2014/main" id="{25968205-FD15-393B-9E2B-24B82F80D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17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78" name="Picture 77">
          <a:extLst>
            <a:ext uri="{FF2B5EF4-FFF2-40B4-BE49-F238E27FC236}">
              <a16:creationId xmlns:a16="http://schemas.microsoft.com/office/drawing/2014/main" id="{137EDA5C-DE34-D67A-0993-811AE2F16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45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79" name="Picture 78">
          <a:extLst>
            <a:ext uri="{FF2B5EF4-FFF2-40B4-BE49-F238E27FC236}">
              <a16:creationId xmlns:a16="http://schemas.microsoft.com/office/drawing/2014/main" id="{A8B72A50-9384-A2BF-6193-1BD3EB2F3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73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80" name="Picture 79">
          <a:extLst>
            <a:ext uri="{FF2B5EF4-FFF2-40B4-BE49-F238E27FC236}">
              <a16:creationId xmlns:a16="http://schemas.microsoft.com/office/drawing/2014/main" id="{B6C615BE-67E6-91DD-2467-1733B1169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01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81" name="Picture 80">
          <a:extLst>
            <a:ext uri="{FF2B5EF4-FFF2-40B4-BE49-F238E27FC236}">
              <a16:creationId xmlns:a16="http://schemas.microsoft.com/office/drawing/2014/main" id="{B8F0A3DF-33FA-C999-44B7-7E2CD5CB7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75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82" name="Picture 81">
          <a:extLst>
            <a:ext uri="{FF2B5EF4-FFF2-40B4-BE49-F238E27FC236}">
              <a16:creationId xmlns:a16="http://schemas.microsoft.com/office/drawing/2014/main" id="{92CB6D1F-DD44-B5C2-B3F9-F55F9F226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48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83" name="Picture 82">
          <a:extLst>
            <a:ext uri="{FF2B5EF4-FFF2-40B4-BE49-F238E27FC236}">
              <a16:creationId xmlns:a16="http://schemas.microsoft.com/office/drawing/2014/main" id="{0593A477-957E-3E6E-F03B-527C7A9DA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2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84" name="Picture 83">
          <a:extLst>
            <a:ext uri="{FF2B5EF4-FFF2-40B4-BE49-F238E27FC236}">
              <a16:creationId xmlns:a16="http://schemas.microsoft.com/office/drawing/2014/main" id="{5AAA109E-B5DD-D16D-473A-F60096455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94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85" name="Picture 84">
          <a:extLst>
            <a:ext uri="{FF2B5EF4-FFF2-40B4-BE49-F238E27FC236}">
              <a16:creationId xmlns:a16="http://schemas.microsoft.com/office/drawing/2014/main" id="{A4D2B687-19F5-66C6-2C1B-250A372A2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04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86" name="Picture 85">
          <a:extLst>
            <a:ext uri="{FF2B5EF4-FFF2-40B4-BE49-F238E27FC236}">
              <a16:creationId xmlns:a16="http://schemas.microsoft.com/office/drawing/2014/main" id="{7128470B-7AA9-94F8-03CC-D9D59F0EB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7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87" name="Picture 86">
          <a:extLst>
            <a:ext uri="{FF2B5EF4-FFF2-40B4-BE49-F238E27FC236}">
              <a16:creationId xmlns:a16="http://schemas.microsoft.com/office/drawing/2014/main" id="{9A84779E-F8EC-5A68-6F5D-7881AAB1D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2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88" name="Picture 87">
          <a:extLst>
            <a:ext uri="{FF2B5EF4-FFF2-40B4-BE49-F238E27FC236}">
              <a16:creationId xmlns:a16="http://schemas.microsoft.com/office/drawing/2014/main" id="{00F45650-B9C5-5B14-5E3B-C26F59CC4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89" name="Picture 88">
          <a:extLst>
            <a:ext uri="{FF2B5EF4-FFF2-40B4-BE49-F238E27FC236}">
              <a16:creationId xmlns:a16="http://schemas.microsoft.com/office/drawing/2014/main" id="{4AD2078D-23B3-D189-1DF8-9B340F88B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90" name="Picture 89">
          <a:extLst>
            <a:ext uri="{FF2B5EF4-FFF2-40B4-BE49-F238E27FC236}">
              <a16:creationId xmlns:a16="http://schemas.microsoft.com/office/drawing/2014/main" id="{7FC9235E-6551-9F35-FD2A-207FCD80C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62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91" name="Picture 90">
          <a:extLst>
            <a:ext uri="{FF2B5EF4-FFF2-40B4-BE49-F238E27FC236}">
              <a16:creationId xmlns:a16="http://schemas.microsoft.com/office/drawing/2014/main" id="{C468F56A-43C6-9AF0-3639-B701D207F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0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92" name="Picture 91">
          <a:extLst>
            <a:ext uri="{FF2B5EF4-FFF2-40B4-BE49-F238E27FC236}">
              <a16:creationId xmlns:a16="http://schemas.microsoft.com/office/drawing/2014/main" id="{F32DE698-12BD-1953-281B-80EE8AF73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55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93" name="Picture 92">
          <a:extLst>
            <a:ext uri="{FF2B5EF4-FFF2-40B4-BE49-F238E27FC236}">
              <a16:creationId xmlns:a16="http://schemas.microsoft.com/office/drawing/2014/main" id="{12E83D85-EAC0-3862-73C5-EADC5CA0B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94" name="Picture 93">
          <a:extLst>
            <a:ext uri="{FF2B5EF4-FFF2-40B4-BE49-F238E27FC236}">
              <a16:creationId xmlns:a16="http://schemas.microsoft.com/office/drawing/2014/main" id="{EF2278D0-D438-A3E0-1637-BDFAC1021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4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95" name="Picture 94">
          <a:extLst>
            <a:ext uri="{FF2B5EF4-FFF2-40B4-BE49-F238E27FC236}">
              <a16:creationId xmlns:a16="http://schemas.microsoft.com/office/drawing/2014/main" id="{A5993B2E-57F3-C873-466C-93C14C2BE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94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96" name="Picture 95">
          <a:extLst>
            <a:ext uri="{FF2B5EF4-FFF2-40B4-BE49-F238E27FC236}">
              <a16:creationId xmlns:a16="http://schemas.microsoft.com/office/drawing/2014/main" id="{DAA6836A-6E9A-C2A0-B487-8B94FD730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4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97" name="Picture 96">
          <a:extLst>
            <a:ext uri="{FF2B5EF4-FFF2-40B4-BE49-F238E27FC236}">
              <a16:creationId xmlns:a16="http://schemas.microsoft.com/office/drawing/2014/main" id="{5DC73A8A-C36E-D1B9-FBB5-E930D681C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147</xdr:row>
      <xdr:rowOff>0</xdr:rowOff>
    </xdr:from>
    <xdr:to>
      <xdr:col>4</xdr:col>
      <xdr:colOff>190500</xdr:colOff>
      <xdr:row>147</xdr:row>
      <xdr:rowOff>190500</xdr:rowOff>
    </xdr:to>
    <xdr:pic>
      <xdr:nvPicPr>
        <xdr:cNvPr id="98" name="Picture 97">
          <a:extLst>
            <a:ext uri="{FF2B5EF4-FFF2-40B4-BE49-F238E27FC236}">
              <a16:creationId xmlns:a16="http://schemas.microsoft.com/office/drawing/2014/main" id="{5B70781F-7F71-07D2-AF50-91788152A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5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99" name="Picture 98">
          <a:extLst>
            <a:ext uri="{FF2B5EF4-FFF2-40B4-BE49-F238E27FC236}">
              <a16:creationId xmlns:a16="http://schemas.microsoft.com/office/drawing/2014/main" id="{BA0F9D36-F8FF-7212-3DC9-A70DA1B75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100" name="Picture 99">
          <a:extLst>
            <a:ext uri="{FF2B5EF4-FFF2-40B4-BE49-F238E27FC236}">
              <a16:creationId xmlns:a16="http://schemas.microsoft.com/office/drawing/2014/main" id="{FEF06595-DE16-B6ED-CBC1-377597E35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87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101" name="Picture 100">
          <a:extLst>
            <a:ext uri="{FF2B5EF4-FFF2-40B4-BE49-F238E27FC236}">
              <a16:creationId xmlns:a16="http://schemas.microsoft.com/office/drawing/2014/main" id="{1EB758A8-A67D-6F2B-567C-12EE4E9BD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42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102" name="Picture 101">
          <a:extLst>
            <a:ext uri="{FF2B5EF4-FFF2-40B4-BE49-F238E27FC236}">
              <a16:creationId xmlns:a16="http://schemas.microsoft.com/office/drawing/2014/main" id="{A8D4DC18-C0AF-0F52-4891-4FEF0C198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80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103" name="Picture 102">
          <a:extLst>
            <a:ext uri="{FF2B5EF4-FFF2-40B4-BE49-F238E27FC236}">
              <a16:creationId xmlns:a16="http://schemas.microsoft.com/office/drawing/2014/main" id="{1712F7C5-F675-88DC-4381-44AF4E616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35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104" name="Picture 103">
          <a:extLst>
            <a:ext uri="{FF2B5EF4-FFF2-40B4-BE49-F238E27FC236}">
              <a16:creationId xmlns:a16="http://schemas.microsoft.com/office/drawing/2014/main" id="{D4E121B9-4354-5FF5-D683-29372DD53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08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xdr:row>
      <xdr:rowOff>0</xdr:rowOff>
    </xdr:from>
    <xdr:to>
      <xdr:col>4</xdr:col>
      <xdr:colOff>190500</xdr:colOff>
      <xdr:row>164</xdr:row>
      <xdr:rowOff>190500</xdr:rowOff>
    </xdr:to>
    <xdr:pic>
      <xdr:nvPicPr>
        <xdr:cNvPr id="105" name="Picture 104">
          <a:extLst>
            <a:ext uri="{FF2B5EF4-FFF2-40B4-BE49-F238E27FC236}">
              <a16:creationId xmlns:a16="http://schemas.microsoft.com/office/drawing/2014/main" id="{36E7C5A4-806B-CF6F-BDEB-4560167B0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94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106" name="Picture 105">
          <a:extLst>
            <a:ext uri="{FF2B5EF4-FFF2-40B4-BE49-F238E27FC236}">
              <a16:creationId xmlns:a16="http://schemas.microsoft.com/office/drawing/2014/main" id="{A6D1544F-937E-9F42-94F8-8291ADA9D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886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107" name="Picture 106">
          <a:extLst>
            <a:ext uri="{FF2B5EF4-FFF2-40B4-BE49-F238E27FC236}">
              <a16:creationId xmlns:a16="http://schemas.microsoft.com/office/drawing/2014/main" id="{CE3E7E6B-9081-F724-2FBD-9DB97D56A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97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108" name="Picture 107">
          <a:extLst>
            <a:ext uri="{FF2B5EF4-FFF2-40B4-BE49-F238E27FC236}">
              <a16:creationId xmlns:a16="http://schemas.microsoft.com/office/drawing/2014/main" id="{2C670E17-13F8-F3F1-4B3C-898E9AC63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32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109" name="Picture 108">
          <a:extLst>
            <a:ext uri="{FF2B5EF4-FFF2-40B4-BE49-F238E27FC236}">
              <a16:creationId xmlns:a16="http://schemas.microsoft.com/office/drawing/2014/main" id="{1B4391A3-EA10-98AE-9C6E-399B62A62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87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110" name="Picture 109">
          <a:extLst>
            <a:ext uri="{FF2B5EF4-FFF2-40B4-BE49-F238E27FC236}">
              <a16:creationId xmlns:a16="http://schemas.microsoft.com/office/drawing/2014/main" id="{3ACDBD9B-568D-9439-A0E3-60A5AD6F6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111" name="Picture 110">
          <a:extLst>
            <a:ext uri="{FF2B5EF4-FFF2-40B4-BE49-F238E27FC236}">
              <a16:creationId xmlns:a16="http://schemas.microsoft.com/office/drawing/2014/main" id="{3230A8B3-0816-673E-BEB8-7592F3E67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27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112" name="Picture 111">
          <a:extLst>
            <a:ext uri="{FF2B5EF4-FFF2-40B4-BE49-F238E27FC236}">
              <a16:creationId xmlns:a16="http://schemas.microsoft.com/office/drawing/2014/main" id="{B995FEFF-C012-53E5-96DE-8EF24E43F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113" name="Picture 112">
          <a:extLst>
            <a:ext uri="{FF2B5EF4-FFF2-40B4-BE49-F238E27FC236}">
              <a16:creationId xmlns:a16="http://schemas.microsoft.com/office/drawing/2014/main" id="{4135B5C9-2E6C-0DA6-61D2-F97515EA7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53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114" name="Picture 113">
          <a:extLst>
            <a:ext uri="{FF2B5EF4-FFF2-40B4-BE49-F238E27FC236}">
              <a16:creationId xmlns:a16="http://schemas.microsoft.com/office/drawing/2014/main" id="{6D93A743-87DA-64E8-5976-6DA74FFF9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26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115" name="Picture 114">
          <a:extLst>
            <a:ext uri="{FF2B5EF4-FFF2-40B4-BE49-F238E27FC236}">
              <a16:creationId xmlns:a16="http://schemas.microsoft.com/office/drawing/2014/main" id="{01B276C4-0EEC-9072-DBCF-699BBB221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72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116" name="Picture 115">
          <a:extLst>
            <a:ext uri="{FF2B5EF4-FFF2-40B4-BE49-F238E27FC236}">
              <a16:creationId xmlns:a16="http://schemas.microsoft.com/office/drawing/2014/main" id="{09A70E7A-5A4F-63A0-A32E-D4779B799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37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117" name="Picture 116">
          <a:extLst>
            <a:ext uri="{FF2B5EF4-FFF2-40B4-BE49-F238E27FC236}">
              <a16:creationId xmlns:a16="http://schemas.microsoft.com/office/drawing/2014/main" id="{27780EAE-90C4-5F0A-5AEF-48FDC9C78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4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178</xdr:row>
      <xdr:rowOff>0</xdr:rowOff>
    </xdr:from>
    <xdr:to>
      <xdr:col>4</xdr:col>
      <xdr:colOff>190500</xdr:colOff>
      <xdr:row>178</xdr:row>
      <xdr:rowOff>190500</xdr:rowOff>
    </xdr:to>
    <xdr:pic>
      <xdr:nvPicPr>
        <xdr:cNvPr id="118" name="Picture 117">
          <a:extLst>
            <a:ext uri="{FF2B5EF4-FFF2-40B4-BE49-F238E27FC236}">
              <a16:creationId xmlns:a16="http://schemas.microsoft.com/office/drawing/2014/main" id="{1ACB8E1E-14E2-7DD4-AC24-3468A3682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5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119" name="Picture 118">
          <a:extLst>
            <a:ext uri="{FF2B5EF4-FFF2-40B4-BE49-F238E27FC236}">
              <a16:creationId xmlns:a16="http://schemas.microsoft.com/office/drawing/2014/main" id="{528659C4-AB5E-03BB-C242-9F3513A9C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66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120" name="Picture 119">
          <a:extLst>
            <a:ext uri="{FF2B5EF4-FFF2-40B4-BE49-F238E27FC236}">
              <a16:creationId xmlns:a16="http://schemas.microsoft.com/office/drawing/2014/main" id="{66891930-31E5-ECEA-9D6F-0BFECEAD7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76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121" name="Picture 120">
          <a:extLst>
            <a:ext uri="{FF2B5EF4-FFF2-40B4-BE49-F238E27FC236}">
              <a16:creationId xmlns:a16="http://schemas.microsoft.com/office/drawing/2014/main" id="{283380EA-BC2A-B276-FD56-F95AA8BA1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67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122" name="Picture 121">
          <a:extLst>
            <a:ext uri="{FF2B5EF4-FFF2-40B4-BE49-F238E27FC236}">
              <a16:creationId xmlns:a16="http://schemas.microsoft.com/office/drawing/2014/main" id="{70397DCE-603F-A55D-75CA-7DA0F2E5A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59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123" name="Picture 122">
          <a:extLst>
            <a:ext uri="{FF2B5EF4-FFF2-40B4-BE49-F238E27FC236}">
              <a16:creationId xmlns:a16="http://schemas.microsoft.com/office/drawing/2014/main" id="{80B6F3E8-8809-61AC-F145-F3FBE1AF8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5689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124" name="Picture 123">
          <a:extLst>
            <a:ext uri="{FF2B5EF4-FFF2-40B4-BE49-F238E27FC236}">
              <a16:creationId xmlns:a16="http://schemas.microsoft.com/office/drawing/2014/main" id="{1C77B270-864A-C1D9-C567-B949D4942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678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185</xdr:row>
      <xdr:rowOff>0</xdr:rowOff>
    </xdr:from>
    <xdr:to>
      <xdr:col>4</xdr:col>
      <xdr:colOff>190500</xdr:colOff>
      <xdr:row>185</xdr:row>
      <xdr:rowOff>190500</xdr:rowOff>
    </xdr:to>
    <xdr:pic>
      <xdr:nvPicPr>
        <xdr:cNvPr id="125" name="Picture 124">
          <a:extLst>
            <a:ext uri="{FF2B5EF4-FFF2-40B4-BE49-F238E27FC236}">
              <a16:creationId xmlns:a16="http://schemas.microsoft.com/office/drawing/2014/main" id="{702F217E-4908-5E2F-C85C-73F325551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788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186</xdr:row>
      <xdr:rowOff>0</xdr:rowOff>
    </xdr:from>
    <xdr:to>
      <xdr:col>4</xdr:col>
      <xdr:colOff>190500</xdr:colOff>
      <xdr:row>186</xdr:row>
      <xdr:rowOff>190500</xdr:rowOff>
    </xdr:to>
    <xdr:pic>
      <xdr:nvPicPr>
        <xdr:cNvPr id="126" name="Picture 125">
          <a:extLst>
            <a:ext uri="{FF2B5EF4-FFF2-40B4-BE49-F238E27FC236}">
              <a16:creationId xmlns:a16="http://schemas.microsoft.com/office/drawing/2014/main" id="{E7B18FB9-2DDE-012E-0F04-79155EE2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98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127" name="Picture 126">
          <a:extLst>
            <a:ext uri="{FF2B5EF4-FFF2-40B4-BE49-F238E27FC236}">
              <a16:creationId xmlns:a16="http://schemas.microsoft.com/office/drawing/2014/main" id="{AA9E4B70-5A28-6758-543A-E9E381CFB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71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128" name="Picture 127">
          <a:extLst>
            <a:ext uri="{FF2B5EF4-FFF2-40B4-BE49-F238E27FC236}">
              <a16:creationId xmlns:a16="http://schemas.microsoft.com/office/drawing/2014/main" id="{BA293262-2A59-57D9-3F7D-B17EDE0BD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44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129" name="Picture 128">
          <a:extLst>
            <a:ext uri="{FF2B5EF4-FFF2-40B4-BE49-F238E27FC236}">
              <a16:creationId xmlns:a16="http://schemas.microsoft.com/office/drawing/2014/main" id="{9F09055B-EEFA-A871-B47D-1A860B3C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35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130" name="Picture 129">
          <a:extLst>
            <a:ext uri="{FF2B5EF4-FFF2-40B4-BE49-F238E27FC236}">
              <a16:creationId xmlns:a16="http://schemas.microsoft.com/office/drawing/2014/main" id="{39036F4F-F28A-7E11-3055-6BEBF183B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227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131" name="Picture 130">
          <a:extLst>
            <a:ext uri="{FF2B5EF4-FFF2-40B4-BE49-F238E27FC236}">
              <a16:creationId xmlns:a16="http://schemas.microsoft.com/office/drawing/2014/main" id="{B3B9E33F-3E5C-37FA-4BFC-2B2406B90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318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132" name="Picture 131">
          <a:extLst>
            <a:ext uri="{FF2B5EF4-FFF2-40B4-BE49-F238E27FC236}">
              <a16:creationId xmlns:a16="http://schemas.microsoft.com/office/drawing/2014/main" id="{70F5E1A6-5A46-7908-300C-088D6DFF1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41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133" name="Picture 132">
          <a:extLst>
            <a:ext uri="{FF2B5EF4-FFF2-40B4-BE49-F238E27FC236}">
              <a16:creationId xmlns:a16="http://schemas.microsoft.com/office/drawing/2014/main" id="{4334B780-53D9-3218-E3CC-8662EE7D9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01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134" name="Picture 133">
          <a:extLst>
            <a:ext uri="{FF2B5EF4-FFF2-40B4-BE49-F238E27FC236}">
              <a16:creationId xmlns:a16="http://schemas.microsoft.com/office/drawing/2014/main" id="{DD914E18-352A-AC81-26FE-6FA805DF8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93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135" name="Picture 134">
          <a:extLst>
            <a:ext uri="{FF2B5EF4-FFF2-40B4-BE49-F238E27FC236}">
              <a16:creationId xmlns:a16="http://schemas.microsoft.com/office/drawing/2014/main" id="{4A39F56D-FBA2-7D05-D556-572CC8104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66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136" name="Picture 135">
          <a:extLst>
            <a:ext uri="{FF2B5EF4-FFF2-40B4-BE49-F238E27FC236}">
              <a16:creationId xmlns:a16="http://schemas.microsoft.com/office/drawing/2014/main" id="{DD3D58F9-A171-448F-5859-AA58CBE74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39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137" name="Picture 136">
          <a:extLst>
            <a:ext uri="{FF2B5EF4-FFF2-40B4-BE49-F238E27FC236}">
              <a16:creationId xmlns:a16="http://schemas.microsoft.com/office/drawing/2014/main" id="{C6366B32-49FA-7E02-9210-31C3B1503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49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138" name="Picture 137">
          <a:extLst>
            <a:ext uri="{FF2B5EF4-FFF2-40B4-BE49-F238E27FC236}">
              <a16:creationId xmlns:a16="http://schemas.microsoft.com/office/drawing/2014/main" id="{2031A4A4-5903-3E67-24EE-0F0DD2483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58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139" name="Picture 138">
          <a:extLst>
            <a:ext uri="{FF2B5EF4-FFF2-40B4-BE49-F238E27FC236}">
              <a16:creationId xmlns:a16="http://schemas.microsoft.com/office/drawing/2014/main" id="{167AF980-2573-9148-D6E8-ADF4BC82F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41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140" name="Picture 139">
          <a:extLst>
            <a:ext uri="{FF2B5EF4-FFF2-40B4-BE49-F238E27FC236}">
              <a16:creationId xmlns:a16="http://schemas.microsoft.com/office/drawing/2014/main" id="{75E8D19D-F984-2FE1-FF20-D7605280E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233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141" name="Picture 140">
          <a:extLst>
            <a:ext uri="{FF2B5EF4-FFF2-40B4-BE49-F238E27FC236}">
              <a16:creationId xmlns:a16="http://schemas.microsoft.com/office/drawing/2014/main" id="{6DFA2419-AD3C-7F62-5A7D-B0AC7637C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70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142" name="Picture 141">
          <a:extLst>
            <a:ext uri="{FF2B5EF4-FFF2-40B4-BE49-F238E27FC236}">
              <a16:creationId xmlns:a16="http://schemas.microsoft.com/office/drawing/2014/main" id="{4A2B2083-9A4E-C4E3-B3E3-4F4602BA8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44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143" name="Picture 142">
          <a:extLst>
            <a:ext uri="{FF2B5EF4-FFF2-40B4-BE49-F238E27FC236}">
              <a16:creationId xmlns:a16="http://schemas.microsoft.com/office/drawing/2014/main" id="{AD235C1C-281F-4891-E0B9-0B97633E5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1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207</xdr:row>
      <xdr:rowOff>0</xdr:rowOff>
    </xdr:from>
    <xdr:to>
      <xdr:col>4</xdr:col>
      <xdr:colOff>190500</xdr:colOff>
      <xdr:row>207</xdr:row>
      <xdr:rowOff>190500</xdr:rowOff>
    </xdr:to>
    <xdr:pic>
      <xdr:nvPicPr>
        <xdr:cNvPr id="144" name="Picture 143">
          <a:extLst>
            <a:ext uri="{FF2B5EF4-FFF2-40B4-BE49-F238E27FC236}">
              <a16:creationId xmlns:a16="http://schemas.microsoft.com/office/drawing/2014/main" id="{1E332B6F-E87C-244F-15F0-9DCA113CA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70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145" name="Picture 144">
          <a:extLst>
            <a:ext uri="{FF2B5EF4-FFF2-40B4-BE49-F238E27FC236}">
              <a16:creationId xmlns:a16="http://schemas.microsoft.com/office/drawing/2014/main" id="{22850C64-BEE6-FCA6-2518-0ECBA555B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00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146" name="Picture 145">
          <a:extLst>
            <a:ext uri="{FF2B5EF4-FFF2-40B4-BE49-F238E27FC236}">
              <a16:creationId xmlns:a16="http://schemas.microsoft.com/office/drawing/2014/main" id="{7E9C4CD0-9706-1E09-AF2E-67F3014D6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38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147" name="Picture 146">
          <a:extLst>
            <a:ext uri="{FF2B5EF4-FFF2-40B4-BE49-F238E27FC236}">
              <a16:creationId xmlns:a16="http://schemas.microsoft.com/office/drawing/2014/main" id="{E8BA5BAE-63D1-FE4F-CB10-70AEFE549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13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148" name="Picture 147">
          <a:extLst>
            <a:ext uri="{FF2B5EF4-FFF2-40B4-BE49-F238E27FC236}">
              <a16:creationId xmlns:a16="http://schemas.microsoft.com/office/drawing/2014/main" id="{C705E256-8769-6324-EDA3-6E552743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623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233</xdr:row>
      <xdr:rowOff>0</xdr:rowOff>
    </xdr:from>
    <xdr:to>
      <xdr:col>4</xdr:col>
      <xdr:colOff>190500</xdr:colOff>
      <xdr:row>233</xdr:row>
      <xdr:rowOff>190500</xdr:rowOff>
    </xdr:to>
    <xdr:pic>
      <xdr:nvPicPr>
        <xdr:cNvPr id="149" name="Picture 148">
          <a:extLst>
            <a:ext uri="{FF2B5EF4-FFF2-40B4-BE49-F238E27FC236}">
              <a16:creationId xmlns:a16="http://schemas.microsoft.com/office/drawing/2014/main" id="{48E49409-C403-426E-BDD0-4F5B039F0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17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150" name="Picture 149">
          <a:extLst>
            <a:ext uri="{FF2B5EF4-FFF2-40B4-BE49-F238E27FC236}">
              <a16:creationId xmlns:a16="http://schemas.microsoft.com/office/drawing/2014/main" id="{5D9ED038-6A50-CFE0-4D78-8B9BA7E02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9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151" name="Picture 150">
          <a:extLst>
            <a:ext uri="{FF2B5EF4-FFF2-40B4-BE49-F238E27FC236}">
              <a16:creationId xmlns:a16="http://schemas.microsoft.com/office/drawing/2014/main" id="{C0DA3D85-A08A-30B1-7AE0-39F6A3603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63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152" name="Picture 151">
          <a:extLst>
            <a:ext uri="{FF2B5EF4-FFF2-40B4-BE49-F238E27FC236}">
              <a16:creationId xmlns:a16="http://schemas.microsoft.com/office/drawing/2014/main" id="{EB175706-B068-01CE-4A8F-3C90ED27A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037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190500</xdr:colOff>
      <xdr:row>6</xdr:row>
      <xdr:rowOff>190500</xdr:rowOff>
    </xdr:to>
    <xdr:pic>
      <xdr:nvPicPr>
        <xdr:cNvPr id="2" name="Picture 1">
          <a:extLst>
            <a:ext uri="{FF2B5EF4-FFF2-40B4-BE49-F238E27FC236}">
              <a16:creationId xmlns:a16="http://schemas.microsoft.com/office/drawing/2014/main" id="{1AA62877-F8CE-BF48-35F3-8F5682F3D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3" name="Picture 2">
          <a:extLst>
            <a:ext uri="{FF2B5EF4-FFF2-40B4-BE49-F238E27FC236}">
              <a16:creationId xmlns:a16="http://schemas.microsoft.com/office/drawing/2014/main" id="{0577B42B-F64C-1B12-1A5F-E36890D5D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4" name="Picture 3">
          <a:extLst>
            <a:ext uri="{FF2B5EF4-FFF2-40B4-BE49-F238E27FC236}">
              <a16:creationId xmlns:a16="http://schemas.microsoft.com/office/drawing/2014/main" id="{8DDD42FA-EBCB-D349-28CA-438077EC2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5" name="Picture 4">
          <a:extLst>
            <a:ext uri="{FF2B5EF4-FFF2-40B4-BE49-F238E27FC236}">
              <a16:creationId xmlns:a16="http://schemas.microsoft.com/office/drawing/2014/main" id="{C24D353C-1982-D63E-008B-BBAE2CA6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6" name="Picture 5">
          <a:extLst>
            <a:ext uri="{FF2B5EF4-FFF2-40B4-BE49-F238E27FC236}">
              <a16:creationId xmlns:a16="http://schemas.microsoft.com/office/drawing/2014/main" id="{B46DCA83-938B-2592-C5C7-15B2FF17A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0</xdr:rowOff>
    </xdr:from>
    <xdr:to>
      <xdr:col>4</xdr:col>
      <xdr:colOff>190500</xdr:colOff>
      <xdr:row>19</xdr:row>
      <xdr:rowOff>190500</xdr:rowOff>
    </xdr:to>
    <xdr:pic>
      <xdr:nvPicPr>
        <xdr:cNvPr id="7" name="Picture 6">
          <a:extLst>
            <a:ext uri="{FF2B5EF4-FFF2-40B4-BE49-F238E27FC236}">
              <a16:creationId xmlns:a16="http://schemas.microsoft.com/office/drawing/2014/main" id="{1D200863-2F41-6967-C7B4-52028C123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9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8" name="Picture 7">
          <a:extLst>
            <a:ext uri="{FF2B5EF4-FFF2-40B4-BE49-F238E27FC236}">
              <a16:creationId xmlns:a16="http://schemas.microsoft.com/office/drawing/2014/main" id="{4DE2FE73-194E-5524-5326-3CADE7B65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9" name="Picture 8">
          <a:extLst>
            <a:ext uri="{FF2B5EF4-FFF2-40B4-BE49-F238E27FC236}">
              <a16:creationId xmlns:a16="http://schemas.microsoft.com/office/drawing/2014/main" id="{2AAC7ED8-DA77-E909-7829-27B86EE57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2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0" name="Picture 9">
          <a:extLst>
            <a:ext uri="{FF2B5EF4-FFF2-40B4-BE49-F238E27FC236}">
              <a16:creationId xmlns:a16="http://schemas.microsoft.com/office/drawing/2014/main" id="{B94D8737-AC03-CEB2-83F7-1F051CDC3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1" name="Picture 10">
          <a:extLst>
            <a:ext uri="{FF2B5EF4-FFF2-40B4-BE49-F238E27FC236}">
              <a16:creationId xmlns:a16="http://schemas.microsoft.com/office/drawing/2014/main" id="{0FE42D6E-E03F-9935-2313-B7E0AF1DE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2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2" name="Picture 11">
          <a:extLst>
            <a:ext uri="{FF2B5EF4-FFF2-40B4-BE49-F238E27FC236}">
              <a16:creationId xmlns:a16="http://schemas.microsoft.com/office/drawing/2014/main" id="{D239CE8A-C2D6-C733-6230-14E5C822D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0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3" name="Picture 12">
          <a:extLst>
            <a:ext uri="{FF2B5EF4-FFF2-40B4-BE49-F238E27FC236}">
              <a16:creationId xmlns:a16="http://schemas.microsoft.com/office/drawing/2014/main" id="{C5428965-C59F-D703-F7FF-F00C279B1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14" name="Picture 13">
          <a:extLst>
            <a:ext uri="{FF2B5EF4-FFF2-40B4-BE49-F238E27FC236}">
              <a16:creationId xmlns:a16="http://schemas.microsoft.com/office/drawing/2014/main" id="{AB206922-3F48-47FB-2BB6-33813E4EA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9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15" name="Picture 14">
          <a:extLst>
            <a:ext uri="{FF2B5EF4-FFF2-40B4-BE49-F238E27FC236}">
              <a16:creationId xmlns:a16="http://schemas.microsoft.com/office/drawing/2014/main" id="{916DD36F-5D65-4DB3-0D4D-26B009248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22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16" name="Picture 15">
          <a:extLst>
            <a:ext uri="{FF2B5EF4-FFF2-40B4-BE49-F238E27FC236}">
              <a16:creationId xmlns:a16="http://schemas.microsoft.com/office/drawing/2014/main" id="{55B23D8A-FCB9-77C9-F6E5-361DB51E2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6B1A9CC4-1CE5-0B29-DBA4-9D2740D37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96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25071F54-DAE9-205E-B7B0-CAF5AC50C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7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19" name="Picture 18">
          <a:extLst>
            <a:ext uri="{FF2B5EF4-FFF2-40B4-BE49-F238E27FC236}">
              <a16:creationId xmlns:a16="http://schemas.microsoft.com/office/drawing/2014/main" id="{CFBBE064-A121-24CC-D53E-5768E034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01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20" name="Picture 19">
          <a:extLst>
            <a:ext uri="{FF2B5EF4-FFF2-40B4-BE49-F238E27FC236}">
              <a16:creationId xmlns:a16="http://schemas.microsoft.com/office/drawing/2014/main" id="{351E0D9C-BCD4-60D7-0761-83C7030DB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1" name="Picture 20">
          <a:extLst>
            <a:ext uri="{FF2B5EF4-FFF2-40B4-BE49-F238E27FC236}">
              <a16:creationId xmlns:a16="http://schemas.microsoft.com/office/drawing/2014/main" id="{B4573A9B-ADDD-CB9E-5055-7115653DA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54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2" name="Picture 21">
          <a:extLst>
            <a:ext uri="{FF2B5EF4-FFF2-40B4-BE49-F238E27FC236}">
              <a16:creationId xmlns:a16="http://schemas.microsoft.com/office/drawing/2014/main" id="{915EAEFE-73CD-0A5A-B64D-810EC65F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67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3" name="Picture 22">
          <a:extLst>
            <a:ext uri="{FF2B5EF4-FFF2-40B4-BE49-F238E27FC236}">
              <a16:creationId xmlns:a16="http://schemas.microsoft.com/office/drawing/2014/main" id="{7C559521-B57E-03B0-0531-A784293EC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77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24" name="Picture 23">
          <a:extLst>
            <a:ext uri="{FF2B5EF4-FFF2-40B4-BE49-F238E27FC236}">
              <a16:creationId xmlns:a16="http://schemas.microsoft.com/office/drawing/2014/main" id="{E9E397CE-9E89-058B-413A-1C271F15B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2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25" name="Picture 24">
          <a:extLst>
            <a:ext uri="{FF2B5EF4-FFF2-40B4-BE49-F238E27FC236}">
              <a16:creationId xmlns:a16="http://schemas.microsoft.com/office/drawing/2014/main" id="{539B94D6-4127-A050-62EC-063D7CE64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9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26" name="Picture 25">
          <a:extLst>
            <a:ext uri="{FF2B5EF4-FFF2-40B4-BE49-F238E27FC236}">
              <a16:creationId xmlns:a16="http://schemas.microsoft.com/office/drawing/2014/main" id="{780E7E2A-8E60-7CF3-2413-26BCEAC23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43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27" name="Picture 26">
          <a:extLst>
            <a:ext uri="{FF2B5EF4-FFF2-40B4-BE49-F238E27FC236}">
              <a16:creationId xmlns:a16="http://schemas.microsoft.com/office/drawing/2014/main" id="{B06793D3-E550-69E5-03E8-8C1E19F83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1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28" name="Picture 27">
          <a:extLst>
            <a:ext uri="{FF2B5EF4-FFF2-40B4-BE49-F238E27FC236}">
              <a16:creationId xmlns:a16="http://schemas.microsoft.com/office/drawing/2014/main" id="{A98B3AA8-8321-C3D5-F512-B18AA83AA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90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55</xdr:row>
      <xdr:rowOff>0</xdr:rowOff>
    </xdr:from>
    <xdr:to>
      <xdr:col>4</xdr:col>
      <xdr:colOff>190500</xdr:colOff>
      <xdr:row>55</xdr:row>
      <xdr:rowOff>190500</xdr:rowOff>
    </xdr:to>
    <xdr:pic>
      <xdr:nvPicPr>
        <xdr:cNvPr id="29" name="Picture 28">
          <a:extLst>
            <a:ext uri="{FF2B5EF4-FFF2-40B4-BE49-F238E27FC236}">
              <a16:creationId xmlns:a16="http://schemas.microsoft.com/office/drawing/2014/main" id="{6A09E31E-1210-7827-284A-B2A65B4EE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0" name="Picture 29">
          <a:extLst>
            <a:ext uri="{FF2B5EF4-FFF2-40B4-BE49-F238E27FC236}">
              <a16:creationId xmlns:a16="http://schemas.microsoft.com/office/drawing/2014/main" id="{3A5CA49C-4D34-BBB6-7EB5-0F5940F5C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1" name="Picture 30">
          <a:extLst>
            <a:ext uri="{FF2B5EF4-FFF2-40B4-BE49-F238E27FC236}">
              <a16:creationId xmlns:a16="http://schemas.microsoft.com/office/drawing/2014/main" id="{3981CD8F-4E28-ABEC-C18C-0E3C53EBD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28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2" name="Picture 31">
          <a:extLst>
            <a:ext uri="{FF2B5EF4-FFF2-40B4-BE49-F238E27FC236}">
              <a16:creationId xmlns:a16="http://schemas.microsoft.com/office/drawing/2014/main" id="{2F7A222B-1E28-6E0D-0FAC-E89F89535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47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3" name="Picture 32">
          <a:extLst>
            <a:ext uri="{FF2B5EF4-FFF2-40B4-BE49-F238E27FC236}">
              <a16:creationId xmlns:a16="http://schemas.microsoft.com/office/drawing/2014/main" id="{472D6AF5-B122-F941-CDE5-E80146042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4" name="Picture 33">
          <a:extLst>
            <a:ext uri="{FF2B5EF4-FFF2-40B4-BE49-F238E27FC236}">
              <a16:creationId xmlns:a16="http://schemas.microsoft.com/office/drawing/2014/main" id="{24DC64BB-8DCF-3AC7-1171-C81FC3EC3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93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35" name="Picture 34">
          <a:extLst>
            <a:ext uri="{FF2B5EF4-FFF2-40B4-BE49-F238E27FC236}">
              <a16:creationId xmlns:a16="http://schemas.microsoft.com/office/drawing/2014/main" id="{ABD6485D-CE10-F769-EC52-83FF0A351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66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36" name="Picture 35">
          <a:extLst>
            <a:ext uri="{FF2B5EF4-FFF2-40B4-BE49-F238E27FC236}">
              <a16:creationId xmlns:a16="http://schemas.microsoft.com/office/drawing/2014/main" id="{17B777CD-88FB-8B63-5169-D0BB0E8AC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37" name="Picture 36">
          <a:extLst>
            <a:ext uri="{FF2B5EF4-FFF2-40B4-BE49-F238E27FC236}">
              <a16:creationId xmlns:a16="http://schemas.microsoft.com/office/drawing/2014/main" id="{C843085C-8838-451D-D82D-38BB9C84C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13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38" name="Picture 37">
          <a:extLst>
            <a:ext uri="{FF2B5EF4-FFF2-40B4-BE49-F238E27FC236}">
              <a16:creationId xmlns:a16="http://schemas.microsoft.com/office/drawing/2014/main" id="{B574D3D8-6C7E-98C7-CC54-3D4DED752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24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39" name="Picture 38">
          <a:extLst>
            <a:ext uri="{FF2B5EF4-FFF2-40B4-BE49-F238E27FC236}">
              <a16:creationId xmlns:a16="http://schemas.microsoft.com/office/drawing/2014/main" id="{929ED018-ADF6-ABC9-8740-9DD5FF3FD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79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0" name="Picture 39">
          <a:extLst>
            <a:ext uri="{FF2B5EF4-FFF2-40B4-BE49-F238E27FC236}">
              <a16:creationId xmlns:a16="http://schemas.microsoft.com/office/drawing/2014/main" id="{578C29E5-25A5-27E9-1D92-B26C3824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1" name="Picture 40">
          <a:extLst>
            <a:ext uri="{FF2B5EF4-FFF2-40B4-BE49-F238E27FC236}">
              <a16:creationId xmlns:a16="http://schemas.microsoft.com/office/drawing/2014/main" id="{18D6C820-F02C-339E-9185-398E59B3D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23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2" name="Picture 41">
          <a:extLst>
            <a:ext uri="{FF2B5EF4-FFF2-40B4-BE49-F238E27FC236}">
              <a16:creationId xmlns:a16="http://schemas.microsoft.com/office/drawing/2014/main" id="{5CB57010-D7D8-DF6D-E7F2-FC2B8B7BF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345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43" name="Picture 42">
          <a:extLst>
            <a:ext uri="{FF2B5EF4-FFF2-40B4-BE49-F238E27FC236}">
              <a16:creationId xmlns:a16="http://schemas.microsoft.com/office/drawing/2014/main" id="{5342725E-2FFA-76ED-9B40-3355129D1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455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44" name="Picture 43">
          <a:extLst>
            <a:ext uri="{FF2B5EF4-FFF2-40B4-BE49-F238E27FC236}">
              <a16:creationId xmlns:a16="http://schemas.microsoft.com/office/drawing/2014/main" id="{39C11801-EF72-E2C5-2060-CE4F68D00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45" name="Picture 44">
          <a:extLst>
            <a:ext uri="{FF2B5EF4-FFF2-40B4-BE49-F238E27FC236}">
              <a16:creationId xmlns:a16="http://schemas.microsoft.com/office/drawing/2014/main" id="{68F54F27-1A8A-1919-C54F-3E2E97E7A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46" name="Picture 45">
          <a:extLst>
            <a:ext uri="{FF2B5EF4-FFF2-40B4-BE49-F238E27FC236}">
              <a16:creationId xmlns:a16="http://schemas.microsoft.com/office/drawing/2014/main" id="{3FDCE82F-6A35-201C-9EF4-C3ABE511A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39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47" name="Picture 46">
          <a:extLst>
            <a:ext uri="{FF2B5EF4-FFF2-40B4-BE49-F238E27FC236}">
              <a16:creationId xmlns:a16="http://schemas.microsoft.com/office/drawing/2014/main" id="{278C7BA4-0271-F5E3-1290-796D40B17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12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48" name="Picture 47">
          <a:extLst>
            <a:ext uri="{FF2B5EF4-FFF2-40B4-BE49-F238E27FC236}">
              <a16:creationId xmlns:a16="http://schemas.microsoft.com/office/drawing/2014/main" id="{AC511D65-2691-8A18-FDAD-2FF7594C9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86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49" name="Picture 48">
          <a:extLst>
            <a:ext uri="{FF2B5EF4-FFF2-40B4-BE49-F238E27FC236}">
              <a16:creationId xmlns:a16="http://schemas.microsoft.com/office/drawing/2014/main" id="{4F1A48E3-6B85-76D6-68C1-E0A82B314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59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50" name="Picture 49">
          <a:extLst>
            <a:ext uri="{FF2B5EF4-FFF2-40B4-BE49-F238E27FC236}">
              <a16:creationId xmlns:a16="http://schemas.microsoft.com/office/drawing/2014/main" id="{95E9316A-F915-C2DD-4BD2-56A9EAD3A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68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51" name="Picture 50">
          <a:extLst>
            <a:ext uri="{FF2B5EF4-FFF2-40B4-BE49-F238E27FC236}">
              <a16:creationId xmlns:a16="http://schemas.microsoft.com/office/drawing/2014/main" id="{9ADBA335-A8AB-5FC5-9D89-126FA5F0A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52" name="Picture 51">
          <a:extLst>
            <a:ext uri="{FF2B5EF4-FFF2-40B4-BE49-F238E27FC236}">
              <a16:creationId xmlns:a16="http://schemas.microsoft.com/office/drawing/2014/main" id="{8A1B62E6-F298-2CBD-3AEF-F080DC2EA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88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53" name="Picture 52">
          <a:extLst>
            <a:ext uri="{FF2B5EF4-FFF2-40B4-BE49-F238E27FC236}">
              <a16:creationId xmlns:a16="http://schemas.microsoft.com/office/drawing/2014/main" id="{2EE7898B-6CBB-30AE-47CF-563B271AC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98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89</xdr:row>
      <xdr:rowOff>0</xdr:rowOff>
    </xdr:from>
    <xdr:to>
      <xdr:col>4</xdr:col>
      <xdr:colOff>190500</xdr:colOff>
      <xdr:row>89</xdr:row>
      <xdr:rowOff>190500</xdr:rowOff>
    </xdr:to>
    <xdr:pic>
      <xdr:nvPicPr>
        <xdr:cNvPr id="54" name="Picture 53">
          <a:extLst>
            <a:ext uri="{FF2B5EF4-FFF2-40B4-BE49-F238E27FC236}">
              <a16:creationId xmlns:a16="http://schemas.microsoft.com/office/drawing/2014/main" id="{DE2CDD54-3B3E-CB2D-FCFC-3C5986E56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26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55" name="Picture 54">
          <a:extLst>
            <a:ext uri="{FF2B5EF4-FFF2-40B4-BE49-F238E27FC236}">
              <a16:creationId xmlns:a16="http://schemas.microsoft.com/office/drawing/2014/main" id="{94AB1353-386D-B1BE-9E30-045128319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5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56" name="Picture 55">
          <a:extLst>
            <a:ext uri="{FF2B5EF4-FFF2-40B4-BE49-F238E27FC236}">
              <a16:creationId xmlns:a16="http://schemas.microsoft.com/office/drawing/2014/main" id="{9DC3F20D-CE1E-9C22-B31F-DAD78E8A9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882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57" name="Picture 56">
          <a:extLst>
            <a:ext uri="{FF2B5EF4-FFF2-40B4-BE49-F238E27FC236}">
              <a16:creationId xmlns:a16="http://schemas.microsoft.com/office/drawing/2014/main" id="{7B1A843A-E953-6DA6-6828-1EDCE35D8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10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58" name="Picture 57">
          <a:extLst>
            <a:ext uri="{FF2B5EF4-FFF2-40B4-BE49-F238E27FC236}">
              <a16:creationId xmlns:a16="http://schemas.microsoft.com/office/drawing/2014/main" id="{BE02595F-9090-582B-6367-2305DD360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6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4</xdr:col>
      <xdr:colOff>190500</xdr:colOff>
      <xdr:row>94</xdr:row>
      <xdr:rowOff>190500</xdr:rowOff>
    </xdr:to>
    <xdr:pic>
      <xdr:nvPicPr>
        <xdr:cNvPr id="59" name="Picture 58">
          <a:extLst>
            <a:ext uri="{FF2B5EF4-FFF2-40B4-BE49-F238E27FC236}">
              <a16:creationId xmlns:a16="http://schemas.microsoft.com/office/drawing/2014/main" id="{0F1F3182-1D74-1927-F6AB-1891697EF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19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60" name="Picture 59">
          <a:extLst>
            <a:ext uri="{FF2B5EF4-FFF2-40B4-BE49-F238E27FC236}">
              <a16:creationId xmlns:a16="http://schemas.microsoft.com/office/drawing/2014/main" id="{9CA89349-29CA-EC70-5BA8-CB29A34F1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74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61" name="Picture 60">
          <a:extLst>
            <a:ext uri="{FF2B5EF4-FFF2-40B4-BE49-F238E27FC236}">
              <a16:creationId xmlns:a16="http://schemas.microsoft.com/office/drawing/2014/main" id="{8C3BF45B-E401-EA59-839D-D7E588136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29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62" name="Picture 61">
          <a:extLst>
            <a:ext uri="{FF2B5EF4-FFF2-40B4-BE49-F238E27FC236}">
              <a16:creationId xmlns:a16="http://schemas.microsoft.com/office/drawing/2014/main" id="{896BD69A-3CF5-6177-2BB9-39C827122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84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63" name="Picture 62">
          <a:extLst>
            <a:ext uri="{FF2B5EF4-FFF2-40B4-BE49-F238E27FC236}">
              <a16:creationId xmlns:a16="http://schemas.microsoft.com/office/drawing/2014/main" id="{1A805896-E504-23FA-6C27-EFF9275A2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39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64" name="Picture 63">
          <a:extLst>
            <a:ext uri="{FF2B5EF4-FFF2-40B4-BE49-F238E27FC236}">
              <a16:creationId xmlns:a16="http://schemas.microsoft.com/office/drawing/2014/main" id="{F05B73A9-EE52-CEAD-FA80-927A4562B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9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65" name="Picture 64">
          <a:extLst>
            <a:ext uri="{FF2B5EF4-FFF2-40B4-BE49-F238E27FC236}">
              <a16:creationId xmlns:a16="http://schemas.microsoft.com/office/drawing/2014/main" id="{39F90E30-AB51-2A18-7C8C-7F39E0EF7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44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66" name="Picture 65">
          <a:extLst>
            <a:ext uri="{FF2B5EF4-FFF2-40B4-BE49-F238E27FC236}">
              <a16:creationId xmlns:a16="http://schemas.microsoft.com/office/drawing/2014/main" id="{BEBF0C3C-B3FB-4816-C721-34AF5FE04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67" name="Picture 66">
          <a:extLst>
            <a:ext uri="{FF2B5EF4-FFF2-40B4-BE49-F238E27FC236}">
              <a16:creationId xmlns:a16="http://schemas.microsoft.com/office/drawing/2014/main" id="{1A21CC46-B8EB-595B-5F6F-61EF3305C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58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68" name="Picture 67">
          <a:extLst>
            <a:ext uri="{FF2B5EF4-FFF2-40B4-BE49-F238E27FC236}">
              <a16:creationId xmlns:a16="http://schemas.microsoft.com/office/drawing/2014/main" id="{BE51F838-2303-038A-91A8-9AAAB5A8F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13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69" name="Picture 68">
          <a:extLst>
            <a:ext uri="{FF2B5EF4-FFF2-40B4-BE49-F238E27FC236}">
              <a16:creationId xmlns:a16="http://schemas.microsoft.com/office/drawing/2014/main" id="{A488F7AB-44F4-1BF8-8BEF-48F133E34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68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70" name="Picture 69">
          <a:extLst>
            <a:ext uri="{FF2B5EF4-FFF2-40B4-BE49-F238E27FC236}">
              <a16:creationId xmlns:a16="http://schemas.microsoft.com/office/drawing/2014/main" id="{5B524158-B1CA-7639-9F19-492C6B736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723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71" name="Picture 70">
          <a:extLst>
            <a:ext uri="{FF2B5EF4-FFF2-40B4-BE49-F238E27FC236}">
              <a16:creationId xmlns:a16="http://schemas.microsoft.com/office/drawing/2014/main" id="{50155C6F-8027-5206-AEBD-F77DA85E2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72" name="Picture 71">
          <a:extLst>
            <a:ext uri="{FF2B5EF4-FFF2-40B4-BE49-F238E27FC236}">
              <a16:creationId xmlns:a16="http://schemas.microsoft.com/office/drawing/2014/main" id="{52141BCE-CA30-BF1B-69A2-6C907845A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09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73" name="Picture 72">
          <a:extLst>
            <a:ext uri="{FF2B5EF4-FFF2-40B4-BE49-F238E27FC236}">
              <a16:creationId xmlns:a16="http://schemas.microsoft.com/office/drawing/2014/main" id="{1168E8AA-BACD-45EF-9544-3E6684A7D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65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74" name="Picture 73">
          <a:extLst>
            <a:ext uri="{FF2B5EF4-FFF2-40B4-BE49-F238E27FC236}">
              <a16:creationId xmlns:a16="http://schemas.microsoft.com/office/drawing/2014/main" id="{37BF99D5-1B5D-D51F-3943-6E7BD188F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49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75" name="Picture 74">
          <a:extLst>
            <a:ext uri="{FF2B5EF4-FFF2-40B4-BE49-F238E27FC236}">
              <a16:creationId xmlns:a16="http://schemas.microsoft.com/office/drawing/2014/main" id="{D86FFE56-3345-69EC-EE60-39B0FF16D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61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76" name="Picture 75">
          <a:extLst>
            <a:ext uri="{FF2B5EF4-FFF2-40B4-BE49-F238E27FC236}">
              <a16:creationId xmlns:a16="http://schemas.microsoft.com/office/drawing/2014/main" id="{7A1A800B-9D52-65FA-FB48-DA7B3CFDD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77" name="Picture 76">
          <a:extLst>
            <a:ext uri="{FF2B5EF4-FFF2-40B4-BE49-F238E27FC236}">
              <a16:creationId xmlns:a16="http://schemas.microsoft.com/office/drawing/2014/main" id="{86FD7072-C9FC-D401-89F1-2A4C6BB1B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17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78" name="Picture 77">
          <a:extLst>
            <a:ext uri="{FF2B5EF4-FFF2-40B4-BE49-F238E27FC236}">
              <a16:creationId xmlns:a16="http://schemas.microsoft.com/office/drawing/2014/main" id="{D935DD87-BBAB-95E3-4E88-364E94C52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45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79" name="Picture 78">
          <a:extLst>
            <a:ext uri="{FF2B5EF4-FFF2-40B4-BE49-F238E27FC236}">
              <a16:creationId xmlns:a16="http://schemas.microsoft.com/office/drawing/2014/main" id="{5642309D-556D-4F09-1E92-933E04B51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73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80" name="Picture 79">
          <a:extLst>
            <a:ext uri="{FF2B5EF4-FFF2-40B4-BE49-F238E27FC236}">
              <a16:creationId xmlns:a16="http://schemas.microsoft.com/office/drawing/2014/main" id="{15F71EE5-0692-0B50-EFFD-CD10D6835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01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81" name="Picture 80">
          <a:extLst>
            <a:ext uri="{FF2B5EF4-FFF2-40B4-BE49-F238E27FC236}">
              <a16:creationId xmlns:a16="http://schemas.microsoft.com/office/drawing/2014/main" id="{2B0F03CC-F02D-1754-1165-696DD2A10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75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82" name="Picture 81">
          <a:extLst>
            <a:ext uri="{FF2B5EF4-FFF2-40B4-BE49-F238E27FC236}">
              <a16:creationId xmlns:a16="http://schemas.microsoft.com/office/drawing/2014/main" id="{BA01B07D-FFD5-1BDB-8453-443BCA181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48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83" name="Picture 82">
          <a:extLst>
            <a:ext uri="{FF2B5EF4-FFF2-40B4-BE49-F238E27FC236}">
              <a16:creationId xmlns:a16="http://schemas.microsoft.com/office/drawing/2014/main" id="{DA474A8D-E1E5-5C4D-9653-2FA645DF7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2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84" name="Picture 83">
          <a:extLst>
            <a:ext uri="{FF2B5EF4-FFF2-40B4-BE49-F238E27FC236}">
              <a16:creationId xmlns:a16="http://schemas.microsoft.com/office/drawing/2014/main" id="{9316EE60-3EAB-9453-11FF-7697FDC6A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94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85" name="Picture 84">
          <a:extLst>
            <a:ext uri="{FF2B5EF4-FFF2-40B4-BE49-F238E27FC236}">
              <a16:creationId xmlns:a16="http://schemas.microsoft.com/office/drawing/2014/main" id="{96122B2D-ACDC-491E-A00F-253AA6D4B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04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86" name="Picture 85">
          <a:extLst>
            <a:ext uri="{FF2B5EF4-FFF2-40B4-BE49-F238E27FC236}">
              <a16:creationId xmlns:a16="http://schemas.microsoft.com/office/drawing/2014/main" id="{B1D1BE88-5D5D-AB80-CB80-7D154D82F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7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87" name="Picture 86">
          <a:extLst>
            <a:ext uri="{FF2B5EF4-FFF2-40B4-BE49-F238E27FC236}">
              <a16:creationId xmlns:a16="http://schemas.microsoft.com/office/drawing/2014/main" id="{77D80677-6CE2-E1F1-52A2-BB9732CB0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2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88" name="Picture 87">
          <a:extLst>
            <a:ext uri="{FF2B5EF4-FFF2-40B4-BE49-F238E27FC236}">
              <a16:creationId xmlns:a16="http://schemas.microsoft.com/office/drawing/2014/main" id="{D05BFD66-A604-660E-2816-C1E845535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89" name="Picture 88">
          <a:extLst>
            <a:ext uri="{FF2B5EF4-FFF2-40B4-BE49-F238E27FC236}">
              <a16:creationId xmlns:a16="http://schemas.microsoft.com/office/drawing/2014/main" id="{C30591BE-E302-BE93-897A-C34A08167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90" name="Picture 89">
          <a:extLst>
            <a:ext uri="{FF2B5EF4-FFF2-40B4-BE49-F238E27FC236}">
              <a16:creationId xmlns:a16="http://schemas.microsoft.com/office/drawing/2014/main" id="{3A443A83-9D2B-EBB1-03A4-23AFA4923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62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91" name="Picture 90">
          <a:extLst>
            <a:ext uri="{FF2B5EF4-FFF2-40B4-BE49-F238E27FC236}">
              <a16:creationId xmlns:a16="http://schemas.microsoft.com/office/drawing/2014/main" id="{3F681153-34DB-F46C-82FA-6A65FA11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0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92" name="Picture 91">
          <a:extLst>
            <a:ext uri="{FF2B5EF4-FFF2-40B4-BE49-F238E27FC236}">
              <a16:creationId xmlns:a16="http://schemas.microsoft.com/office/drawing/2014/main" id="{B996D752-AD8D-C6E6-8E95-81985FD6E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55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93" name="Picture 92">
          <a:extLst>
            <a:ext uri="{FF2B5EF4-FFF2-40B4-BE49-F238E27FC236}">
              <a16:creationId xmlns:a16="http://schemas.microsoft.com/office/drawing/2014/main" id="{E3937A09-A462-FBBB-EB88-D2D83708D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94" name="Picture 93">
          <a:extLst>
            <a:ext uri="{FF2B5EF4-FFF2-40B4-BE49-F238E27FC236}">
              <a16:creationId xmlns:a16="http://schemas.microsoft.com/office/drawing/2014/main" id="{43674995-BF22-87C9-E7A8-1940EFF9F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4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95" name="Picture 94">
          <a:extLst>
            <a:ext uri="{FF2B5EF4-FFF2-40B4-BE49-F238E27FC236}">
              <a16:creationId xmlns:a16="http://schemas.microsoft.com/office/drawing/2014/main" id="{813745A2-CAD9-80DC-7FB5-4B5101AD8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94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96" name="Picture 95">
          <a:extLst>
            <a:ext uri="{FF2B5EF4-FFF2-40B4-BE49-F238E27FC236}">
              <a16:creationId xmlns:a16="http://schemas.microsoft.com/office/drawing/2014/main" id="{5A8796E8-BB15-5304-A0E7-434C8B7BB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4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97" name="Picture 96">
          <a:extLst>
            <a:ext uri="{FF2B5EF4-FFF2-40B4-BE49-F238E27FC236}">
              <a16:creationId xmlns:a16="http://schemas.microsoft.com/office/drawing/2014/main" id="{14D5066B-C864-AE92-4DFA-2C796270A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147</xdr:row>
      <xdr:rowOff>0</xdr:rowOff>
    </xdr:from>
    <xdr:to>
      <xdr:col>4</xdr:col>
      <xdr:colOff>190500</xdr:colOff>
      <xdr:row>147</xdr:row>
      <xdr:rowOff>190500</xdr:rowOff>
    </xdr:to>
    <xdr:pic>
      <xdr:nvPicPr>
        <xdr:cNvPr id="98" name="Picture 97">
          <a:extLst>
            <a:ext uri="{FF2B5EF4-FFF2-40B4-BE49-F238E27FC236}">
              <a16:creationId xmlns:a16="http://schemas.microsoft.com/office/drawing/2014/main" id="{E040D44D-3C1C-DE59-6BAD-A13FDFE7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5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99" name="Picture 98">
          <a:extLst>
            <a:ext uri="{FF2B5EF4-FFF2-40B4-BE49-F238E27FC236}">
              <a16:creationId xmlns:a16="http://schemas.microsoft.com/office/drawing/2014/main" id="{056E6552-51A9-CE4C-CBBF-7BF317E05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100" name="Picture 99">
          <a:extLst>
            <a:ext uri="{FF2B5EF4-FFF2-40B4-BE49-F238E27FC236}">
              <a16:creationId xmlns:a16="http://schemas.microsoft.com/office/drawing/2014/main" id="{DA455A8E-C9AC-4ECE-8EC1-CB67E1D71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87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101" name="Picture 100">
          <a:extLst>
            <a:ext uri="{FF2B5EF4-FFF2-40B4-BE49-F238E27FC236}">
              <a16:creationId xmlns:a16="http://schemas.microsoft.com/office/drawing/2014/main" id="{4E4827B1-E2E5-0A0C-04B4-64AD95CAD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42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102" name="Picture 101">
          <a:extLst>
            <a:ext uri="{FF2B5EF4-FFF2-40B4-BE49-F238E27FC236}">
              <a16:creationId xmlns:a16="http://schemas.microsoft.com/office/drawing/2014/main" id="{E9BFD716-37F8-08A1-7D07-9CBA05E56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80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103" name="Picture 102">
          <a:extLst>
            <a:ext uri="{FF2B5EF4-FFF2-40B4-BE49-F238E27FC236}">
              <a16:creationId xmlns:a16="http://schemas.microsoft.com/office/drawing/2014/main" id="{BE6DCDF0-980A-82D3-7E3B-948825B8D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35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104" name="Picture 103">
          <a:extLst>
            <a:ext uri="{FF2B5EF4-FFF2-40B4-BE49-F238E27FC236}">
              <a16:creationId xmlns:a16="http://schemas.microsoft.com/office/drawing/2014/main" id="{BC2536D5-5D74-51E2-7B60-7892238B3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08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xdr:row>
      <xdr:rowOff>0</xdr:rowOff>
    </xdr:from>
    <xdr:to>
      <xdr:col>4</xdr:col>
      <xdr:colOff>190500</xdr:colOff>
      <xdr:row>164</xdr:row>
      <xdr:rowOff>190500</xdr:rowOff>
    </xdr:to>
    <xdr:pic>
      <xdr:nvPicPr>
        <xdr:cNvPr id="105" name="Picture 104">
          <a:extLst>
            <a:ext uri="{FF2B5EF4-FFF2-40B4-BE49-F238E27FC236}">
              <a16:creationId xmlns:a16="http://schemas.microsoft.com/office/drawing/2014/main" id="{656E22E6-30C6-0A0C-9D3A-1B8D71BB7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94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106" name="Picture 105">
          <a:extLst>
            <a:ext uri="{FF2B5EF4-FFF2-40B4-BE49-F238E27FC236}">
              <a16:creationId xmlns:a16="http://schemas.microsoft.com/office/drawing/2014/main" id="{1BF17C96-A986-B0B2-73C2-3A6E70D0F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886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107" name="Picture 106">
          <a:extLst>
            <a:ext uri="{FF2B5EF4-FFF2-40B4-BE49-F238E27FC236}">
              <a16:creationId xmlns:a16="http://schemas.microsoft.com/office/drawing/2014/main" id="{CDD03ECF-77EE-971B-FF90-FBF02008C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97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108" name="Picture 107">
          <a:extLst>
            <a:ext uri="{FF2B5EF4-FFF2-40B4-BE49-F238E27FC236}">
              <a16:creationId xmlns:a16="http://schemas.microsoft.com/office/drawing/2014/main" id="{1ECDA1CC-A4AD-5711-F765-10B4D5C22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32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109" name="Picture 108">
          <a:extLst>
            <a:ext uri="{FF2B5EF4-FFF2-40B4-BE49-F238E27FC236}">
              <a16:creationId xmlns:a16="http://schemas.microsoft.com/office/drawing/2014/main" id="{F3DE272F-5F30-41C3-D4DC-CAC665FC6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87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110" name="Picture 109">
          <a:extLst>
            <a:ext uri="{FF2B5EF4-FFF2-40B4-BE49-F238E27FC236}">
              <a16:creationId xmlns:a16="http://schemas.microsoft.com/office/drawing/2014/main" id="{EE397F67-963B-723D-5821-E9F01C469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111" name="Picture 110">
          <a:extLst>
            <a:ext uri="{FF2B5EF4-FFF2-40B4-BE49-F238E27FC236}">
              <a16:creationId xmlns:a16="http://schemas.microsoft.com/office/drawing/2014/main" id="{5DA6EEC2-DE7A-3D62-B3DD-26AB2FF97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27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112" name="Picture 111">
          <a:extLst>
            <a:ext uri="{FF2B5EF4-FFF2-40B4-BE49-F238E27FC236}">
              <a16:creationId xmlns:a16="http://schemas.microsoft.com/office/drawing/2014/main" id="{D33B221F-A5A0-C129-15DC-3A555AAB6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113" name="Picture 112">
          <a:extLst>
            <a:ext uri="{FF2B5EF4-FFF2-40B4-BE49-F238E27FC236}">
              <a16:creationId xmlns:a16="http://schemas.microsoft.com/office/drawing/2014/main" id="{D71C3F99-0413-5461-71BC-3FF37B20A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53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114" name="Picture 113">
          <a:extLst>
            <a:ext uri="{FF2B5EF4-FFF2-40B4-BE49-F238E27FC236}">
              <a16:creationId xmlns:a16="http://schemas.microsoft.com/office/drawing/2014/main" id="{0C95AD25-EC3F-DE0F-AF9D-D8ACFFA8C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26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115" name="Picture 114">
          <a:extLst>
            <a:ext uri="{FF2B5EF4-FFF2-40B4-BE49-F238E27FC236}">
              <a16:creationId xmlns:a16="http://schemas.microsoft.com/office/drawing/2014/main" id="{06A4E87C-EBF4-A7A8-307C-9CFDAB5B0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72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116" name="Picture 115">
          <a:extLst>
            <a:ext uri="{FF2B5EF4-FFF2-40B4-BE49-F238E27FC236}">
              <a16:creationId xmlns:a16="http://schemas.microsoft.com/office/drawing/2014/main" id="{68C4BB70-BB1F-5B38-C946-293319E3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37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117" name="Picture 116">
          <a:extLst>
            <a:ext uri="{FF2B5EF4-FFF2-40B4-BE49-F238E27FC236}">
              <a16:creationId xmlns:a16="http://schemas.microsoft.com/office/drawing/2014/main" id="{4D76EAB5-4A17-FF3B-D90A-958A29C00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4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178</xdr:row>
      <xdr:rowOff>0</xdr:rowOff>
    </xdr:from>
    <xdr:to>
      <xdr:col>4</xdr:col>
      <xdr:colOff>190500</xdr:colOff>
      <xdr:row>178</xdr:row>
      <xdr:rowOff>190500</xdr:rowOff>
    </xdr:to>
    <xdr:pic>
      <xdr:nvPicPr>
        <xdr:cNvPr id="118" name="Picture 117">
          <a:extLst>
            <a:ext uri="{FF2B5EF4-FFF2-40B4-BE49-F238E27FC236}">
              <a16:creationId xmlns:a16="http://schemas.microsoft.com/office/drawing/2014/main" id="{D75C1584-B24E-A9BC-027A-01B6A8C2F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5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119" name="Picture 118">
          <a:extLst>
            <a:ext uri="{FF2B5EF4-FFF2-40B4-BE49-F238E27FC236}">
              <a16:creationId xmlns:a16="http://schemas.microsoft.com/office/drawing/2014/main" id="{16E710A2-E52B-2C0C-BF09-DA5960CB2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66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120" name="Picture 119">
          <a:extLst>
            <a:ext uri="{FF2B5EF4-FFF2-40B4-BE49-F238E27FC236}">
              <a16:creationId xmlns:a16="http://schemas.microsoft.com/office/drawing/2014/main" id="{89E6B6ED-0FAA-4A85-BA1C-544A3E259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76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121" name="Picture 120">
          <a:extLst>
            <a:ext uri="{FF2B5EF4-FFF2-40B4-BE49-F238E27FC236}">
              <a16:creationId xmlns:a16="http://schemas.microsoft.com/office/drawing/2014/main" id="{AB3EADFA-735C-5934-59EF-72640CF6E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67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122" name="Picture 121">
          <a:extLst>
            <a:ext uri="{FF2B5EF4-FFF2-40B4-BE49-F238E27FC236}">
              <a16:creationId xmlns:a16="http://schemas.microsoft.com/office/drawing/2014/main" id="{F24D4EB8-8F32-450C-0772-920E9B701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59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123" name="Picture 122">
          <a:extLst>
            <a:ext uri="{FF2B5EF4-FFF2-40B4-BE49-F238E27FC236}">
              <a16:creationId xmlns:a16="http://schemas.microsoft.com/office/drawing/2014/main" id="{709F38C7-765F-9DCD-4EFF-6949CF2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5689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124" name="Picture 123">
          <a:extLst>
            <a:ext uri="{FF2B5EF4-FFF2-40B4-BE49-F238E27FC236}">
              <a16:creationId xmlns:a16="http://schemas.microsoft.com/office/drawing/2014/main" id="{109E1E2A-1C67-D212-5473-558E653D5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678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185</xdr:row>
      <xdr:rowOff>0</xdr:rowOff>
    </xdr:from>
    <xdr:to>
      <xdr:col>4</xdr:col>
      <xdr:colOff>190500</xdr:colOff>
      <xdr:row>185</xdr:row>
      <xdr:rowOff>190500</xdr:rowOff>
    </xdr:to>
    <xdr:pic>
      <xdr:nvPicPr>
        <xdr:cNvPr id="125" name="Picture 124">
          <a:extLst>
            <a:ext uri="{FF2B5EF4-FFF2-40B4-BE49-F238E27FC236}">
              <a16:creationId xmlns:a16="http://schemas.microsoft.com/office/drawing/2014/main" id="{2F8EEE8E-FF87-41EA-06AD-2CD38E4B9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788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186</xdr:row>
      <xdr:rowOff>0</xdr:rowOff>
    </xdr:from>
    <xdr:to>
      <xdr:col>4</xdr:col>
      <xdr:colOff>190500</xdr:colOff>
      <xdr:row>186</xdr:row>
      <xdr:rowOff>190500</xdr:rowOff>
    </xdr:to>
    <xdr:pic>
      <xdr:nvPicPr>
        <xdr:cNvPr id="126" name="Picture 125">
          <a:extLst>
            <a:ext uri="{FF2B5EF4-FFF2-40B4-BE49-F238E27FC236}">
              <a16:creationId xmlns:a16="http://schemas.microsoft.com/office/drawing/2014/main" id="{402DCBDF-517F-1373-3593-B64ADD3B2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98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127" name="Picture 126">
          <a:extLst>
            <a:ext uri="{FF2B5EF4-FFF2-40B4-BE49-F238E27FC236}">
              <a16:creationId xmlns:a16="http://schemas.microsoft.com/office/drawing/2014/main" id="{A57326FF-3DA6-2E06-9A74-92F1B0C5F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71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128" name="Picture 127">
          <a:extLst>
            <a:ext uri="{FF2B5EF4-FFF2-40B4-BE49-F238E27FC236}">
              <a16:creationId xmlns:a16="http://schemas.microsoft.com/office/drawing/2014/main" id="{97F3A616-0854-8067-BF3D-C4CDAD3F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44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129" name="Picture 128">
          <a:extLst>
            <a:ext uri="{FF2B5EF4-FFF2-40B4-BE49-F238E27FC236}">
              <a16:creationId xmlns:a16="http://schemas.microsoft.com/office/drawing/2014/main" id="{3DE3A2C0-1470-E7D6-1FEC-46661BD18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35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130" name="Picture 129">
          <a:extLst>
            <a:ext uri="{FF2B5EF4-FFF2-40B4-BE49-F238E27FC236}">
              <a16:creationId xmlns:a16="http://schemas.microsoft.com/office/drawing/2014/main" id="{31393DC5-6C14-6B54-8247-950AEA66A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227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131" name="Picture 130">
          <a:extLst>
            <a:ext uri="{FF2B5EF4-FFF2-40B4-BE49-F238E27FC236}">
              <a16:creationId xmlns:a16="http://schemas.microsoft.com/office/drawing/2014/main" id="{67362EAB-A5B3-68A9-05E3-7A4BDAAFA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318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132" name="Picture 131">
          <a:extLst>
            <a:ext uri="{FF2B5EF4-FFF2-40B4-BE49-F238E27FC236}">
              <a16:creationId xmlns:a16="http://schemas.microsoft.com/office/drawing/2014/main" id="{D1243CAD-592F-4F38-39DE-55A12D65A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41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133" name="Picture 132">
          <a:extLst>
            <a:ext uri="{FF2B5EF4-FFF2-40B4-BE49-F238E27FC236}">
              <a16:creationId xmlns:a16="http://schemas.microsoft.com/office/drawing/2014/main" id="{92E79182-BF20-DE3E-D2AD-E616FA3A3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01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134" name="Picture 133">
          <a:extLst>
            <a:ext uri="{FF2B5EF4-FFF2-40B4-BE49-F238E27FC236}">
              <a16:creationId xmlns:a16="http://schemas.microsoft.com/office/drawing/2014/main" id="{2777A47C-48F1-6D2C-7F06-EF76FB795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93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135" name="Picture 134">
          <a:extLst>
            <a:ext uri="{FF2B5EF4-FFF2-40B4-BE49-F238E27FC236}">
              <a16:creationId xmlns:a16="http://schemas.microsoft.com/office/drawing/2014/main" id="{559A8A9D-56C5-6761-5BD2-A3C379B0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66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136" name="Picture 135">
          <a:extLst>
            <a:ext uri="{FF2B5EF4-FFF2-40B4-BE49-F238E27FC236}">
              <a16:creationId xmlns:a16="http://schemas.microsoft.com/office/drawing/2014/main" id="{1A49710D-76A3-A599-AAAA-7AE17D116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39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137" name="Picture 136">
          <a:extLst>
            <a:ext uri="{FF2B5EF4-FFF2-40B4-BE49-F238E27FC236}">
              <a16:creationId xmlns:a16="http://schemas.microsoft.com/office/drawing/2014/main" id="{9F7E1443-6EBC-941E-A27F-DD8895585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49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138" name="Picture 137">
          <a:extLst>
            <a:ext uri="{FF2B5EF4-FFF2-40B4-BE49-F238E27FC236}">
              <a16:creationId xmlns:a16="http://schemas.microsoft.com/office/drawing/2014/main" id="{8A9F723B-99CE-92A6-DF61-65E36F4C2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58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139" name="Picture 138">
          <a:extLst>
            <a:ext uri="{FF2B5EF4-FFF2-40B4-BE49-F238E27FC236}">
              <a16:creationId xmlns:a16="http://schemas.microsoft.com/office/drawing/2014/main" id="{137A90AE-9CA9-2A34-FFB7-70699C070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41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140" name="Picture 139">
          <a:extLst>
            <a:ext uri="{FF2B5EF4-FFF2-40B4-BE49-F238E27FC236}">
              <a16:creationId xmlns:a16="http://schemas.microsoft.com/office/drawing/2014/main" id="{B6F91909-D4A7-E1AE-D7E2-0D5B40F7A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233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141" name="Picture 140">
          <a:extLst>
            <a:ext uri="{FF2B5EF4-FFF2-40B4-BE49-F238E27FC236}">
              <a16:creationId xmlns:a16="http://schemas.microsoft.com/office/drawing/2014/main" id="{27756A84-FD74-AE59-B882-B13EC142D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70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142" name="Picture 141">
          <a:extLst>
            <a:ext uri="{FF2B5EF4-FFF2-40B4-BE49-F238E27FC236}">
              <a16:creationId xmlns:a16="http://schemas.microsoft.com/office/drawing/2014/main" id="{7106B34E-03B9-8FE6-97A1-A56C7EE8B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44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143" name="Picture 142">
          <a:extLst>
            <a:ext uri="{FF2B5EF4-FFF2-40B4-BE49-F238E27FC236}">
              <a16:creationId xmlns:a16="http://schemas.microsoft.com/office/drawing/2014/main" id="{350CDECA-AB52-6044-6BEF-E4D7D2413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1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207</xdr:row>
      <xdr:rowOff>0</xdr:rowOff>
    </xdr:from>
    <xdr:to>
      <xdr:col>4</xdr:col>
      <xdr:colOff>190500</xdr:colOff>
      <xdr:row>207</xdr:row>
      <xdr:rowOff>190500</xdr:rowOff>
    </xdr:to>
    <xdr:pic>
      <xdr:nvPicPr>
        <xdr:cNvPr id="144" name="Picture 143">
          <a:extLst>
            <a:ext uri="{FF2B5EF4-FFF2-40B4-BE49-F238E27FC236}">
              <a16:creationId xmlns:a16="http://schemas.microsoft.com/office/drawing/2014/main" id="{A3C91F5F-ACE3-DC19-46DF-57927A1B1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70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145" name="Picture 144">
          <a:extLst>
            <a:ext uri="{FF2B5EF4-FFF2-40B4-BE49-F238E27FC236}">
              <a16:creationId xmlns:a16="http://schemas.microsoft.com/office/drawing/2014/main" id="{A432AA3A-8998-2E4B-E097-533EBB9D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00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146" name="Picture 145">
          <a:extLst>
            <a:ext uri="{FF2B5EF4-FFF2-40B4-BE49-F238E27FC236}">
              <a16:creationId xmlns:a16="http://schemas.microsoft.com/office/drawing/2014/main" id="{8B7005A4-E4BB-E97D-6097-CAA66FA0D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38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147" name="Picture 146">
          <a:extLst>
            <a:ext uri="{FF2B5EF4-FFF2-40B4-BE49-F238E27FC236}">
              <a16:creationId xmlns:a16="http://schemas.microsoft.com/office/drawing/2014/main" id="{44E13C2B-5957-D97A-C05C-CFD1EDFEA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13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148" name="Picture 147">
          <a:extLst>
            <a:ext uri="{FF2B5EF4-FFF2-40B4-BE49-F238E27FC236}">
              <a16:creationId xmlns:a16="http://schemas.microsoft.com/office/drawing/2014/main" id="{3E530F7F-3EAA-85FA-E95E-F240D8442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623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233</xdr:row>
      <xdr:rowOff>0</xdr:rowOff>
    </xdr:from>
    <xdr:to>
      <xdr:col>4</xdr:col>
      <xdr:colOff>190500</xdr:colOff>
      <xdr:row>233</xdr:row>
      <xdr:rowOff>190500</xdr:rowOff>
    </xdr:to>
    <xdr:pic>
      <xdr:nvPicPr>
        <xdr:cNvPr id="149" name="Picture 148">
          <a:extLst>
            <a:ext uri="{FF2B5EF4-FFF2-40B4-BE49-F238E27FC236}">
              <a16:creationId xmlns:a16="http://schemas.microsoft.com/office/drawing/2014/main" id="{0BA667EA-8ABA-7DE6-7CC1-0C3B3EE69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17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150" name="Picture 149">
          <a:extLst>
            <a:ext uri="{FF2B5EF4-FFF2-40B4-BE49-F238E27FC236}">
              <a16:creationId xmlns:a16="http://schemas.microsoft.com/office/drawing/2014/main" id="{D1382684-D903-30AE-F5E0-8341705A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9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151" name="Picture 150">
          <a:extLst>
            <a:ext uri="{FF2B5EF4-FFF2-40B4-BE49-F238E27FC236}">
              <a16:creationId xmlns:a16="http://schemas.microsoft.com/office/drawing/2014/main" id="{B8260C9F-E29A-3A27-DC6D-A74A18CF5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63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152" name="Picture 151">
          <a:extLst>
            <a:ext uri="{FF2B5EF4-FFF2-40B4-BE49-F238E27FC236}">
              <a16:creationId xmlns:a16="http://schemas.microsoft.com/office/drawing/2014/main" id="{8A367DC8-252F-B7FF-F4B9-56465908F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037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190500</xdr:colOff>
      <xdr:row>6</xdr:row>
      <xdr:rowOff>190500</xdr:rowOff>
    </xdr:to>
    <xdr:pic>
      <xdr:nvPicPr>
        <xdr:cNvPr id="2" name="Picture 1">
          <a:extLst>
            <a:ext uri="{FF2B5EF4-FFF2-40B4-BE49-F238E27FC236}">
              <a16:creationId xmlns:a16="http://schemas.microsoft.com/office/drawing/2014/main" id="{14083E33-25A5-D3FF-F6D4-DDD1CD19F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3" name="Picture 2">
          <a:extLst>
            <a:ext uri="{FF2B5EF4-FFF2-40B4-BE49-F238E27FC236}">
              <a16:creationId xmlns:a16="http://schemas.microsoft.com/office/drawing/2014/main" id="{433C9183-A0BC-C6B0-A207-192554D25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4" name="Picture 3">
          <a:extLst>
            <a:ext uri="{FF2B5EF4-FFF2-40B4-BE49-F238E27FC236}">
              <a16:creationId xmlns:a16="http://schemas.microsoft.com/office/drawing/2014/main" id="{5C8127C8-55E4-A229-6043-313E4FB05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5" name="Picture 4">
          <a:extLst>
            <a:ext uri="{FF2B5EF4-FFF2-40B4-BE49-F238E27FC236}">
              <a16:creationId xmlns:a16="http://schemas.microsoft.com/office/drawing/2014/main" id="{8E5A1A0B-56A2-EF35-C08D-E98B9BC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26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6" name="Picture 5">
          <a:extLst>
            <a:ext uri="{FF2B5EF4-FFF2-40B4-BE49-F238E27FC236}">
              <a16:creationId xmlns:a16="http://schemas.microsoft.com/office/drawing/2014/main" id="{D84968F2-25AF-2F9A-DE55-7DC46ED95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0</xdr:rowOff>
    </xdr:from>
    <xdr:to>
      <xdr:col>4</xdr:col>
      <xdr:colOff>190500</xdr:colOff>
      <xdr:row>19</xdr:row>
      <xdr:rowOff>190500</xdr:rowOff>
    </xdr:to>
    <xdr:pic>
      <xdr:nvPicPr>
        <xdr:cNvPr id="7" name="Picture 6">
          <a:extLst>
            <a:ext uri="{FF2B5EF4-FFF2-40B4-BE49-F238E27FC236}">
              <a16:creationId xmlns:a16="http://schemas.microsoft.com/office/drawing/2014/main" id="{2CF58B2B-AEBE-9C43-A948-BEAB07FCD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93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8" name="Picture 7">
          <a:extLst>
            <a:ext uri="{FF2B5EF4-FFF2-40B4-BE49-F238E27FC236}">
              <a16:creationId xmlns:a16="http://schemas.microsoft.com/office/drawing/2014/main" id="{058F3C8D-FC58-AB92-DD9A-C11B8D461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9" name="Picture 8">
          <a:extLst>
            <a:ext uri="{FF2B5EF4-FFF2-40B4-BE49-F238E27FC236}">
              <a16:creationId xmlns:a16="http://schemas.microsoft.com/office/drawing/2014/main" id="{61A03C41-5B14-E931-5987-03E7D6126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22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0" name="Picture 9">
          <a:extLst>
            <a:ext uri="{FF2B5EF4-FFF2-40B4-BE49-F238E27FC236}">
              <a16:creationId xmlns:a16="http://schemas.microsoft.com/office/drawing/2014/main" id="{7BB0D2F9-C69C-FA7C-BACB-731C4ECA2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1" name="Picture 10">
          <a:extLst>
            <a:ext uri="{FF2B5EF4-FFF2-40B4-BE49-F238E27FC236}">
              <a16:creationId xmlns:a16="http://schemas.microsoft.com/office/drawing/2014/main" id="{2C6F1ABA-C2E8-DA0E-EF78-64429049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2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2" name="Picture 11">
          <a:extLst>
            <a:ext uri="{FF2B5EF4-FFF2-40B4-BE49-F238E27FC236}">
              <a16:creationId xmlns:a16="http://schemas.microsoft.com/office/drawing/2014/main" id="{DA6193D4-8847-5240-E5A5-1FDB56D17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0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3" name="Picture 12">
          <a:extLst>
            <a:ext uri="{FF2B5EF4-FFF2-40B4-BE49-F238E27FC236}">
              <a16:creationId xmlns:a16="http://schemas.microsoft.com/office/drawing/2014/main" id="{F77F5735-7E56-0067-22E0-01681C760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190500</xdr:colOff>
      <xdr:row>26</xdr:row>
      <xdr:rowOff>190500</xdr:rowOff>
    </xdr:to>
    <xdr:pic>
      <xdr:nvPicPr>
        <xdr:cNvPr id="14" name="Picture 13">
          <a:extLst>
            <a:ext uri="{FF2B5EF4-FFF2-40B4-BE49-F238E27FC236}">
              <a16:creationId xmlns:a16="http://schemas.microsoft.com/office/drawing/2014/main" id="{83B368F6-1B3E-0B65-F9CF-D90C8C695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49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4</xdr:col>
      <xdr:colOff>190500</xdr:colOff>
      <xdr:row>27</xdr:row>
      <xdr:rowOff>190500</xdr:rowOff>
    </xdr:to>
    <xdr:pic>
      <xdr:nvPicPr>
        <xdr:cNvPr id="15" name="Picture 14">
          <a:extLst>
            <a:ext uri="{FF2B5EF4-FFF2-40B4-BE49-F238E27FC236}">
              <a16:creationId xmlns:a16="http://schemas.microsoft.com/office/drawing/2014/main" id="{936C8704-A537-F458-B2FF-755CAA97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22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30</xdr:row>
      <xdr:rowOff>0</xdr:rowOff>
    </xdr:from>
    <xdr:to>
      <xdr:col>4</xdr:col>
      <xdr:colOff>190500</xdr:colOff>
      <xdr:row>30</xdr:row>
      <xdr:rowOff>190500</xdr:rowOff>
    </xdr:to>
    <xdr:pic>
      <xdr:nvPicPr>
        <xdr:cNvPr id="16" name="Picture 15">
          <a:extLst>
            <a:ext uri="{FF2B5EF4-FFF2-40B4-BE49-F238E27FC236}">
              <a16:creationId xmlns:a16="http://schemas.microsoft.com/office/drawing/2014/main" id="{B50A8FEF-5AB5-E0BF-C247-11123724A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23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322E55BE-0FB0-4311-6DD2-48F541E37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96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05CE12A4-5A00-4932-CEFF-DB6B8395D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6700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4</xdr:col>
      <xdr:colOff>190500</xdr:colOff>
      <xdr:row>39</xdr:row>
      <xdr:rowOff>190500</xdr:rowOff>
    </xdr:to>
    <xdr:pic>
      <xdr:nvPicPr>
        <xdr:cNvPr id="19" name="Picture 18">
          <a:extLst>
            <a:ext uri="{FF2B5EF4-FFF2-40B4-BE49-F238E27FC236}">
              <a16:creationId xmlns:a16="http://schemas.microsoft.com/office/drawing/2014/main" id="{9D0A914A-C6BD-538D-4522-625944C5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015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190500</xdr:colOff>
      <xdr:row>40</xdr:row>
      <xdr:rowOff>190500</xdr:rowOff>
    </xdr:to>
    <xdr:pic>
      <xdr:nvPicPr>
        <xdr:cNvPr id="20" name="Picture 19">
          <a:extLst>
            <a:ext uri="{FF2B5EF4-FFF2-40B4-BE49-F238E27FC236}">
              <a16:creationId xmlns:a16="http://schemas.microsoft.com/office/drawing/2014/main" id="{D43AAEE0-61DE-4EEB-7642-16D5242A9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4747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1" name="Picture 20">
          <a:extLst>
            <a:ext uri="{FF2B5EF4-FFF2-40B4-BE49-F238E27FC236}">
              <a16:creationId xmlns:a16="http://schemas.microsoft.com/office/drawing/2014/main" id="{59FCE415-043C-3E8E-8C68-1B23DA58D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54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2" name="Picture 21">
          <a:extLst>
            <a:ext uri="{FF2B5EF4-FFF2-40B4-BE49-F238E27FC236}">
              <a16:creationId xmlns:a16="http://schemas.microsoft.com/office/drawing/2014/main" id="{731F4BFD-5D59-AE16-7C60-B68EC7C4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767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3" name="Picture 22">
          <a:extLst>
            <a:ext uri="{FF2B5EF4-FFF2-40B4-BE49-F238E27FC236}">
              <a16:creationId xmlns:a16="http://schemas.microsoft.com/office/drawing/2014/main" id="{88F9EEB9-C528-DA58-96FD-A9714AEE6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77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24" name="Picture 23">
          <a:extLst>
            <a:ext uri="{FF2B5EF4-FFF2-40B4-BE49-F238E27FC236}">
              <a16:creationId xmlns:a16="http://schemas.microsoft.com/office/drawing/2014/main" id="{FD5372C9-BC26-2914-52B0-DC1110ACE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245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25" name="Picture 24">
          <a:extLst>
            <a:ext uri="{FF2B5EF4-FFF2-40B4-BE49-F238E27FC236}">
              <a16:creationId xmlns:a16="http://schemas.microsoft.com/office/drawing/2014/main" id="{AF3990A7-1D43-9BEF-6BEC-39A20E708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9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26" name="Picture 25">
          <a:extLst>
            <a:ext uri="{FF2B5EF4-FFF2-40B4-BE49-F238E27FC236}">
              <a16:creationId xmlns:a16="http://schemas.microsoft.com/office/drawing/2014/main" id="{BBD8A931-50E8-188E-483C-7D7AB0E9F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43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27" name="Picture 26">
          <a:extLst>
            <a:ext uri="{FF2B5EF4-FFF2-40B4-BE49-F238E27FC236}">
              <a16:creationId xmlns:a16="http://schemas.microsoft.com/office/drawing/2014/main" id="{285DF8BD-F06A-15DE-C290-3216907E7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1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28" name="Picture 27">
          <a:extLst>
            <a:ext uri="{FF2B5EF4-FFF2-40B4-BE49-F238E27FC236}">
              <a16:creationId xmlns:a16="http://schemas.microsoft.com/office/drawing/2014/main" id="{47DF5820-0850-7D82-23D3-34C8241AB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90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55</xdr:row>
      <xdr:rowOff>0</xdr:rowOff>
    </xdr:from>
    <xdr:to>
      <xdr:col>4</xdr:col>
      <xdr:colOff>190500</xdr:colOff>
      <xdr:row>55</xdr:row>
      <xdr:rowOff>190500</xdr:rowOff>
    </xdr:to>
    <xdr:pic>
      <xdr:nvPicPr>
        <xdr:cNvPr id="29" name="Picture 28">
          <a:extLst>
            <a:ext uri="{FF2B5EF4-FFF2-40B4-BE49-F238E27FC236}">
              <a16:creationId xmlns:a16="http://schemas.microsoft.com/office/drawing/2014/main" id="{97C01D56-675E-90E9-A2B2-05FDDA948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63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56</xdr:row>
      <xdr:rowOff>0</xdr:rowOff>
    </xdr:from>
    <xdr:to>
      <xdr:col>4</xdr:col>
      <xdr:colOff>190500</xdr:colOff>
      <xdr:row>56</xdr:row>
      <xdr:rowOff>190500</xdr:rowOff>
    </xdr:to>
    <xdr:pic>
      <xdr:nvPicPr>
        <xdr:cNvPr id="30" name="Picture 29">
          <a:extLst>
            <a:ext uri="{FF2B5EF4-FFF2-40B4-BE49-F238E27FC236}">
              <a16:creationId xmlns:a16="http://schemas.microsoft.com/office/drawing/2014/main" id="{4A361BD0-E229-0C66-326B-2E2F9C4D2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190500</xdr:colOff>
      <xdr:row>57</xdr:row>
      <xdr:rowOff>190500</xdr:rowOff>
    </xdr:to>
    <xdr:pic>
      <xdr:nvPicPr>
        <xdr:cNvPr id="31" name="Picture 30">
          <a:extLst>
            <a:ext uri="{FF2B5EF4-FFF2-40B4-BE49-F238E27FC236}">
              <a16:creationId xmlns:a16="http://schemas.microsoft.com/office/drawing/2014/main" id="{BB6D1411-0CD4-F625-DC69-839C16163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28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2" name="Picture 31">
          <a:extLst>
            <a:ext uri="{FF2B5EF4-FFF2-40B4-BE49-F238E27FC236}">
              <a16:creationId xmlns:a16="http://schemas.microsoft.com/office/drawing/2014/main" id="{4F1FB084-DCAC-7994-EA39-4989E4A23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474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3" name="Picture 32">
          <a:extLst>
            <a:ext uri="{FF2B5EF4-FFF2-40B4-BE49-F238E27FC236}">
              <a16:creationId xmlns:a16="http://schemas.microsoft.com/office/drawing/2014/main" id="{05ADF5B0-FC56-CB40-71CB-0BA314900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4" name="Picture 33">
          <a:extLst>
            <a:ext uri="{FF2B5EF4-FFF2-40B4-BE49-F238E27FC236}">
              <a16:creationId xmlns:a16="http://schemas.microsoft.com/office/drawing/2014/main" id="{D4F60422-8D91-669D-070F-CBF1889BB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93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4</xdr:col>
      <xdr:colOff>190500</xdr:colOff>
      <xdr:row>63</xdr:row>
      <xdr:rowOff>190500</xdr:rowOff>
    </xdr:to>
    <xdr:pic>
      <xdr:nvPicPr>
        <xdr:cNvPr id="35" name="Picture 34">
          <a:extLst>
            <a:ext uri="{FF2B5EF4-FFF2-40B4-BE49-F238E27FC236}">
              <a16:creationId xmlns:a16="http://schemas.microsoft.com/office/drawing/2014/main" id="{2AA66628-5A97-A5FD-B005-A498A3103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66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0</xdr:rowOff>
    </xdr:from>
    <xdr:to>
      <xdr:col>4</xdr:col>
      <xdr:colOff>190500</xdr:colOff>
      <xdr:row>64</xdr:row>
      <xdr:rowOff>190500</xdr:rowOff>
    </xdr:to>
    <xdr:pic>
      <xdr:nvPicPr>
        <xdr:cNvPr id="36" name="Picture 35">
          <a:extLst>
            <a:ext uri="{FF2B5EF4-FFF2-40B4-BE49-F238E27FC236}">
              <a16:creationId xmlns:a16="http://schemas.microsoft.com/office/drawing/2014/main" id="{A040E994-1AF0-E7EF-4981-2EE635EF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65</xdr:row>
      <xdr:rowOff>0</xdr:rowOff>
    </xdr:from>
    <xdr:to>
      <xdr:col>4</xdr:col>
      <xdr:colOff>190500</xdr:colOff>
      <xdr:row>65</xdr:row>
      <xdr:rowOff>190500</xdr:rowOff>
    </xdr:to>
    <xdr:pic>
      <xdr:nvPicPr>
        <xdr:cNvPr id="37" name="Picture 36">
          <a:extLst>
            <a:ext uri="{FF2B5EF4-FFF2-40B4-BE49-F238E27FC236}">
              <a16:creationId xmlns:a16="http://schemas.microsoft.com/office/drawing/2014/main" id="{F101E492-C6AB-FBCE-A93F-BCC35B17C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132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38" name="Picture 37">
          <a:extLst>
            <a:ext uri="{FF2B5EF4-FFF2-40B4-BE49-F238E27FC236}">
              <a16:creationId xmlns:a16="http://schemas.microsoft.com/office/drawing/2014/main" id="{672BDA0E-D445-76A1-5742-C960758C1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24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39" name="Picture 38">
          <a:extLst>
            <a:ext uri="{FF2B5EF4-FFF2-40B4-BE49-F238E27FC236}">
              <a16:creationId xmlns:a16="http://schemas.microsoft.com/office/drawing/2014/main" id="{1120E76D-D450-E34B-9572-F8E867D18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79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0" name="Picture 39">
          <a:extLst>
            <a:ext uri="{FF2B5EF4-FFF2-40B4-BE49-F238E27FC236}">
              <a16:creationId xmlns:a16="http://schemas.microsoft.com/office/drawing/2014/main" id="{CEBAE706-0377-F631-3591-BD141E09E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1" name="Picture 40">
          <a:extLst>
            <a:ext uri="{FF2B5EF4-FFF2-40B4-BE49-F238E27FC236}">
              <a16:creationId xmlns:a16="http://schemas.microsoft.com/office/drawing/2014/main" id="{02467CA5-72F3-404B-0656-E440F3780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23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2" name="Picture 41">
          <a:extLst>
            <a:ext uri="{FF2B5EF4-FFF2-40B4-BE49-F238E27FC236}">
              <a16:creationId xmlns:a16="http://schemas.microsoft.com/office/drawing/2014/main" id="{FB5C112D-FFA7-C722-86B0-FF33EB2B9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345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77</xdr:row>
      <xdr:rowOff>0</xdr:rowOff>
    </xdr:from>
    <xdr:to>
      <xdr:col>4</xdr:col>
      <xdr:colOff>190500</xdr:colOff>
      <xdr:row>77</xdr:row>
      <xdr:rowOff>190500</xdr:rowOff>
    </xdr:to>
    <xdr:pic>
      <xdr:nvPicPr>
        <xdr:cNvPr id="43" name="Picture 42">
          <a:extLst>
            <a:ext uri="{FF2B5EF4-FFF2-40B4-BE49-F238E27FC236}">
              <a16:creationId xmlns:a16="http://schemas.microsoft.com/office/drawing/2014/main" id="{05748E46-85E3-B487-DFFC-EE27DF8EC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455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79</xdr:row>
      <xdr:rowOff>0</xdr:rowOff>
    </xdr:from>
    <xdr:to>
      <xdr:col>4</xdr:col>
      <xdr:colOff>190500</xdr:colOff>
      <xdr:row>79</xdr:row>
      <xdr:rowOff>190500</xdr:rowOff>
    </xdr:to>
    <xdr:pic>
      <xdr:nvPicPr>
        <xdr:cNvPr id="44" name="Picture 43">
          <a:extLst>
            <a:ext uri="{FF2B5EF4-FFF2-40B4-BE49-F238E27FC236}">
              <a16:creationId xmlns:a16="http://schemas.microsoft.com/office/drawing/2014/main" id="{CEAE20F3-C50C-2D05-1C53-2BDE5FDED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80</xdr:row>
      <xdr:rowOff>0</xdr:rowOff>
    </xdr:from>
    <xdr:to>
      <xdr:col>4</xdr:col>
      <xdr:colOff>190500</xdr:colOff>
      <xdr:row>80</xdr:row>
      <xdr:rowOff>190500</xdr:rowOff>
    </xdr:to>
    <xdr:pic>
      <xdr:nvPicPr>
        <xdr:cNvPr id="45" name="Picture 44">
          <a:extLst>
            <a:ext uri="{FF2B5EF4-FFF2-40B4-BE49-F238E27FC236}">
              <a16:creationId xmlns:a16="http://schemas.microsoft.com/office/drawing/2014/main" id="{A5DC702C-EADB-DE40-0D47-00D56EE11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81</xdr:row>
      <xdr:rowOff>0</xdr:rowOff>
    </xdr:from>
    <xdr:to>
      <xdr:col>4</xdr:col>
      <xdr:colOff>190500</xdr:colOff>
      <xdr:row>81</xdr:row>
      <xdr:rowOff>190500</xdr:rowOff>
    </xdr:to>
    <xdr:pic>
      <xdr:nvPicPr>
        <xdr:cNvPr id="46" name="Picture 45">
          <a:extLst>
            <a:ext uri="{FF2B5EF4-FFF2-40B4-BE49-F238E27FC236}">
              <a16:creationId xmlns:a16="http://schemas.microsoft.com/office/drawing/2014/main" id="{CE2FBF24-903F-44E4-7776-B14E22CFF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8397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0</xdr:rowOff>
    </xdr:from>
    <xdr:to>
      <xdr:col>4</xdr:col>
      <xdr:colOff>190500</xdr:colOff>
      <xdr:row>82</xdr:row>
      <xdr:rowOff>190500</xdr:rowOff>
    </xdr:to>
    <xdr:pic>
      <xdr:nvPicPr>
        <xdr:cNvPr id="47" name="Picture 46">
          <a:extLst>
            <a:ext uri="{FF2B5EF4-FFF2-40B4-BE49-F238E27FC236}">
              <a16:creationId xmlns:a16="http://schemas.microsoft.com/office/drawing/2014/main" id="{DBBA699D-2C45-8398-D706-10167415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12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83</xdr:row>
      <xdr:rowOff>0</xdr:rowOff>
    </xdr:from>
    <xdr:to>
      <xdr:col>4</xdr:col>
      <xdr:colOff>190500</xdr:colOff>
      <xdr:row>83</xdr:row>
      <xdr:rowOff>190500</xdr:rowOff>
    </xdr:to>
    <xdr:pic>
      <xdr:nvPicPr>
        <xdr:cNvPr id="48" name="Picture 47">
          <a:extLst>
            <a:ext uri="{FF2B5EF4-FFF2-40B4-BE49-F238E27FC236}">
              <a16:creationId xmlns:a16="http://schemas.microsoft.com/office/drawing/2014/main" id="{421DD89E-D22D-981F-39C6-9992DC99E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986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84</xdr:row>
      <xdr:rowOff>0</xdr:rowOff>
    </xdr:from>
    <xdr:to>
      <xdr:col>4</xdr:col>
      <xdr:colOff>190500</xdr:colOff>
      <xdr:row>84</xdr:row>
      <xdr:rowOff>190500</xdr:rowOff>
    </xdr:to>
    <xdr:pic>
      <xdr:nvPicPr>
        <xdr:cNvPr id="49" name="Picture 48">
          <a:extLst>
            <a:ext uri="{FF2B5EF4-FFF2-40B4-BE49-F238E27FC236}">
              <a16:creationId xmlns:a16="http://schemas.microsoft.com/office/drawing/2014/main" id="{A2D6014F-668B-0567-402A-ABA3C77A2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591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85</xdr:row>
      <xdr:rowOff>0</xdr:rowOff>
    </xdr:from>
    <xdr:to>
      <xdr:col>4</xdr:col>
      <xdr:colOff>190500</xdr:colOff>
      <xdr:row>85</xdr:row>
      <xdr:rowOff>190500</xdr:rowOff>
    </xdr:to>
    <xdr:pic>
      <xdr:nvPicPr>
        <xdr:cNvPr id="50" name="Picture 49">
          <a:extLst>
            <a:ext uri="{FF2B5EF4-FFF2-40B4-BE49-F238E27FC236}">
              <a16:creationId xmlns:a16="http://schemas.microsoft.com/office/drawing/2014/main" id="{3E957C5D-24A9-BA4F-28EE-2B1E33881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68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86</xdr:row>
      <xdr:rowOff>0</xdr:rowOff>
    </xdr:from>
    <xdr:to>
      <xdr:col>4</xdr:col>
      <xdr:colOff>190500</xdr:colOff>
      <xdr:row>86</xdr:row>
      <xdr:rowOff>190500</xdr:rowOff>
    </xdr:to>
    <xdr:pic>
      <xdr:nvPicPr>
        <xdr:cNvPr id="51" name="Picture 50">
          <a:extLst>
            <a:ext uri="{FF2B5EF4-FFF2-40B4-BE49-F238E27FC236}">
              <a16:creationId xmlns:a16="http://schemas.microsoft.com/office/drawing/2014/main" id="{12711606-5125-1472-906A-A2288BDF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87</xdr:row>
      <xdr:rowOff>0</xdr:rowOff>
    </xdr:from>
    <xdr:to>
      <xdr:col>4</xdr:col>
      <xdr:colOff>190500</xdr:colOff>
      <xdr:row>87</xdr:row>
      <xdr:rowOff>190500</xdr:rowOff>
    </xdr:to>
    <xdr:pic>
      <xdr:nvPicPr>
        <xdr:cNvPr id="52" name="Picture 51">
          <a:extLst>
            <a:ext uri="{FF2B5EF4-FFF2-40B4-BE49-F238E27FC236}">
              <a16:creationId xmlns:a16="http://schemas.microsoft.com/office/drawing/2014/main" id="{F05A733E-A77C-8B2F-CB1E-86B9ABC0A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883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88</xdr:row>
      <xdr:rowOff>0</xdr:rowOff>
    </xdr:from>
    <xdr:to>
      <xdr:col>4</xdr:col>
      <xdr:colOff>190500</xdr:colOff>
      <xdr:row>88</xdr:row>
      <xdr:rowOff>190500</xdr:rowOff>
    </xdr:to>
    <xdr:pic>
      <xdr:nvPicPr>
        <xdr:cNvPr id="53" name="Picture 52">
          <a:extLst>
            <a:ext uri="{FF2B5EF4-FFF2-40B4-BE49-F238E27FC236}">
              <a16:creationId xmlns:a16="http://schemas.microsoft.com/office/drawing/2014/main" id="{B8481EF6-8DE1-D89F-2FD5-B51E743F5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498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89</xdr:row>
      <xdr:rowOff>0</xdr:rowOff>
    </xdr:from>
    <xdr:to>
      <xdr:col>4</xdr:col>
      <xdr:colOff>190500</xdr:colOff>
      <xdr:row>89</xdr:row>
      <xdr:rowOff>190500</xdr:rowOff>
    </xdr:to>
    <xdr:pic>
      <xdr:nvPicPr>
        <xdr:cNvPr id="54" name="Picture 53">
          <a:extLst>
            <a:ext uri="{FF2B5EF4-FFF2-40B4-BE49-F238E27FC236}">
              <a16:creationId xmlns:a16="http://schemas.microsoft.com/office/drawing/2014/main" id="{BF02EAD8-979B-7397-8245-3FCE29621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626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90</xdr:row>
      <xdr:rowOff>0</xdr:rowOff>
    </xdr:from>
    <xdr:to>
      <xdr:col>4</xdr:col>
      <xdr:colOff>190500</xdr:colOff>
      <xdr:row>90</xdr:row>
      <xdr:rowOff>190500</xdr:rowOff>
    </xdr:to>
    <xdr:pic>
      <xdr:nvPicPr>
        <xdr:cNvPr id="55" name="Picture 54">
          <a:extLst>
            <a:ext uri="{FF2B5EF4-FFF2-40B4-BE49-F238E27FC236}">
              <a16:creationId xmlns:a16="http://schemas.microsoft.com/office/drawing/2014/main" id="{8D05F5CD-3C8F-0A62-2528-EF835FBF1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54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190500</xdr:colOff>
      <xdr:row>91</xdr:row>
      <xdr:rowOff>190500</xdr:rowOff>
    </xdr:to>
    <xdr:pic>
      <xdr:nvPicPr>
        <xdr:cNvPr id="56" name="Picture 55">
          <a:extLst>
            <a:ext uri="{FF2B5EF4-FFF2-40B4-BE49-F238E27FC236}">
              <a16:creationId xmlns:a16="http://schemas.microsoft.com/office/drawing/2014/main" id="{EE5B03D7-9F6B-1757-7F4D-4AB5B33F4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8821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57" name="Picture 56">
          <a:extLst>
            <a:ext uri="{FF2B5EF4-FFF2-40B4-BE49-F238E27FC236}">
              <a16:creationId xmlns:a16="http://schemas.microsoft.com/office/drawing/2014/main" id="{D060B10F-8FEC-45B7-3109-844D663BE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101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93</xdr:row>
      <xdr:rowOff>0</xdr:rowOff>
    </xdr:from>
    <xdr:to>
      <xdr:col>4</xdr:col>
      <xdr:colOff>190500</xdr:colOff>
      <xdr:row>93</xdr:row>
      <xdr:rowOff>190500</xdr:rowOff>
    </xdr:to>
    <xdr:pic>
      <xdr:nvPicPr>
        <xdr:cNvPr id="58" name="Picture 57">
          <a:extLst>
            <a:ext uri="{FF2B5EF4-FFF2-40B4-BE49-F238E27FC236}">
              <a16:creationId xmlns:a16="http://schemas.microsoft.com/office/drawing/2014/main" id="{42126648-B9A2-36BE-1237-B8483EAF1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65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4</xdr:col>
      <xdr:colOff>190500</xdr:colOff>
      <xdr:row>94</xdr:row>
      <xdr:rowOff>190500</xdr:rowOff>
    </xdr:to>
    <xdr:pic>
      <xdr:nvPicPr>
        <xdr:cNvPr id="59" name="Picture 58">
          <a:extLst>
            <a:ext uri="{FF2B5EF4-FFF2-40B4-BE49-F238E27FC236}">
              <a16:creationId xmlns:a16="http://schemas.microsoft.com/office/drawing/2014/main" id="{F569E4B2-4DCD-503E-F119-592F561E8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19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95</xdr:row>
      <xdr:rowOff>0</xdr:rowOff>
    </xdr:from>
    <xdr:to>
      <xdr:col>4</xdr:col>
      <xdr:colOff>190500</xdr:colOff>
      <xdr:row>95</xdr:row>
      <xdr:rowOff>190500</xdr:rowOff>
    </xdr:to>
    <xdr:pic>
      <xdr:nvPicPr>
        <xdr:cNvPr id="60" name="Picture 59">
          <a:extLst>
            <a:ext uri="{FF2B5EF4-FFF2-40B4-BE49-F238E27FC236}">
              <a16:creationId xmlns:a16="http://schemas.microsoft.com/office/drawing/2014/main" id="{17CB2D73-DB5F-3170-C1E7-A6D0ACECF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174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4</xdr:col>
      <xdr:colOff>190500</xdr:colOff>
      <xdr:row>96</xdr:row>
      <xdr:rowOff>190500</xdr:rowOff>
    </xdr:to>
    <xdr:pic>
      <xdr:nvPicPr>
        <xdr:cNvPr id="61" name="Picture 60">
          <a:extLst>
            <a:ext uri="{FF2B5EF4-FFF2-40B4-BE49-F238E27FC236}">
              <a16:creationId xmlns:a16="http://schemas.microsoft.com/office/drawing/2014/main" id="{68A726DB-0D8A-7E70-BD87-DC81CC199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29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97</xdr:row>
      <xdr:rowOff>0</xdr:rowOff>
    </xdr:from>
    <xdr:to>
      <xdr:col>4</xdr:col>
      <xdr:colOff>190500</xdr:colOff>
      <xdr:row>97</xdr:row>
      <xdr:rowOff>190500</xdr:rowOff>
    </xdr:to>
    <xdr:pic>
      <xdr:nvPicPr>
        <xdr:cNvPr id="62" name="Picture 61">
          <a:extLst>
            <a:ext uri="{FF2B5EF4-FFF2-40B4-BE49-F238E27FC236}">
              <a16:creationId xmlns:a16="http://schemas.microsoft.com/office/drawing/2014/main" id="{27BAE31B-7F99-21E8-C510-7AA1D6493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2844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98</xdr:row>
      <xdr:rowOff>0</xdr:rowOff>
    </xdr:from>
    <xdr:to>
      <xdr:col>4</xdr:col>
      <xdr:colOff>190500</xdr:colOff>
      <xdr:row>98</xdr:row>
      <xdr:rowOff>190500</xdr:rowOff>
    </xdr:to>
    <xdr:pic>
      <xdr:nvPicPr>
        <xdr:cNvPr id="63" name="Picture 62">
          <a:extLst>
            <a:ext uri="{FF2B5EF4-FFF2-40B4-BE49-F238E27FC236}">
              <a16:creationId xmlns:a16="http://schemas.microsoft.com/office/drawing/2014/main" id="{206916CB-2BF9-89D3-8CC8-39B84395B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39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64" name="Picture 63">
          <a:extLst>
            <a:ext uri="{FF2B5EF4-FFF2-40B4-BE49-F238E27FC236}">
              <a16:creationId xmlns:a16="http://schemas.microsoft.com/office/drawing/2014/main" id="{817A199A-04E6-7567-494C-53699296E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394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65" name="Picture 64">
          <a:extLst>
            <a:ext uri="{FF2B5EF4-FFF2-40B4-BE49-F238E27FC236}">
              <a16:creationId xmlns:a16="http://schemas.microsoft.com/office/drawing/2014/main" id="{2ECCF121-F52C-9BF4-46C0-AB8F0172B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449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66" name="Picture 65">
          <a:extLst>
            <a:ext uri="{FF2B5EF4-FFF2-40B4-BE49-F238E27FC236}">
              <a16:creationId xmlns:a16="http://schemas.microsoft.com/office/drawing/2014/main" id="{953D3D93-505C-6704-D706-F2D72F74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03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67" name="Picture 66">
          <a:extLst>
            <a:ext uri="{FF2B5EF4-FFF2-40B4-BE49-F238E27FC236}">
              <a16:creationId xmlns:a16="http://schemas.microsoft.com/office/drawing/2014/main" id="{87710786-BF75-BB50-1B1E-B7AAA59CF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558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68" name="Picture 67">
          <a:extLst>
            <a:ext uri="{FF2B5EF4-FFF2-40B4-BE49-F238E27FC236}">
              <a16:creationId xmlns:a16="http://schemas.microsoft.com/office/drawing/2014/main" id="{9591750C-E9BA-446F-7D0A-FF35A1B264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13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69" name="Picture 68">
          <a:extLst>
            <a:ext uri="{FF2B5EF4-FFF2-40B4-BE49-F238E27FC236}">
              <a16:creationId xmlns:a16="http://schemas.microsoft.com/office/drawing/2014/main" id="{F43F6B6D-185E-6B29-3415-D132C4594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68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70" name="Picture 69">
          <a:extLst>
            <a:ext uri="{FF2B5EF4-FFF2-40B4-BE49-F238E27FC236}">
              <a16:creationId xmlns:a16="http://schemas.microsoft.com/office/drawing/2014/main" id="{2EFAF880-2545-58B4-4B68-D8AD14477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7233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71" name="Picture 70">
          <a:extLst>
            <a:ext uri="{FF2B5EF4-FFF2-40B4-BE49-F238E27FC236}">
              <a16:creationId xmlns:a16="http://schemas.microsoft.com/office/drawing/2014/main" id="{04819765-FBE1-7782-213C-8DF69E683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72" name="Picture 71">
          <a:extLst>
            <a:ext uri="{FF2B5EF4-FFF2-40B4-BE49-F238E27FC236}">
              <a16:creationId xmlns:a16="http://schemas.microsoft.com/office/drawing/2014/main" id="{5B658490-B0AA-6B7E-E99E-767BD2DD3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09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73" name="Picture 72">
          <a:extLst>
            <a:ext uri="{FF2B5EF4-FFF2-40B4-BE49-F238E27FC236}">
              <a16:creationId xmlns:a16="http://schemas.microsoft.com/office/drawing/2014/main" id="{D2FA2BEE-6BCE-D0A7-D975-7205E8AD4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657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74" name="Picture 73">
          <a:extLst>
            <a:ext uri="{FF2B5EF4-FFF2-40B4-BE49-F238E27FC236}">
              <a16:creationId xmlns:a16="http://schemas.microsoft.com/office/drawing/2014/main" id="{F3B1BF74-3FBF-DF01-F9D1-9F1421999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498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124</xdr:row>
      <xdr:rowOff>0</xdr:rowOff>
    </xdr:from>
    <xdr:to>
      <xdr:col>4</xdr:col>
      <xdr:colOff>190500</xdr:colOff>
      <xdr:row>124</xdr:row>
      <xdr:rowOff>190500</xdr:rowOff>
    </xdr:to>
    <xdr:pic>
      <xdr:nvPicPr>
        <xdr:cNvPr id="75" name="Picture 74">
          <a:extLst>
            <a:ext uri="{FF2B5EF4-FFF2-40B4-BE49-F238E27FC236}">
              <a16:creationId xmlns:a16="http://schemas.microsoft.com/office/drawing/2014/main" id="{7CE0E082-11CE-7DE1-94AC-04AB899A6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61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125</xdr:row>
      <xdr:rowOff>0</xdr:rowOff>
    </xdr:from>
    <xdr:to>
      <xdr:col>4</xdr:col>
      <xdr:colOff>190500</xdr:colOff>
      <xdr:row>125</xdr:row>
      <xdr:rowOff>190500</xdr:rowOff>
    </xdr:to>
    <xdr:pic>
      <xdr:nvPicPr>
        <xdr:cNvPr id="76" name="Picture 75">
          <a:extLst>
            <a:ext uri="{FF2B5EF4-FFF2-40B4-BE49-F238E27FC236}">
              <a16:creationId xmlns:a16="http://schemas.microsoft.com/office/drawing/2014/main" id="{0F9C8127-552D-D982-7894-08A92DF9E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126</xdr:row>
      <xdr:rowOff>0</xdr:rowOff>
    </xdr:from>
    <xdr:to>
      <xdr:col>4</xdr:col>
      <xdr:colOff>190500</xdr:colOff>
      <xdr:row>126</xdr:row>
      <xdr:rowOff>190500</xdr:rowOff>
    </xdr:to>
    <xdr:pic>
      <xdr:nvPicPr>
        <xdr:cNvPr id="77" name="Picture 76">
          <a:extLst>
            <a:ext uri="{FF2B5EF4-FFF2-40B4-BE49-F238E27FC236}">
              <a16:creationId xmlns:a16="http://schemas.microsoft.com/office/drawing/2014/main" id="{822C91AB-A577-1DAF-B97C-ECE69C45C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917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127</xdr:row>
      <xdr:rowOff>0</xdr:rowOff>
    </xdr:from>
    <xdr:to>
      <xdr:col>4</xdr:col>
      <xdr:colOff>190500</xdr:colOff>
      <xdr:row>127</xdr:row>
      <xdr:rowOff>190500</xdr:rowOff>
    </xdr:to>
    <xdr:pic>
      <xdr:nvPicPr>
        <xdr:cNvPr id="78" name="Picture 77">
          <a:extLst>
            <a:ext uri="{FF2B5EF4-FFF2-40B4-BE49-F238E27FC236}">
              <a16:creationId xmlns:a16="http://schemas.microsoft.com/office/drawing/2014/main" id="{E2DC26AF-0DEB-A4B5-06FB-6501C1133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45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128</xdr:row>
      <xdr:rowOff>0</xdr:rowOff>
    </xdr:from>
    <xdr:to>
      <xdr:col>4</xdr:col>
      <xdr:colOff>190500</xdr:colOff>
      <xdr:row>128</xdr:row>
      <xdr:rowOff>190500</xdr:rowOff>
    </xdr:to>
    <xdr:pic>
      <xdr:nvPicPr>
        <xdr:cNvPr id="79" name="Picture 78">
          <a:extLst>
            <a:ext uri="{FF2B5EF4-FFF2-40B4-BE49-F238E27FC236}">
              <a16:creationId xmlns:a16="http://schemas.microsoft.com/office/drawing/2014/main" id="{6CECB21E-D8F7-F4DC-42D4-B807D1F13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173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80" name="Picture 79">
          <a:extLst>
            <a:ext uri="{FF2B5EF4-FFF2-40B4-BE49-F238E27FC236}">
              <a16:creationId xmlns:a16="http://schemas.microsoft.com/office/drawing/2014/main" id="{6F3AC81D-F2C5-548B-9238-77A778626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01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81" name="Picture 80">
          <a:extLst>
            <a:ext uri="{FF2B5EF4-FFF2-40B4-BE49-F238E27FC236}">
              <a16:creationId xmlns:a16="http://schemas.microsoft.com/office/drawing/2014/main" id="{61440EFA-2EF3-9A5B-FC18-5F88610E0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75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82" name="Picture 81">
          <a:extLst>
            <a:ext uri="{FF2B5EF4-FFF2-40B4-BE49-F238E27FC236}">
              <a16:creationId xmlns:a16="http://schemas.microsoft.com/office/drawing/2014/main" id="{C814FCE0-24A8-1409-AE31-6FEFEFD27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448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83" name="Picture 82">
          <a:extLst>
            <a:ext uri="{FF2B5EF4-FFF2-40B4-BE49-F238E27FC236}">
              <a16:creationId xmlns:a16="http://schemas.microsoft.com/office/drawing/2014/main" id="{AEECC89A-CC8C-BA54-2F3B-5036DEF72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2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133</xdr:row>
      <xdr:rowOff>0</xdr:rowOff>
    </xdr:from>
    <xdr:to>
      <xdr:col>4</xdr:col>
      <xdr:colOff>190500</xdr:colOff>
      <xdr:row>133</xdr:row>
      <xdr:rowOff>190500</xdr:rowOff>
    </xdr:to>
    <xdr:pic>
      <xdr:nvPicPr>
        <xdr:cNvPr id="84" name="Picture 83">
          <a:extLst>
            <a:ext uri="{FF2B5EF4-FFF2-40B4-BE49-F238E27FC236}">
              <a16:creationId xmlns:a16="http://schemas.microsoft.com/office/drawing/2014/main" id="{A14CC836-FA68-D8E6-70F1-F52C9E82F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594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134</xdr:row>
      <xdr:rowOff>0</xdr:rowOff>
    </xdr:from>
    <xdr:to>
      <xdr:col>4</xdr:col>
      <xdr:colOff>190500</xdr:colOff>
      <xdr:row>134</xdr:row>
      <xdr:rowOff>190500</xdr:rowOff>
    </xdr:to>
    <xdr:pic>
      <xdr:nvPicPr>
        <xdr:cNvPr id="85" name="Picture 84">
          <a:extLst>
            <a:ext uri="{FF2B5EF4-FFF2-40B4-BE49-F238E27FC236}">
              <a16:creationId xmlns:a16="http://schemas.microsoft.com/office/drawing/2014/main" id="{CCE0DC29-D989-BA64-E803-413AFB413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04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135</xdr:row>
      <xdr:rowOff>0</xdr:rowOff>
    </xdr:from>
    <xdr:to>
      <xdr:col>4</xdr:col>
      <xdr:colOff>190500</xdr:colOff>
      <xdr:row>135</xdr:row>
      <xdr:rowOff>190500</xdr:rowOff>
    </xdr:to>
    <xdr:pic>
      <xdr:nvPicPr>
        <xdr:cNvPr id="86" name="Picture 85">
          <a:extLst>
            <a:ext uri="{FF2B5EF4-FFF2-40B4-BE49-F238E27FC236}">
              <a16:creationId xmlns:a16="http://schemas.microsoft.com/office/drawing/2014/main" id="{4C38D9AD-866B-6335-2E19-6A8740306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777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136</xdr:row>
      <xdr:rowOff>0</xdr:rowOff>
    </xdr:from>
    <xdr:to>
      <xdr:col>4</xdr:col>
      <xdr:colOff>190500</xdr:colOff>
      <xdr:row>136</xdr:row>
      <xdr:rowOff>190500</xdr:rowOff>
    </xdr:to>
    <xdr:pic>
      <xdr:nvPicPr>
        <xdr:cNvPr id="87" name="Picture 86">
          <a:extLst>
            <a:ext uri="{FF2B5EF4-FFF2-40B4-BE49-F238E27FC236}">
              <a16:creationId xmlns:a16="http://schemas.microsoft.com/office/drawing/2014/main" id="{A1314882-ABC0-D795-7C93-1DBDB1B8E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923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88" name="Picture 87">
          <a:extLst>
            <a:ext uri="{FF2B5EF4-FFF2-40B4-BE49-F238E27FC236}">
              <a16:creationId xmlns:a16="http://schemas.microsoft.com/office/drawing/2014/main" id="{CF6FEB6A-7D1A-D41C-1103-567E7648C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89" name="Picture 88">
          <a:extLst>
            <a:ext uri="{FF2B5EF4-FFF2-40B4-BE49-F238E27FC236}">
              <a16:creationId xmlns:a16="http://schemas.microsoft.com/office/drawing/2014/main" id="{509D099A-F81F-16D5-2549-C1F5EBF3F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90" name="Picture 89">
          <a:extLst>
            <a:ext uri="{FF2B5EF4-FFF2-40B4-BE49-F238E27FC236}">
              <a16:creationId xmlns:a16="http://schemas.microsoft.com/office/drawing/2014/main" id="{037496B4-0C90-0D44-B76C-DE7F7D707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62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91" name="Picture 90">
          <a:extLst>
            <a:ext uri="{FF2B5EF4-FFF2-40B4-BE49-F238E27FC236}">
              <a16:creationId xmlns:a16="http://schemas.microsoft.com/office/drawing/2014/main" id="{C5831ABA-4917-F196-9A0D-197CCD4FF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0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92" name="Picture 91">
          <a:extLst>
            <a:ext uri="{FF2B5EF4-FFF2-40B4-BE49-F238E27FC236}">
              <a16:creationId xmlns:a16="http://schemas.microsoft.com/office/drawing/2014/main" id="{17E98035-D62E-D9C5-825F-7DF85529F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55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93" name="Picture 92">
          <a:extLst>
            <a:ext uri="{FF2B5EF4-FFF2-40B4-BE49-F238E27FC236}">
              <a16:creationId xmlns:a16="http://schemas.microsoft.com/office/drawing/2014/main" id="{B92EA679-EEA4-4D56-AB63-E50AEF452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94" name="Picture 93">
          <a:extLst>
            <a:ext uri="{FF2B5EF4-FFF2-40B4-BE49-F238E27FC236}">
              <a16:creationId xmlns:a16="http://schemas.microsoft.com/office/drawing/2014/main" id="{6EBA3038-BEAC-30C1-5D26-04700BCA9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479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95" name="Picture 94">
          <a:extLst>
            <a:ext uri="{FF2B5EF4-FFF2-40B4-BE49-F238E27FC236}">
              <a16:creationId xmlns:a16="http://schemas.microsoft.com/office/drawing/2014/main" id="{DFCE738E-D933-31E8-C96B-B7CF99541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94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96" name="Picture 95">
          <a:extLst>
            <a:ext uri="{FF2B5EF4-FFF2-40B4-BE49-F238E27FC236}">
              <a16:creationId xmlns:a16="http://schemas.microsoft.com/office/drawing/2014/main" id="{A42B46C7-3F2A-6CC3-D347-A48679B5D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4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97" name="Picture 96">
          <a:extLst>
            <a:ext uri="{FF2B5EF4-FFF2-40B4-BE49-F238E27FC236}">
              <a16:creationId xmlns:a16="http://schemas.microsoft.com/office/drawing/2014/main" id="{F4B96A7C-4D2D-6DA2-2D1E-9FDE440A3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147</xdr:row>
      <xdr:rowOff>0</xdr:rowOff>
    </xdr:from>
    <xdr:to>
      <xdr:col>4</xdr:col>
      <xdr:colOff>190500</xdr:colOff>
      <xdr:row>147</xdr:row>
      <xdr:rowOff>190500</xdr:rowOff>
    </xdr:to>
    <xdr:pic>
      <xdr:nvPicPr>
        <xdr:cNvPr id="98" name="Picture 97">
          <a:extLst>
            <a:ext uri="{FF2B5EF4-FFF2-40B4-BE49-F238E27FC236}">
              <a16:creationId xmlns:a16="http://schemas.microsoft.com/office/drawing/2014/main" id="{976ECC13-E574-1120-4D0D-4B4C1262A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599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99" name="Picture 98">
          <a:extLst>
            <a:ext uri="{FF2B5EF4-FFF2-40B4-BE49-F238E27FC236}">
              <a16:creationId xmlns:a16="http://schemas.microsoft.com/office/drawing/2014/main" id="{98FE599B-5C9C-EA43-C39E-3C9EC6978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100" name="Picture 99">
          <a:extLst>
            <a:ext uri="{FF2B5EF4-FFF2-40B4-BE49-F238E27FC236}">
              <a16:creationId xmlns:a16="http://schemas.microsoft.com/office/drawing/2014/main" id="{8F20CD5B-ED47-F043-5E56-135DA5894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879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101" name="Picture 100">
          <a:extLst>
            <a:ext uri="{FF2B5EF4-FFF2-40B4-BE49-F238E27FC236}">
              <a16:creationId xmlns:a16="http://schemas.microsoft.com/office/drawing/2014/main" id="{1BE868DA-6618-7D69-03F1-B55F8F7BA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642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153</xdr:row>
      <xdr:rowOff>0</xdr:rowOff>
    </xdr:from>
    <xdr:to>
      <xdr:col>4</xdr:col>
      <xdr:colOff>190500</xdr:colOff>
      <xdr:row>153</xdr:row>
      <xdr:rowOff>190500</xdr:rowOff>
    </xdr:to>
    <xdr:pic>
      <xdr:nvPicPr>
        <xdr:cNvPr id="102" name="Picture 101">
          <a:extLst>
            <a:ext uri="{FF2B5EF4-FFF2-40B4-BE49-F238E27FC236}">
              <a16:creationId xmlns:a16="http://schemas.microsoft.com/office/drawing/2014/main" id="{88C2A8E9-7C05-4498-B689-3D31A8424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80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154</xdr:row>
      <xdr:rowOff>0</xdr:rowOff>
    </xdr:from>
    <xdr:to>
      <xdr:col>4</xdr:col>
      <xdr:colOff>190500</xdr:colOff>
      <xdr:row>154</xdr:row>
      <xdr:rowOff>190500</xdr:rowOff>
    </xdr:to>
    <xdr:pic>
      <xdr:nvPicPr>
        <xdr:cNvPr id="103" name="Picture 102">
          <a:extLst>
            <a:ext uri="{FF2B5EF4-FFF2-40B4-BE49-F238E27FC236}">
              <a16:creationId xmlns:a16="http://schemas.microsoft.com/office/drawing/2014/main" id="{84A82B48-943D-A8F0-CAFF-AABEB5F82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354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155</xdr:row>
      <xdr:rowOff>0</xdr:rowOff>
    </xdr:from>
    <xdr:to>
      <xdr:col>4</xdr:col>
      <xdr:colOff>190500</xdr:colOff>
      <xdr:row>155</xdr:row>
      <xdr:rowOff>190500</xdr:rowOff>
    </xdr:to>
    <xdr:pic>
      <xdr:nvPicPr>
        <xdr:cNvPr id="104" name="Picture 103">
          <a:extLst>
            <a:ext uri="{FF2B5EF4-FFF2-40B4-BE49-F238E27FC236}">
              <a16:creationId xmlns:a16="http://schemas.microsoft.com/office/drawing/2014/main" id="{65A33DD5-900B-0DFC-A69B-2731742B4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086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xdr:row>
      <xdr:rowOff>0</xdr:rowOff>
    </xdr:from>
    <xdr:to>
      <xdr:col>4</xdr:col>
      <xdr:colOff>190500</xdr:colOff>
      <xdr:row>164</xdr:row>
      <xdr:rowOff>190500</xdr:rowOff>
    </xdr:to>
    <xdr:pic>
      <xdr:nvPicPr>
        <xdr:cNvPr id="105" name="Picture 104">
          <a:extLst>
            <a:ext uri="{FF2B5EF4-FFF2-40B4-BE49-F238E27FC236}">
              <a16:creationId xmlns:a16="http://schemas.microsoft.com/office/drawing/2014/main" id="{26086F6E-7A07-F8D3-BEDC-E6823BEA4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94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165</xdr:row>
      <xdr:rowOff>0</xdr:rowOff>
    </xdr:from>
    <xdr:to>
      <xdr:col>4</xdr:col>
      <xdr:colOff>190500</xdr:colOff>
      <xdr:row>165</xdr:row>
      <xdr:rowOff>190500</xdr:rowOff>
    </xdr:to>
    <xdr:pic>
      <xdr:nvPicPr>
        <xdr:cNvPr id="106" name="Picture 105">
          <a:extLst>
            <a:ext uri="{FF2B5EF4-FFF2-40B4-BE49-F238E27FC236}">
              <a16:creationId xmlns:a16="http://schemas.microsoft.com/office/drawing/2014/main" id="{E3035DB7-2BA6-A58D-0CB9-908F78EB0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8864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xdr:row>
      <xdr:rowOff>0</xdr:rowOff>
    </xdr:from>
    <xdr:to>
      <xdr:col>4</xdr:col>
      <xdr:colOff>190500</xdr:colOff>
      <xdr:row>166</xdr:row>
      <xdr:rowOff>190500</xdr:rowOff>
    </xdr:to>
    <xdr:pic>
      <xdr:nvPicPr>
        <xdr:cNvPr id="107" name="Picture 106">
          <a:extLst>
            <a:ext uri="{FF2B5EF4-FFF2-40B4-BE49-F238E27FC236}">
              <a16:creationId xmlns:a16="http://schemas.microsoft.com/office/drawing/2014/main" id="{C323D101-3326-48AC-7B2E-636E8AAD3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977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167</xdr:row>
      <xdr:rowOff>0</xdr:rowOff>
    </xdr:from>
    <xdr:to>
      <xdr:col>4</xdr:col>
      <xdr:colOff>190500</xdr:colOff>
      <xdr:row>167</xdr:row>
      <xdr:rowOff>190500</xdr:rowOff>
    </xdr:to>
    <xdr:pic>
      <xdr:nvPicPr>
        <xdr:cNvPr id="108" name="Picture 107">
          <a:extLst>
            <a:ext uri="{FF2B5EF4-FFF2-40B4-BE49-F238E27FC236}">
              <a16:creationId xmlns:a16="http://schemas.microsoft.com/office/drawing/2014/main" id="{ADF24C1D-F5D1-D71C-CC5B-8EA21E5AD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32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168</xdr:row>
      <xdr:rowOff>0</xdr:rowOff>
    </xdr:from>
    <xdr:to>
      <xdr:col>4</xdr:col>
      <xdr:colOff>190500</xdr:colOff>
      <xdr:row>168</xdr:row>
      <xdr:rowOff>190500</xdr:rowOff>
    </xdr:to>
    <xdr:pic>
      <xdr:nvPicPr>
        <xdr:cNvPr id="109" name="Picture 108">
          <a:extLst>
            <a:ext uri="{FF2B5EF4-FFF2-40B4-BE49-F238E27FC236}">
              <a16:creationId xmlns:a16="http://schemas.microsoft.com/office/drawing/2014/main" id="{E347FB66-CF6B-B4E0-C32B-063149F1A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087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169</xdr:row>
      <xdr:rowOff>0</xdr:rowOff>
    </xdr:from>
    <xdr:to>
      <xdr:col>4</xdr:col>
      <xdr:colOff>190500</xdr:colOff>
      <xdr:row>169</xdr:row>
      <xdr:rowOff>190500</xdr:rowOff>
    </xdr:to>
    <xdr:pic>
      <xdr:nvPicPr>
        <xdr:cNvPr id="110" name="Picture 109">
          <a:extLst>
            <a:ext uri="{FF2B5EF4-FFF2-40B4-BE49-F238E27FC236}">
              <a16:creationId xmlns:a16="http://schemas.microsoft.com/office/drawing/2014/main" id="{1404CCF0-AD91-E768-B4AC-F42AE5FB3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179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170</xdr:row>
      <xdr:rowOff>0</xdr:rowOff>
    </xdr:from>
    <xdr:to>
      <xdr:col>4</xdr:col>
      <xdr:colOff>190500</xdr:colOff>
      <xdr:row>170</xdr:row>
      <xdr:rowOff>190500</xdr:rowOff>
    </xdr:to>
    <xdr:pic>
      <xdr:nvPicPr>
        <xdr:cNvPr id="111" name="Picture 110">
          <a:extLst>
            <a:ext uri="{FF2B5EF4-FFF2-40B4-BE49-F238E27FC236}">
              <a16:creationId xmlns:a16="http://schemas.microsoft.com/office/drawing/2014/main" id="{5C04A37C-C5F3-5F0C-6756-E9990438E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27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0</xdr:rowOff>
    </xdr:from>
    <xdr:to>
      <xdr:col>4</xdr:col>
      <xdr:colOff>190500</xdr:colOff>
      <xdr:row>171</xdr:row>
      <xdr:rowOff>190500</xdr:rowOff>
    </xdr:to>
    <xdr:pic>
      <xdr:nvPicPr>
        <xdr:cNvPr id="112" name="Picture 111">
          <a:extLst>
            <a:ext uri="{FF2B5EF4-FFF2-40B4-BE49-F238E27FC236}">
              <a16:creationId xmlns:a16="http://schemas.microsoft.com/office/drawing/2014/main" id="{49692BB3-8458-551B-6EE9-A8C0936A3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172</xdr:row>
      <xdr:rowOff>0</xdr:rowOff>
    </xdr:from>
    <xdr:to>
      <xdr:col>4</xdr:col>
      <xdr:colOff>190500</xdr:colOff>
      <xdr:row>172</xdr:row>
      <xdr:rowOff>190500</xdr:rowOff>
    </xdr:to>
    <xdr:pic>
      <xdr:nvPicPr>
        <xdr:cNvPr id="113" name="Picture 112">
          <a:extLst>
            <a:ext uri="{FF2B5EF4-FFF2-40B4-BE49-F238E27FC236}">
              <a16:creationId xmlns:a16="http://schemas.microsoft.com/office/drawing/2014/main" id="{DF5CF00B-31C8-EED0-AD40-44A259A31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453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173</xdr:row>
      <xdr:rowOff>0</xdr:rowOff>
    </xdr:from>
    <xdr:to>
      <xdr:col>4</xdr:col>
      <xdr:colOff>190500</xdr:colOff>
      <xdr:row>173</xdr:row>
      <xdr:rowOff>190500</xdr:rowOff>
    </xdr:to>
    <xdr:pic>
      <xdr:nvPicPr>
        <xdr:cNvPr id="114" name="Picture 113">
          <a:extLst>
            <a:ext uri="{FF2B5EF4-FFF2-40B4-BE49-F238E27FC236}">
              <a16:creationId xmlns:a16="http://schemas.microsoft.com/office/drawing/2014/main" id="{39D8D20A-D346-D960-0EBE-F8E60A73B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526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175</xdr:row>
      <xdr:rowOff>0</xdr:rowOff>
    </xdr:from>
    <xdr:to>
      <xdr:col>4</xdr:col>
      <xdr:colOff>190500</xdr:colOff>
      <xdr:row>175</xdr:row>
      <xdr:rowOff>190500</xdr:rowOff>
    </xdr:to>
    <xdr:pic>
      <xdr:nvPicPr>
        <xdr:cNvPr id="115" name="Picture 114">
          <a:extLst>
            <a:ext uri="{FF2B5EF4-FFF2-40B4-BE49-F238E27FC236}">
              <a16:creationId xmlns:a16="http://schemas.microsoft.com/office/drawing/2014/main" id="{1786C691-7D9B-A33D-31AE-481E1B268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7276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176</xdr:row>
      <xdr:rowOff>0</xdr:rowOff>
    </xdr:from>
    <xdr:to>
      <xdr:col>4</xdr:col>
      <xdr:colOff>190500</xdr:colOff>
      <xdr:row>176</xdr:row>
      <xdr:rowOff>190500</xdr:rowOff>
    </xdr:to>
    <xdr:pic>
      <xdr:nvPicPr>
        <xdr:cNvPr id="116" name="Picture 115">
          <a:extLst>
            <a:ext uri="{FF2B5EF4-FFF2-40B4-BE49-F238E27FC236}">
              <a16:creationId xmlns:a16="http://schemas.microsoft.com/office/drawing/2014/main" id="{56003CCD-F0FE-0332-7848-948B08230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837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177</xdr:row>
      <xdr:rowOff>0</xdr:rowOff>
    </xdr:from>
    <xdr:to>
      <xdr:col>4</xdr:col>
      <xdr:colOff>190500</xdr:colOff>
      <xdr:row>177</xdr:row>
      <xdr:rowOff>190500</xdr:rowOff>
    </xdr:to>
    <xdr:pic>
      <xdr:nvPicPr>
        <xdr:cNvPr id="117" name="Picture 116">
          <a:extLst>
            <a:ext uri="{FF2B5EF4-FFF2-40B4-BE49-F238E27FC236}">
              <a16:creationId xmlns:a16="http://schemas.microsoft.com/office/drawing/2014/main" id="{880A4065-4F78-9CAC-01AF-E5C466A40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947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178</xdr:row>
      <xdr:rowOff>0</xdr:rowOff>
    </xdr:from>
    <xdr:to>
      <xdr:col>4</xdr:col>
      <xdr:colOff>190500</xdr:colOff>
      <xdr:row>178</xdr:row>
      <xdr:rowOff>190500</xdr:rowOff>
    </xdr:to>
    <xdr:pic>
      <xdr:nvPicPr>
        <xdr:cNvPr id="118" name="Picture 117">
          <a:extLst>
            <a:ext uri="{FF2B5EF4-FFF2-40B4-BE49-F238E27FC236}">
              <a16:creationId xmlns:a16="http://schemas.microsoft.com/office/drawing/2014/main" id="{CB7D792C-EC2A-5CCD-19A4-4F01D34A16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05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179</xdr:row>
      <xdr:rowOff>0</xdr:rowOff>
    </xdr:from>
    <xdr:to>
      <xdr:col>4</xdr:col>
      <xdr:colOff>190500</xdr:colOff>
      <xdr:row>179</xdr:row>
      <xdr:rowOff>190500</xdr:rowOff>
    </xdr:to>
    <xdr:pic>
      <xdr:nvPicPr>
        <xdr:cNvPr id="119" name="Picture 118">
          <a:extLst>
            <a:ext uri="{FF2B5EF4-FFF2-40B4-BE49-F238E27FC236}">
              <a16:creationId xmlns:a16="http://schemas.microsoft.com/office/drawing/2014/main" id="{8BFBD4CF-0316-BF0A-C7A8-3DA53B753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1665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180</xdr:row>
      <xdr:rowOff>0</xdr:rowOff>
    </xdr:from>
    <xdr:to>
      <xdr:col>4</xdr:col>
      <xdr:colOff>190500</xdr:colOff>
      <xdr:row>180</xdr:row>
      <xdr:rowOff>190500</xdr:rowOff>
    </xdr:to>
    <xdr:pic>
      <xdr:nvPicPr>
        <xdr:cNvPr id="120" name="Picture 119">
          <a:extLst>
            <a:ext uri="{FF2B5EF4-FFF2-40B4-BE49-F238E27FC236}">
              <a16:creationId xmlns:a16="http://schemas.microsoft.com/office/drawing/2014/main" id="{5899AFC2-341E-9676-D583-AF25B59D5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27632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181</xdr:row>
      <xdr:rowOff>0</xdr:rowOff>
    </xdr:from>
    <xdr:to>
      <xdr:col>4</xdr:col>
      <xdr:colOff>190500</xdr:colOff>
      <xdr:row>181</xdr:row>
      <xdr:rowOff>190500</xdr:rowOff>
    </xdr:to>
    <xdr:pic>
      <xdr:nvPicPr>
        <xdr:cNvPr id="121" name="Picture 120">
          <a:extLst>
            <a:ext uri="{FF2B5EF4-FFF2-40B4-BE49-F238E27FC236}">
              <a16:creationId xmlns:a16="http://schemas.microsoft.com/office/drawing/2014/main" id="{14D9D007-42F5-2116-1403-AB8DC32C1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3677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182</xdr:row>
      <xdr:rowOff>0</xdr:rowOff>
    </xdr:from>
    <xdr:to>
      <xdr:col>4</xdr:col>
      <xdr:colOff>190500</xdr:colOff>
      <xdr:row>182</xdr:row>
      <xdr:rowOff>190500</xdr:rowOff>
    </xdr:to>
    <xdr:pic>
      <xdr:nvPicPr>
        <xdr:cNvPr id="122" name="Picture 121">
          <a:extLst>
            <a:ext uri="{FF2B5EF4-FFF2-40B4-BE49-F238E27FC236}">
              <a16:creationId xmlns:a16="http://schemas.microsoft.com/office/drawing/2014/main" id="{9A58C57F-6522-9BC3-3E3F-CC708425B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4592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183</xdr:row>
      <xdr:rowOff>0</xdr:rowOff>
    </xdr:from>
    <xdr:to>
      <xdr:col>4</xdr:col>
      <xdr:colOff>190500</xdr:colOff>
      <xdr:row>183</xdr:row>
      <xdr:rowOff>190500</xdr:rowOff>
    </xdr:to>
    <xdr:pic>
      <xdr:nvPicPr>
        <xdr:cNvPr id="123" name="Picture 122">
          <a:extLst>
            <a:ext uri="{FF2B5EF4-FFF2-40B4-BE49-F238E27FC236}">
              <a16:creationId xmlns:a16="http://schemas.microsoft.com/office/drawing/2014/main" id="{B86F29EC-3380-D52D-D4EA-6442C5710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5689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184</xdr:row>
      <xdr:rowOff>0</xdr:rowOff>
    </xdr:from>
    <xdr:to>
      <xdr:col>4</xdr:col>
      <xdr:colOff>190500</xdr:colOff>
      <xdr:row>184</xdr:row>
      <xdr:rowOff>190500</xdr:rowOff>
    </xdr:to>
    <xdr:pic>
      <xdr:nvPicPr>
        <xdr:cNvPr id="124" name="Picture 123">
          <a:extLst>
            <a:ext uri="{FF2B5EF4-FFF2-40B4-BE49-F238E27FC236}">
              <a16:creationId xmlns:a16="http://schemas.microsoft.com/office/drawing/2014/main" id="{E3A07A81-18E8-9633-E2AB-54FCA1AA6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678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185</xdr:row>
      <xdr:rowOff>0</xdr:rowOff>
    </xdr:from>
    <xdr:to>
      <xdr:col>4</xdr:col>
      <xdr:colOff>190500</xdr:colOff>
      <xdr:row>185</xdr:row>
      <xdr:rowOff>190500</xdr:rowOff>
    </xdr:to>
    <xdr:pic>
      <xdr:nvPicPr>
        <xdr:cNvPr id="125" name="Picture 124">
          <a:extLst>
            <a:ext uri="{FF2B5EF4-FFF2-40B4-BE49-F238E27FC236}">
              <a16:creationId xmlns:a16="http://schemas.microsoft.com/office/drawing/2014/main" id="{24ED3FC3-95D8-C8FA-711F-BFC7E0A12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788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186</xdr:row>
      <xdr:rowOff>0</xdr:rowOff>
    </xdr:from>
    <xdr:to>
      <xdr:col>4</xdr:col>
      <xdr:colOff>190500</xdr:colOff>
      <xdr:row>186</xdr:row>
      <xdr:rowOff>190500</xdr:rowOff>
    </xdr:to>
    <xdr:pic>
      <xdr:nvPicPr>
        <xdr:cNvPr id="126" name="Picture 125">
          <a:extLst>
            <a:ext uri="{FF2B5EF4-FFF2-40B4-BE49-F238E27FC236}">
              <a16:creationId xmlns:a16="http://schemas.microsoft.com/office/drawing/2014/main" id="{21AD8016-8117-B2F6-E27D-8ED2C4362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8981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187</xdr:row>
      <xdr:rowOff>0</xdr:rowOff>
    </xdr:from>
    <xdr:to>
      <xdr:col>4</xdr:col>
      <xdr:colOff>190500</xdr:colOff>
      <xdr:row>187</xdr:row>
      <xdr:rowOff>190500</xdr:rowOff>
    </xdr:to>
    <xdr:pic>
      <xdr:nvPicPr>
        <xdr:cNvPr id="127" name="Picture 126">
          <a:extLst>
            <a:ext uri="{FF2B5EF4-FFF2-40B4-BE49-F238E27FC236}">
              <a16:creationId xmlns:a16="http://schemas.microsoft.com/office/drawing/2014/main" id="{A0F84D6A-F422-A90B-7131-827A00CBF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69712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188</xdr:row>
      <xdr:rowOff>0</xdr:rowOff>
    </xdr:from>
    <xdr:to>
      <xdr:col>4</xdr:col>
      <xdr:colOff>190500</xdr:colOff>
      <xdr:row>188</xdr:row>
      <xdr:rowOff>190500</xdr:rowOff>
    </xdr:to>
    <xdr:pic>
      <xdr:nvPicPr>
        <xdr:cNvPr id="128" name="Picture 127">
          <a:extLst>
            <a:ext uri="{FF2B5EF4-FFF2-40B4-BE49-F238E27FC236}">
              <a16:creationId xmlns:a16="http://schemas.microsoft.com/office/drawing/2014/main" id="{3158A001-8721-EF75-3943-A8FBCF02B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044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189</xdr:row>
      <xdr:rowOff>0</xdr:rowOff>
    </xdr:from>
    <xdr:to>
      <xdr:col>4</xdr:col>
      <xdr:colOff>190500</xdr:colOff>
      <xdr:row>189</xdr:row>
      <xdr:rowOff>190500</xdr:rowOff>
    </xdr:to>
    <xdr:pic>
      <xdr:nvPicPr>
        <xdr:cNvPr id="129" name="Picture 128">
          <a:extLst>
            <a:ext uri="{FF2B5EF4-FFF2-40B4-BE49-F238E27FC236}">
              <a16:creationId xmlns:a16="http://schemas.microsoft.com/office/drawing/2014/main" id="{A427CBD7-0F1D-48B0-7D12-4D18062AC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35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190</xdr:row>
      <xdr:rowOff>0</xdr:rowOff>
    </xdr:from>
    <xdr:to>
      <xdr:col>4</xdr:col>
      <xdr:colOff>190500</xdr:colOff>
      <xdr:row>190</xdr:row>
      <xdr:rowOff>190500</xdr:rowOff>
    </xdr:to>
    <xdr:pic>
      <xdr:nvPicPr>
        <xdr:cNvPr id="130" name="Picture 129">
          <a:extLst>
            <a:ext uri="{FF2B5EF4-FFF2-40B4-BE49-F238E27FC236}">
              <a16:creationId xmlns:a16="http://schemas.microsoft.com/office/drawing/2014/main" id="{E2583793-AC2A-083D-500D-665EF742F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227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191</xdr:row>
      <xdr:rowOff>0</xdr:rowOff>
    </xdr:from>
    <xdr:to>
      <xdr:col>4</xdr:col>
      <xdr:colOff>190500</xdr:colOff>
      <xdr:row>191</xdr:row>
      <xdr:rowOff>190500</xdr:rowOff>
    </xdr:to>
    <xdr:pic>
      <xdr:nvPicPr>
        <xdr:cNvPr id="131" name="Picture 130">
          <a:extLst>
            <a:ext uri="{FF2B5EF4-FFF2-40B4-BE49-F238E27FC236}">
              <a16:creationId xmlns:a16="http://schemas.microsoft.com/office/drawing/2014/main" id="{E8EAE904-9CAD-076D-3C10-61FAE7213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318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192</xdr:row>
      <xdr:rowOff>0</xdr:rowOff>
    </xdr:from>
    <xdr:to>
      <xdr:col>4</xdr:col>
      <xdr:colOff>190500</xdr:colOff>
      <xdr:row>192</xdr:row>
      <xdr:rowOff>190500</xdr:rowOff>
    </xdr:to>
    <xdr:pic>
      <xdr:nvPicPr>
        <xdr:cNvPr id="132" name="Picture 131">
          <a:extLst>
            <a:ext uri="{FF2B5EF4-FFF2-40B4-BE49-F238E27FC236}">
              <a16:creationId xmlns:a16="http://schemas.microsoft.com/office/drawing/2014/main" id="{3F9C7536-7BC8-D914-CB4E-3700539AC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41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193</xdr:row>
      <xdr:rowOff>0</xdr:rowOff>
    </xdr:from>
    <xdr:to>
      <xdr:col>4</xdr:col>
      <xdr:colOff>190500</xdr:colOff>
      <xdr:row>193</xdr:row>
      <xdr:rowOff>190500</xdr:rowOff>
    </xdr:to>
    <xdr:pic>
      <xdr:nvPicPr>
        <xdr:cNvPr id="133" name="Picture 132">
          <a:extLst>
            <a:ext uri="{FF2B5EF4-FFF2-40B4-BE49-F238E27FC236}">
              <a16:creationId xmlns:a16="http://schemas.microsoft.com/office/drawing/2014/main" id="{A2E044E5-2119-46FC-45F7-75E9760F3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01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194</xdr:row>
      <xdr:rowOff>0</xdr:rowOff>
    </xdr:from>
    <xdr:to>
      <xdr:col>4</xdr:col>
      <xdr:colOff>190500</xdr:colOff>
      <xdr:row>194</xdr:row>
      <xdr:rowOff>190500</xdr:rowOff>
    </xdr:to>
    <xdr:pic>
      <xdr:nvPicPr>
        <xdr:cNvPr id="134" name="Picture 133">
          <a:extLst>
            <a:ext uri="{FF2B5EF4-FFF2-40B4-BE49-F238E27FC236}">
              <a16:creationId xmlns:a16="http://schemas.microsoft.com/office/drawing/2014/main" id="{63139FDC-0757-5964-D2F2-FF353741B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5930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195</xdr:row>
      <xdr:rowOff>0</xdr:rowOff>
    </xdr:from>
    <xdr:to>
      <xdr:col>4</xdr:col>
      <xdr:colOff>190500</xdr:colOff>
      <xdr:row>195</xdr:row>
      <xdr:rowOff>190500</xdr:rowOff>
    </xdr:to>
    <xdr:pic>
      <xdr:nvPicPr>
        <xdr:cNvPr id="135" name="Picture 134">
          <a:extLst>
            <a:ext uri="{FF2B5EF4-FFF2-40B4-BE49-F238E27FC236}">
              <a16:creationId xmlns:a16="http://schemas.microsoft.com/office/drawing/2014/main" id="{289B6815-9437-4986-7C3E-7C8D74335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6662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196</xdr:row>
      <xdr:rowOff>0</xdr:rowOff>
    </xdr:from>
    <xdr:to>
      <xdr:col>4</xdr:col>
      <xdr:colOff>190500</xdr:colOff>
      <xdr:row>196</xdr:row>
      <xdr:rowOff>190500</xdr:rowOff>
    </xdr:to>
    <xdr:pic>
      <xdr:nvPicPr>
        <xdr:cNvPr id="136" name="Picture 135">
          <a:extLst>
            <a:ext uri="{FF2B5EF4-FFF2-40B4-BE49-F238E27FC236}">
              <a16:creationId xmlns:a16="http://schemas.microsoft.com/office/drawing/2014/main" id="{6F7A0EF9-84CC-39E3-74AB-6BB168A52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7393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197</xdr:row>
      <xdr:rowOff>0</xdr:rowOff>
    </xdr:from>
    <xdr:to>
      <xdr:col>4</xdr:col>
      <xdr:colOff>190500</xdr:colOff>
      <xdr:row>197</xdr:row>
      <xdr:rowOff>190500</xdr:rowOff>
    </xdr:to>
    <xdr:pic>
      <xdr:nvPicPr>
        <xdr:cNvPr id="137" name="Picture 136">
          <a:extLst>
            <a:ext uri="{FF2B5EF4-FFF2-40B4-BE49-F238E27FC236}">
              <a16:creationId xmlns:a16="http://schemas.microsoft.com/office/drawing/2014/main" id="{F6E0B24B-EB5E-7248-5CDF-C52EC4676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849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198</xdr:row>
      <xdr:rowOff>0</xdr:rowOff>
    </xdr:from>
    <xdr:to>
      <xdr:col>4</xdr:col>
      <xdr:colOff>190500</xdr:colOff>
      <xdr:row>198</xdr:row>
      <xdr:rowOff>190500</xdr:rowOff>
    </xdr:to>
    <xdr:pic>
      <xdr:nvPicPr>
        <xdr:cNvPr id="138" name="Picture 137">
          <a:extLst>
            <a:ext uri="{FF2B5EF4-FFF2-40B4-BE49-F238E27FC236}">
              <a16:creationId xmlns:a16="http://schemas.microsoft.com/office/drawing/2014/main" id="{38CB590C-E92F-0F90-9602-C8CC41ABC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9588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200</xdr:row>
      <xdr:rowOff>0</xdr:rowOff>
    </xdr:from>
    <xdr:to>
      <xdr:col>4</xdr:col>
      <xdr:colOff>190500</xdr:colOff>
      <xdr:row>200</xdr:row>
      <xdr:rowOff>190500</xdr:rowOff>
    </xdr:to>
    <xdr:pic>
      <xdr:nvPicPr>
        <xdr:cNvPr id="139" name="Picture 138">
          <a:extLst>
            <a:ext uri="{FF2B5EF4-FFF2-40B4-BE49-F238E27FC236}">
              <a16:creationId xmlns:a16="http://schemas.microsoft.com/office/drawing/2014/main" id="{4AD8CC3C-2975-9106-1D3C-453656B98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41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201</xdr:row>
      <xdr:rowOff>0</xdr:rowOff>
    </xdr:from>
    <xdr:to>
      <xdr:col>4</xdr:col>
      <xdr:colOff>190500</xdr:colOff>
      <xdr:row>201</xdr:row>
      <xdr:rowOff>190500</xdr:rowOff>
    </xdr:to>
    <xdr:pic>
      <xdr:nvPicPr>
        <xdr:cNvPr id="140" name="Picture 139">
          <a:extLst>
            <a:ext uri="{FF2B5EF4-FFF2-40B4-BE49-F238E27FC236}">
              <a16:creationId xmlns:a16="http://schemas.microsoft.com/office/drawing/2014/main" id="{F53CD91C-F79B-F31F-155A-42A4313F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2331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204</xdr:row>
      <xdr:rowOff>0</xdr:rowOff>
    </xdr:from>
    <xdr:to>
      <xdr:col>4</xdr:col>
      <xdr:colOff>190500</xdr:colOff>
      <xdr:row>204</xdr:row>
      <xdr:rowOff>190500</xdr:rowOff>
    </xdr:to>
    <xdr:pic>
      <xdr:nvPicPr>
        <xdr:cNvPr id="141" name="Picture 140">
          <a:extLst>
            <a:ext uri="{FF2B5EF4-FFF2-40B4-BE49-F238E27FC236}">
              <a16:creationId xmlns:a16="http://schemas.microsoft.com/office/drawing/2014/main" id="{CB1C8F82-05C2-7A4F-E44B-E02751065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470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205</xdr:row>
      <xdr:rowOff>0</xdr:rowOff>
    </xdr:from>
    <xdr:to>
      <xdr:col>4</xdr:col>
      <xdr:colOff>190500</xdr:colOff>
      <xdr:row>205</xdr:row>
      <xdr:rowOff>190500</xdr:rowOff>
    </xdr:to>
    <xdr:pic>
      <xdr:nvPicPr>
        <xdr:cNvPr id="142" name="Picture 141">
          <a:extLst>
            <a:ext uri="{FF2B5EF4-FFF2-40B4-BE49-F238E27FC236}">
              <a16:creationId xmlns:a16="http://schemas.microsoft.com/office/drawing/2014/main" id="{D1317958-0382-BECC-5352-D144DC342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544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206</xdr:row>
      <xdr:rowOff>0</xdr:rowOff>
    </xdr:from>
    <xdr:to>
      <xdr:col>4</xdr:col>
      <xdr:colOff>190500</xdr:colOff>
      <xdr:row>206</xdr:row>
      <xdr:rowOff>190500</xdr:rowOff>
    </xdr:to>
    <xdr:pic>
      <xdr:nvPicPr>
        <xdr:cNvPr id="143" name="Picture 142">
          <a:extLst>
            <a:ext uri="{FF2B5EF4-FFF2-40B4-BE49-F238E27FC236}">
              <a16:creationId xmlns:a16="http://schemas.microsoft.com/office/drawing/2014/main" id="{EDE52465-9D70-AA36-E804-22B369C41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61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207</xdr:row>
      <xdr:rowOff>0</xdr:rowOff>
    </xdr:from>
    <xdr:to>
      <xdr:col>4</xdr:col>
      <xdr:colOff>190500</xdr:colOff>
      <xdr:row>207</xdr:row>
      <xdr:rowOff>190500</xdr:rowOff>
    </xdr:to>
    <xdr:pic>
      <xdr:nvPicPr>
        <xdr:cNvPr id="144" name="Picture 143">
          <a:extLst>
            <a:ext uri="{FF2B5EF4-FFF2-40B4-BE49-F238E27FC236}">
              <a16:creationId xmlns:a16="http://schemas.microsoft.com/office/drawing/2014/main" id="{A25A9B47-931E-8146-7EF9-07CE51383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70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208</xdr:row>
      <xdr:rowOff>0</xdr:rowOff>
    </xdr:from>
    <xdr:to>
      <xdr:col>4</xdr:col>
      <xdr:colOff>190500</xdr:colOff>
      <xdr:row>208</xdr:row>
      <xdr:rowOff>190500</xdr:rowOff>
    </xdr:to>
    <xdr:pic>
      <xdr:nvPicPr>
        <xdr:cNvPr id="145" name="Picture 144">
          <a:extLst>
            <a:ext uri="{FF2B5EF4-FFF2-40B4-BE49-F238E27FC236}">
              <a16:creationId xmlns:a16="http://schemas.microsoft.com/office/drawing/2014/main" id="{75327DB0-6DFB-A05F-00A2-C8848205A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8000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212</xdr:row>
      <xdr:rowOff>0</xdr:rowOff>
    </xdr:from>
    <xdr:to>
      <xdr:col>4</xdr:col>
      <xdr:colOff>190500</xdr:colOff>
      <xdr:row>212</xdr:row>
      <xdr:rowOff>190500</xdr:rowOff>
    </xdr:to>
    <xdr:pic>
      <xdr:nvPicPr>
        <xdr:cNvPr id="146" name="Picture 145">
          <a:extLst>
            <a:ext uri="{FF2B5EF4-FFF2-40B4-BE49-F238E27FC236}">
              <a16:creationId xmlns:a16="http://schemas.microsoft.com/office/drawing/2014/main" id="{D5C97E71-814B-40B1-3989-12379A0FA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238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215</xdr:row>
      <xdr:rowOff>0</xdr:rowOff>
    </xdr:from>
    <xdr:to>
      <xdr:col>4</xdr:col>
      <xdr:colOff>190500</xdr:colOff>
      <xdr:row>215</xdr:row>
      <xdr:rowOff>190500</xdr:rowOff>
    </xdr:to>
    <xdr:pic>
      <xdr:nvPicPr>
        <xdr:cNvPr id="147" name="Picture 146">
          <a:extLst>
            <a:ext uri="{FF2B5EF4-FFF2-40B4-BE49-F238E27FC236}">
              <a16:creationId xmlns:a16="http://schemas.microsoft.com/office/drawing/2014/main" id="{2B0E9922-8840-8838-C59E-D51CFA18D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513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216</xdr:row>
      <xdr:rowOff>0</xdr:rowOff>
    </xdr:from>
    <xdr:to>
      <xdr:col>4</xdr:col>
      <xdr:colOff>190500</xdr:colOff>
      <xdr:row>216</xdr:row>
      <xdr:rowOff>190500</xdr:rowOff>
    </xdr:to>
    <xdr:pic>
      <xdr:nvPicPr>
        <xdr:cNvPr id="148" name="Picture 147">
          <a:extLst>
            <a:ext uri="{FF2B5EF4-FFF2-40B4-BE49-F238E27FC236}">
              <a16:creationId xmlns:a16="http://schemas.microsoft.com/office/drawing/2014/main" id="{64817B56-6975-A576-9E13-BAEB74E45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623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233</xdr:row>
      <xdr:rowOff>0</xdr:rowOff>
    </xdr:from>
    <xdr:to>
      <xdr:col>4</xdr:col>
      <xdr:colOff>190500</xdr:colOff>
      <xdr:row>233</xdr:row>
      <xdr:rowOff>190500</xdr:rowOff>
    </xdr:to>
    <xdr:pic>
      <xdr:nvPicPr>
        <xdr:cNvPr id="149" name="Picture 148">
          <a:extLst>
            <a:ext uri="{FF2B5EF4-FFF2-40B4-BE49-F238E27FC236}">
              <a16:creationId xmlns:a16="http://schemas.microsoft.com/office/drawing/2014/main" id="{CBE9FB98-D573-42FE-1864-211293D42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17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234</xdr:row>
      <xdr:rowOff>0</xdr:rowOff>
    </xdr:from>
    <xdr:to>
      <xdr:col>4</xdr:col>
      <xdr:colOff>190500</xdr:colOff>
      <xdr:row>234</xdr:row>
      <xdr:rowOff>190500</xdr:rowOff>
    </xdr:to>
    <xdr:pic>
      <xdr:nvPicPr>
        <xdr:cNvPr id="150" name="Picture 149">
          <a:extLst>
            <a:ext uri="{FF2B5EF4-FFF2-40B4-BE49-F238E27FC236}">
              <a16:creationId xmlns:a16="http://schemas.microsoft.com/office/drawing/2014/main" id="{258FC8A8-5464-0CDF-E044-55D177CCF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89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235</xdr:row>
      <xdr:rowOff>0</xdr:rowOff>
    </xdr:from>
    <xdr:to>
      <xdr:col>4</xdr:col>
      <xdr:colOff>190500</xdr:colOff>
      <xdr:row>235</xdr:row>
      <xdr:rowOff>190500</xdr:rowOff>
    </xdr:to>
    <xdr:pic>
      <xdr:nvPicPr>
        <xdr:cNvPr id="151" name="Picture 150">
          <a:extLst>
            <a:ext uri="{FF2B5EF4-FFF2-40B4-BE49-F238E27FC236}">
              <a16:creationId xmlns:a16="http://schemas.microsoft.com/office/drawing/2014/main" id="{A9FC4AE0-1915-FCC6-D1DF-811B5A37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638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236</xdr:row>
      <xdr:rowOff>0</xdr:rowOff>
    </xdr:from>
    <xdr:to>
      <xdr:col>4</xdr:col>
      <xdr:colOff>190500</xdr:colOff>
      <xdr:row>236</xdr:row>
      <xdr:rowOff>190500</xdr:rowOff>
    </xdr:to>
    <xdr:pic>
      <xdr:nvPicPr>
        <xdr:cNvPr id="152" name="Picture 151">
          <a:extLst>
            <a:ext uri="{FF2B5EF4-FFF2-40B4-BE49-F238E27FC236}">
              <a16:creationId xmlns:a16="http://schemas.microsoft.com/office/drawing/2014/main" id="{6597AE82-2A01-3A99-640D-54CDC0228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20370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usharbormaster.com/secure/auxview.cfm?recordid=23614" TargetMode="External"/><Relationship Id="rId671" Type="http://schemas.openxmlformats.org/officeDocument/2006/relationships/hyperlink" Target="http://maps.google.com/?output=embed&amp;q=43.72520000,-70.19665000" TargetMode="External"/><Relationship Id="rId769" Type="http://schemas.openxmlformats.org/officeDocument/2006/relationships/hyperlink" Target="http://www.usharbormaster.com/secure/auxview.cfm?recordid=36869" TargetMode="External"/><Relationship Id="rId21" Type="http://schemas.openxmlformats.org/officeDocument/2006/relationships/hyperlink" Target="http://www.usharbormaster.com/secure/auxview.cfm?recordid=41344" TargetMode="External"/><Relationship Id="rId324" Type="http://schemas.openxmlformats.org/officeDocument/2006/relationships/hyperlink" Target="http://www.usharbormaster.com/secure/AuxAidReport_new.cfm?id=44487" TargetMode="External"/><Relationship Id="rId531" Type="http://schemas.openxmlformats.org/officeDocument/2006/relationships/hyperlink" Target="http://maps.google.com/?output=embed&amp;q=43.85908333,-69.59169444" TargetMode="External"/><Relationship Id="rId629" Type="http://schemas.openxmlformats.org/officeDocument/2006/relationships/hyperlink" Target="http://www.usharbormaster.com/secure/auxview.cfm?recordid=30052" TargetMode="External"/><Relationship Id="rId170" Type="http://schemas.openxmlformats.org/officeDocument/2006/relationships/hyperlink" Target="http://maps.google.com/?output=embed&amp;q=43.74805556,-69.98769444" TargetMode="External"/><Relationship Id="rId836" Type="http://schemas.openxmlformats.org/officeDocument/2006/relationships/hyperlink" Target="http://www.usharbormaster.com/secure/AuxAidReport_new.cfm?id=30054" TargetMode="External"/><Relationship Id="rId268" Type="http://schemas.openxmlformats.org/officeDocument/2006/relationships/hyperlink" Target="http://www.usharbormaster.com/secure/AuxAidReport_new.cfm?id=31072" TargetMode="External"/><Relationship Id="rId475" Type="http://schemas.openxmlformats.org/officeDocument/2006/relationships/hyperlink" Target="http://maps.google.com/?output=embed&amp;q=44.02185000,-69.54335000" TargetMode="External"/><Relationship Id="rId682" Type="http://schemas.openxmlformats.org/officeDocument/2006/relationships/hyperlink" Target="http://maps.google.com/?output=embed&amp;q=44.08941667,-69.79125000" TargetMode="External"/><Relationship Id="rId903" Type="http://schemas.openxmlformats.org/officeDocument/2006/relationships/hyperlink" Target="http://maps.google.com/?output=embed&amp;q=43.47027778,-70.34972222" TargetMode="External"/><Relationship Id="rId32" Type="http://schemas.openxmlformats.org/officeDocument/2006/relationships/hyperlink" Target="http://www.usharbormaster.com/secure/AuxAidReport_new.cfm?id=41346" TargetMode="External"/><Relationship Id="rId128" Type="http://schemas.openxmlformats.org/officeDocument/2006/relationships/hyperlink" Target="http://www.usharbormaster.com/secure/AuxAidReport_new.cfm?id=41340" TargetMode="External"/><Relationship Id="rId335" Type="http://schemas.openxmlformats.org/officeDocument/2006/relationships/hyperlink" Target="http://maps.google.com/?output=embed&amp;q=43.83588333,-69.68011667" TargetMode="External"/><Relationship Id="rId542" Type="http://schemas.openxmlformats.org/officeDocument/2006/relationships/hyperlink" Target="http://maps.google.com/?output=embed&amp;q=43.82233333,-69.60913333" TargetMode="External"/><Relationship Id="rId181" Type="http://schemas.openxmlformats.org/officeDocument/2006/relationships/hyperlink" Target="http://www.usharbormaster.com/secure/auxview.cfm?recordid=40109" TargetMode="External"/><Relationship Id="rId402" Type="http://schemas.openxmlformats.org/officeDocument/2006/relationships/hyperlink" Target="http://maps.google.com/?output=embed&amp;q=43.64439444,-70.25185000" TargetMode="External"/><Relationship Id="rId847" Type="http://schemas.openxmlformats.org/officeDocument/2006/relationships/hyperlink" Target="http://maps.google.com/?output=embed&amp;q=43.47250000,-70.36222222" TargetMode="External"/><Relationship Id="rId279" Type="http://schemas.openxmlformats.org/officeDocument/2006/relationships/hyperlink" Target="http://maps.google.com/?output=embed&amp;q=43.76606667,-69.94751667" TargetMode="External"/><Relationship Id="rId486" Type="http://schemas.openxmlformats.org/officeDocument/2006/relationships/hyperlink" Target="http://maps.google.com/?output=embed&amp;q=43.99980556,-69.54511667" TargetMode="External"/><Relationship Id="rId693" Type="http://schemas.openxmlformats.org/officeDocument/2006/relationships/hyperlink" Target="http://www.usharbormaster.com/secure/auxview.cfm?recordid=35450" TargetMode="External"/><Relationship Id="rId707" Type="http://schemas.openxmlformats.org/officeDocument/2006/relationships/hyperlink" Target="http://maps.google.com/?output=embed&amp;q=43.81990000,-69.98470806" TargetMode="External"/><Relationship Id="rId914" Type="http://schemas.openxmlformats.org/officeDocument/2006/relationships/hyperlink" Target="http://maps.google.com/?output=embed&amp;q=43.46972222,-70.35694444" TargetMode="External"/><Relationship Id="rId43" Type="http://schemas.openxmlformats.org/officeDocument/2006/relationships/hyperlink" Target="http://maps.google.com/?output=embed&amp;q=43.08066667,-70.75528333" TargetMode="External"/><Relationship Id="rId139" Type="http://schemas.openxmlformats.org/officeDocument/2006/relationships/hyperlink" Target="http://maps.google.com/?output=embed&amp;q=43.84344444,-69.55888889" TargetMode="External"/><Relationship Id="rId346" Type="http://schemas.openxmlformats.org/officeDocument/2006/relationships/hyperlink" Target="http://maps.google.com/?output=embed&amp;q=43.82723333,-70.01580000" TargetMode="External"/><Relationship Id="rId553" Type="http://schemas.openxmlformats.org/officeDocument/2006/relationships/hyperlink" Target="http://www.usharbormaster.com/secure/auxview.cfm?recordid=30349" TargetMode="External"/><Relationship Id="rId760" Type="http://schemas.openxmlformats.org/officeDocument/2006/relationships/hyperlink" Target="http://www.usharbormaster.com/secure/AuxAidReport_new.cfm?id=26240" TargetMode="External"/><Relationship Id="rId192" Type="http://schemas.openxmlformats.org/officeDocument/2006/relationships/hyperlink" Target="http://www.usharbormaster.com/secure/AuxAidReport_new.cfm?id=25793" TargetMode="External"/><Relationship Id="rId206" Type="http://schemas.openxmlformats.org/officeDocument/2006/relationships/hyperlink" Target="http://maps.google.com/?output=embed&amp;q=43.49229167,-70.44044444" TargetMode="External"/><Relationship Id="rId413" Type="http://schemas.openxmlformats.org/officeDocument/2006/relationships/hyperlink" Target="http://www.usharbormaster.com/secure/auxview.cfm?recordid=23726" TargetMode="External"/><Relationship Id="rId858" Type="http://schemas.openxmlformats.org/officeDocument/2006/relationships/hyperlink" Target="http://maps.google.com/?output=embed&amp;q=43.02225000,-70.54005000" TargetMode="External"/><Relationship Id="rId497" Type="http://schemas.openxmlformats.org/officeDocument/2006/relationships/hyperlink" Target="http://www.usharbormaster.com/secure/auxview.cfm?recordid=31003" TargetMode="External"/><Relationship Id="rId620" Type="http://schemas.openxmlformats.org/officeDocument/2006/relationships/hyperlink" Target="http://www.usharbormaster.com/secure/AuxAidReport_new.cfm?id=41339" TargetMode="External"/><Relationship Id="rId718" Type="http://schemas.openxmlformats.org/officeDocument/2006/relationships/hyperlink" Target="http://maps.google.com/?output=embed&amp;q=43.48305556,-70.42330556" TargetMode="External"/><Relationship Id="rId925" Type="http://schemas.openxmlformats.org/officeDocument/2006/relationships/hyperlink" Target="http://www.usharbormaster.com/secure/auxview.cfm?recordid=44590" TargetMode="External"/><Relationship Id="rId357" Type="http://schemas.openxmlformats.org/officeDocument/2006/relationships/hyperlink" Target="http://www.usharbormaster.com/secure/auxview.cfm?recordid=28901" TargetMode="External"/><Relationship Id="rId54" Type="http://schemas.openxmlformats.org/officeDocument/2006/relationships/hyperlink" Target="http://maps.google.com/?output=embed&amp;q=43.72785278,-70.09366389" TargetMode="External"/><Relationship Id="rId217" Type="http://schemas.openxmlformats.org/officeDocument/2006/relationships/hyperlink" Target="http://www.usharbormaster.com/secure/auxview.cfm?recordid=36846" TargetMode="External"/><Relationship Id="rId564" Type="http://schemas.openxmlformats.org/officeDocument/2006/relationships/hyperlink" Target="http://www.usharbormaster.com/secure/AuxAidReport_new.cfm?id=30351" TargetMode="External"/><Relationship Id="rId771" Type="http://schemas.openxmlformats.org/officeDocument/2006/relationships/hyperlink" Target="http://maps.google.com/?output=embed&amp;q=43.65546667,-70.23708333" TargetMode="External"/><Relationship Id="rId869" Type="http://schemas.openxmlformats.org/officeDocument/2006/relationships/hyperlink" Target="http://www.usharbormaster.com/secure/auxview.cfm?recordid=26991" TargetMode="External"/><Relationship Id="rId424" Type="http://schemas.openxmlformats.org/officeDocument/2006/relationships/hyperlink" Target="http://www.usharbormaster.com/secure/AuxAidReport_new.cfm?id=23728" TargetMode="External"/><Relationship Id="rId631" Type="http://schemas.openxmlformats.org/officeDocument/2006/relationships/hyperlink" Target="http://maps.google.com/?output=embed&amp;q=43.83083333,-69.64783333" TargetMode="External"/><Relationship Id="rId729" Type="http://schemas.openxmlformats.org/officeDocument/2006/relationships/hyperlink" Target="http://www.usharbormaster.com/secure/auxview.cfm?recordid=25871" TargetMode="External"/><Relationship Id="rId270" Type="http://schemas.openxmlformats.org/officeDocument/2006/relationships/hyperlink" Target="http://maps.google.com/?output=embed&amp;q=43.34472222,-70.48194444" TargetMode="External"/><Relationship Id="rId936" Type="http://schemas.openxmlformats.org/officeDocument/2006/relationships/hyperlink" Target="http://www.usharbormaster.com/secure/AuxAidReport_new.cfm?id=44592" TargetMode="External"/><Relationship Id="rId65" Type="http://schemas.openxmlformats.org/officeDocument/2006/relationships/hyperlink" Target="http://www.usharbormaster.com/secure/auxview.cfm?recordid=44486" TargetMode="External"/><Relationship Id="rId130" Type="http://schemas.openxmlformats.org/officeDocument/2006/relationships/hyperlink" Target="http://maps.google.com/?output=embed&amp;q=43.84405556,-69.55944444" TargetMode="External"/><Relationship Id="rId368" Type="http://schemas.openxmlformats.org/officeDocument/2006/relationships/hyperlink" Target="http://www.usharbormaster.com/secure/AuxAidReport_new.cfm?id=42626" TargetMode="External"/><Relationship Id="rId575" Type="http://schemas.openxmlformats.org/officeDocument/2006/relationships/hyperlink" Target="http://maps.google.com/?output=embed&amp;q=43.10953333,-70.85875000" TargetMode="External"/><Relationship Id="rId782" Type="http://schemas.openxmlformats.org/officeDocument/2006/relationships/hyperlink" Target="http://maps.google.com/?output=embed&amp;q=43.65478333,-70.23700000" TargetMode="External"/><Relationship Id="rId228" Type="http://schemas.openxmlformats.org/officeDocument/2006/relationships/hyperlink" Target="http://www.usharbormaster.com/secure/AuxAidReport_new.cfm?id=36848" TargetMode="External"/><Relationship Id="rId435" Type="http://schemas.openxmlformats.org/officeDocument/2006/relationships/hyperlink" Target="http://maps.google.com/?output=embed&amp;q=43.56608000,-70.20000694" TargetMode="External"/><Relationship Id="rId642" Type="http://schemas.openxmlformats.org/officeDocument/2006/relationships/hyperlink" Target="http://maps.google.com/?output=embed&amp;q=43.92415556,-69.58347222" TargetMode="External"/><Relationship Id="rId281" Type="http://schemas.openxmlformats.org/officeDocument/2006/relationships/hyperlink" Target="http://www.usharbormaster.com/secure/auxview.cfm?recordid=28311" TargetMode="External"/><Relationship Id="rId502" Type="http://schemas.openxmlformats.org/officeDocument/2006/relationships/hyperlink" Target="http://maps.google.com/?output=embed&amp;q=44.00084722,-69.54308333" TargetMode="External"/><Relationship Id="rId947" Type="http://schemas.openxmlformats.org/officeDocument/2006/relationships/hyperlink" Target="http://maps.google.com/?output=embed&amp;q=43.99780556,-69.66450000" TargetMode="External"/><Relationship Id="rId76" Type="http://schemas.openxmlformats.org/officeDocument/2006/relationships/hyperlink" Target="http://www.usharbormaster.com/secure/AuxAidReport_new.cfm?id=36912" TargetMode="External"/><Relationship Id="rId141" Type="http://schemas.openxmlformats.org/officeDocument/2006/relationships/hyperlink" Target="http://www.usharbormaster.com/secure/auxview.cfm?recordid=44478" TargetMode="External"/><Relationship Id="rId379" Type="http://schemas.openxmlformats.org/officeDocument/2006/relationships/hyperlink" Target="http://maps.google.com/?output=embed&amp;q=43.98283056,-69.85472222" TargetMode="External"/><Relationship Id="rId586" Type="http://schemas.openxmlformats.org/officeDocument/2006/relationships/hyperlink" Target="http://maps.google.com/?output=embed&amp;q=43.10730000,-70.85711667" TargetMode="External"/><Relationship Id="rId793" Type="http://schemas.openxmlformats.org/officeDocument/2006/relationships/hyperlink" Target="http://www.usharbormaster.com/secure/auxview.cfm?recordid=23723" TargetMode="External"/><Relationship Id="rId807" Type="http://schemas.openxmlformats.org/officeDocument/2006/relationships/hyperlink" Target="http://maps.google.com/?output=embed&amp;q=43.65030556,-70.22952778"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3.85373333,-69.72898056" TargetMode="External"/><Relationship Id="rId446" Type="http://schemas.openxmlformats.org/officeDocument/2006/relationships/hyperlink" Target="http://maps.google.com/?output=embed&amp;q=43.83697000,-69.50606000" TargetMode="External"/><Relationship Id="rId653" Type="http://schemas.openxmlformats.org/officeDocument/2006/relationships/hyperlink" Target="http://www.usharbormaster.com/secure/auxview.cfm?recordid=40157" TargetMode="External"/><Relationship Id="rId292" Type="http://schemas.openxmlformats.org/officeDocument/2006/relationships/hyperlink" Target="http://www.usharbormaster.com/secure/AuxAidReport_new.cfm?id=44019" TargetMode="External"/><Relationship Id="rId306" Type="http://schemas.openxmlformats.org/officeDocument/2006/relationships/hyperlink" Target="http://maps.google.com/?output=embed&amp;q=43.70826111,-70.15868611" TargetMode="External"/><Relationship Id="rId860" Type="http://schemas.openxmlformats.org/officeDocument/2006/relationships/hyperlink" Target="http://www.usharbormaster.com/secure/AuxAidReport_new.cfm?id=27883" TargetMode="External"/><Relationship Id="rId87" Type="http://schemas.openxmlformats.org/officeDocument/2006/relationships/hyperlink" Target="http://maps.google.com/?output=embed&amp;q=43.83848333,-69.63756667" TargetMode="External"/><Relationship Id="rId513" Type="http://schemas.openxmlformats.org/officeDocument/2006/relationships/hyperlink" Target="http://www.usharbormaster.com/secure/auxview.cfm?recordid=31007" TargetMode="External"/><Relationship Id="rId597" Type="http://schemas.openxmlformats.org/officeDocument/2006/relationships/hyperlink" Target="http://www.usharbormaster.com/secure/auxview.cfm?recordid=32330" TargetMode="External"/><Relationship Id="rId720" Type="http://schemas.openxmlformats.org/officeDocument/2006/relationships/hyperlink" Target="http://www.usharbormaster.com/secure/AuxAidReport_new.cfm?id=36841" TargetMode="External"/><Relationship Id="rId818" Type="http://schemas.openxmlformats.org/officeDocument/2006/relationships/hyperlink" Target="http://maps.google.com/?output=embed&amp;q=43.08250000,-70.71925000" TargetMode="External"/><Relationship Id="rId152" Type="http://schemas.openxmlformats.org/officeDocument/2006/relationships/hyperlink" Target="http://www.usharbormaster.com/secure/AuxAidReport_new.cfm?id=44480" TargetMode="External"/><Relationship Id="rId457" Type="http://schemas.openxmlformats.org/officeDocument/2006/relationships/hyperlink" Target="http://www.usharbormaster.com/secure/auxview.cfm?recordid=44719" TargetMode="External"/><Relationship Id="rId664" Type="http://schemas.openxmlformats.org/officeDocument/2006/relationships/hyperlink" Target="http://www.usharbormaster.com/secure/AuxAidReport_new.cfm?id=40159" TargetMode="External"/><Relationship Id="rId871" Type="http://schemas.openxmlformats.org/officeDocument/2006/relationships/hyperlink" Target="http://maps.google.com/?output=embed&amp;q=43.17966667,-70.4268333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30378" TargetMode="External"/><Relationship Id="rId524" Type="http://schemas.openxmlformats.org/officeDocument/2006/relationships/hyperlink" Target="http://www.usharbormaster.com/secure/AuxAidReport_new.cfm?id=31009" TargetMode="External"/><Relationship Id="rId731" Type="http://schemas.openxmlformats.org/officeDocument/2006/relationships/hyperlink" Target="http://maps.google.com/?output=embed&amp;q=43.46166667,-70.37672222" TargetMode="External"/><Relationship Id="rId98" Type="http://schemas.openxmlformats.org/officeDocument/2006/relationships/hyperlink" Target="http://maps.google.com/?output=embed&amp;q=43.76063333,-69.98853333" TargetMode="External"/><Relationship Id="rId163" Type="http://schemas.openxmlformats.org/officeDocument/2006/relationships/hyperlink" Target="http://maps.google.com/?output=embed&amp;q=43.71198889,-70.18813333" TargetMode="External"/><Relationship Id="rId370" Type="http://schemas.openxmlformats.org/officeDocument/2006/relationships/hyperlink" Target="http://maps.google.com/?output=embed&amp;q=43.83247500,-70.02697222" TargetMode="External"/><Relationship Id="rId829" Type="http://schemas.openxmlformats.org/officeDocument/2006/relationships/hyperlink" Target="http://www.usharbormaster.com/secure/auxview.cfm?recordid=28306" TargetMode="External"/><Relationship Id="rId230" Type="http://schemas.openxmlformats.org/officeDocument/2006/relationships/hyperlink" Target="http://maps.google.com/?output=embed&amp;q=43.64235167,-70.25980000" TargetMode="External"/><Relationship Id="rId468" Type="http://schemas.openxmlformats.org/officeDocument/2006/relationships/hyperlink" Target="http://www.usharbormaster.com/secure/AuxAidReport_new.cfm?id=30995" TargetMode="External"/><Relationship Id="rId675" Type="http://schemas.openxmlformats.org/officeDocument/2006/relationships/hyperlink" Target="http://maps.google.com/?output=embed&amp;q=43.74948333,-69.98943333" TargetMode="External"/><Relationship Id="rId882" Type="http://schemas.openxmlformats.org/officeDocument/2006/relationships/hyperlink" Target="http://maps.google.com/?output=embed&amp;q=43.46361111,-70.35694444" TargetMode="External"/><Relationship Id="rId25" Type="http://schemas.openxmlformats.org/officeDocument/2006/relationships/hyperlink" Target="http://www.usharbormaster.com/secure/auxview.cfm?recordid=41345" TargetMode="External"/><Relationship Id="rId328" Type="http://schemas.openxmlformats.org/officeDocument/2006/relationships/hyperlink" Target="http://www.usharbormaster.com/secure/AuxAidReport_new.cfm?id=32332" TargetMode="External"/><Relationship Id="rId535" Type="http://schemas.openxmlformats.org/officeDocument/2006/relationships/hyperlink" Target="http://maps.google.com/?output=embed&amp;q=43.86025000,-69.59194444" TargetMode="External"/><Relationship Id="rId742" Type="http://schemas.openxmlformats.org/officeDocument/2006/relationships/hyperlink" Target="http://maps.google.com/?output=embed&amp;q=43.47886111,-70.41100000" TargetMode="External"/><Relationship Id="rId174" Type="http://schemas.openxmlformats.org/officeDocument/2006/relationships/hyperlink" Target="http://maps.google.com/?output=embed&amp;q=43.74800000,-69.98738889" TargetMode="External"/><Relationship Id="rId381" Type="http://schemas.openxmlformats.org/officeDocument/2006/relationships/hyperlink" Target="http://www.usharbormaster.com/secure/auxview.cfm?recordid=28332" TargetMode="External"/><Relationship Id="rId602" Type="http://schemas.openxmlformats.org/officeDocument/2006/relationships/hyperlink" Target="http://maps.google.com/?output=embed&amp;q=43.07944444,-70.70444444" TargetMode="External"/><Relationship Id="rId241" Type="http://schemas.openxmlformats.org/officeDocument/2006/relationships/hyperlink" Target="http://www.usharbormaster.com/secure/auxview.cfm?recordid=31066" TargetMode="External"/><Relationship Id="rId479" Type="http://schemas.openxmlformats.org/officeDocument/2006/relationships/hyperlink" Target="http://maps.google.com/?output=embed&amp;q=44.02405833,-69.54298333" TargetMode="External"/><Relationship Id="rId686" Type="http://schemas.openxmlformats.org/officeDocument/2006/relationships/hyperlink" Target="http://maps.google.com/?output=embed&amp;q=44.08705000,-69.79863333" TargetMode="External"/><Relationship Id="rId893" Type="http://schemas.openxmlformats.org/officeDocument/2006/relationships/hyperlink" Target="http://www.usharbormaster.com/secure/auxview.cfm?recordid=45103" TargetMode="External"/><Relationship Id="rId907" Type="http://schemas.openxmlformats.org/officeDocument/2006/relationships/hyperlink" Target="http://maps.google.com/?output=embed&amp;q=43.46944444,-70.35027778" TargetMode="External"/><Relationship Id="rId36" Type="http://schemas.openxmlformats.org/officeDocument/2006/relationships/hyperlink" Target="http://www.usharbormaster.com/secure/AuxAidReport_new.cfm?id=32331" TargetMode="External"/><Relationship Id="rId339" Type="http://schemas.openxmlformats.org/officeDocument/2006/relationships/hyperlink" Target="http://maps.google.com/?output=embed&amp;q=43.84852500,-69.63050000" TargetMode="External"/><Relationship Id="rId546" Type="http://schemas.openxmlformats.org/officeDocument/2006/relationships/hyperlink" Target="http://maps.google.com/?output=embed&amp;q=43.82227778,-69.60813889" TargetMode="External"/><Relationship Id="rId753" Type="http://schemas.openxmlformats.org/officeDocument/2006/relationships/hyperlink" Target="http://www.usharbormaster.com/secure/auxview.cfm?recordid=26239" TargetMode="External"/><Relationship Id="rId101" Type="http://schemas.openxmlformats.org/officeDocument/2006/relationships/hyperlink" Target="http://www.usharbormaster.com/secure/auxview.cfm?recordid=32247" TargetMode="External"/><Relationship Id="rId185" Type="http://schemas.openxmlformats.org/officeDocument/2006/relationships/hyperlink" Target="http://www.usharbormaster.com/secure/auxview.cfm?recordid=36825" TargetMode="External"/><Relationship Id="rId406" Type="http://schemas.openxmlformats.org/officeDocument/2006/relationships/hyperlink" Target="http://maps.google.com/?output=embed&amp;q=43.64679444,-70.25325528" TargetMode="External"/><Relationship Id="rId392" Type="http://schemas.openxmlformats.org/officeDocument/2006/relationships/hyperlink" Target="http://www.usharbormaster.com/secure/AuxAidReport_new.cfm?id=28334" TargetMode="External"/><Relationship Id="rId613" Type="http://schemas.openxmlformats.org/officeDocument/2006/relationships/hyperlink" Target="http://www.usharbormaster.com/secure/auxview.cfm?recordid=41338" TargetMode="External"/><Relationship Id="rId697" Type="http://schemas.openxmlformats.org/officeDocument/2006/relationships/hyperlink" Target="http://www.usharbormaster.com/secure/auxview.cfm?recordid=30638" TargetMode="External"/><Relationship Id="rId820" Type="http://schemas.openxmlformats.org/officeDocument/2006/relationships/hyperlink" Target="http://www.usharbormaster.com/secure/AuxAidReport_new.cfm?id=41341" TargetMode="External"/><Relationship Id="rId918" Type="http://schemas.openxmlformats.org/officeDocument/2006/relationships/hyperlink" Target="http://maps.google.com/?output=embed&amp;q=43.45500000,-70.33638889" TargetMode="External"/><Relationship Id="rId252" Type="http://schemas.openxmlformats.org/officeDocument/2006/relationships/hyperlink" Target="http://www.usharbormaster.com/secure/AuxAidReport_new.cfm?id=31068" TargetMode="External"/><Relationship Id="rId47" Type="http://schemas.openxmlformats.org/officeDocument/2006/relationships/hyperlink" Target="http://maps.google.com/?output=embed&amp;q=43.72673056,-70.09483889" TargetMode="External"/><Relationship Id="rId112" Type="http://schemas.openxmlformats.org/officeDocument/2006/relationships/hyperlink" Target="http://www.usharbormaster.com/secure/AuxAidReport_new.cfm?id=32249" TargetMode="External"/><Relationship Id="rId557" Type="http://schemas.openxmlformats.org/officeDocument/2006/relationships/hyperlink" Target="http://www.usharbormaster.com/secure/auxview.cfm?recordid=30350" TargetMode="External"/><Relationship Id="rId764" Type="http://schemas.openxmlformats.org/officeDocument/2006/relationships/hyperlink" Target="http://www.usharbormaster.com/secure/AuxAidReport_new.cfm?id=29957" TargetMode="External"/><Relationship Id="rId196" Type="http://schemas.openxmlformats.org/officeDocument/2006/relationships/hyperlink" Target="http://www.usharbormaster.com/secure/AuxAidReport_new.cfm?id=44771" TargetMode="External"/><Relationship Id="rId417" Type="http://schemas.openxmlformats.org/officeDocument/2006/relationships/hyperlink" Target="http://www.usharbormaster.com/secure/auxview.cfm?recordid=23727" TargetMode="External"/><Relationship Id="rId624" Type="http://schemas.openxmlformats.org/officeDocument/2006/relationships/hyperlink" Target="http://www.usharbormaster.com/secure/AuxAidReport_new.cfm?id=30051" TargetMode="External"/><Relationship Id="rId831" Type="http://schemas.openxmlformats.org/officeDocument/2006/relationships/hyperlink" Target="http://maps.google.com/?output=embed&amp;q=43.72758333,-70.19383333" TargetMode="External"/><Relationship Id="rId263" Type="http://schemas.openxmlformats.org/officeDocument/2006/relationships/hyperlink" Target="http://maps.google.com/?output=embed&amp;q=43.81926389,-69.71020833" TargetMode="External"/><Relationship Id="rId470" Type="http://schemas.openxmlformats.org/officeDocument/2006/relationships/hyperlink" Target="http://maps.google.com/?output=embed&amp;q=44.01983333,-69.54337222" TargetMode="External"/><Relationship Id="rId929" Type="http://schemas.openxmlformats.org/officeDocument/2006/relationships/hyperlink" Target="http://www.usharbormaster.com/secure/auxview.cfm?recordid=44591" TargetMode="External"/><Relationship Id="rId58" Type="http://schemas.openxmlformats.org/officeDocument/2006/relationships/hyperlink" Target="http://maps.google.com/?output=embed&amp;q=43.73388056,-70.16216111" TargetMode="External"/><Relationship Id="rId123" Type="http://schemas.openxmlformats.org/officeDocument/2006/relationships/hyperlink" Target="http://maps.google.com/?output=embed&amp;q=44.00697222,-69.88155556" TargetMode="External"/><Relationship Id="rId330" Type="http://schemas.openxmlformats.org/officeDocument/2006/relationships/hyperlink" Target="http://maps.google.com/?output=embed&amp;q=43.40150000,-70.39900000" TargetMode="External"/><Relationship Id="rId568" Type="http://schemas.openxmlformats.org/officeDocument/2006/relationships/hyperlink" Target="http://www.usharbormaster.com/secure/AuxAidReport_new.cfm?id=30352" TargetMode="External"/><Relationship Id="rId775" Type="http://schemas.openxmlformats.org/officeDocument/2006/relationships/hyperlink" Target="http://maps.google.com/?output=embed&amp;q=43.65503333,-70.23688333" TargetMode="External"/><Relationship Id="rId428" Type="http://schemas.openxmlformats.org/officeDocument/2006/relationships/hyperlink" Target="http://www.usharbormaster.com/secure/AuxAidReport_new.cfm?id=23729" TargetMode="External"/><Relationship Id="rId635" Type="http://schemas.openxmlformats.org/officeDocument/2006/relationships/hyperlink" Target="http://maps.google.com/?output=embed&amp;q=43.08035306,-70.75107778" TargetMode="External"/><Relationship Id="rId842" Type="http://schemas.openxmlformats.org/officeDocument/2006/relationships/hyperlink" Target="http://maps.google.com/?output=embed&amp;q=43.93075000,-69.57958333" TargetMode="External"/><Relationship Id="rId274" Type="http://schemas.openxmlformats.org/officeDocument/2006/relationships/hyperlink" Target="http://maps.google.com/?output=embed&amp;q=43.80249278,-70.04369889" TargetMode="External"/><Relationship Id="rId481" Type="http://schemas.openxmlformats.org/officeDocument/2006/relationships/hyperlink" Target="http://www.usharbormaster.com/secure/auxview.cfm?recordid=30999" TargetMode="External"/><Relationship Id="rId702" Type="http://schemas.openxmlformats.org/officeDocument/2006/relationships/hyperlink" Target="http://maps.google.com/?output=embed&amp;q=43.79240000,-70.15026667" TargetMode="External"/><Relationship Id="rId69" Type="http://schemas.openxmlformats.org/officeDocument/2006/relationships/hyperlink" Target="http://www.usharbormaster.com/secure/auxview.cfm?recordid=28655" TargetMode="External"/><Relationship Id="rId134" Type="http://schemas.openxmlformats.org/officeDocument/2006/relationships/hyperlink" Target="http://maps.google.com/?output=embed&amp;q=43.84388889,-69.55930556" TargetMode="External"/><Relationship Id="rId579" Type="http://schemas.openxmlformats.org/officeDocument/2006/relationships/hyperlink" Target="http://maps.google.com/?output=embed&amp;q=43.10960000,-70.85918333" TargetMode="External"/><Relationship Id="rId786" Type="http://schemas.openxmlformats.org/officeDocument/2006/relationships/hyperlink" Target="http://maps.google.com/?output=embed&amp;q=43.65552000,-70.23485306" TargetMode="External"/><Relationship Id="rId341" Type="http://schemas.openxmlformats.org/officeDocument/2006/relationships/hyperlink" Target="http://www.usharbormaster.com/secure/auxview.cfm?recordid=29994" TargetMode="External"/><Relationship Id="rId439" Type="http://schemas.openxmlformats.org/officeDocument/2006/relationships/hyperlink" Target="http://maps.google.com/?output=embed&amp;q=43.65598417,-70.03686694" TargetMode="External"/><Relationship Id="rId646" Type="http://schemas.openxmlformats.org/officeDocument/2006/relationships/hyperlink" Target="http://maps.google.com/?output=embed&amp;q=43.92102778,-69.59222222" TargetMode="External"/><Relationship Id="rId201" Type="http://schemas.openxmlformats.org/officeDocument/2006/relationships/hyperlink" Target="http://www.usharbormaster.com/secure/auxview.cfm?recordid=44722" TargetMode="External"/><Relationship Id="rId285" Type="http://schemas.openxmlformats.org/officeDocument/2006/relationships/hyperlink" Target="http://www.usharbormaster.com/secure/auxview.cfm?recordid=28310" TargetMode="External"/><Relationship Id="rId506" Type="http://schemas.openxmlformats.org/officeDocument/2006/relationships/hyperlink" Target="http://maps.google.com/?output=embed&amp;q=44.00150278,-69.54288056" TargetMode="External"/><Relationship Id="rId853" Type="http://schemas.openxmlformats.org/officeDocument/2006/relationships/hyperlink" Target="http://www.usharbormaster.com/secure/auxview.cfm?recordid=44619" TargetMode="External"/><Relationship Id="rId492" Type="http://schemas.openxmlformats.org/officeDocument/2006/relationships/hyperlink" Target="http://www.usharbormaster.com/secure/AuxAidReport_new.cfm?id=31001" TargetMode="External"/><Relationship Id="rId713" Type="http://schemas.openxmlformats.org/officeDocument/2006/relationships/hyperlink" Target="http://www.usharbormaster.com/secure/auxview.cfm?recordid=25874" TargetMode="External"/><Relationship Id="rId797" Type="http://schemas.openxmlformats.org/officeDocument/2006/relationships/hyperlink" Target="http://www.usharbormaster.com/secure/auxview.cfm?recordid=23722" TargetMode="External"/><Relationship Id="rId920" Type="http://schemas.openxmlformats.org/officeDocument/2006/relationships/hyperlink" Target="http://www.usharbormaster.com/secure/AuxAidReport_new.cfm?id=45057" TargetMode="External"/><Relationship Id="rId145" Type="http://schemas.openxmlformats.org/officeDocument/2006/relationships/hyperlink" Target="http://www.usharbormaster.com/secure/auxview.cfm?recordid=44479" TargetMode="External"/><Relationship Id="rId352" Type="http://schemas.openxmlformats.org/officeDocument/2006/relationships/hyperlink" Target="http://www.usharbormaster.com/secure/AuxAidReport_new.cfm?id=28903" TargetMode="External"/><Relationship Id="rId212" Type="http://schemas.openxmlformats.org/officeDocument/2006/relationships/hyperlink" Target="http://www.usharbormaster.com/secure/AuxAidReport_new.cfm?id=36844" TargetMode="External"/><Relationship Id="rId657" Type="http://schemas.openxmlformats.org/officeDocument/2006/relationships/hyperlink" Target="http://www.usharbormaster.com/secure/auxview.cfm?recordid=40158" TargetMode="External"/><Relationship Id="rId864" Type="http://schemas.openxmlformats.org/officeDocument/2006/relationships/hyperlink" Target="http://www.usharbormaster.com/secure/AuxAidReport_new.cfm?id=42814" TargetMode="External"/><Relationship Id="rId296" Type="http://schemas.openxmlformats.org/officeDocument/2006/relationships/hyperlink" Target="http://www.usharbormaster.com/secure/AuxAidReport_new.cfm?id=44020" TargetMode="External"/><Relationship Id="rId517" Type="http://schemas.openxmlformats.org/officeDocument/2006/relationships/hyperlink" Target="http://www.usharbormaster.com/secure/auxview.cfm?recordid=31008" TargetMode="External"/><Relationship Id="rId724" Type="http://schemas.openxmlformats.org/officeDocument/2006/relationships/hyperlink" Target="http://www.usharbormaster.com/secure/AuxAidReport_new.cfm?id=25878" TargetMode="External"/><Relationship Id="rId931" Type="http://schemas.openxmlformats.org/officeDocument/2006/relationships/hyperlink" Target="http://maps.google.com/?output=embed&amp;q=43.81484389,-69.98009972" TargetMode="External"/><Relationship Id="rId60" Type="http://schemas.openxmlformats.org/officeDocument/2006/relationships/hyperlink" Target="http://www.usharbormaster.com/secure/AuxAidReport_new.cfm?id=44484" TargetMode="External"/><Relationship Id="rId156" Type="http://schemas.openxmlformats.org/officeDocument/2006/relationships/hyperlink" Target="http://www.usharbormaster.com/secure/AuxAidReport_new.cfm?id=44481" TargetMode="External"/><Relationship Id="rId363" Type="http://schemas.openxmlformats.org/officeDocument/2006/relationships/hyperlink" Target="http://maps.google.com/?output=embed&amp;q=43.83747778,-70.02151944" TargetMode="External"/><Relationship Id="rId570" Type="http://schemas.openxmlformats.org/officeDocument/2006/relationships/hyperlink" Target="http://maps.google.com/?output=embed&amp;q=43.11146667,-70.86100000" TargetMode="External"/><Relationship Id="rId223" Type="http://schemas.openxmlformats.org/officeDocument/2006/relationships/hyperlink" Target="http://maps.google.com/?output=embed&amp;q=43.49300000,-70.44619444" TargetMode="External"/><Relationship Id="rId430" Type="http://schemas.openxmlformats.org/officeDocument/2006/relationships/hyperlink" Target="http://maps.google.com/?output=embed&amp;q=43.64352556,-70.25171333" TargetMode="External"/><Relationship Id="rId668" Type="http://schemas.openxmlformats.org/officeDocument/2006/relationships/hyperlink" Target="http://www.usharbormaster.com/secure/AuxAidReport_new.cfm?id=28309" TargetMode="External"/><Relationship Id="rId875" Type="http://schemas.openxmlformats.org/officeDocument/2006/relationships/hyperlink" Target="http://maps.google.com/?output=embed&amp;q=43.71511111,-69.35475000" TargetMode="External"/><Relationship Id="rId18" Type="http://schemas.openxmlformats.org/officeDocument/2006/relationships/hyperlink" Target="http://maps.google.com/?output=embed&amp;q=43.08160000,-70.72241667" TargetMode="External"/><Relationship Id="rId528" Type="http://schemas.openxmlformats.org/officeDocument/2006/relationships/hyperlink" Target="http://www.usharbormaster.com/secure/AuxAidReport_new.cfm?id=32333" TargetMode="External"/><Relationship Id="rId735" Type="http://schemas.openxmlformats.org/officeDocument/2006/relationships/hyperlink" Target="http://maps.google.com/?output=embed&amp;q=43.48063889,-70.41808333" TargetMode="External"/><Relationship Id="rId942" Type="http://schemas.openxmlformats.org/officeDocument/2006/relationships/hyperlink" Target="http://maps.google.com/?output=embed&amp;q=43.99605556,-69.66397222" TargetMode="External"/><Relationship Id="rId167" Type="http://schemas.openxmlformats.org/officeDocument/2006/relationships/hyperlink" Target="http://maps.google.com/?output=embed&amp;q=43.79950000,-70.15146667" TargetMode="External"/><Relationship Id="rId374" Type="http://schemas.openxmlformats.org/officeDocument/2006/relationships/hyperlink" Target="http://maps.google.com/?output=embed&amp;q=43.83347222,-70.02877778" TargetMode="External"/><Relationship Id="rId581" Type="http://schemas.openxmlformats.org/officeDocument/2006/relationships/hyperlink" Target="http://www.usharbormaster.com/secure/auxview.cfm?recordid=30356" TargetMode="External"/><Relationship Id="rId71" Type="http://schemas.openxmlformats.org/officeDocument/2006/relationships/hyperlink" Target="http://maps.google.com/?output=embed&amp;q=43.73277778,-70.16444444" TargetMode="External"/><Relationship Id="rId234" Type="http://schemas.openxmlformats.org/officeDocument/2006/relationships/hyperlink" Target="http://maps.google.com/?output=embed&amp;q=43.86126667,-69.56100000" TargetMode="External"/><Relationship Id="rId679" Type="http://schemas.openxmlformats.org/officeDocument/2006/relationships/hyperlink" Target="http://maps.google.com/?output=embed&amp;q=43.74966667,-69.98921667" TargetMode="External"/><Relationship Id="rId802" Type="http://schemas.openxmlformats.org/officeDocument/2006/relationships/hyperlink" Target="http://maps.google.com/?output=embed&amp;q=43.11750000,-70.81222222" TargetMode="External"/><Relationship Id="rId886" Type="http://schemas.openxmlformats.org/officeDocument/2006/relationships/hyperlink" Target="http://maps.google.com/?output=embed&amp;q=43.38694444,-70.41000000"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41346" TargetMode="External"/><Relationship Id="rId441" Type="http://schemas.openxmlformats.org/officeDocument/2006/relationships/hyperlink" Target="http://www.usharbormaster.com/secure/auxview.cfm?recordid=45115" TargetMode="External"/><Relationship Id="rId539" Type="http://schemas.openxmlformats.org/officeDocument/2006/relationships/hyperlink" Target="http://maps.google.com/?output=embed&amp;q=43.86102778,-69.59166667" TargetMode="External"/><Relationship Id="rId746" Type="http://schemas.openxmlformats.org/officeDocument/2006/relationships/hyperlink" Target="http://maps.google.com/?output=embed&amp;q=43.47316667,-70.40125000" TargetMode="External"/><Relationship Id="rId178" Type="http://schemas.openxmlformats.org/officeDocument/2006/relationships/hyperlink" Target="http://maps.google.com/?output=embed&amp;q=44.03104056,-69.53565778" TargetMode="External"/><Relationship Id="rId301" Type="http://schemas.openxmlformats.org/officeDocument/2006/relationships/hyperlink" Target="http://www.usharbormaster.com/secure/auxview.cfm?recordid=44022" TargetMode="External"/><Relationship Id="rId953" Type="http://schemas.openxmlformats.org/officeDocument/2006/relationships/hyperlink" Target="http://www.usharbormaster.com/secure/auxview.cfm?recordid=30062" TargetMode="External"/><Relationship Id="rId82" Type="http://schemas.openxmlformats.org/officeDocument/2006/relationships/hyperlink" Target="http://maps.google.com/?output=embed&amp;q=43.83906667,-69.63903333" TargetMode="External"/><Relationship Id="rId385" Type="http://schemas.openxmlformats.org/officeDocument/2006/relationships/hyperlink" Target="http://www.usharbormaster.com/secure/auxview.cfm?recordid=28387" TargetMode="External"/><Relationship Id="rId592" Type="http://schemas.openxmlformats.org/officeDocument/2006/relationships/hyperlink" Target="http://www.usharbormaster.com/secure/AuxAidReport_new.cfm?id=33420" TargetMode="External"/><Relationship Id="rId606" Type="http://schemas.openxmlformats.org/officeDocument/2006/relationships/hyperlink" Target="http://maps.google.com/?output=embed&amp;q=43.08019444,-70.70436111" TargetMode="External"/><Relationship Id="rId813" Type="http://schemas.openxmlformats.org/officeDocument/2006/relationships/hyperlink" Target="http://www.usharbormaster.com/secure/auxview.cfm?recordid=26266" TargetMode="External"/><Relationship Id="rId245" Type="http://schemas.openxmlformats.org/officeDocument/2006/relationships/hyperlink" Target="http://www.usharbormaster.com/secure/auxview.cfm?recordid=31067" TargetMode="External"/><Relationship Id="rId452" Type="http://schemas.openxmlformats.org/officeDocument/2006/relationships/hyperlink" Target="http://www.usharbormaster.com/secure/AuxAidReport_new.cfm?id=44851" TargetMode="External"/><Relationship Id="rId897" Type="http://schemas.openxmlformats.org/officeDocument/2006/relationships/hyperlink" Target="http://www.usharbormaster.com/secure/auxview.cfm?recordid=45053" TargetMode="External"/><Relationship Id="rId105" Type="http://schemas.openxmlformats.org/officeDocument/2006/relationships/hyperlink" Target="http://www.usharbormaster.com/secure/auxview.cfm?recordid=32248" TargetMode="External"/><Relationship Id="rId312" Type="http://schemas.openxmlformats.org/officeDocument/2006/relationships/hyperlink" Target="http://www.usharbormaster.com/secure/AuxAidReport_new.cfm?id=30376" TargetMode="External"/><Relationship Id="rId757" Type="http://schemas.openxmlformats.org/officeDocument/2006/relationships/hyperlink" Target="http://www.usharbormaster.com/secure/auxview.cfm?recordid=26240" TargetMode="External"/><Relationship Id="rId93" Type="http://schemas.openxmlformats.org/officeDocument/2006/relationships/hyperlink" Target="http://www.usharbormaster.com/secure/auxview.cfm?recordid=31122" TargetMode="External"/><Relationship Id="rId189" Type="http://schemas.openxmlformats.org/officeDocument/2006/relationships/hyperlink" Target="http://www.usharbormaster.com/secure/auxview.cfm?recordid=25793" TargetMode="External"/><Relationship Id="rId396" Type="http://schemas.openxmlformats.org/officeDocument/2006/relationships/hyperlink" Target="http://www.usharbormaster.com/secure/AuxAidReport_new.cfm?id=23731" TargetMode="External"/><Relationship Id="rId617" Type="http://schemas.openxmlformats.org/officeDocument/2006/relationships/hyperlink" Target="http://www.usharbormaster.com/secure/auxview.cfm?recordid=41339" TargetMode="External"/><Relationship Id="rId824" Type="http://schemas.openxmlformats.org/officeDocument/2006/relationships/hyperlink" Target="http://www.usharbormaster.com/secure/AuxAidReport_new.cfm?id=41342" TargetMode="External"/><Relationship Id="rId256" Type="http://schemas.openxmlformats.org/officeDocument/2006/relationships/hyperlink" Target="http://www.usharbormaster.com/secure/AuxAidReport_new.cfm?id=31069" TargetMode="External"/><Relationship Id="rId463" Type="http://schemas.openxmlformats.org/officeDocument/2006/relationships/hyperlink" Target="http://maps.google.com/?output=embed&amp;q=44.01883333,-69.54508333" TargetMode="External"/><Relationship Id="rId670" Type="http://schemas.openxmlformats.org/officeDocument/2006/relationships/hyperlink" Target="http://maps.google.com/?output=embed&amp;q=43.72520000,-70.19665000" TargetMode="External"/><Relationship Id="rId116" Type="http://schemas.openxmlformats.org/officeDocument/2006/relationships/hyperlink" Target="http://www.usharbormaster.com/secure/AuxAidReport_new.cfm?id=32250" TargetMode="External"/><Relationship Id="rId323" Type="http://schemas.openxmlformats.org/officeDocument/2006/relationships/hyperlink" Target="http://maps.google.com/?output=embed&amp;q=43.70808333,-70.15733889" TargetMode="External"/><Relationship Id="rId530" Type="http://schemas.openxmlformats.org/officeDocument/2006/relationships/hyperlink" Target="http://maps.google.com/?output=embed&amp;q=43.85908333,-69.59169444" TargetMode="External"/><Relationship Id="rId768" Type="http://schemas.openxmlformats.org/officeDocument/2006/relationships/hyperlink" Target="http://www.usharbormaster.com/secure/AuxAidReport_new.cfm?id=36871" TargetMode="External"/><Relationship Id="rId20" Type="http://schemas.openxmlformats.org/officeDocument/2006/relationships/hyperlink" Target="http://www.usharbormaster.com/secure/AuxAidReport_new.cfm?id=41343" TargetMode="External"/><Relationship Id="rId628" Type="http://schemas.openxmlformats.org/officeDocument/2006/relationships/hyperlink" Target="http://www.usharbormaster.com/secure/AuxAidReport_new.cfm?id=30053" TargetMode="External"/><Relationship Id="rId835" Type="http://schemas.openxmlformats.org/officeDocument/2006/relationships/hyperlink" Target="http://maps.google.com/?output=embed&amp;q=43.85066667,-69.66700000" TargetMode="External"/><Relationship Id="rId267" Type="http://schemas.openxmlformats.org/officeDocument/2006/relationships/hyperlink" Target="http://maps.google.com/?output=embed&amp;q=43.80705833,-69.71856389" TargetMode="External"/><Relationship Id="rId474" Type="http://schemas.openxmlformats.org/officeDocument/2006/relationships/hyperlink" Target="http://maps.google.com/?output=embed&amp;q=44.02185000,-69.54335000" TargetMode="External"/><Relationship Id="rId127" Type="http://schemas.openxmlformats.org/officeDocument/2006/relationships/hyperlink" Target="http://maps.google.com/?output=embed&amp;q=43.07966194,-70.69982083" TargetMode="External"/><Relationship Id="rId681" Type="http://schemas.openxmlformats.org/officeDocument/2006/relationships/hyperlink" Target="http://www.usharbormaster.com/secure/auxview.cfm?recordid=28873" TargetMode="External"/><Relationship Id="rId779" Type="http://schemas.openxmlformats.org/officeDocument/2006/relationships/hyperlink" Target="http://maps.google.com/?output=embed&amp;q=43.65485000,-70.23711667" TargetMode="External"/><Relationship Id="rId902" Type="http://schemas.openxmlformats.org/officeDocument/2006/relationships/hyperlink" Target="http://maps.google.com/?output=embed&amp;q=43.47027778,-70.34972222" TargetMode="External"/><Relationship Id="rId31" Type="http://schemas.openxmlformats.org/officeDocument/2006/relationships/hyperlink" Target="http://maps.google.com/?output=embed&amp;q=43.08353333,-70.75000278" TargetMode="External"/><Relationship Id="rId334" Type="http://schemas.openxmlformats.org/officeDocument/2006/relationships/hyperlink" Target="http://maps.google.com/?output=embed&amp;q=43.83588333,-69.68011667" TargetMode="External"/><Relationship Id="rId541" Type="http://schemas.openxmlformats.org/officeDocument/2006/relationships/hyperlink" Target="http://www.usharbormaster.com/secure/auxview.cfm?recordid=29008" TargetMode="External"/><Relationship Id="rId639" Type="http://schemas.openxmlformats.org/officeDocument/2006/relationships/hyperlink" Target="http://maps.google.com/?output=embed&amp;q=43.92065611,-69.59288583" TargetMode="External"/><Relationship Id="rId180" Type="http://schemas.openxmlformats.org/officeDocument/2006/relationships/hyperlink" Target="http://www.usharbormaster.com/secure/AuxAidReport_new.cfm?id=40110" TargetMode="External"/><Relationship Id="rId278" Type="http://schemas.openxmlformats.org/officeDocument/2006/relationships/hyperlink" Target="http://maps.google.com/?output=embed&amp;q=43.76606667,-69.94751667" TargetMode="External"/><Relationship Id="rId401" Type="http://schemas.openxmlformats.org/officeDocument/2006/relationships/hyperlink" Target="http://www.usharbormaster.com/secure/auxview.cfm?recordid=23733" TargetMode="External"/><Relationship Id="rId846" Type="http://schemas.openxmlformats.org/officeDocument/2006/relationships/hyperlink" Target="http://maps.google.com/?output=embed&amp;q=43.47250000,-70.36222222" TargetMode="External"/><Relationship Id="rId485" Type="http://schemas.openxmlformats.org/officeDocument/2006/relationships/hyperlink" Target="http://www.usharbormaster.com/secure/auxview.cfm?recordid=31000" TargetMode="External"/><Relationship Id="rId692" Type="http://schemas.openxmlformats.org/officeDocument/2006/relationships/hyperlink" Target="http://www.usharbormaster.com/secure/AuxAidReport_new.cfm?id=28876" TargetMode="External"/><Relationship Id="rId706" Type="http://schemas.openxmlformats.org/officeDocument/2006/relationships/hyperlink" Target="http://maps.google.com/?output=embed&amp;q=43.81990000,-69.98470806" TargetMode="External"/><Relationship Id="rId913" Type="http://schemas.openxmlformats.org/officeDocument/2006/relationships/hyperlink" Target="http://www.usharbormaster.com/secure/auxview.cfm?recordid=45078" TargetMode="External"/><Relationship Id="rId42" Type="http://schemas.openxmlformats.org/officeDocument/2006/relationships/hyperlink" Target="http://maps.google.com/?output=embed&amp;q=43.08066667,-70.75528333" TargetMode="External"/><Relationship Id="rId138" Type="http://schemas.openxmlformats.org/officeDocument/2006/relationships/hyperlink" Target="http://maps.google.com/?output=embed&amp;q=43.84344444,-69.55888889" TargetMode="External"/><Relationship Id="rId345" Type="http://schemas.openxmlformats.org/officeDocument/2006/relationships/hyperlink" Target="http://www.usharbormaster.com/secure/auxview.cfm?recordid=28902" TargetMode="External"/><Relationship Id="rId552" Type="http://schemas.openxmlformats.org/officeDocument/2006/relationships/hyperlink" Target="http://www.usharbormaster.com/secure/AuxAidReport_new.cfm?id=30347" TargetMode="External"/><Relationship Id="rId191" Type="http://schemas.openxmlformats.org/officeDocument/2006/relationships/hyperlink" Target="http://maps.google.com/?output=embed&amp;q=43.15655000,-70.83094444" TargetMode="External"/><Relationship Id="rId205" Type="http://schemas.openxmlformats.org/officeDocument/2006/relationships/hyperlink" Target="http://www.usharbormaster.com/secure/auxview.cfm?recordid=36843" TargetMode="External"/><Relationship Id="rId412" Type="http://schemas.openxmlformats.org/officeDocument/2006/relationships/hyperlink" Target="http://www.usharbormaster.com/secure/AuxAidReport_new.cfm?id=23734" TargetMode="External"/><Relationship Id="rId857" Type="http://schemas.openxmlformats.org/officeDocument/2006/relationships/hyperlink" Target="http://www.usharbormaster.com/secure/auxview.cfm?recordid=27883" TargetMode="External"/><Relationship Id="rId289" Type="http://schemas.openxmlformats.org/officeDocument/2006/relationships/hyperlink" Target="http://www.usharbormaster.com/secure/auxview.cfm?recordid=44019" TargetMode="External"/><Relationship Id="rId496" Type="http://schemas.openxmlformats.org/officeDocument/2006/relationships/hyperlink" Target="http://www.usharbormaster.com/secure/AuxAidReport_new.cfm?id=31002" TargetMode="External"/><Relationship Id="rId717" Type="http://schemas.openxmlformats.org/officeDocument/2006/relationships/hyperlink" Target="http://www.usharbormaster.com/secure/auxview.cfm?recordid=36841" TargetMode="External"/><Relationship Id="rId924" Type="http://schemas.openxmlformats.org/officeDocument/2006/relationships/hyperlink" Target="http://www.usharbormaster.com/secure/AuxAidReport_new.cfm?id=45058" TargetMode="External"/><Relationship Id="rId53" Type="http://schemas.openxmlformats.org/officeDocument/2006/relationships/hyperlink" Target="http://www.usharbormaster.com/secure/auxview.cfm?recordid=44490" TargetMode="External"/><Relationship Id="rId149" Type="http://schemas.openxmlformats.org/officeDocument/2006/relationships/hyperlink" Target="http://www.usharbormaster.com/secure/auxview.cfm?recordid=44480" TargetMode="External"/><Relationship Id="rId356" Type="http://schemas.openxmlformats.org/officeDocument/2006/relationships/hyperlink" Target="http://www.usharbormaster.com/secure/AuxAidReport_new.cfm?id=28900" TargetMode="External"/><Relationship Id="rId563" Type="http://schemas.openxmlformats.org/officeDocument/2006/relationships/hyperlink" Target="http://maps.google.com/?output=embed&amp;q=43.11333333,-70.86275000" TargetMode="External"/><Relationship Id="rId770" Type="http://schemas.openxmlformats.org/officeDocument/2006/relationships/hyperlink" Target="http://maps.google.com/?output=embed&amp;q=43.65546667,-70.23708333" TargetMode="External"/><Relationship Id="rId216" Type="http://schemas.openxmlformats.org/officeDocument/2006/relationships/hyperlink" Target="http://www.usharbormaster.com/secure/AuxAidReport_new.cfm?id=36845" TargetMode="External"/><Relationship Id="rId423" Type="http://schemas.openxmlformats.org/officeDocument/2006/relationships/hyperlink" Target="http://maps.google.com/?output=embed&amp;q=43.64489111,-70.25235750" TargetMode="External"/><Relationship Id="rId868" Type="http://schemas.openxmlformats.org/officeDocument/2006/relationships/hyperlink" Target="http://www.usharbormaster.com/secure/AuxAidReport_new.cfm?id=44638" TargetMode="External"/><Relationship Id="rId630" Type="http://schemas.openxmlformats.org/officeDocument/2006/relationships/hyperlink" Target="http://maps.google.com/?output=embed&amp;q=43.83083333,-69.64783333" TargetMode="External"/><Relationship Id="rId728" Type="http://schemas.openxmlformats.org/officeDocument/2006/relationships/hyperlink" Target="http://www.usharbormaster.com/secure/AuxAidReport_new.cfm?id=36842" TargetMode="External"/><Relationship Id="rId935" Type="http://schemas.openxmlformats.org/officeDocument/2006/relationships/hyperlink" Target="http://maps.google.com/?output=embed&amp;q=43.81328778,-69.98133083" TargetMode="External"/><Relationship Id="rId64" Type="http://schemas.openxmlformats.org/officeDocument/2006/relationships/hyperlink" Target="http://www.usharbormaster.com/secure/AuxAidReport_new.cfm?id=44485" TargetMode="External"/><Relationship Id="rId367" Type="http://schemas.openxmlformats.org/officeDocument/2006/relationships/hyperlink" Target="http://maps.google.com/?output=embed&amp;q=43.83863889,-70.02361111" TargetMode="External"/><Relationship Id="rId574" Type="http://schemas.openxmlformats.org/officeDocument/2006/relationships/hyperlink" Target="http://maps.google.com/?output=embed&amp;q=43.10953333,-70.85875000" TargetMode="External"/><Relationship Id="rId227" Type="http://schemas.openxmlformats.org/officeDocument/2006/relationships/hyperlink" Target="http://maps.google.com/?output=embed&amp;q=43.49302778,-70.44661111" TargetMode="External"/><Relationship Id="rId781" Type="http://schemas.openxmlformats.org/officeDocument/2006/relationships/hyperlink" Target="http://www.usharbormaster.com/secure/auxview.cfm?recordid=36868" TargetMode="External"/><Relationship Id="rId879" Type="http://schemas.openxmlformats.org/officeDocument/2006/relationships/hyperlink" Target="http://maps.google.com/?output=embed&amp;q=43.43500000,-70.35027778" TargetMode="External"/><Relationship Id="rId434" Type="http://schemas.openxmlformats.org/officeDocument/2006/relationships/hyperlink" Target="http://maps.google.com/?output=embed&amp;q=43.56608000,-70.20000694" TargetMode="External"/><Relationship Id="rId641" Type="http://schemas.openxmlformats.org/officeDocument/2006/relationships/hyperlink" Target="http://www.usharbormaster.com/secure/auxview.cfm?recordid=44045" TargetMode="External"/><Relationship Id="rId739" Type="http://schemas.openxmlformats.org/officeDocument/2006/relationships/hyperlink" Target="http://maps.google.com/?output=embed&amp;q=43.46180556,-70.38816667" TargetMode="External"/><Relationship Id="rId280" Type="http://schemas.openxmlformats.org/officeDocument/2006/relationships/hyperlink" Target="http://www.usharbormaster.com/secure/AuxAidReport_new.cfm?id=42697" TargetMode="External"/><Relationship Id="rId501" Type="http://schemas.openxmlformats.org/officeDocument/2006/relationships/hyperlink" Target="http://www.usharbormaster.com/secure/auxview.cfm?recordid=31004" TargetMode="External"/><Relationship Id="rId946" Type="http://schemas.openxmlformats.org/officeDocument/2006/relationships/hyperlink" Target="http://maps.google.com/?output=embed&amp;q=43.99780556,-69.66450000" TargetMode="External"/><Relationship Id="rId75" Type="http://schemas.openxmlformats.org/officeDocument/2006/relationships/hyperlink" Target="http://maps.google.com/?output=embed&amp;q=43.38750000,-70.42791667" TargetMode="External"/><Relationship Id="rId140" Type="http://schemas.openxmlformats.org/officeDocument/2006/relationships/hyperlink" Target="http://www.usharbormaster.com/secure/AuxAidReport_new.cfm?id=32253" TargetMode="External"/><Relationship Id="rId378" Type="http://schemas.openxmlformats.org/officeDocument/2006/relationships/hyperlink" Target="http://maps.google.com/?output=embed&amp;q=43.98283056,-69.85472222" TargetMode="External"/><Relationship Id="rId585" Type="http://schemas.openxmlformats.org/officeDocument/2006/relationships/hyperlink" Target="http://www.usharbormaster.com/secure/auxview.cfm?recordid=30357" TargetMode="External"/><Relationship Id="rId792" Type="http://schemas.openxmlformats.org/officeDocument/2006/relationships/hyperlink" Target="http://www.usharbormaster.com/secure/AuxAidReport_new.cfm?id=26267" TargetMode="External"/><Relationship Id="rId806" Type="http://schemas.openxmlformats.org/officeDocument/2006/relationships/hyperlink" Target="http://maps.google.com/?output=embed&amp;q=43.65030556,-70.22952778"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3.85373333,-69.72898056" TargetMode="External"/><Relationship Id="rId445" Type="http://schemas.openxmlformats.org/officeDocument/2006/relationships/hyperlink" Target="http://www.usharbormaster.com/secure/auxview.cfm?recordid=44849" TargetMode="External"/><Relationship Id="rId652" Type="http://schemas.openxmlformats.org/officeDocument/2006/relationships/hyperlink" Target="http://www.usharbormaster.com/secure/AuxAidReport_new.cfm?id=40156" TargetMode="External"/><Relationship Id="rId291" Type="http://schemas.openxmlformats.org/officeDocument/2006/relationships/hyperlink" Target="http://maps.google.com/?output=embed&amp;q=43.86391667,-69.67698333" TargetMode="External"/><Relationship Id="rId305" Type="http://schemas.openxmlformats.org/officeDocument/2006/relationships/hyperlink" Target="http://www.usharbormaster.com/secure/auxview.cfm?recordid=30375" TargetMode="External"/><Relationship Id="rId512" Type="http://schemas.openxmlformats.org/officeDocument/2006/relationships/hyperlink" Target="http://www.usharbormaster.com/secure/AuxAidReport_new.cfm?id=31006" TargetMode="External"/><Relationship Id="rId957" Type="http://schemas.openxmlformats.org/officeDocument/2006/relationships/drawing" Target="../drawings/drawing1.xml"/><Relationship Id="rId86" Type="http://schemas.openxmlformats.org/officeDocument/2006/relationships/hyperlink" Target="http://maps.google.com/?output=embed&amp;q=43.83848333,-69.63756667" TargetMode="External"/><Relationship Id="rId151" Type="http://schemas.openxmlformats.org/officeDocument/2006/relationships/hyperlink" Target="http://maps.google.com/?output=embed&amp;q=43.71391389,-70.18707500" TargetMode="External"/><Relationship Id="rId389" Type="http://schemas.openxmlformats.org/officeDocument/2006/relationships/hyperlink" Target="http://www.usharbormaster.com/secure/auxview.cfm?recordid=28334" TargetMode="External"/><Relationship Id="rId596" Type="http://schemas.openxmlformats.org/officeDocument/2006/relationships/hyperlink" Target="http://www.usharbormaster.com/secure/AuxAidReport_new.cfm?id=33419" TargetMode="External"/><Relationship Id="rId817" Type="http://schemas.openxmlformats.org/officeDocument/2006/relationships/hyperlink" Target="http://www.usharbormaster.com/secure/auxview.cfm?recordid=41341" TargetMode="External"/><Relationship Id="rId249" Type="http://schemas.openxmlformats.org/officeDocument/2006/relationships/hyperlink" Target="http://www.usharbormaster.com/secure/auxview.cfm?recordid=31068" TargetMode="External"/><Relationship Id="rId456" Type="http://schemas.openxmlformats.org/officeDocument/2006/relationships/hyperlink" Target="http://www.usharbormaster.com/secure/AuxAidReport_new.cfm?id=44720" TargetMode="External"/><Relationship Id="rId663" Type="http://schemas.openxmlformats.org/officeDocument/2006/relationships/hyperlink" Target="http://maps.google.com/?output=embed&amp;q=43.93038333,-69.26486667" TargetMode="External"/><Relationship Id="rId870" Type="http://schemas.openxmlformats.org/officeDocument/2006/relationships/hyperlink" Target="http://maps.google.com/?output=embed&amp;q=43.17966667,-70.42683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32249" TargetMode="External"/><Relationship Id="rId316" Type="http://schemas.openxmlformats.org/officeDocument/2006/relationships/hyperlink" Target="http://www.usharbormaster.com/secure/AuxAidReport_new.cfm?id=30377" TargetMode="External"/><Relationship Id="rId523" Type="http://schemas.openxmlformats.org/officeDocument/2006/relationships/hyperlink" Target="http://maps.google.com/?output=embed&amp;q=44.00574444,-69.54428611" TargetMode="External"/><Relationship Id="rId97" Type="http://schemas.openxmlformats.org/officeDocument/2006/relationships/hyperlink" Target="http://www.usharbormaster.com/secure/auxview.cfm?recordid=28057" TargetMode="External"/><Relationship Id="rId730" Type="http://schemas.openxmlformats.org/officeDocument/2006/relationships/hyperlink" Target="http://maps.google.com/?output=embed&amp;q=43.46166667,-70.37672222" TargetMode="External"/><Relationship Id="rId828" Type="http://schemas.openxmlformats.org/officeDocument/2006/relationships/hyperlink" Target="http://www.usharbormaster.com/secure/AuxAidReport_new.cfm?id=28307" TargetMode="External"/><Relationship Id="rId162" Type="http://schemas.openxmlformats.org/officeDocument/2006/relationships/hyperlink" Target="http://maps.google.com/?output=embed&amp;q=43.71198889,-70.18813333" TargetMode="External"/><Relationship Id="rId467" Type="http://schemas.openxmlformats.org/officeDocument/2006/relationships/hyperlink" Target="http://maps.google.com/?output=embed&amp;q=44.01935833,-69.54416667" TargetMode="External"/><Relationship Id="rId674" Type="http://schemas.openxmlformats.org/officeDocument/2006/relationships/hyperlink" Target="http://maps.google.com/?output=embed&amp;q=43.74948333,-69.98943333" TargetMode="External"/><Relationship Id="rId881" Type="http://schemas.openxmlformats.org/officeDocument/2006/relationships/hyperlink" Target="http://www.usharbormaster.com/secure/auxview.cfm?recordid=45081" TargetMode="External"/><Relationship Id="rId24" Type="http://schemas.openxmlformats.org/officeDocument/2006/relationships/hyperlink" Target="http://www.usharbormaster.com/secure/AuxAidReport_new.cfm?id=41344" TargetMode="External"/><Relationship Id="rId327" Type="http://schemas.openxmlformats.org/officeDocument/2006/relationships/hyperlink" Target="http://maps.google.com/?output=embed&amp;q=43.82519444,-69.58336111" TargetMode="External"/><Relationship Id="rId534" Type="http://schemas.openxmlformats.org/officeDocument/2006/relationships/hyperlink" Target="http://maps.google.com/?output=embed&amp;q=43.86025000,-69.59194444" TargetMode="External"/><Relationship Id="rId741" Type="http://schemas.openxmlformats.org/officeDocument/2006/relationships/hyperlink" Target="http://www.usharbormaster.com/secure/auxview.cfm?recordid=25876" TargetMode="External"/><Relationship Id="rId839" Type="http://schemas.openxmlformats.org/officeDocument/2006/relationships/hyperlink" Target="http://maps.google.com/?output=embed&amp;q=43.83821667,-69.63225000" TargetMode="External"/><Relationship Id="rId173" Type="http://schemas.openxmlformats.org/officeDocument/2006/relationships/hyperlink" Target="http://www.usharbormaster.com/secure/auxview.cfm?recordid=29038" TargetMode="External"/><Relationship Id="rId380" Type="http://schemas.openxmlformats.org/officeDocument/2006/relationships/hyperlink" Target="http://www.usharbormaster.com/secure/AuxAidReport_new.cfm?id=28329" TargetMode="External"/><Relationship Id="rId601" Type="http://schemas.openxmlformats.org/officeDocument/2006/relationships/hyperlink" Target="http://www.usharbormaster.com/secure/auxview.cfm?recordid=25102" TargetMode="External"/><Relationship Id="rId240" Type="http://schemas.openxmlformats.org/officeDocument/2006/relationships/hyperlink" Target="http://www.usharbormaster.com/secure/AuxAidReport_new.cfm?id=30845" TargetMode="External"/><Relationship Id="rId478" Type="http://schemas.openxmlformats.org/officeDocument/2006/relationships/hyperlink" Target="http://maps.google.com/?output=embed&amp;q=44.02405833,-69.54298333" TargetMode="External"/><Relationship Id="rId685" Type="http://schemas.openxmlformats.org/officeDocument/2006/relationships/hyperlink" Target="http://www.usharbormaster.com/secure/auxview.cfm?recordid=28875" TargetMode="External"/><Relationship Id="rId892" Type="http://schemas.openxmlformats.org/officeDocument/2006/relationships/hyperlink" Target="http://www.usharbormaster.com/secure/AuxAidReport_new.cfm?id=45080" TargetMode="External"/><Relationship Id="rId906" Type="http://schemas.openxmlformats.org/officeDocument/2006/relationships/hyperlink" Target="http://maps.google.com/?output=embed&amp;q=43.46944444,-70.35027778" TargetMode="External"/><Relationship Id="rId35" Type="http://schemas.openxmlformats.org/officeDocument/2006/relationships/hyperlink" Target="http://maps.google.com/?output=embed&amp;q=43.88443333,-69.66671667" TargetMode="External"/><Relationship Id="rId100" Type="http://schemas.openxmlformats.org/officeDocument/2006/relationships/hyperlink" Target="http://www.usharbormaster.com/secure/AuxAidReport_new.cfm?id=28057" TargetMode="External"/><Relationship Id="rId338" Type="http://schemas.openxmlformats.org/officeDocument/2006/relationships/hyperlink" Target="http://maps.google.com/?output=embed&amp;q=43.84852500,-69.63050000" TargetMode="External"/><Relationship Id="rId545" Type="http://schemas.openxmlformats.org/officeDocument/2006/relationships/hyperlink" Target="http://www.usharbormaster.com/secure/auxview.cfm?recordid=32329" TargetMode="External"/><Relationship Id="rId752" Type="http://schemas.openxmlformats.org/officeDocument/2006/relationships/hyperlink" Target="http://www.usharbormaster.com/secure/AuxAidReport_new.cfm?id=25873" TargetMode="External"/><Relationship Id="rId184" Type="http://schemas.openxmlformats.org/officeDocument/2006/relationships/hyperlink" Target="http://www.usharbormaster.com/secure/AuxAidReport_new.cfm?id=40109" TargetMode="External"/><Relationship Id="rId391" Type="http://schemas.openxmlformats.org/officeDocument/2006/relationships/hyperlink" Target="http://maps.google.com/?output=embed&amp;q=43.98483333,-69.87603333" TargetMode="External"/><Relationship Id="rId405" Type="http://schemas.openxmlformats.org/officeDocument/2006/relationships/hyperlink" Target="http://www.usharbormaster.com/secure/auxview.cfm?recordid=23725" TargetMode="External"/><Relationship Id="rId612" Type="http://schemas.openxmlformats.org/officeDocument/2006/relationships/hyperlink" Target="http://www.usharbormaster.com/secure/AuxAidReport_new.cfm?id=25104" TargetMode="External"/><Relationship Id="rId251" Type="http://schemas.openxmlformats.org/officeDocument/2006/relationships/hyperlink" Target="http://maps.google.com/?output=embed&amp;q=43.83958333,-69.71347222" TargetMode="External"/><Relationship Id="rId489" Type="http://schemas.openxmlformats.org/officeDocument/2006/relationships/hyperlink" Target="http://www.usharbormaster.com/secure/auxview.cfm?recordid=31001" TargetMode="External"/><Relationship Id="rId696" Type="http://schemas.openxmlformats.org/officeDocument/2006/relationships/hyperlink" Target="http://www.usharbormaster.com/secure/AuxAidReport_new.cfm?id=35450" TargetMode="External"/><Relationship Id="rId917" Type="http://schemas.openxmlformats.org/officeDocument/2006/relationships/hyperlink" Target="http://www.usharbormaster.com/secure/auxview.cfm?recordid=45057" TargetMode="External"/><Relationship Id="rId46" Type="http://schemas.openxmlformats.org/officeDocument/2006/relationships/hyperlink" Target="http://maps.google.com/?output=embed&amp;q=43.72673056,-70.09483889" TargetMode="External"/><Relationship Id="rId349" Type="http://schemas.openxmlformats.org/officeDocument/2006/relationships/hyperlink" Target="http://www.usharbormaster.com/secure/auxview.cfm?recordid=28903" TargetMode="External"/><Relationship Id="rId556" Type="http://schemas.openxmlformats.org/officeDocument/2006/relationships/hyperlink" Target="http://www.usharbormaster.com/secure/AuxAidReport_new.cfm?id=30349" TargetMode="External"/><Relationship Id="rId763" Type="http://schemas.openxmlformats.org/officeDocument/2006/relationships/hyperlink" Target="http://maps.google.com/?output=embed&amp;q=43.84985556,-69.63502778" TargetMode="External"/><Relationship Id="rId111" Type="http://schemas.openxmlformats.org/officeDocument/2006/relationships/hyperlink" Target="http://maps.google.com/?output=embed&amp;q=43.86200000,-69.55933333" TargetMode="External"/><Relationship Id="rId195" Type="http://schemas.openxmlformats.org/officeDocument/2006/relationships/hyperlink" Target="http://maps.google.com/?output=embed&amp;q=43.85757500,-69.66427500" TargetMode="External"/><Relationship Id="rId209" Type="http://schemas.openxmlformats.org/officeDocument/2006/relationships/hyperlink" Target="http://www.usharbormaster.com/secure/auxview.cfm?recordid=36844" TargetMode="External"/><Relationship Id="rId416" Type="http://schemas.openxmlformats.org/officeDocument/2006/relationships/hyperlink" Target="http://www.usharbormaster.com/secure/AuxAidReport_new.cfm?id=23726" TargetMode="External"/><Relationship Id="rId623" Type="http://schemas.openxmlformats.org/officeDocument/2006/relationships/hyperlink" Target="http://maps.google.com/?output=embed&amp;q=43.82133333,-69.64950000" TargetMode="External"/><Relationship Id="rId830" Type="http://schemas.openxmlformats.org/officeDocument/2006/relationships/hyperlink" Target="http://maps.google.com/?output=embed&amp;q=43.72758333,-70.19383333" TargetMode="External"/><Relationship Id="rId928" Type="http://schemas.openxmlformats.org/officeDocument/2006/relationships/hyperlink" Target="http://www.usharbormaster.com/secure/AuxAidReport_new.cfm?id=44590" TargetMode="External"/><Relationship Id="rId57" Type="http://schemas.openxmlformats.org/officeDocument/2006/relationships/hyperlink" Target="http://www.usharbormaster.com/secure/auxview.cfm?recordid=44484" TargetMode="External"/><Relationship Id="rId262" Type="http://schemas.openxmlformats.org/officeDocument/2006/relationships/hyperlink" Target="http://maps.google.com/?output=embed&amp;q=43.81926389,-69.71020833" TargetMode="External"/><Relationship Id="rId567" Type="http://schemas.openxmlformats.org/officeDocument/2006/relationships/hyperlink" Target="http://maps.google.com/?output=embed&amp;q=43.11130000,-70.86035000" TargetMode="External"/><Relationship Id="rId122" Type="http://schemas.openxmlformats.org/officeDocument/2006/relationships/hyperlink" Target="http://maps.google.com/?output=embed&amp;q=44.00697222,-69.88155556" TargetMode="External"/><Relationship Id="rId774" Type="http://schemas.openxmlformats.org/officeDocument/2006/relationships/hyperlink" Target="http://maps.google.com/?output=embed&amp;q=43.65503333,-70.23688333" TargetMode="External"/><Relationship Id="rId427" Type="http://schemas.openxmlformats.org/officeDocument/2006/relationships/hyperlink" Target="http://maps.google.com/?output=embed&amp;q=43.64426556,-70.25198167" TargetMode="External"/><Relationship Id="rId634" Type="http://schemas.openxmlformats.org/officeDocument/2006/relationships/hyperlink" Target="http://maps.google.com/?output=embed&amp;q=43.08035306,-70.75107778" TargetMode="External"/><Relationship Id="rId841" Type="http://schemas.openxmlformats.org/officeDocument/2006/relationships/hyperlink" Target="http://www.usharbormaster.com/secure/auxview.cfm?recordid=42781" TargetMode="External"/><Relationship Id="rId273" Type="http://schemas.openxmlformats.org/officeDocument/2006/relationships/hyperlink" Target="http://www.usharbormaster.com/secure/auxview.cfm?recordid=43988" TargetMode="External"/><Relationship Id="rId480" Type="http://schemas.openxmlformats.org/officeDocument/2006/relationships/hyperlink" Target="http://www.usharbormaster.com/secure/AuxAidReport_new.cfm?id=30998" TargetMode="External"/><Relationship Id="rId701" Type="http://schemas.openxmlformats.org/officeDocument/2006/relationships/hyperlink" Target="http://www.usharbormaster.com/secure/auxview.cfm?recordid=30639" TargetMode="External"/><Relationship Id="rId939" Type="http://schemas.openxmlformats.org/officeDocument/2006/relationships/hyperlink" Target="http://maps.google.com/?output=embed&amp;q=43.81415278,-69.97949389" TargetMode="External"/><Relationship Id="rId68" Type="http://schemas.openxmlformats.org/officeDocument/2006/relationships/hyperlink" Target="http://www.usharbormaster.com/secure/AuxAidReport_new.cfm?id=44486" TargetMode="External"/><Relationship Id="rId133" Type="http://schemas.openxmlformats.org/officeDocument/2006/relationships/hyperlink" Target="http://www.usharbormaster.com/secure/auxview.cfm?recordid=32252" TargetMode="External"/><Relationship Id="rId340" Type="http://schemas.openxmlformats.org/officeDocument/2006/relationships/hyperlink" Target="http://www.usharbormaster.com/secure/AuxAidReport_new.cfm?id=23602" TargetMode="External"/><Relationship Id="rId578" Type="http://schemas.openxmlformats.org/officeDocument/2006/relationships/hyperlink" Target="http://maps.google.com/?output=embed&amp;q=43.10960000,-70.85918333" TargetMode="External"/><Relationship Id="rId785" Type="http://schemas.openxmlformats.org/officeDocument/2006/relationships/hyperlink" Target="http://www.usharbormaster.com/secure/auxview.cfm?recordid=27010" TargetMode="External"/><Relationship Id="rId200" Type="http://schemas.openxmlformats.org/officeDocument/2006/relationships/hyperlink" Target="http://www.usharbormaster.com/secure/AuxAidReport_new.cfm?id=44770" TargetMode="External"/><Relationship Id="rId438" Type="http://schemas.openxmlformats.org/officeDocument/2006/relationships/hyperlink" Target="http://maps.google.com/?output=embed&amp;q=43.65598417,-70.03686694" TargetMode="External"/><Relationship Id="rId645" Type="http://schemas.openxmlformats.org/officeDocument/2006/relationships/hyperlink" Target="http://www.usharbormaster.com/secure/auxview.cfm?recordid=42739" TargetMode="External"/><Relationship Id="rId852" Type="http://schemas.openxmlformats.org/officeDocument/2006/relationships/hyperlink" Target="http://www.usharbormaster.com/secure/AuxAidReport_new.cfm?id=44582" TargetMode="External"/><Relationship Id="rId284" Type="http://schemas.openxmlformats.org/officeDocument/2006/relationships/hyperlink" Target="http://www.usharbormaster.com/secure/AuxAidReport_new.cfm?id=28311" TargetMode="External"/><Relationship Id="rId491" Type="http://schemas.openxmlformats.org/officeDocument/2006/relationships/hyperlink" Target="http://maps.google.com/?output=embed&amp;q=43.99968611,-69.54431944" TargetMode="External"/><Relationship Id="rId505" Type="http://schemas.openxmlformats.org/officeDocument/2006/relationships/hyperlink" Target="http://www.usharbormaster.com/secure/auxview.cfm?recordid=31005" TargetMode="External"/><Relationship Id="rId712" Type="http://schemas.openxmlformats.org/officeDocument/2006/relationships/hyperlink" Target="http://www.usharbormaster.com/secure/AuxAidReport_new.cfm?id=36839" TargetMode="External"/><Relationship Id="rId79" Type="http://schemas.openxmlformats.org/officeDocument/2006/relationships/hyperlink" Target="http://maps.google.com/?output=embed&amp;q=43.83951667,-69.64011667" TargetMode="External"/><Relationship Id="rId144" Type="http://schemas.openxmlformats.org/officeDocument/2006/relationships/hyperlink" Target="http://www.usharbormaster.com/secure/AuxAidReport_new.cfm?id=44478" TargetMode="External"/><Relationship Id="rId589" Type="http://schemas.openxmlformats.org/officeDocument/2006/relationships/hyperlink" Target="http://www.usharbormaster.com/secure/auxview.cfm?recordid=33420" TargetMode="External"/><Relationship Id="rId796" Type="http://schemas.openxmlformats.org/officeDocument/2006/relationships/hyperlink" Target="http://www.usharbormaster.com/secure/AuxAidReport_new.cfm?id=23723" TargetMode="External"/><Relationship Id="rId351" Type="http://schemas.openxmlformats.org/officeDocument/2006/relationships/hyperlink" Target="http://maps.google.com/?output=embed&amp;q=43.82745000,-70.01555000" TargetMode="External"/><Relationship Id="rId449" Type="http://schemas.openxmlformats.org/officeDocument/2006/relationships/hyperlink" Target="http://www.usharbormaster.com/secure/auxview.cfm?recordid=44851" TargetMode="External"/><Relationship Id="rId656" Type="http://schemas.openxmlformats.org/officeDocument/2006/relationships/hyperlink" Target="http://www.usharbormaster.com/secure/AuxAidReport_new.cfm?id=40157" TargetMode="External"/><Relationship Id="rId863" Type="http://schemas.openxmlformats.org/officeDocument/2006/relationships/hyperlink" Target="http://maps.google.com/?output=embed&amp;q=42.88000000,-70.04620000" TargetMode="External"/><Relationship Id="rId211" Type="http://schemas.openxmlformats.org/officeDocument/2006/relationships/hyperlink" Target="http://maps.google.com/?output=embed&amp;q=43.49247222,-70.44025000" TargetMode="External"/><Relationship Id="rId295" Type="http://schemas.openxmlformats.org/officeDocument/2006/relationships/hyperlink" Target="http://maps.google.com/?output=embed&amp;q=43.86346667,-69.67731667" TargetMode="External"/><Relationship Id="rId309" Type="http://schemas.openxmlformats.org/officeDocument/2006/relationships/hyperlink" Target="http://www.usharbormaster.com/secure/auxview.cfm?recordid=30376" TargetMode="External"/><Relationship Id="rId516" Type="http://schemas.openxmlformats.org/officeDocument/2006/relationships/hyperlink" Target="http://www.usharbormaster.com/secure/AuxAidReport_new.cfm?id=31007" TargetMode="External"/><Relationship Id="rId723" Type="http://schemas.openxmlformats.org/officeDocument/2006/relationships/hyperlink" Target="http://maps.google.com/?output=embed&amp;q=43.49202778,-70.43936111" TargetMode="External"/><Relationship Id="rId930" Type="http://schemas.openxmlformats.org/officeDocument/2006/relationships/hyperlink" Target="http://maps.google.com/?output=embed&amp;q=43.81484389,-69.98009972" TargetMode="External"/><Relationship Id="rId155" Type="http://schemas.openxmlformats.org/officeDocument/2006/relationships/hyperlink" Target="http://maps.google.com/?output=embed&amp;q=43.71347500,-70.18736944" TargetMode="External"/><Relationship Id="rId362" Type="http://schemas.openxmlformats.org/officeDocument/2006/relationships/hyperlink" Target="http://maps.google.com/?output=embed&amp;q=43.83747778,-70.02151944" TargetMode="External"/><Relationship Id="rId222" Type="http://schemas.openxmlformats.org/officeDocument/2006/relationships/hyperlink" Target="http://maps.google.com/?output=embed&amp;q=43.49300000,-70.44619444" TargetMode="External"/><Relationship Id="rId667" Type="http://schemas.openxmlformats.org/officeDocument/2006/relationships/hyperlink" Target="http://maps.google.com/?output=embed&amp;q=43.72446667,-70.19663333" TargetMode="External"/><Relationship Id="rId874" Type="http://schemas.openxmlformats.org/officeDocument/2006/relationships/hyperlink" Target="http://maps.google.com/?output=embed&amp;q=43.71511111,-69.35475000" TargetMode="External"/><Relationship Id="rId17" Type="http://schemas.openxmlformats.org/officeDocument/2006/relationships/hyperlink" Target="http://www.usharbormaster.com/secure/auxview.cfm?recordid=41343" TargetMode="External"/><Relationship Id="rId527" Type="http://schemas.openxmlformats.org/officeDocument/2006/relationships/hyperlink" Target="http://maps.google.com/?output=embed&amp;q=43.85900000,-69.59261111" TargetMode="External"/><Relationship Id="rId734" Type="http://schemas.openxmlformats.org/officeDocument/2006/relationships/hyperlink" Target="http://maps.google.com/?output=embed&amp;q=43.48063889,-70.41808333" TargetMode="External"/><Relationship Id="rId941" Type="http://schemas.openxmlformats.org/officeDocument/2006/relationships/hyperlink" Target="http://www.usharbormaster.com/secure/auxview.cfm?recordid=30059" TargetMode="External"/><Relationship Id="rId70" Type="http://schemas.openxmlformats.org/officeDocument/2006/relationships/hyperlink" Target="http://maps.google.com/?output=embed&amp;q=43.73277778,-70.16444444" TargetMode="External"/><Relationship Id="rId166" Type="http://schemas.openxmlformats.org/officeDocument/2006/relationships/hyperlink" Target="http://maps.google.com/?output=embed&amp;q=43.79950000,-70.15146667" TargetMode="External"/><Relationship Id="rId373" Type="http://schemas.openxmlformats.org/officeDocument/2006/relationships/hyperlink" Target="http://www.usharbormaster.com/secure/auxview.cfm?recordid=42625" TargetMode="External"/><Relationship Id="rId580" Type="http://schemas.openxmlformats.org/officeDocument/2006/relationships/hyperlink" Target="http://www.usharbormaster.com/secure/AuxAidReport_new.cfm?id=30355" TargetMode="External"/><Relationship Id="rId801" Type="http://schemas.openxmlformats.org/officeDocument/2006/relationships/hyperlink" Target="http://www.usharbormaster.com/secure/auxview.cfm?recordid=23724"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32396" TargetMode="External"/><Relationship Id="rId440" Type="http://schemas.openxmlformats.org/officeDocument/2006/relationships/hyperlink" Target="http://www.usharbormaster.com/secure/AuxAidReport_new.cfm?id=44717" TargetMode="External"/><Relationship Id="rId678" Type="http://schemas.openxmlformats.org/officeDocument/2006/relationships/hyperlink" Target="http://maps.google.com/?output=embed&amp;q=43.74966667,-69.98921667" TargetMode="External"/><Relationship Id="rId885" Type="http://schemas.openxmlformats.org/officeDocument/2006/relationships/hyperlink" Target="http://www.usharbormaster.com/secure/auxview.cfm?recordid=45079" TargetMode="External"/><Relationship Id="rId28" Type="http://schemas.openxmlformats.org/officeDocument/2006/relationships/hyperlink" Target="http://www.usharbormaster.com/secure/AuxAidReport_new.cfm?id=41345" TargetMode="External"/><Relationship Id="rId300" Type="http://schemas.openxmlformats.org/officeDocument/2006/relationships/hyperlink" Target="http://www.usharbormaster.com/secure/AuxAidReport_new.cfm?id=44021" TargetMode="External"/><Relationship Id="rId538" Type="http://schemas.openxmlformats.org/officeDocument/2006/relationships/hyperlink" Target="http://maps.google.com/?output=embed&amp;q=43.86102778,-69.59166667" TargetMode="External"/><Relationship Id="rId745" Type="http://schemas.openxmlformats.org/officeDocument/2006/relationships/hyperlink" Target="http://www.usharbormaster.com/secure/auxview.cfm?recordid=36840" TargetMode="External"/><Relationship Id="rId952" Type="http://schemas.openxmlformats.org/officeDocument/2006/relationships/hyperlink" Target="http://www.usharbormaster.com/secure/AuxAidReport_new.cfm?id=30061" TargetMode="External"/><Relationship Id="rId81" Type="http://schemas.openxmlformats.org/officeDocument/2006/relationships/hyperlink" Target="http://www.usharbormaster.com/secure/auxview.cfm?recordid=29997" TargetMode="External"/><Relationship Id="rId177" Type="http://schemas.openxmlformats.org/officeDocument/2006/relationships/hyperlink" Target="http://www.usharbormaster.com/secure/auxview.cfm?recordid=40110" TargetMode="External"/><Relationship Id="rId384" Type="http://schemas.openxmlformats.org/officeDocument/2006/relationships/hyperlink" Target="http://www.usharbormaster.com/secure/AuxAidReport_new.cfm?id=28332" TargetMode="External"/><Relationship Id="rId591" Type="http://schemas.openxmlformats.org/officeDocument/2006/relationships/hyperlink" Target="http://maps.google.com/?output=embed&amp;q=43.78541667,-69.87666667" TargetMode="External"/><Relationship Id="rId605" Type="http://schemas.openxmlformats.org/officeDocument/2006/relationships/hyperlink" Target="http://www.usharbormaster.com/secure/auxview.cfm?recordid=25103" TargetMode="External"/><Relationship Id="rId812" Type="http://schemas.openxmlformats.org/officeDocument/2006/relationships/hyperlink" Target="http://www.usharbormaster.com/secure/AuxAidReport_new.cfm?id=41206" TargetMode="External"/><Relationship Id="rId244" Type="http://schemas.openxmlformats.org/officeDocument/2006/relationships/hyperlink" Target="http://www.usharbormaster.com/secure/AuxAidReport_new.cfm?id=31066" TargetMode="External"/><Relationship Id="rId689" Type="http://schemas.openxmlformats.org/officeDocument/2006/relationships/hyperlink" Target="http://www.usharbormaster.com/secure/auxview.cfm?recordid=28876" TargetMode="External"/><Relationship Id="rId896" Type="http://schemas.openxmlformats.org/officeDocument/2006/relationships/hyperlink" Target="http://www.usharbormaster.com/secure/AuxAidReport_new.cfm?id=45103" TargetMode="External"/><Relationship Id="rId39" Type="http://schemas.openxmlformats.org/officeDocument/2006/relationships/hyperlink" Target="http://maps.google.com/?output=embed&amp;q=43.08071667,-70.75390000" TargetMode="External"/><Relationship Id="rId286" Type="http://schemas.openxmlformats.org/officeDocument/2006/relationships/hyperlink" Target="http://maps.google.com/?output=embed&amp;q=43.72380000,-70.19803333" TargetMode="External"/><Relationship Id="rId451" Type="http://schemas.openxmlformats.org/officeDocument/2006/relationships/hyperlink" Target="http://maps.google.com/?output=embed&amp;q=42.96723000,-70.62338000" TargetMode="External"/><Relationship Id="rId493" Type="http://schemas.openxmlformats.org/officeDocument/2006/relationships/hyperlink" Target="http://www.usharbormaster.com/secure/auxview.cfm?recordid=31002" TargetMode="External"/><Relationship Id="rId507" Type="http://schemas.openxmlformats.org/officeDocument/2006/relationships/hyperlink" Target="http://maps.google.com/?output=embed&amp;q=44.00150278,-69.54288056" TargetMode="External"/><Relationship Id="rId549" Type="http://schemas.openxmlformats.org/officeDocument/2006/relationships/hyperlink" Target="http://www.usharbormaster.com/secure/auxview.cfm?recordid=30347" TargetMode="External"/><Relationship Id="rId714" Type="http://schemas.openxmlformats.org/officeDocument/2006/relationships/hyperlink" Target="http://maps.google.com/?output=embed&amp;q=43.47122222,-70.39808333" TargetMode="External"/><Relationship Id="rId756" Type="http://schemas.openxmlformats.org/officeDocument/2006/relationships/hyperlink" Target="http://www.usharbormaster.com/secure/AuxAidReport_new.cfm?id=26239" TargetMode="External"/><Relationship Id="rId921" Type="http://schemas.openxmlformats.org/officeDocument/2006/relationships/hyperlink" Target="http://www.usharbormaster.com/secure/auxview.cfm?recordid=45058" TargetMode="External"/><Relationship Id="rId50" Type="http://schemas.openxmlformats.org/officeDocument/2006/relationships/hyperlink" Target="http://maps.google.com/?output=embed&amp;q=43.72741944,-70.09399444" TargetMode="External"/><Relationship Id="rId104" Type="http://schemas.openxmlformats.org/officeDocument/2006/relationships/hyperlink" Target="http://www.usharbormaster.com/secure/AuxAidReport_new.cfm?id=32247" TargetMode="External"/><Relationship Id="rId146" Type="http://schemas.openxmlformats.org/officeDocument/2006/relationships/hyperlink" Target="http://maps.google.com/?output=embed&amp;q=43.71324167,-70.18627500" TargetMode="External"/><Relationship Id="rId188" Type="http://schemas.openxmlformats.org/officeDocument/2006/relationships/hyperlink" Target="http://www.usharbormaster.com/secure/AuxAidReport_new.cfm?id=36825" TargetMode="External"/><Relationship Id="rId311" Type="http://schemas.openxmlformats.org/officeDocument/2006/relationships/hyperlink" Target="http://maps.google.com/?output=embed&amp;q=43.70792778,-70.15865000" TargetMode="External"/><Relationship Id="rId353" Type="http://schemas.openxmlformats.org/officeDocument/2006/relationships/hyperlink" Target="http://www.usharbormaster.com/secure/auxview.cfm?recordid=28900" TargetMode="External"/><Relationship Id="rId395" Type="http://schemas.openxmlformats.org/officeDocument/2006/relationships/hyperlink" Target="http://maps.google.com/?output=embed&amp;q=43.64582778,-70.25252500" TargetMode="External"/><Relationship Id="rId409" Type="http://schemas.openxmlformats.org/officeDocument/2006/relationships/hyperlink" Target="http://www.usharbormaster.com/secure/auxview.cfm?recordid=23734" TargetMode="External"/><Relationship Id="rId560" Type="http://schemas.openxmlformats.org/officeDocument/2006/relationships/hyperlink" Target="http://www.usharbormaster.com/secure/AuxAidReport_new.cfm?id=30350" TargetMode="External"/><Relationship Id="rId798" Type="http://schemas.openxmlformats.org/officeDocument/2006/relationships/hyperlink" Target="http://maps.google.com/?output=embed&amp;q=43.11583333,-70.81000000" TargetMode="External"/><Relationship Id="rId92" Type="http://schemas.openxmlformats.org/officeDocument/2006/relationships/hyperlink" Target="http://www.usharbormaster.com/secure/AuxAidReport_new.cfm?id=29999" TargetMode="External"/><Relationship Id="rId213" Type="http://schemas.openxmlformats.org/officeDocument/2006/relationships/hyperlink" Target="http://www.usharbormaster.com/secure/auxview.cfm?recordid=36845" TargetMode="External"/><Relationship Id="rId420" Type="http://schemas.openxmlformats.org/officeDocument/2006/relationships/hyperlink" Target="http://www.usharbormaster.com/secure/AuxAidReport_new.cfm?id=23727" TargetMode="External"/><Relationship Id="rId616" Type="http://schemas.openxmlformats.org/officeDocument/2006/relationships/hyperlink" Target="http://www.usharbormaster.com/secure/AuxAidReport_new.cfm?id=41338" TargetMode="External"/><Relationship Id="rId658" Type="http://schemas.openxmlformats.org/officeDocument/2006/relationships/hyperlink" Target="http://maps.google.com/?output=embed&amp;q=43.92988333,-69.26536667" TargetMode="External"/><Relationship Id="rId823" Type="http://schemas.openxmlformats.org/officeDocument/2006/relationships/hyperlink" Target="http://maps.google.com/?output=embed&amp;q=43.08383333,-70.71835000" TargetMode="External"/><Relationship Id="rId865" Type="http://schemas.openxmlformats.org/officeDocument/2006/relationships/hyperlink" Target="http://www.usharbormaster.com/secure/auxview.cfm?recordid=44638" TargetMode="External"/><Relationship Id="rId255" Type="http://schemas.openxmlformats.org/officeDocument/2006/relationships/hyperlink" Target="http://maps.google.com/?output=embed&amp;q=43.82781389,-69.70643056" TargetMode="External"/><Relationship Id="rId297" Type="http://schemas.openxmlformats.org/officeDocument/2006/relationships/hyperlink" Target="http://www.usharbormaster.com/secure/auxview.cfm?recordid=44021" TargetMode="External"/><Relationship Id="rId462" Type="http://schemas.openxmlformats.org/officeDocument/2006/relationships/hyperlink" Target="http://maps.google.com/?output=embed&amp;q=44.01883333,-69.54508333" TargetMode="External"/><Relationship Id="rId518" Type="http://schemas.openxmlformats.org/officeDocument/2006/relationships/hyperlink" Target="http://maps.google.com/?output=embed&amp;q=44.00448056,-69.54385833" TargetMode="External"/><Relationship Id="rId725" Type="http://schemas.openxmlformats.org/officeDocument/2006/relationships/hyperlink" Target="http://www.usharbormaster.com/secure/auxview.cfm?recordid=36842" TargetMode="External"/><Relationship Id="rId932" Type="http://schemas.openxmlformats.org/officeDocument/2006/relationships/hyperlink" Target="http://www.usharbormaster.com/secure/AuxAidReport_new.cfm?id=44591" TargetMode="External"/><Relationship Id="rId115" Type="http://schemas.openxmlformats.org/officeDocument/2006/relationships/hyperlink" Target="http://maps.google.com/?output=embed&amp;q=43.86088889,-69.56230556" TargetMode="External"/><Relationship Id="rId157" Type="http://schemas.openxmlformats.org/officeDocument/2006/relationships/hyperlink" Target="http://www.usharbormaster.com/secure/auxview.cfm?recordid=44482" TargetMode="External"/><Relationship Id="rId322" Type="http://schemas.openxmlformats.org/officeDocument/2006/relationships/hyperlink" Target="http://maps.google.com/?output=embed&amp;q=43.70808333,-70.15733889" TargetMode="External"/><Relationship Id="rId364" Type="http://schemas.openxmlformats.org/officeDocument/2006/relationships/hyperlink" Target="http://www.usharbormaster.com/secure/AuxAidReport_new.cfm?id=42623" TargetMode="External"/><Relationship Id="rId767" Type="http://schemas.openxmlformats.org/officeDocument/2006/relationships/hyperlink" Target="http://maps.google.com/?output=embed&amp;q=43.65578333,-70.23723333" TargetMode="External"/><Relationship Id="rId61" Type="http://schemas.openxmlformats.org/officeDocument/2006/relationships/hyperlink" Target="http://www.usharbormaster.com/secure/auxview.cfm?recordid=44485" TargetMode="External"/><Relationship Id="rId199" Type="http://schemas.openxmlformats.org/officeDocument/2006/relationships/hyperlink" Target="http://maps.google.com/?output=embed&amp;q=43.85694722,-69.66428056" TargetMode="External"/><Relationship Id="rId571" Type="http://schemas.openxmlformats.org/officeDocument/2006/relationships/hyperlink" Target="http://maps.google.com/?output=embed&amp;q=43.11146667,-70.86100000" TargetMode="External"/><Relationship Id="rId627" Type="http://schemas.openxmlformats.org/officeDocument/2006/relationships/hyperlink" Target="http://maps.google.com/?output=embed&amp;q=43.83333361,-69.64933333" TargetMode="External"/><Relationship Id="rId669" Type="http://schemas.openxmlformats.org/officeDocument/2006/relationships/hyperlink" Target="http://www.usharbormaster.com/secure/auxview.cfm?recordid=28308" TargetMode="External"/><Relationship Id="rId834" Type="http://schemas.openxmlformats.org/officeDocument/2006/relationships/hyperlink" Target="http://maps.google.com/?output=embed&amp;q=43.85066667,-69.66700000" TargetMode="External"/><Relationship Id="rId876" Type="http://schemas.openxmlformats.org/officeDocument/2006/relationships/hyperlink" Target="http://www.usharbormaster.com/secure/AuxAidReport_new.cfm?id=26992" TargetMode="External"/><Relationship Id="rId19" Type="http://schemas.openxmlformats.org/officeDocument/2006/relationships/hyperlink" Target="http://maps.google.com/?output=embed&amp;q=43.08160000,-70.72241667" TargetMode="External"/><Relationship Id="rId224" Type="http://schemas.openxmlformats.org/officeDocument/2006/relationships/hyperlink" Target="http://www.usharbormaster.com/secure/AuxAidReport_new.cfm?id=36847" TargetMode="External"/><Relationship Id="rId266" Type="http://schemas.openxmlformats.org/officeDocument/2006/relationships/hyperlink" Target="http://maps.google.com/?output=embed&amp;q=43.80705833,-69.71856389" TargetMode="External"/><Relationship Id="rId431" Type="http://schemas.openxmlformats.org/officeDocument/2006/relationships/hyperlink" Target="http://maps.google.com/?output=embed&amp;q=43.64352556,-70.25171333" TargetMode="External"/><Relationship Id="rId473" Type="http://schemas.openxmlformats.org/officeDocument/2006/relationships/hyperlink" Target="http://www.usharbormaster.com/secure/auxview.cfm?recordid=30997" TargetMode="External"/><Relationship Id="rId529" Type="http://schemas.openxmlformats.org/officeDocument/2006/relationships/hyperlink" Target="http://www.usharbormaster.com/secure/auxview.cfm?recordid=32334" TargetMode="External"/><Relationship Id="rId680" Type="http://schemas.openxmlformats.org/officeDocument/2006/relationships/hyperlink" Target="http://www.usharbormaster.com/secure/AuxAidReport_new.cfm?id=36715" TargetMode="External"/><Relationship Id="rId736" Type="http://schemas.openxmlformats.org/officeDocument/2006/relationships/hyperlink" Target="http://www.usharbormaster.com/secure/AuxAidReport_new.cfm?id=25877" TargetMode="External"/><Relationship Id="rId901" Type="http://schemas.openxmlformats.org/officeDocument/2006/relationships/hyperlink" Target="http://www.usharbormaster.com/secure/auxview.cfm?recordid=45054" TargetMode="External"/><Relationship Id="rId30" Type="http://schemas.openxmlformats.org/officeDocument/2006/relationships/hyperlink" Target="http://maps.google.com/?output=embed&amp;q=43.08353333,-70.75000278" TargetMode="External"/><Relationship Id="rId126" Type="http://schemas.openxmlformats.org/officeDocument/2006/relationships/hyperlink" Target="http://maps.google.com/?output=embed&amp;q=43.07966194,-70.69982083" TargetMode="External"/><Relationship Id="rId168" Type="http://schemas.openxmlformats.org/officeDocument/2006/relationships/hyperlink" Target="http://www.usharbormaster.com/secure/AuxAidReport_new.cfm?id=28282" TargetMode="External"/><Relationship Id="rId333" Type="http://schemas.openxmlformats.org/officeDocument/2006/relationships/hyperlink" Target="http://www.usharbormaster.com/secure/auxview.cfm?recordid=32394" TargetMode="External"/><Relationship Id="rId540" Type="http://schemas.openxmlformats.org/officeDocument/2006/relationships/hyperlink" Target="http://www.usharbormaster.com/secure/AuxAidReport_new.cfm?id=32380" TargetMode="External"/><Relationship Id="rId778" Type="http://schemas.openxmlformats.org/officeDocument/2006/relationships/hyperlink" Target="http://maps.google.com/?output=embed&amp;q=43.65485000,-70.23711667" TargetMode="External"/><Relationship Id="rId943" Type="http://schemas.openxmlformats.org/officeDocument/2006/relationships/hyperlink" Target="http://maps.google.com/?output=embed&amp;q=43.99605556,-69.66397222" TargetMode="External"/><Relationship Id="rId72" Type="http://schemas.openxmlformats.org/officeDocument/2006/relationships/hyperlink" Target="http://www.usharbormaster.com/secure/AuxAidReport_new.cfm?id=28655" TargetMode="External"/><Relationship Id="rId375" Type="http://schemas.openxmlformats.org/officeDocument/2006/relationships/hyperlink" Target="http://maps.google.com/?output=embed&amp;q=43.83347222,-70.02877778" TargetMode="External"/><Relationship Id="rId582" Type="http://schemas.openxmlformats.org/officeDocument/2006/relationships/hyperlink" Target="http://maps.google.com/?output=embed&amp;q=43.10711667,-70.85658333" TargetMode="External"/><Relationship Id="rId638" Type="http://schemas.openxmlformats.org/officeDocument/2006/relationships/hyperlink" Target="http://maps.google.com/?output=embed&amp;q=43.92065611,-69.59288583" TargetMode="External"/><Relationship Id="rId803" Type="http://schemas.openxmlformats.org/officeDocument/2006/relationships/hyperlink" Target="http://maps.google.com/?output=embed&amp;q=43.11750000,-70.81222222" TargetMode="External"/><Relationship Id="rId845" Type="http://schemas.openxmlformats.org/officeDocument/2006/relationships/hyperlink" Target="http://www.usharbormaster.com/secure/auxview.cfm?recordid=45050"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3.86126667,-69.56100000" TargetMode="External"/><Relationship Id="rId277" Type="http://schemas.openxmlformats.org/officeDocument/2006/relationships/hyperlink" Target="http://www.usharbormaster.com/secure/auxview.cfm?recordid=42697" TargetMode="External"/><Relationship Id="rId400" Type="http://schemas.openxmlformats.org/officeDocument/2006/relationships/hyperlink" Target="http://www.usharbormaster.com/secure/AuxAidReport_new.cfm?id=23732" TargetMode="External"/><Relationship Id="rId442" Type="http://schemas.openxmlformats.org/officeDocument/2006/relationships/hyperlink" Target="http://maps.google.com/?output=embed&amp;q=43.76484000,-69.31581000" TargetMode="External"/><Relationship Id="rId484" Type="http://schemas.openxmlformats.org/officeDocument/2006/relationships/hyperlink" Target="http://www.usharbormaster.com/secure/AuxAidReport_new.cfm?id=30999" TargetMode="External"/><Relationship Id="rId705" Type="http://schemas.openxmlformats.org/officeDocument/2006/relationships/hyperlink" Target="http://www.usharbormaster.com/secure/auxview.cfm?recordid=43985" TargetMode="External"/><Relationship Id="rId887" Type="http://schemas.openxmlformats.org/officeDocument/2006/relationships/hyperlink" Target="http://maps.google.com/?output=embed&amp;q=43.38694444,-70.41000000" TargetMode="External"/><Relationship Id="rId137" Type="http://schemas.openxmlformats.org/officeDocument/2006/relationships/hyperlink" Target="http://www.usharbormaster.com/secure/auxview.cfm?recordid=32253" TargetMode="External"/><Relationship Id="rId302" Type="http://schemas.openxmlformats.org/officeDocument/2006/relationships/hyperlink" Target="http://maps.google.com/?output=embed&amp;q=43.86558333,-69.67946667" TargetMode="External"/><Relationship Id="rId344" Type="http://schemas.openxmlformats.org/officeDocument/2006/relationships/hyperlink" Target="http://www.usharbormaster.com/secure/AuxAidReport_new.cfm?id=29994" TargetMode="External"/><Relationship Id="rId691" Type="http://schemas.openxmlformats.org/officeDocument/2006/relationships/hyperlink" Target="http://maps.google.com/?output=embed&amp;q=44.07900000,-69.80011111" TargetMode="External"/><Relationship Id="rId747" Type="http://schemas.openxmlformats.org/officeDocument/2006/relationships/hyperlink" Target="http://maps.google.com/?output=embed&amp;q=43.47316667,-70.40125000" TargetMode="External"/><Relationship Id="rId789" Type="http://schemas.openxmlformats.org/officeDocument/2006/relationships/hyperlink" Target="http://www.usharbormaster.com/secure/auxview.cfm?recordid=26267" TargetMode="External"/><Relationship Id="rId912" Type="http://schemas.openxmlformats.org/officeDocument/2006/relationships/hyperlink" Target="http://www.usharbormaster.com/secure/AuxAidReport_new.cfm?id=45056" TargetMode="External"/><Relationship Id="rId954" Type="http://schemas.openxmlformats.org/officeDocument/2006/relationships/hyperlink" Target="http://maps.google.com/?output=embed&amp;q=43.99777778,-69.66111111" TargetMode="External"/><Relationship Id="rId41" Type="http://schemas.openxmlformats.org/officeDocument/2006/relationships/hyperlink" Target="http://www.usharbormaster.com/secure/auxview.cfm?recordid=42742" TargetMode="External"/><Relationship Id="rId83" Type="http://schemas.openxmlformats.org/officeDocument/2006/relationships/hyperlink" Target="http://maps.google.com/?output=embed&amp;q=43.83906667,-69.63903333" TargetMode="External"/><Relationship Id="rId179" Type="http://schemas.openxmlformats.org/officeDocument/2006/relationships/hyperlink" Target="http://maps.google.com/?output=embed&amp;q=44.03104056,-69.53565778" TargetMode="External"/><Relationship Id="rId386" Type="http://schemas.openxmlformats.org/officeDocument/2006/relationships/hyperlink" Target="http://maps.google.com/?output=embed&amp;q=43.98465000,-69.87548333" TargetMode="External"/><Relationship Id="rId551" Type="http://schemas.openxmlformats.org/officeDocument/2006/relationships/hyperlink" Target="http://maps.google.com/?output=embed&amp;q=43.10620000,-70.85580000" TargetMode="External"/><Relationship Id="rId593" Type="http://schemas.openxmlformats.org/officeDocument/2006/relationships/hyperlink" Target="http://www.usharbormaster.com/secure/auxview.cfm?recordid=33419" TargetMode="External"/><Relationship Id="rId607" Type="http://schemas.openxmlformats.org/officeDocument/2006/relationships/hyperlink" Target="http://maps.google.com/?output=embed&amp;q=43.08019444,-70.70436111" TargetMode="External"/><Relationship Id="rId649" Type="http://schemas.openxmlformats.org/officeDocument/2006/relationships/hyperlink" Target="http://www.usharbormaster.com/secure/auxview.cfm?recordid=40156" TargetMode="External"/><Relationship Id="rId814" Type="http://schemas.openxmlformats.org/officeDocument/2006/relationships/hyperlink" Target="http://maps.google.com/?output=embed&amp;q=43.65531833,-70.22816139" TargetMode="External"/><Relationship Id="rId856" Type="http://schemas.openxmlformats.org/officeDocument/2006/relationships/hyperlink" Target="http://www.usharbormaster.com/secure/AuxAidReport_new.cfm?id=44619" TargetMode="External"/><Relationship Id="rId190" Type="http://schemas.openxmlformats.org/officeDocument/2006/relationships/hyperlink" Target="http://maps.google.com/?output=embed&amp;q=43.15655000,-70.83094444" TargetMode="External"/><Relationship Id="rId204" Type="http://schemas.openxmlformats.org/officeDocument/2006/relationships/hyperlink" Target="http://www.usharbormaster.com/secure/AuxAidReport_new.cfm?id=44722" TargetMode="External"/><Relationship Id="rId246" Type="http://schemas.openxmlformats.org/officeDocument/2006/relationships/hyperlink" Target="http://maps.google.com/?output=embed&amp;q=43.80952778,-69.74655556" TargetMode="External"/><Relationship Id="rId288" Type="http://schemas.openxmlformats.org/officeDocument/2006/relationships/hyperlink" Target="http://www.usharbormaster.com/secure/AuxAidReport_new.cfm?id=28310" TargetMode="External"/><Relationship Id="rId411" Type="http://schemas.openxmlformats.org/officeDocument/2006/relationships/hyperlink" Target="http://maps.google.com/?output=embed&amp;q=43.64247028,-70.25080000" TargetMode="External"/><Relationship Id="rId453" Type="http://schemas.openxmlformats.org/officeDocument/2006/relationships/hyperlink" Target="http://www.usharbormaster.com/secure/auxview.cfm?recordid=44720" TargetMode="External"/><Relationship Id="rId509" Type="http://schemas.openxmlformats.org/officeDocument/2006/relationships/hyperlink" Target="http://www.usharbormaster.com/secure/auxview.cfm?recordid=31006" TargetMode="External"/><Relationship Id="rId660" Type="http://schemas.openxmlformats.org/officeDocument/2006/relationships/hyperlink" Target="http://www.usharbormaster.com/secure/AuxAidReport_new.cfm?id=40158" TargetMode="External"/><Relationship Id="rId898" Type="http://schemas.openxmlformats.org/officeDocument/2006/relationships/hyperlink" Target="http://maps.google.com/?output=embed&amp;q=43.46972222,-70.35083333" TargetMode="External"/><Relationship Id="rId106" Type="http://schemas.openxmlformats.org/officeDocument/2006/relationships/hyperlink" Target="http://maps.google.com/?output=embed&amp;q=43.86427778,-69.55386111" TargetMode="External"/><Relationship Id="rId313" Type="http://schemas.openxmlformats.org/officeDocument/2006/relationships/hyperlink" Target="http://www.usharbormaster.com/secure/auxview.cfm?recordid=30377" TargetMode="External"/><Relationship Id="rId495" Type="http://schemas.openxmlformats.org/officeDocument/2006/relationships/hyperlink" Target="http://maps.google.com/?output=embed&amp;q=43.99955556,-69.54353056" TargetMode="External"/><Relationship Id="rId716" Type="http://schemas.openxmlformats.org/officeDocument/2006/relationships/hyperlink" Target="http://www.usharbormaster.com/secure/AuxAidReport_new.cfm?id=25874" TargetMode="External"/><Relationship Id="rId758" Type="http://schemas.openxmlformats.org/officeDocument/2006/relationships/hyperlink" Target="http://maps.google.com/?output=embed&amp;q=43.07946333,-70.74115333" TargetMode="External"/><Relationship Id="rId923" Type="http://schemas.openxmlformats.org/officeDocument/2006/relationships/hyperlink" Target="http://maps.google.com/?output=embed&amp;q=43.45500000,-70.3325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44489" TargetMode="External"/><Relationship Id="rId94" Type="http://schemas.openxmlformats.org/officeDocument/2006/relationships/hyperlink" Target="http://maps.google.com/?output=embed&amp;q=43.84833333,-69.63194444" TargetMode="External"/><Relationship Id="rId148" Type="http://schemas.openxmlformats.org/officeDocument/2006/relationships/hyperlink" Target="http://www.usharbormaster.com/secure/AuxAidReport_new.cfm?id=44479" TargetMode="External"/><Relationship Id="rId355" Type="http://schemas.openxmlformats.org/officeDocument/2006/relationships/hyperlink" Target="http://maps.google.com/?output=embed&amp;q=43.82765000,-70.01623333" TargetMode="External"/><Relationship Id="rId397" Type="http://schemas.openxmlformats.org/officeDocument/2006/relationships/hyperlink" Target="http://www.usharbormaster.com/secure/auxview.cfm?recordid=23732" TargetMode="External"/><Relationship Id="rId520" Type="http://schemas.openxmlformats.org/officeDocument/2006/relationships/hyperlink" Target="http://www.usharbormaster.com/secure/AuxAidReport_new.cfm?id=31008" TargetMode="External"/><Relationship Id="rId562" Type="http://schemas.openxmlformats.org/officeDocument/2006/relationships/hyperlink" Target="http://maps.google.com/?output=embed&amp;q=43.11333333,-70.86275000" TargetMode="External"/><Relationship Id="rId618" Type="http://schemas.openxmlformats.org/officeDocument/2006/relationships/hyperlink" Target="http://maps.google.com/?output=embed&amp;q=43.07996389,-70.70794694" TargetMode="External"/><Relationship Id="rId825" Type="http://schemas.openxmlformats.org/officeDocument/2006/relationships/hyperlink" Target="http://www.usharbormaster.com/secure/auxview.cfm?recordid=28307" TargetMode="External"/><Relationship Id="rId215" Type="http://schemas.openxmlformats.org/officeDocument/2006/relationships/hyperlink" Target="http://maps.google.com/?output=embed&amp;q=43.49400000,-70.44472222" TargetMode="External"/><Relationship Id="rId257" Type="http://schemas.openxmlformats.org/officeDocument/2006/relationships/hyperlink" Target="http://www.usharbormaster.com/secure/auxview.cfm?recordid=31070" TargetMode="External"/><Relationship Id="rId422" Type="http://schemas.openxmlformats.org/officeDocument/2006/relationships/hyperlink" Target="http://maps.google.com/?output=embed&amp;q=43.64489111,-70.25235750" TargetMode="External"/><Relationship Id="rId464" Type="http://schemas.openxmlformats.org/officeDocument/2006/relationships/hyperlink" Target="http://www.usharbormaster.com/secure/AuxAidReport_new.cfm?id=30994" TargetMode="External"/><Relationship Id="rId867" Type="http://schemas.openxmlformats.org/officeDocument/2006/relationships/hyperlink" Target="http://maps.google.com/?output=embed&amp;q=43.10737972,-70.86337000" TargetMode="External"/><Relationship Id="rId299" Type="http://schemas.openxmlformats.org/officeDocument/2006/relationships/hyperlink" Target="http://maps.google.com/?output=embed&amp;q=43.84896667,-69.67876667" TargetMode="External"/><Relationship Id="rId727" Type="http://schemas.openxmlformats.org/officeDocument/2006/relationships/hyperlink" Target="http://maps.google.com/?output=embed&amp;q=43.48780556,-70.43361111" TargetMode="External"/><Relationship Id="rId934" Type="http://schemas.openxmlformats.org/officeDocument/2006/relationships/hyperlink" Target="http://maps.google.com/?output=embed&amp;q=43.81328778,-69.98133083" TargetMode="External"/><Relationship Id="rId63" Type="http://schemas.openxmlformats.org/officeDocument/2006/relationships/hyperlink" Target="http://maps.google.com/?output=embed&amp;q=43.73358889,-70.16302778" TargetMode="External"/><Relationship Id="rId159" Type="http://schemas.openxmlformats.org/officeDocument/2006/relationships/hyperlink" Target="http://maps.google.com/?output=embed&amp;q=43.71235000,-70.18769722" TargetMode="External"/><Relationship Id="rId366" Type="http://schemas.openxmlformats.org/officeDocument/2006/relationships/hyperlink" Target="http://maps.google.com/?output=embed&amp;q=43.83863889,-70.02361111" TargetMode="External"/><Relationship Id="rId573" Type="http://schemas.openxmlformats.org/officeDocument/2006/relationships/hyperlink" Target="http://www.usharbormaster.com/secure/auxview.cfm?recordid=30354" TargetMode="External"/><Relationship Id="rId780" Type="http://schemas.openxmlformats.org/officeDocument/2006/relationships/hyperlink" Target="http://www.usharbormaster.com/secure/AuxAidReport_new.cfm?id=36870" TargetMode="External"/><Relationship Id="rId226" Type="http://schemas.openxmlformats.org/officeDocument/2006/relationships/hyperlink" Target="http://maps.google.com/?output=embed&amp;q=43.49302778,-70.44661111" TargetMode="External"/><Relationship Id="rId433" Type="http://schemas.openxmlformats.org/officeDocument/2006/relationships/hyperlink" Target="http://www.usharbormaster.com/secure/auxview.cfm?recordid=44850" TargetMode="External"/><Relationship Id="rId878" Type="http://schemas.openxmlformats.org/officeDocument/2006/relationships/hyperlink" Target="http://maps.google.com/?output=embed&amp;q=43.43500000,-70.35027778" TargetMode="External"/><Relationship Id="rId640" Type="http://schemas.openxmlformats.org/officeDocument/2006/relationships/hyperlink" Target="http://www.usharbormaster.com/secure/AuxAidReport_new.cfm?id=44618" TargetMode="External"/><Relationship Id="rId738" Type="http://schemas.openxmlformats.org/officeDocument/2006/relationships/hyperlink" Target="http://maps.google.com/?output=embed&amp;q=43.46180556,-70.38816667" TargetMode="External"/><Relationship Id="rId945" Type="http://schemas.openxmlformats.org/officeDocument/2006/relationships/hyperlink" Target="http://www.usharbormaster.com/secure/auxview.cfm?recordid=30060" TargetMode="External"/><Relationship Id="rId74" Type="http://schemas.openxmlformats.org/officeDocument/2006/relationships/hyperlink" Target="http://maps.google.com/?output=embed&amp;q=43.38750000,-70.42791667" TargetMode="External"/><Relationship Id="rId377" Type="http://schemas.openxmlformats.org/officeDocument/2006/relationships/hyperlink" Target="http://www.usharbormaster.com/secure/auxview.cfm?recordid=28329" TargetMode="External"/><Relationship Id="rId500" Type="http://schemas.openxmlformats.org/officeDocument/2006/relationships/hyperlink" Target="http://www.usharbormaster.com/secure/AuxAidReport_new.cfm?id=31003" TargetMode="External"/><Relationship Id="rId584" Type="http://schemas.openxmlformats.org/officeDocument/2006/relationships/hyperlink" Target="http://www.usharbormaster.com/secure/AuxAidReport_new.cfm?id=30356" TargetMode="External"/><Relationship Id="rId805" Type="http://schemas.openxmlformats.org/officeDocument/2006/relationships/hyperlink" Target="http://www.usharbormaster.com/secure/auxview.cfm?recordid=43833"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30845" TargetMode="External"/><Relationship Id="rId791" Type="http://schemas.openxmlformats.org/officeDocument/2006/relationships/hyperlink" Target="http://maps.google.com/?output=embed&amp;q=43.65310528,-70.24311750" TargetMode="External"/><Relationship Id="rId889" Type="http://schemas.openxmlformats.org/officeDocument/2006/relationships/hyperlink" Target="http://www.usharbormaster.com/secure/auxview.cfm?recordid=45080" TargetMode="External"/><Relationship Id="rId444" Type="http://schemas.openxmlformats.org/officeDocument/2006/relationships/hyperlink" Target="http://www.usharbormaster.com/secure/AuxAidReport_new.cfm?id=45115" TargetMode="External"/><Relationship Id="rId651" Type="http://schemas.openxmlformats.org/officeDocument/2006/relationships/hyperlink" Target="http://maps.google.com/?output=embed&amp;q=43.92856667,-69.26430000" TargetMode="External"/><Relationship Id="rId749" Type="http://schemas.openxmlformats.org/officeDocument/2006/relationships/hyperlink" Target="http://www.usharbormaster.com/secure/auxview.cfm?recordid=25873" TargetMode="External"/><Relationship Id="rId290" Type="http://schemas.openxmlformats.org/officeDocument/2006/relationships/hyperlink" Target="http://maps.google.com/?output=embed&amp;q=43.86391667,-69.67698333" TargetMode="External"/><Relationship Id="rId304" Type="http://schemas.openxmlformats.org/officeDocument/2006/relationships/hyperlink" Target="http://www.usharbormaster.com/secure/AuxAidReport_new.cfm?id=44022" TargetMode="External"/><Relationship Id="rId388" Type="http://schemas.openxmlformats.org/officeDocument/2006/relationships/hyperlink" Target="http://www.usharbormaster.com/secure/AuxAidReport_new.cfm?id=28387" TargetMode="External"/><Relationship Id="rId511" Type="http://schemas.openxmlformats.org/officeDocument/2006/relationships/hyperlink" Target="http://maps.google.com/?output=embed&amp;q=44.00236111,-69.54314722" TargetMode="External"/><Relationship Id="rId609" Type="http://schemas.openxmlformats.org/officeDocument/2006/relationships/hyperlink" Target="http://www.usharbormaster.com/secure/auxview.cfm?recordid=25104" TargetMode="External"/><Relationship Id="rId956" Type="http://schemas.openxmlformats.org/officeDocument/2006/relationships/hyperlink" Target="http://www.usharbormaster.com/secure/AuxAidReport_new.cfm?id=30062" TargetMode="External"/><Relationship Id="rId85" Type="http://schemas.openxmlformats.org/officeDocument/2006/relationships/hyperlink" Target="http://www.usharbormaster.com/secure/auxview.cfm?recordid=29998" TargetMode="External"/><Relationship Id="rId150" Type="http://schemas.openxmlformats.org/officeDocument/2006/relationships/hyperlink" Target="http://maps.google.com/?output=embed&amp;q=43.71391389,-70.18707500" TargetMode="External"/><Relationship Id="rId595" Type="http://schemas.openxmlformats.org/officeDocument/2006/relationships/hyperlink" Target="http://maps.google.com/?output=embed&amp;q=43.78550000,-69.87525000" TargetMode="External"/><Relationship Id="rId816" Type="http://schemas.openxmlformats.org/officeDocument/2006/relationships/hyperlink" Target="http://www.usharbormaster.com/secure/AuxAidReport_new.cfm?id=26266" TargetMode="External"/><Relationship Id="rId248" Type="http://schemas.openxmlformats.org/officeDocument/2006/relationships/hyperlink" Target="http://www.usharbormaster.com/secure/AuxAidReport_new.cfm?id=31067" TargetMode="External"/><Relationship Id="rId455" Type="http://schemas.openxmlformats.org/officeDocument/2006/relationships/hyperlink" Target="http://maps.google.com/?output=embed&amp;q=43.70747444,-69.75783889" TargetMode="External"/><Relationship Id="rId662" Type="http://schemas.openxmlformats.org/officeDocument/2006/relationships/hyperlink" Target="http://maps.google.com/?output=embed&amp;q=43.93038333,-69.26486667"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32248" TargetMode="External"/><Relationship Id="rId315" Type="http://schemas.openxmlformats.org/officeDocument/2006/relationships/hyperlink" Target="http://maps.google.com/?output=embed&amp;q=43.70813889,-70.15634722" TargetMode="External"/><Relationship Id="rId522" Type="http://schemas.openxmlformats.org/officeDocument/2006/relationships/hyperlink" Target="http://maps.google.com/?output=embed&amp;q=44.00574444,-69.54428611" TargetMode="External"/><Relationship Id="rId96" Type="http://schemas.openxmlformats.org/officeDocument/2006/relationships/hyperlink" Target="http://www.usharbormaster.com/secure/AuxAidReport_new.cfm?id=31122" TargetMode="External"/><Relationship Id="rId161" Type="http://schemas.openxmlformats.org/officeDocument/2006/relationships/hyperlink" Target="http://www.usharbormaster.com/secure/auxview.cfm?recordid=44483" TargetMode="External"/><Relationship Id="rId399" Type="http://schemas.openxmlformats.org/officeDocument/2006/relationships/hyperlink" Target="http://maps.google.com/?output=embed&amp;q=43.64501111,-70.25216111" TargetMode="External"/><Relationship Id="rId827" Type="http://schemas.openxmlformats.org/officeDocument/2006/relationships/hyperlink" Target="http://maps.google.com/?output=embed&amp;q=43.72675000,-70.19461667" TargetMode="External"/><Relationship Id="rId259" Type="http://schemas.openxmlformats.org/officeDocument/2006/relationships/hyperlink" Target="http://maps.google.com/?output=embed&amp;q=43.82322778,-69.70573611" TargetMode="External"/><Relationship Id="rId466" Type="http://schemas.openxmlformats.org/officeDocument/2006/relationships/hyperlink" Target="http://maps.google.com/?output=embed&amp;q=44.01935833,-69.54416667" TargetMode="External"/><Relationship Id="rId673" Type="http://schemas.openxmlformats.org/officeDocument/2006/relationships/hyperlink" Target="http://www.usharbormaster.com/secure/auxview.cfm?recordid=31214" TargetMode="External"/><Relationship Id="rId880" Type="http://schemas.openxmlformats.org/officeDocument/2006/relationships/hyperlink" Target="http://www.usharbormaster.com/secure/AuxAidReport_new.cfm?id=45075" TargetMode="External"/><Relationship Id="rId23" Type="http://schemas.openxmlformats.org/officeDocument/2006/relationships/hyperlink" Target="http://maps.google.com/?output=embed&amp;q=43.08419444,-70.71419444" TargetMode="External"/><Relationship Id="rId119" Type="http://schemas.openxmlformats.org/officeDocument/2006/relationships/hyperlink" Target="http://maps.google.com/?output=embed&amp;q=43.10366667,-70.79208333" TargetMode="External"/><Relationship Id="rId326" Type="http://schemas.openxmlformats.org/officeDocument/2006/relationships/hyperlink" Target="http://maps.google.com/?output=embed&amp;q=43.82519444,-69.58336111" TargetMode="External"/><Relationship Id="rId533" Type="http://schemas.openxmlformats.org/officeDocument/2006/relationships/hyperlink" Target="http://www.usharbormaster.com/secure/auxview.cfm?recordid=32335" TargetMode="External"/><Relationship Id="rId740" Type="http://schemas.openxmlformats.org/officeDocument/2006/relationships/hyperlink" Target="http://www.usharbormaster.com/secure/AuxAidReport_new.cfm?id=25872" TargetMode="External"/><Relationship Id="rId838" Type="http://schemas.openxmlformats.org/officeDocument/2006/relationships/hyperlink" Target="http://maps.google.com/?output=embed&amp;q=43.83821667,-69.63225000" TargetMode="External"/><Relationship Id="rId172" Type="http://schemas.openxmlformats.org/officeDocument/2006/relationships/hyperlink" Target="http://www.usharbormaster.com/secure/AuxAidReport_new.cfm?id=29070" TargetMode="External"/><Relationship Id="rId477" Type="http://schemas.openxmlformats.org/officeDocument/2006/relationships/hyperlink" Target="http://www.usharbormaster.com/secure/auxview.cfm?recordid=30998" TargetMode="External"/><Relationship Id="rId600" Type="http://schemas.openxmlformats.org/officeDocument/2006/relationships/hyperlink" Target="http://www.usharbormaster.com/secure/AuxAidReport_new.cfm?id=32330" TargetMode="External"/><Relationship Id="rId684" Type="http://schemas.openxmlformats.org/officeDocument/2006/relationships/hyperlink" Target="http://www.usharbormaster.com/secure/AuxAidReport_new.cfm?id=28873" TargetMode="External"/><Relationship Id="rId337" Type="http://schemas.openxmlformats.org/officeDocument/2006/relationships/hyperlink" Target="http://www.usharbormaster.com/secure/auxview.cfm?recordid=23602" TargetMode="External"/><Relationship Id="rId891" Type="http://schemas.openxmlformats.org/officeDocument/2006/relationships/hyperlink" Target="http://maps.google.com/?output=embed&amp;q=43.65194444,-70.11805556" TargetMode="External"/><Relationship Id="rId905" Type="http://schemas.openxmlformats.org/officeDocument/2006/relationships/hyperlink" Target="http://www.usharbormaster.com/secure/auxview.cfm?recordid=45055" TargetMode="External"/><Relationship Id="rId34" Type="http://schemas.openxmlformats.org/officeDocument/2006/relationships/hyperlink" Target="http://maps.google.com/?output=embed&amp;q=43.88443333,-69.66671667" TargetMode="External"/><Relationship Id="rId544" Type="http://schemas.openxmlformats.org/officeDocument/2006/relationships/hyperlink" Target="http://www.usharbormaster.com/secure/AuxAidReport_new.cfm?id=29008" TargetMode="External"/><Relationship Id="rId751" Type="http://schemas.openxmlformats.org/officeDocument/2006/relationships/hyperlink" Target="http://maps.google.com/?output=embed&amp;q=43.46555556,-70.39444444" TargetMode="External"/><Relationship Id="rId849" Type="http://schemas.openxmlformats.org/officeDocument/2006/relationships/hyperlink" Target="http://www.usharbormaster.com/secure/auxview.cfm?recordid=44582" TargetMode="External"/><Relationship Id="rId183" Type="http://schemas.openxmlformats.org/officeDocument/2006/relationships/hyperlink" Target="http://maps.google.com/?output=embed&amp;q=44.03209444,-69.53482778" TargetMode="External"/><Relationship Id="rId390" Type="http://schemas.openxmlformats.org/officeDocument/2006/relationships/hyperlink" Target="http://maps.google.com/?output=embed&amp;q=43.98483333,-69.87603333" TargetMode="External"/><Relationship Id="rId404" Type="http://schemas.openxmlformats.org/officeDocument/2006/relationships/hyperlink" Target="http://www.usharbormaster.com/secure/AuxAidReport_new.cfm?id=23733" TargetMode="External"/><Relationship Id="rId611" Type="http://schemas.openxmlformats.org/officeDocument/2006/relationships/hyperlink" Target="http://maps.google.com/?output=embed&amp;q=43.08100000,-70.70425000" TargetMode="External"/><Relationship Id="rId250" Type="http://schemas.openxmlformats.org/officeDocument/2006/relationships/hyperlink" Target="http://maps.google.com/?output=embed&amp;q=43.83958333,-69.71347222" TargetMode="External"/><Relationship Id="rId488" Type="http://schemas.openxmlformats.org/officeDocument/2006/relationships/hyperlink" Target="http://www.usharbormaster.com/secure/AuxAidReport_new.cfm?id=31000" TargetMode="External"/><Relationship Id="rId695" Type="http://schemas.openxmlformats.org/officeDocument/2006/relationships/hyperlink" Target="http://maps.google.com/?output=embed&amp;q=43.83210278,-69.73617222" TargetMode="External"/><Relationship Id="rId709" Type="http://schemas.openxmlformats.org/officeDocument/2006/relationships/hyperlink" Target="http://www.usharbormaster.com/secure/auxview.cfm?recordid=36839" TargetMode="External"/><Relationship Id="rId916" Type="http://schemas.openxmlformats.org/officeDocument/2006/relationships/hyperlink" Target="http://www.usharbormaster.com/secure/AuxAidReport_new.cfm?id=45078" TargetMode="External"/><Relationship Id="rId45" Type="http://schemas.openxmlformats.org/officeDocument/2006/relationships/hyperlink" Target="http://www.usharbormaster.com/secure/auxview.cfm?recordid=44488" TargetMode="External"/><Relationship Id="rId110" Type="http://schemas.openxmlformats.org/officeDocument/2006/relationships/hyperlink" Target="http://maps.google.com/?output=embed&amp;q=43.86200000,-69.55933333" TargetMode="External"/><Relationship Id="rId348" Type="http://schemas.openxmlformats.org/officeDocument/2006/relationships/hyperlink" Target="http://www.usharbormaster.com/secure/AuxAidReport_new.cfm?id=28902" TargetMode="External"/><Relationship Id="rId555" Type="http://schemas.openxmlformats.org/officeDocument/2006/relationships/hyperlink" Target="http://maps.google.com/?output=embed&amp;q=43.10633333,-70.85646667" TargetMode="External"/><Relationship Id="rId762" Type="http://schemas.openxmlformats.org/officeDocument/2006/relationships/hyperlink" Target="http://maps.google.com/?output=embed&amp;q=43.84985556,-69.63502778" TargetMode="External"/><Relationship Id="rId194" Type="http://schemas.openxmlformats.org/officeDocument/2006/relationships/hyperlink" Target="http://maps.google.com/?output=embed&amp;q=43.85757500,-69.66427500" TargetMode="External"/><Relationship Id="rId208" Type="http://schemas.openxmlformats.org/officeDocument/2006/relationships/hyperlink" Target="http://www.usharbormaster.com/secure/AuxAidReport_new.cfm?id=36843" TargetMode="External"/><Relationship Id="rId415" Type="http://schemas.openxmlformats.org/officeDocument/2006/relationships/hyperlink" Target="http://maps.google.com/?output=embed&amp;q=43.64669639,-70.25346917" TargetMode="External"/><Relationship Id="rId622" Type="http://schemas.openxmlformats.org/officeDocument/2006/relationships/hyperlink" Target="http://maps.google.com/?output=embed&amp;q=43.82133333,-69.64950000" TargetMode="External"/><Relationship Id="rId261" Type="http://schemas.openxmlformats.org/officeDocument/2006/relationships/hyperlink" Target="http://www.usharbormaster.com/secure/auxview.cfm?recordid=31071" TargetMode="External"/><Relationship Id="rId499" Type="http://schemas.openxmlformats.org/officeDocument/2006/relationships/hyperlink" Target="http://maps.google.com/?output=embed&amp;q=44.00019444,-69.54331111" TargetMode="External"/><Relationship Id="rId927" Type="http://schemas.openxmlformats.org/officeDocument/2006/relationships/hyperlink" Target="http://maps.google.com/?output=embed&amp;q=43.81400361,-69.98189361" TargetMode="External"/><Relationship Id="rId56" Type="http://schemas.openxmlformats.org/officeDocument/2006/relationships/hyperlink" Target="http://www.usharbormaster.com/secure/AuxAidReport_new.cfm?id=44490" TargetMode="External"/><Relationship Id="rId359" Type="http://schemas.openxmlformats.org/officeDocument/2006/relationships/hyperlink" Target="http://maps.google.com/?output=embed&amp;q=43.82783333,-70.01606667" TargetMode="External"/><Relationship Id="rId566" Type="http://schemas.openxmlformats.org/officeDocument/2006/relationships/hyperlink" Target="http://maps.google.com/?output=embed&amp;q=43.11130000,-70.86035000" TargetMode="External"/><Relationship Id="rId773" Type="http://schemas.openxmlformats.org/officeDocument/2006/relationships/hyperlink" Target="http://www.usharbormaster.com/secure/auxview.cfm?recordid=36867" TargetMode="External"/><Relationship Id="rId121" Type="http://schemas.openxmlformats.org/officeDocument/2006/relationships/hyperlink" Target="http://www.usharbormaster.com/secure/auxview.cfm?recordid=28341" TargetMode="External"/><Relationship Id="rId219" Type="http://schemas.openxmlformats.org/officeDocument/2006/relationships/hyperlink" Target="http://maps.google.com/?output=embed&amp;q=43.49408333,-70.44441667" TargetMode="External"/><Relationship Id="rId426" Type="http://schemas.openxmlformats.org/officeDocument/2006/relationships/hyperlink" Target="http://maps.google.com/?output=embed&amp;q=43.64426556,-70.25198167" TargetMode="External"/><Relationship Id="rId633" Type="http://schemas.openxmlformats.org/officeDocument/2006/relationships/hyperlink" Target="http://www.usharbormaster.com/secure/auxview.cfm?recordid=42715" TargetMode="External"/><Relationship Id="rId840" Type="http://schemas.openxmlformats.org/officeDocument/2006/relationships/hyperlink" Target="http://www.usharbormaster.com/secure/AuxAidReport_new.cfm?id=29995" TargetMode="External"/><Relationship Id="rId938" Type="http://schemas.openxmlformats.org/officeDocument/2006/relationships/hyperlink" Target="http://maps.google.com/?output=embed&amp;q=43.81415278,-69.97949389" TargetMode="External"/><Relationship Id="rId67" Type="http://schemas.openxmlformats.org/officeDocument/2006/relationships/hyperlink" Target="http://maps.google.com/?output=embed&amp;q=43.73325000,-70.16331389" TargetMode="External"/><Relationship Id="rId272" Type="http://schemas.openxmlformats.org/officeDocument/2006/relationships/hyperlink" Target="http://www.usharbormaster.com/secure/AuxAidReport_new.cfm?id=44620" TargetMode="External"/><Relationship Id="rId577" Type="http://schemas.openxmlformats.org/officeDocument/2006/relationships/hyperlink" Target="http://www.usharbormaster.com/secure/auxview.cfm?recordid=30355" TargetMode="External"/><Relationship Id="rId700" Type="http://schemas.openxmlformats.org/officeDocument/2006/relationships/hyperlink" Target="http://www.usharbormaster.com/secure/AuxAidReport_new.cfm?id=30638" TargetMode="External"/><Relationship Id="rId132" Type="http://schemas.openxmlformats.org/officeDocument/2006/relationships/hyperlink" Target="http://www.usharbormaster.com/secure/AuxAidReport_new.cfm?id=32251" TargetMode="External"/><Relationship Id="rId784" Type="http://schemas.openxmlformats.org/officeDocument/2006/relationships/hyperlink" Target="http://www.usharbormaster.com/secure/AuxAidReport_new.cfm?id=36868" TargetMode="External"/><Relationship Id="rId437" Type="http://schemas.openxmlformats.org/officeDocument/2006/relationships/hyperlink" Target="http://www.usharbormaster.com/secure/auxview.cfm?recordid=44717" TargetMode="External"/><Relationship Id="rId644" Type="http://schemas.openxmlformats.org/officeDocument/2006/relationships/hyperlink" Target="http://www.usharbormaster.com/secure/AuxAidReport_new.cfm?id=44045" TargetMode="External"/><Relationship Id="rId851" Type="http://schemas.openxmlformats.org/officeDocument/2006/relationships/hyperlink" Target="http://maps.google.com/?output=embed&amp;q=43.02223000,-70.54138000" TargetMode="External"/><Relationship Id="rId283" Type="http://schemas.openxmlformats.org/officeDocument/2006/relationships/hyperlink" Target="http://maps.google.com/?output=embed&amp;q=43.72331667,-70.19855000" TargetMode="External"/><Relationship Id="rId490" Type="http://schemas.openxmlformats.org/officeDocument/2006/relationships/hyperlink" Target="http://maps.google.com/?output=embed&amp;q=43.99968611,-69.54431944" TargetMode="External"/><Relationship Id="rId504" Type="http://schemas.openxmlformats.org/officeDocument/2006/relationships/hyperlink" Target="http://www.usharbormaster.com/secure/AuxAidReport_new.cfm?id=31004" TargetMode="External"/><Relationship Id="rId711" Type="http://schemas.openxmlformats.org/officeDocument/2006/relationships/hyperlink" Target="http://maps.google.com/?output=embed&amp;q=43.46347222,-70.39350000" TargetMode="External"/><Relationship Id="rId949" Type="http://schemas.openxmlformats.org/officeDocument/2006/relationships/hyperlink" Target="http://www.usharbormaster.com/secure/auxview.cfm?recordid=30061" TargetMode="External"/><Relationship Id="rId78" Type="http://schemas.openxmlformats.org/officeDocument/2006/relationships/hyperlink" Target="http://maps.google.com/?output=embed&amp;q=43.83951667,-69.64011667" TargetMode="External"/><Relationship Id="rId143" Type="http://schemas.openxmlformats.org/officeDocument/2006/relationships/hyperlink" Target="http://maps.google.com/?output=embed&amp;q=43.71366667,-70.18588889" TargetMode="External"/><Relationship Id="rId350" Type="http://schemas.openxmlformats.org/officeDocument/2006/relationships/hyperlink" Target="http://maps.google.com/?output=embed&amp;q=43.82745000,-70.01555000" TargetMode="External"/><Relationship Id="rId588" Type="http://schemas.openxmlformats.org/officeDocument/2006/relationships/hyperlink" Target="http://www.usharbormaster.com/secure/AuxAidReport_new.cfm?id=30357" TargetMode="External"/><Relationship Id="rId795" Type="http://schemas.openxmlformats.org/officeDocument/2006/relationships/hyperlink" Target="http://maps.google.com/?output=embed&amp;q=43.11648333,-70.81041667" TargetMode="External"/><Relationship Id="rId809" Type="http://schemas.openxmlformats.org/officeDocument/2006/relationships/hyperlink" Target="http://www.usharbormaster.com/secure/auxview.cfm?recordid=41206"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3.49247222,-70.44025000" TargetMode="External"/><Relationship Id="rId448" Type="http://schemas.openxmlformats.org/officeDocument/2006/relationships/hyperlink" Target="http://www.usharbormaster.com/secure/AuxAidReport_new.cfm?id=44849" TargetMode="External"/><Relationship Id="rId655" Type="http://schemas.openxmlformats.org/officeDocument/2006/relationships/hyperlink" Target="http://maps.google.com/?output=embed&amp;q=43.92893333,-69.26405000" TargetMode="External"/><Relationship Id="rId862" Type="http://schemas.openxmlformats.org/officeDocument/2006/relationships/hyperlink" Target="http://maps.google.com/?output=embed&amp;q=42.88000000,-70.04620000" TargetMode="External"/><Relationship Id="rId294" Type="http://schemas.openxmlformats.org/officeDocument/2006/relationships/hyperlink" Target="http://maps.google.com/?output=embed&amp;q=43.86346667,-69.67731667" TargetMode="External"/><Relationship Id="rId308" Type="http://schemas.openxmlformats.org/officeDocument/2006/relationships/hyperlink" Target="http://www.usharbormaster.com/secure/AuxAidReport_new.cfm?id=30375" TargetMode="External"/><Relationship Id="rId515" Type="http://schemas.openxmlformats.org/officeDocument/2006/relationships/hyperlink" Target="http://maps.google.com/?output=embed&amp;q=44.00320556,-69.54343333" TargetMode="External"/><Relationship Id="rId722" Type="http://schemas.openxmlformats.org/officeDocument/2006/relationships/hyperlink" Target="http://maps.google.com/?output=embed&amp;q=43.49202778,-70.43936111" TargetMode="External"/><Relationship Id="rId89" Type="http://schemas.openxmlformats.org/officeDocument/2006/relationships/hyperlink" Target="http://www.usharbormaster.com/secure/auxview.cfm?recordid=29999" TargetMode="External"/><Relationship Id="rId154" Type="http://schemas.openxmlformats.org/officeDocument/2006/relationships/hyperlink" Target="http://maps.google.com/?output=embed&amp;q=43.71347500,-70.18736944" TargetMode="External"/><Relationship Id="rId361" Type="http://schemas.openxmlformats.org/officeDocument/2006/relationships/hyperlink" Target="http://www.usharbormaster.com/secure/auxview.cfm?recordid=42623" TargetMode="External"/><Relationship Id="rId599" Type="http://schemas.openxmlformats.org/officeDocument/2006/relationships/hyperlink" Target="http://maps.google.com/?output=embed&amp;q=43.81930556,-69.60566667" TargetMode="External"/><Relationship Id="rId459" Type="http://schemas.openxmlformats.org/officeDocument/2006/relationships/hyperlink" Target="http://maps.google.com/?output=embed&amp;q=43.45698861,-70.32901833" TargetMode="External"/><Relationship Id="rId666" Type="http://schemas.openxmlformats.org/officeDocument/2006/relationships/hyperlink" Target="http://maps.google.com/?output=embed&amp;q=43.72446667,-70.19663333" TargetMode="External"/><Relationship Id="rId873" Type="http://schemas.openxmlformats.org/officeDocument/2006/relationships/hyperlink" Target="http://www.usharbormaster.com/secure/auxview.cfm?recordid=26992" TargetMode="Externa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36847" TargetMode="External"/><Relationship Id="rId319" Type="http://schemas.openxmlformats.org/officeDocument/2006/relationships/hyperlink" Target="http://maps.google.com/?output=embed&amp;q=43.70779444,-70.15634444" TargetMode="External"/><Relationship Id="rId526" Type="http://schemas.openxmlformats.org/officeDocument/2006/relationships/hyperlink" Target="http://maps.google.com/?output=embed&amp;q=43.85900000,-69.59261111" TargetMode="External"/><Relationship Id="rId733" Type="http://schemas.openxmlformats.org/officeDocument/2006/relationships/hyperlink" Target="http://www.usharbormaster.com/secure/auxview.cfm?recordid=25877" TargetMode="External"/><Relationship Id="rId940" Type="http://schemas.openxmlformats.org/officeDocument/2006/relationships/hyperlink" Target="http://www.usharbormaster.com/secure/AuxAidReport_new.cfm?id=44593" TargetMode="External"/><Relationship Id="rId165" Type="http://schemas.openxmlformats.org/officeDocument/2006/relationships/hyperlink" Target="http://www.usharbormaster.com/secure/auxview.cfm?recordid=28282" TargetMode="External"/><Relationship Id="rId372" Type="http://schemas.openxmlformats.org/officeDocument/2006/relationships/hyperlink" Target="http://www.usharbormaster.com/secure/AuxAidReport_new.cfm?id=42624" TargetMode="External"/><Relationship Id="rId677" Type="http://schemas.openxmlformats.org/officeDocument/2006/relationships/hyperlink" Target="http://www.usharbormaster.com/secure/auxview.cfm?recordid=36715" TargetMode="External"/><Relationship Id="rId800" Type="http://schemas.openxmlformats.org/officeDocument/2006/relationships/hyperlink" Target="http://www.usharbormaster.com/secure/AuxAidReport_new.cfm?id=23722" TargetMode="External"/><Relationship Id="rId232" Type="http://schemas.openxmlformats.org/officeDocument/2006/relationships/hyperlink" Target="http://www.usharbormaster.com/secure/AuxAidReport_new.cfm?id=23597" TargetMode="External"/><Relationship Id="rId884" Type="http://schemas.openxmlformats.org/officeDocument/2006/relationships/hyperlink" Target="http://www.usharbormaster.com/secure/AuxAidReport_new.cfm?id=45081" TargetMode="External"/><Relationship Id="rId27" Type="http://schemas.openxmlformats.org/officeDocument/2006/relationships/hyperlink" Target="http://maps.google.com/?output=embed&amp;q=43.08108333,-70.74838333" TargetMode="External"/><Relationship Id="rId537" Type="http://schemas.openxmlformats.org/officeDocument/2006/relationships/hyperlink" Target="http://www.usharbormaster.com/secure/auxview.cfm?recordid=32380" TargetMode="External"/><Relationship Id="rId744" Type="http://schemas.openxmlformats.org/officeDocument/2006/relationships/hyperlink" Target="http://www.usharbormaster.com/secure/AuxAidReport_new.cfm?id=25876" TargetMode="External"/><Relationship Id="rId951" Type="http://schemas.openxmlformats.org/officeDocument/2006/relationships/hyperlink" Target="http://maps.google.com/?output=embed&amp;q=43.99638889,-69.66277778" TargetMode="External"/><Relationship Id="rId80" Type="http://schemas.openxmlformats.org/officeDocument/2006/relationships/hyperlink" Target="http://www.usharbormaster.com/secure/AuxAidReport_new.cfm?id=29996" TargetMode="External"/><Relationship Id="rId176" Type="http://schemas.openxmlformats.org/officeDocument/2006/relationships/hyperlink" Target="http://www.usharbormaster.com/secure/AuxAidReport_new.cfm?id=29038" TargetMode="External"/><Relationship Id="rId383" Type="http://schemas.openxmlformats.org/officeDocument/2006/relationships/hyperlink" Target="http://maps.google.com/?output=embed&amp;q=43.98119722,-69.87094444" TargetMode="External"/><Relationship Id="rId590" Type="http://schemas.openxmlformats.org/officeDocument/2006/relationships/hyperlink" Target="http://maps.google.com/?output=embed&amp;q=43.78541667,-69.87666667" TargetMode="External"/><Relationship Id="rId604" Type="http://schemas.openxmlformats.org/officeDocument/2006/relationships/hyperlink" Target="http://www.usharbormaster.com/secure/AuxAidReport_new.cfm?id=25102" TargetMode="External"/><Relationship Id="rId811" Type="http://schemas.openxmlformats.org/officeDocument/2006/relationships/hyperlink" Target="http://maps.google.com/?output=embed&amp;q=43.65277778,-70.22805556" TargetMode="External"/><Relationship Id="rId243" Type="http://schemas.openxmlformats.org/officeDocument/2006/relationships/hyperlink" Target="http://maps.google.com/?output=embed&amp;q=43.81136944,-69.74578611" TargetMode="External"/><Relationship Id="rId450" Type="http://schemas.openxmlformats.org/officeDocument/2006/relationships/hyperlink" Target="http://maps.google.com/?output=embed&amp;q=42.96723000,-70.62338000" TargetMode="External"/><Relationship Id="rId688" Type="http://schemas.openxmlformats.org/officeDocument/2006/relationships/hyperlink" Target="http://www.usharbormaster.com/secure/AuxAidReport_new.cfm?id=28875" TargetMode="External"/><Relationship Id="rId895" Type="http://schemas.openxmlformats.org/officeDocument/2006/relationships/hyperlink" Target="http://maps.google.com/?output=embed&amp;q=43.46694444,-70.36000000" TargetMode="External"/><Relationship Id="rId909" Type="http://schemas.openxmlformats.org/officeDocument/2006/relationships/hyperlink" Target="http://www.usharbormaster.com/secure/auxview.cfm?recordid=45056" TargetMode="External"/><Relationship Id="rId38" Type="http://schemas.openxmlformats.org/officeDocument/2006/relationships/hyperlink" Target="http://maps.google.com/?output=embed&amp;q=43.08071667,-70.75390000" TargetMode="External"/><Relationship Id="rId103" Type="http://schemas.openxmlformats.org/officeDocument/2006/relationships/hyperlink" Target="http://maps.google.com/?output=embed&amp;q=43.86638889,-69.55388889" TargetMode="External"/><Relationship Id="rId310" Type="http://schemas.openxmlformats.org/officeDocument/2006/relationships/hyperlink" Target="http://maps.google.com/?output=embed&amp;q=43.70792778,-70.15865000" TargetMode="External"/><Relationship Id="rId548" Type="http://schemas.openxmlformats.org/officeDocument/2006/relationships/hyperlink" Target="http://www.usharbormaster.com/secure/AuxAidReport_new.cfm?id=32329" TargetMode="External"/><Relationship Id="rId755" Type="http://schemas.openxmlformats.org/officeDocument/2006/relationships/hyperlink" Target="http://maps.google.com/?output=embed&amp;q=43.07935333,-70.74055167" TargetMode="External"/><Relationship Id="rId91" Type="http://schemas.openxmlformats.org/officeDocument/2006/relationships/hyperlink" Target="http://maps.google.com/?output=embed&amp;q=43.83670000,-69.63196667" TargetMode="External"/><Relationship Id="rId187" Type="http://schemas.openxmlformats.org/officeDocument/2006/relationships/hyperlink" Target="http://maps.google.com/?output=embed&amp;q=43.79667500,-69.95395833" TargetMode="External"/><Relationship Id="rId394" Type="http://schemas.openxmlformats.org/officeDocument/2006/relationships/hyperlink" Target="http://maps.google.com/?output=embed&amp;q=43.64582778,-70.25252500" TargetMode="External"/><Relationship Id="rId408" Type="http://schemas.openxmlformats.org/officeDocument/2006/relationships/hyperlink" Target="http://www.usharbormaster.com/secure/AuxAidReport_new.cfm?id=23725" TargetMode="External"/><Relationship Id="rId615" Type="http://schemas.openxmlformats.org/officeDocument/2006/relationships/hyperlink" Target="http://maps.google.com/?output=embed&amp;q=43.07851000,-70.70517694" TargetMode="External"/><Relationship Id="rId822" Type="http://schemas.openxmlformats.org/officeDocument/2006/relationships/hyperlink" Target="http://maps.google.com/?output=embed&amp;q=43.08383333,-70.71835000" TargetMode="External"/><Relationship Id="rId254" Type="http://schemas.openxmlformats.org/officeDocument/2006/relationships/hyperlink" Target="http://maps.google.com/?output=embed&amp;q=43.82781389,-69.70643056" TargetMode="External"/><Relationship Id="rId699" Type="http://schemas.openxmlformats.org/officeDocument/2006/relationships/hyperlink" Target="http://maps.google.com/?output=embed&amp;q=43.78936111,-70.15788889" TargetMode="External"/><Relationship Id="rId49" Type="http://schemas.openxmlformats.org/officeDocument/2006/relationships/hyperlink" Target="http://www.usharbormaster.com/secure/auxview.cfm?recordid=44489" TargetMode="External"/><Relationship Id="rId114" Type="http://schemas.openxmlformats.org/officeDocument/2006/relationships/hyperlink" Target="http://maps.google.com/?output=embed&amp;q=43.86088889,-69.56230556" TargetMode="External"/><Relationship Id="rId461" Type="http://schemas.openxmlformats.org/officeDocument/2006/relationships/hyperlink" Target="http://www.usharbormaster.com/secure/auxview.cfm?recordid=30994" TargetMode="External"/><Relationship Id="rId559" Type="http://schemas.openxmlformats.org/officeDocument/2006/relationships/hyperlink" Target="http://maps.google.com/?output=embed&amp;q=43.11321667,-70.86211667" TargetMode="External"/><Relationship Id="rId766" Type="http://schemas.openxmlformats.org/officeDocument/2006/relationships/hyperlink" Target="http://maps.google.com/?output=embed&amp;q=43.65578333,-70.23723333" TargetMode="External"/><Relationship Id="rId198" Type="http://schemas.openxmlformats.org/officeDocument/2006/relationships/hyperlink" Target="http://maps.google.com/?output=embed&amp;q=43.85694722,-69.66428056" TargetMode="External"/><Relationship Id="rId321" Type="http://schemas.openxmlformats.org/officeDocument/2006/relationships/hyperlink" Target="http://www.usharbormaster.com/secure/auxview.cfm?recordid=44487" TargetMode="External"/><Relationship Id="rId419" Type="http://schemas.openxmlformats.org/officeDocument/2006/relationships/hyperlink" Target="http://maps.google.com/?output=embed&amp;q=43.64567389,-70.25283694" TargetMode="External"/><Relationship Id="rId626" Type="http://schemas.openxmlformats.org/officeDocument/2006/relationships/hyperlink" Target="http://maps.google.com/?output=embed&amp;q=43.83333361,-69.64933333" TargetMode="External"/><Relationship Id="rId833" Type="http://schemas.openxmlformats.org/officeDocument/2006/relationships/hyperlink" Target="http://www.usharbormaster.com/secure/auxview.cfm?recordid=30054" TargetMode="External"/><Relationship Id="rId265" Type="http://schemas.openxmlformats.org/officeDocument/2006/relationships/hyperlink" Target="http://www.usharbormaster.com/secure/auxview.cfm?recordid=31072" TargetMode="External"/><Relationship Id="rId472" Type="http://schemas.openxmlformats.org/officeDocument/2006/relationships/hyperlink" Target="http://www.usharbormaster.com/secure/AuxAidReport_new.cfm?id=30996" TargetMode="External"/><Relationship Id="rId900" Type="http://schemas.openxmlformats.org/officeDocument/2006/relationships/hyperlink" Target="http://www.usharbormaster.com/secure/AuxAidReport_new.cfm?id=45053" TargetMode="External"/><Relationship Id="rId125" Type="http://schemas.openxmlformats.org/officeDocument/2006/relationships/hyperlink" Target="http://www.usharbormaster.com/secure/auxview.cfm?recordid=41340" TargetMode="External"/><Relationship Id="rId332" Type="http://schemas.openxmlformats.org/officeDocument/2006/relationships/hyperlink" Target="http://www.usharbormaster.com/secure/AuxAidReport_new.cfm?id=36911" TargetMode="External"/><Relationship Id="rId777" Type="http://schemas.openxmlformats.org/officeDocument/2006/relationships/hyperlink" Target="http://www.usharbormaster.com/secure/auxview.cfm?recordid=36870" TargetMode="External"/><Relationship Id="rId637" Type="http://schemas.openxmlformats.org/officeDocument/2006/relationships/hyperlink" Target="http://www.usharbormaster.com/secure/auxview.cfm?recordid=44618" TargetMode="External"/><Relationship Id="rId844" Type="http://schemas.openxmlformats.org/officeDocument/2006/relationships/hyperlink" Target="http://www.usharbormaster.com/secure/AuxAidReport_new.cfm?id=42781" TargetMode="External"/><Relationship Id="rId276" Type="http://schemas.openxmlformats.org/officeDocument/2006/relationships/hyperlink" Target="http://www.usharbormaster.com/secure/AuxAidReport_new.cfm?id=43988" TargetMode="External"/><Relationship Id="rId483" Type="http://schemas.openxmlformats.org/officeDocument/2006/relationships/hyperlink" Target="http://maps.google.com/?output=embed&amp;q=43.99993611,-69.54590556" TargetMode="External"/><Relationship Id="rId690" Type="http://schemas.openxmlformats.org/officeDocument/2006/relationships/hyperlink" Target="http://maps.google.com/?output=embed&amp;q=44.07900000,-69.80011111" TargetMode="External"/><Relationship Id="rId704" Type="http://schemas.openxmlformats.org/officeDocument/2006/relationships/hyperlink" Target="http://www.usharbormaster.com/secure/AuxAidReport_new.cfm?id=30639" TargetMode="External"/><Relationship Id="rId911" Type="http://schemas.openxmlformats.org/officeDocument/2006/relationships/hyperlink" Target="http://maps.google.com/?output=embed&amp;q=43.47000000,-70.34944444" TargetMode="External"/><Relationship Id="rId40" Type="http://schemas.openxmlformats.org/officeDocument/2006/relationships/hyperlink" Target="http://www.usharbormaster.com/secure/AuxAidReport_new.cfm?id=42743" TargetMode="External"/><Relationship Id="rId136" Type="http://schemas.openxmlformats.org/officeDocument/2006/relationships/hyperlink" Target="http://www.usharbormaster.com/secure/AuxAidReport_new.cfm?id=32252" TargetMode="External"/><Relationship Id="rId343" Type="http://schemas.openxmlformats.org/officeDocument/2006/relationships/hyperlink" Target="http://maps.google.com/?output=embed&amp;q=43.84788333,-69.62850000" TargetMode="External"/><Relationship Id="rId550" Type="http://schemas.openxmlformats.org/officeDocument/2006/relationships/hyperlink" Target="http://maps.google.com/?output=embed&amp;q=43.10620000,-70.85580000" TargetMode="External"/><Relationship Id="rId788" Type="http://schemas.openxmlformats.org/officeDocument/2006/relationships/hyperlink" Target="http://www.usharbormaster.com/secure/AuxAidReport_new.cfm?id=27010" TargetMode="External"/><Relationship Id="rId203" Type="http://schemas.openxmlformats.org/officeDocument/2006/relationships/hyperlink" Target="http://maps.google.com/?output=embed&amp;q=42.95054972,-70.71471972" TargetMode="External"/><Relationship Id="rId648" Type="http://schemas.openxmlformats.org/officeDocument/2006/relationships/hyperlink" Target="http://www.usharbormaster.com/secure/AuxAidReport_new.cfm?id=42739" TargetMode="External"/><Relationship Id="rId855" Type="http://schemas.openxmlformats.org/officeDocument/2006/relationships/hyperlink" Target="http://maps.google.com/?output=embed&amp;q=42.92930833,-70.69509167" TargetMode="External"/><Relationship Id="rId287" Type="http://schemas.openxmlformats.org/officeDocument/2006/relationships/hyperlink" Target="http://maps.google.com/?output=embed&amp;q=43.72380000,-70.19803333" TargetMode="External"/><Relationship Id="rId410" Type="http://schemas.openxmlformats.org/officeDocument/2006/relationships/hyperlink" Target="http://maps.google.com/?output=embed&amp;q=43.64247028,-70.25080000" TargetMode="External"/><Relationship Id="rId494" Type="http://schemas.openxmlformats.org/officeDocument/2006/relationships/hyperlink" Target="http://maps.google.com/?output=embed&amp;q=43.99955556,-69.54353056" TargetMode="External"/><Relationship Id="rId508" Type="http://schemas.openxmlformats.org/officeDocument/2006/relationships/hyperlink" Target="http://www.usharbormaster.com/secure/AuxAidReport_new.cfm?id=31005" TargetMode="External"/><Relationship Id="rId715" Type="http://schemas.openxmlformats.org/officeDocument/2006/relationships/hyperlink" Target="http://maps.google.com/?output=embed&amp;q=43.47122222,-70.39808333" TargetMode="External"/><Relationship Id="rId922" Type="http://schemas.openxmlformats.org/officeDocument/2006/relationships/hyperlink" Target="http://maps.google.com/?output=embed&amp;q=43.45500000,-70.33250000" TargetMode="External"/><Relationship Id="rId147" Type="http://schemas.openxmlformats.org/officeDocument/2006/relationships/hyperlink" Target="http://maps.google.com/?output=embed&amp;q=43.71324167,-70.18627500" TargetMode="External"/><Relationship Id="rId354" Type="http://schemas.openxmlformats.org/officeDocument/2006/relationships/hyperlink" Target="http://maps.google.com/?output=embed&amp;q=43.82765000,-70.01623333" TargetMode="External"/><Relationship Id="rId799" Type="http://schemas.openxmlformats.org/officeDocument/2006/relationships/hyperlink" Target="http://maps.google.com/?output=embed&amp;q=43.11583333,-70.81000000" TargetMode="External"/><Relationship Id="rId51" Type="http://schemas.openxmlformats.org/officeDocument/2006/relationships/hyperlink" Target="http://maps.google.com/?output=embed&amp;q=43.72741944,-70.09399444" TargetMode="External"/><Relationship Id="rId561" Type="http://schemas.openxmlformats.org/officeDocument/2006/relationships/hyperlink" Target="http://www.usharbormaster.com/secure/auxview.cfm?recordid=30351" TargetMode="External"/><Relationship Id="rId659" Type="http://schemas.openxmlformats.org/officeDocument/2006/relationships/hyperlink" Target="http://maps.google.com/?output=embed&amp;q=43.92988333,-69.26536667" TargetMode="External"/><Relationship Id="rId866" Type="http://schemas.openxmlformats.org/officeDocument/2006/relationships/hyperlink" Target="http://maps.google.com/?output=embed&amp;q=43.10737972,-70.86337000" TargetMode="External"/><Relationship Id="rId214" Type="http://schemas.openxmlformats.org/officeDocument/2006/relationships/hyperlink" Target="http://maps.google.com/?output=embed&amp;q=43.49400000,-70.44472222" TargetMode="External"/><Relationship Id="rId298" Type="http://schemas.openxmlformats.org/officeDocument/2006/relationships/hyperlink" Target="http://maps.google.com/?output=embed&amp;q=43.84896667,-69.67876667" TargetMode="External"/><Relationship Id="rId421" Type="http://schemas.openxmlformats.org/officeDocument/2006/relationships/hyperlink" Target="http://www.usharbormaster.com/secure/auxview.cfm?recordid=23728" TargetMode="External"/><Relationship Id="rId519" Type="http://schemas.openxmlformats.org/officeDocument/2006/relationships/hyperlink" Target="http://maps.google.com/?output=embed&amp;q=44.00448056,-69.54385833" TargetMode="External"/><Relationship Id="rId158" Type="http://schemas.openxmlformats.org/officeDocument/2006/relationships/hyperlink" Target="http://maps.google.com/?output=embed&amp;q=43.71235000,-70.18769722" TargetMode="External"/><Relationship Id="rId726" Type="http://schemas.openxmlformats.org/officeDocument/2006/relationships/hyperlink" Target="http://maps.google.com/?output=embed&amp;q=43.48780556,-70.43361111" TargetMode="External"/><Relationship Id="rId933" Type="http://schemas.openxmlformats.org/officeDocument/2006/relationships/hyperlink" Target="http://www.usharbormaster.com/secure/auxview.cfm?recordid=44592" TargetMode="External"/><Relationship Id="rId62" Type="http://schemas.openxmlformats.org/officeDocument/2006/relationships/hyperlink" Target="http://maps.google.com/?output=embed&amp;q=43.73358889,-70.16302778" TargetMode="External"/><Relationship Id="rId365" Type="http://schemas.openxmlformats.org/officeDocument/2006/relationships/hyperlink" Target="http://www.usharbormaster.com/secure/auxview.cfm?recordid=42626" TargetMode="External"/><Relationship Id="rId572" Type="http://schemas.openxmlformats.org/officeDocument/2006/relationships/hyperlink" Target="http://www.usharbormaster.com/secure/AuxAidReport_new.cfm?id=30353" TargetMode="External"/><Relationship Id="rId225" Type="http://schemas.openxmlformats.org/officeDocument/2006/relationships/hyperlink" Target="http://www.usharbormaster.com/secure/auxview.cfm?recordid=36848" TargetMode="External"/><Relationship Id="rId432" Type="http://schemas.openxmlformats.org/officeDocument/2006/relationships/hyperlink" Target="http://www.usharbormaster.com/secure/AuxAidReport_new.cfm?id=28386" TargetMode="External"/><Relationship Id="rId877" Type="http://schemas.openxmlformats.org/officeDocument/2006/relationships/hyperlink" Target="http://www.usharbormaster.com/secure/auxview.cfm?recordid=45075" TargetMode="External"/><Relationship Id="rId737" Type="http://schemas.openxmlformats.org/officeDocument/2006/relationships/hyperlink" Target="http://www.usharbormaster.com/secure/auxview.cfm?recordid=25872" TargetMode="External"/><Relationship Id="rId944" Type="http://schemas.openxmlformats.org/officeDocument/2006/relationships/hyperlink" Target="http://www.usharbormaster.com/secure/AuxAidReport_new.cfm?id=30059" TargetMode="External"/><Relationship Id="rId73" Type="http://schemas.openxmlformats.org/officeDocument/2006/relationships/hyperlink" Target="http://www.usharbormaster.com/secure/auxview.cfm?recordid=36912" TargetMode="External"/><Relationship Id="rId169" Type="http://schemas.openxmlformats.org/officeDocument/2006/relationships/hyperlink" Target="http://www.usharbormaster.com/secure/auxview.cfm?recordid=29070" TargetMode="External"/><Relationship Id="rId376" Type="http://schemas.openxmlformats.org/officeDocument/2006/relationships/hyperlink" Target="http://www.usharbormaster.com/secure/AuxAidReport_new.cfm?id=42625" TargetMode="External"/><Relationship Id="rId583" Type="http://schemas.openxmlformats.org/officeDocument/2006/relationships/hyperlink" Target="http://maps.google.com/?output=embed&amp;q=43.10711667,-70.85658333" TargetMode="External"/><Relationship Id="rId790" Type="http://schemas.openxmlformats.org/officeDocument/2006/relationships/hyperlink" Target="http://maps.google.com/?output=embed&amp;q=43.65310528,-70.24311750" TargetMode="External"/><Relationship Id="rId804" Type="http://schemas.openxmlformats.org/officeDocument/2006/relationships/hyperlink" Target="http://www.usharbormaster.com/secure/AuxAidReport_new.cfm?id=23724" TargetMode="External"/><Relationship Id="rId4" Type="http://schemas.openxmlformats.org/officeDocument/2006/relationships/hyperlink" Target="http://www.usharbormaster.com/secure/auxviewall.cfm" TargetMode="External"/><Relationship Id="rId236" Type="http://schemas.openxmlformats.org/officeDocument/2006/relationships/hyperlink" Target="http://www.usharbormaster.com/secure/AuxAidReport_new.cfm?id=32396" TargetMode="External"/><Relationship Id="rId443" Type="http://schemas.openxmlformats.org/officeDocument/2006/relationships/hyperlink" Target="http://maps.google.com/?output=embed&amp;q=43.76484000,-69.31581000" TargetMode="External"/><Relationship Id="rId650" Type="http://schemas.openxmlformats.org/officeDocument/2006/relationships/hyperlink" Target="http://maps.google.com/?output=embed&amp;q=43.92856667,-69.26430000" TargetMode="External"/><Relationship Id="rId888" Type="http://schemas.openxmlformats.org/officeDocument/2006/relationships/hyperlink" Target="http://www.usharbormaster.com/secure/AuxAidReport_new.cfm?id=45079" TargetMode="External"/><Relationship Id="rId303" Type="http://schemas.openxmlformats.org/officeDocument/2006/relationships/hyperlink" Target="http://maps.google.com/?output=embed&amp;q=43.86558333,-69.67946667" TargetMode="External"/><Relationship Id="rId748" Type="http://schemas.openxmlformats.org/officeDocument/2006/relationships/hyperlink" Target="http://www.usharbormaster.com/secure/AuxAidReport_new.cfm?id=36840" TargetMode="External"/><Relationship Id="rId955" Type="http://schemas.openxmlformats.org/officeDocument/2006/relationships/hyperlink" Target="http://maps.google.com/?output=embed&amp;q=43.99777778,-69.66111111" TargetMode="External"/><Relationship Id="rId84" Type="http://schemas.openxmlformats.org/officeDocument/2006/relationships/hyperlink" Target="http://www.usharbormaster.com/secure/AuxAidReport_new.cfm?id=29997" TargetMode="External"/><Relationship Id="rId387" Type="http://schemas.openxmlformats.org/officeDocument/2006/relationships/hyperlink" Target="http://maps.google.com/?output=embed&amp;q=43.98465000,-69.87548333" TargetMode="External"/><Relationship Id="rId510" Type="http://schemas.openxmlformats.org/officeDocument/2006/relationships/hyperlink" Target="http://maps.google.com/?output=embed&amp;q=44.00236111,-69.54314722" TargetMode="External"/><Relationship Id="rId594" Type="http://schemas.openxmlformats.org/officeDocument/2006/relationships/hyperlink" Target="http://maps.google.com/?output=embed&amp;q=43.78550000,-69.87525000" TargetMode="External"/><Relationship Id="rId608" Type="http://schemas.openxmlformats.org/officeDocument/2006/relationships/hyperlink" Target="http://www.usharbormaster.com/secure/AuxAidReport_new.cfm?id=25103" TargetMode="External"/><Relationship Id="rId815" Type="http://schemas.openxmlformats.org/officeDocument/2006/relationships/hyperlink" Target="http://maps.google.com/?output=embed&amp;q=43.65531833,-70.22816139" TargetMode="External"/><Relationship Id="rId247" Type="http://schemas.openxmlformats.org/officeDocument/2006/relationships/hyperlink" Target="http://maps.google.com/?output=embed&amp;q=43.80952778,-69.74655556" TargetMode="External"/><Relationship Id="rId899" Type="http://schemas.openxmlformats.org/officeDocument/2006/relationships/hyperlink" Target="http://maps.google.com/?output=embed&amp;q=43.46972222,-70.35083333" TargetMode="External"/><Relationship Id="rId107" Type="http://schemas.openxmlformats.org/officeDocument/2006/relationships/hyperlink" Target="http://maps.google.com/?output=embed&amp;q=43.86427778,-69.55386111" TargetMode="External"/><Relationship Id="rId454" Type="http://schemas.openxmlformats.org/officeDocument/2006/relationships/hyperlink" Target="http://maps.google.com/?output=embed&amp;q=43.70747444,-69.75783889" TargetMode="External"/><Relationship Id="rId661" Type="http://schemas.openxmlformats.org/officeDocument/2006/relationships/hyperlink" Target="http://www.usharbormaster.com/secure/auxview.cfm?recordid=40159" TargetMode="External"/><Relationship Id="rId759" Type="http://schemas.openxmlformats.org/officeDocument/2006/relationships/hyperlink" Target="http://maps.google.com/?output=embed&amp;q=43.07946333,-70.74115333" TargetMode="External"/><Relationship Id="rId11" Type="http://schemas.openxmlformats.org/officeDocument/2006/relationships/hyperlink" Target="http://www.usharbormaster.com/secure/auxviewall.cfm" TargetMode="External"/><Relationship Id="rId314" Type="http://schemas.openxmlformats.org/officeDocument/2006/relationships/hyperlink" Target="http://maps.google.com/?output=embed&amp;q=43.70813889,-70.15634722" TargetMode="External"/><Relationship Id="rId398" Type="http://schemas.openxmlformats.org/officeDocument/2006/relationships/hyperlink" Target="http://maps.google.com/?output=embed&amp;q=43.64501111,-70.25216111" TargetMode="External"/><Relationship Id="rId521" Type="http://schemas.openxmlformats.org/officeDocument/2006/relationships/hyperlink" Target="http://www.usharbormaster.com/secure/auxview.cfm?recordid=31009" TargetMode="External"/><Relationship Id="rId619" Type="http://schemas.openxmlformats.org/officeDocument/2006/relationships/hyperlink" Target="http://maps.google.com/?output=embed&amp;q=43.07996389,-70.70794694" TargetMode="External"/><Relationship Id="rId95" Type="http://schemas.openxmlformats.org/officeDocument/2006/relationships/hyperlink" Target="http://maps.google.com/?output=embed&amp;q=43.84833333,-69.63194444" TargetMode="External"/><Relationship Id="rId160" Type="http://schemas.openxmlformats.org/officeDocument/2006/relationships/hyperlink" Target="http://www.usharbormaster.com/secure/AuxAidReport_new.cfm?id=44482" TargetMode="External"/><Relationship Id="rId826" Type="http://schemas.openxmlformats.org/officeDocument/2006/relationships/hyperlink" Target="http://maps.google.com/?output=embed&amp;q=43.72675000,-70.19461667" TargetMode="External"/><Relationship Id="rId258" Type="http://schemas.openxmlformats.org/officeDocument/2006/relationships/hyperlink" Target="http://maps.google.com/?output=embed&amp;q=43.82322778,-69.70573611" TargetMode="External"/><Relationship Id="rId465" Type="http://schemas.openxmlformats.org/officeDocument/2006/relationships/hyperlink" Target="http://www.usharbormaster.com/secure/auxview.cfm?recordid=30995" TargetMode="External"/><Relationship Id="rId672" Type="http://schemas.openxmlformats.org/officeDocument/2006/relationships/hyperlink" Target="http://www.usharbormaster.com/secure/AuxAidReport_new.cfm?id=28308" TargetMode="External"/><Relationship Id="rId22" Type="http://schemas.openxmlformats.org/officeDocument/2006/relationships/hyperlink" Target="http://maps.google.com/?output=embed&amp;q=43.08419444,-70.71419444" TargetMode="External"/><Relationship Id="rId118" Type="http://schemas.openxmlformats.org/officeDocument/2006/relationships/hyperlink" Target="http://maps.google.com/?output=embed&amp;q=43.10366667,-70.79208333" TargetMode="External"/><Relationship Id="rId325" Type="http://schemas.openxmlformats.org/officeDocument/2006/relationships/hyperlink" Target="http://www.usharbormaster.com/secure/auxview.cfm?recordid=32332" TargetMode="External"/><Relationship Id="rId532" Type="http://schemas.openxmlformats.org/officeDocument/2006/relationships/hyperlink" Target="http://www.usharbormaster.com/secure/AuxAidReport_new.cfm?id=32334" TargetMode="External"/><Relationship Id="rId171" Type="http://schemas.openxmlformats.org/officeDocument/2006/relationships/hyperlink" Target="http://maps.google.com/?output=embed&amp;q=43.74805556,-69.98769444" TargetMode="External"/><Relationship Id="rId837" Type="http://schemas.openxmlformats.org/officeDocument/2006/relationships/hyperlink" Target="http://www.usharbormaster.com/secure/auxview.cfm?recordid=29995" TargetMode="External"/><Relationship Id="rId269" Type="http://schemas.openxmlformats.org/officeDocument/2006/relationships/hyperlink" Target="http://www.usharbormaster.com/secure/auxview.cfm?recordid=44620" TargetMode="External"/><Relationship Id="rId476" Type="http://schemas.openxmlformats.org/officeDocument/2006/relationships/hyperlink" Target="http://www.usharbormaster.com/secure/AuxAidReport_new.cfm?id=30997" TargetMode="External"/><Relationship Id="rId683" Type="http://schemas.openxmlformats.org/officeDocument/2006/relationships/hyperlink" Target="http://maps.google.com/?output=embed&amp;q=44.08941667,-69.79125000" TargetMode="External"/><Relationship Id="rId890" Type="http://schemas.openxmlformats.org/officeDocument/2006/relationships/hyperlink" Target="http://maps.google.com/?output=embed&amp;q=43.65194444,-70.11805556" TargetMode="External"/><Relationship Id="rId904" Type="http://schemas.openxmlformats.org/officeDocument/2006/relationships/hyperlink" Target="http://www.usharbormaster.com/secure/AuxAidReport_new.cfm?id=45054" TargetMode="External"/><Relationship Id="rId33" Type="http://schemas.openxmlformats.org/officeDocument/2006/relationships/hyperlink" Target="http://www.usharbormaster.com/secure/auxview.cfm?recordid=32331" TargetMode="External"/><Relationship Id="rId129" Type="http://schemas.openxmlformats.org/officeDocument/2006/relationships/hyperlink" Target="http://www.usharbormaster.com/secure/auxview.cfm?recordid=32251" TargetMode="External"/><Relationship Id="rId336" Type="http://schemas.openxmlformats.org/officeDocument/2006/relationships/hyperlink" Target="http://www.usharbormaster.com/secure/AuxAidReport_new.cfm?id=32394" TargetMode="External"/><Relationship Id="rId543" Type="http://schemas.openxmlformats.org/officeDocument/2006/relationships/hyperlink" Target="http://maps.google.com/?output=embed&amp;q=43.82233333,-69.60913333" TargetMode="External"/><Relationship Id="rId182" Type="http://schemas.openxmlformats.org/officeDocument/2006/relationships/hyperlink" Target="http://maps.google.com/?output=embed&amp;q=44.03209444,-69.53482778" TargetMode="External"/><Relationship Id="rId403" Type="http://schemas.openxmlformats.org/officeDocument/2006/relationships/hyperlink" Target="http://maps.google.com/?output=embed&amp;q=43.64439444,-70.25185000" TargetMode="External"/><Relationship Id="rId750" Type="http://schemas.openxmlformats.org/officeDocument/2006/relationships/hyperlink" Target="http://maps.google.com/?output=embed&amp;q=43.46555556,-70.39444444" TargetMode="External"/><Relationship Id="rId848" Type="http://schemas.openxmlformats.org/officeDocument/2006/relationships/hyperlink" Target="http://www.usharbormaster.com/secure/AuxAidReport_new.cfm?id=45050" TargetMode="External"/><Relationship Id="rId487" Type="http://schemas.openxmlformats.org/officeDocument/2006/relationships/hyperlink" Target="http://maps.google.com/?output=embed&amp;q=43.99980556,-69.54511667" TargetMode="External"/><Relationship Id="rId610" Type="http://schemas.openxmlformats.org/officeDocument/2006/relationships/hyperlink" Target="http://maps.google.com/?output=embed&amp;q=43.08100000,-70.70425000" TargetMode="External"/><Relationship Id="rId694" Type="http://schemas.openxmlformats.org/officeDocument/2006/relationships/hyperlink" Target="http://maps.google.com/?output=embed&amp;q=43.83210278,-69.73617222" TargetMode="External"/><Relationship Id="rId708" Type="http://schemas.openxmlformats.org/officeDocument/2006/relationships/hyperlink" Target="http://www.usharbormaster.com/secure/AuxAidReport_new.cfm?id=43985" TargetMode="External"/><Relationship Id="rId915" Type="http://schemas.openxmlformats.org/officeDocument/2006/relationships/hyperlink" Target="http://maps.google.com/?output=embed&amp;q=43.46972222,-70.35694444" TargetMode="External"/><Relationship Id="rId347" Type="http://schemas.openxmlformats.org/officeDocument/2006/relationships/hyperlink" Target="http://maps.google.com/?output=embed&amp;q=43.82723333,-70.01580000" TargetMode="External"/><Relationship Id="rId44" Type="http://schemas.openxmlformats.org/officeDocument/2006/relationships/hyperlink" Target="http://www.usharbormaster.com/secure/AuxAidReport_new.cfm?id=42742" TargetMode="External"/><Relationship Id="rId554" Type="http://schemas.openxmlformats.org/officeDocument/2006/relationships/hyperlink" Target="http://maps.google.com/?output=embed&amp;q=43.10633333,-70.85646667" TargetMode="External"/><Relationship Id="rId761" Type="http://schemas.openxmlformats.org/officeDocument/2006/relationships/hyperlink" Target="http://www.usharbormaster.com/secure/auxview.cfm?recordid=29957" TargetMode="External"/><Relationship Id="rId859" Type="http://schemas.openxmlformats.org/officeDocument/2006/relationships/hyperlink" Target="http://maps.google.com/?output=embed&amp;q=43.02225000,-70.54005000" TargetMode="External"/><Relationship Id="rId193" Type="http://schemas.openxmlformats.org/officeDocument/2006/relationships/hyperlink" Target="http://www.usharbormaster.com/secure/auxview.cfm?recordid=44771" TargetMode="External"/><Relationship Id="rId207" Type="http://schemas.openxmlformats.org/officeDocument/2006/relationships/hyperlink" Target="http://maps.google.com/?output=embed&amp;q=43.49229167,-70.44044444" TargetMode="External"/><Relationship Id="rId414" Type="http://schemas.openxmlformats.org/officeDocument/2006/relationships/hyperlink" Target="http://maps.google.com/?output=embed&amp;q=43.64669639,-70.25346917" TargetMode="External"/><Relationship Id="rId498" Type="http://schemas.openxmlformats.org/officeDocument/2006/relationships/hyperlink" Target="http://maps.google.com/?output=embed&amp;q=44.00019444,-69.54331111" TargetMode="External"/><Relationship Id="rId621" Type="http://schemas.openxmlformats.org/officeDocument/2006/relationships/hyperlink" Target="http://www.usharbormaster.com/secure/auxview.cfm?recordid=30051" TargetMode="External"/><Relationship Id="rId260" Type="http://schemas.openxmlformats.org/officeDocument/2006/relationships/hyperlink" Target="http://www.usharbormaster.com/secure/AuxAidReport_new.cfm?id=31070" TargetMode="External"/><Relationship Id="rId719" Type="http://schemas.openxmlformats.org/officeDocument/2006/relationships/hyperlink" Target="http://maps.google.com/?output=embed&amp;q=43.48305556,-70.42330556" TargetMode="External"/><Relationship Id="rId926" Type="http://schemas.openxmlformats.org/officeDocument/2006/relationships/hyperlink" Target="http://maps.google.com/?output=embed&amp;q=43.81400361,-69.98189361" TargetMode="External"/><Relationship Id="rId55" Type="http://schemas.openxmlformats.org/officeDocument/2006/relationships/hyperlink" Target="http://maps.google.com/?output=embed&amp;q=43.72785278,-70.09366389" TargetMode="External"/><Relationship Id="rId120" Type="http://schemas.openxmlformats.org/officeDocument/2006/relationships/hyperlink" Target="http://www.usharbormaster.com/secure/AuxAidReport_new.cfm?id=23614" TargetMode="External"/><Relationship Id="rId358" Type="http://schemas.openxmlformats.org/officeDocument/2006/relationships/hyperlink" Target="http://maps.google.com/?output=embed&amp;q=43.82783333,-70.01606667" TargetMode="External"/><Relationship Id="rId565" Type="http://schemas.openxmlformats.org/officeDocument/2006/relationships/hyperlink" Target="http://www.usharbormaster.com/secure/auxview.cfm?recordid=30352" TargetMode="External"/><Relationship Id="rId772" Type="http://schemas.openxmlformats.org/officeDocument/2006/relationships/hyperlink" Target="http://www.usharbormaster.com/secure/AuxAidReport_new.cfm?id=36869" TargetMode="External"/><Relationship Id="rId218" Type="http://schemas.openxmlformats.org/officeDocument/2006/relationships/hyperlink" Target="http://maps.google.com/?output=embed&amp;q=43.49408333,-70.44441667" TargetMode="External"/><Relationship Id="rId425" Type="http://schemas.openxmlformats.org/officeDocument/2006/relationships/hyperlink" Target="http://www.usharbormaster.com/secure/auxview.cfm?recordid=23729" TargetMode="External"/><Relationship Id="rId632" Type="http://schemas.openxmlformats.org/officeDocument/2006/relationships/hyperlink" Target="http://www.usharbormaster.com/secure/AuxAidReport_new.cfm?id=30052" TargetMode="External"/><Relationship Id="rId271" Type="http://schemas.openxmlformats.org/officeDocument/2006/relationships/hyperlink" Target="http://maps.google.com/?output=embed&amp;q=43.34472222,-70.48194444" TargetMode="External"/><Relationship Id="rId937" Type="http://schemas.openxmlformats.org/officeDocument/2006/relationships/hyperlink" Target="http://www.usharbormaster.com/secure/auxview.cfm?recordid=44593" TargetMode="External"/><Relationship Id="rId66" Type="http://schemas.openxmlformats.org/officeDocument/2006/relationships/hyperlink" Target="http://maps.google.com/?output=embed&amp;q=43.73325000,-70.16331389" TargetMode="External"/><Relationship Id="rId131" Type="http://schemas.openxmlformats.org/officeDocument/2006/relationships/hyperlink" Target="http://maps.google.com/?output=embed&amp;q=43.84405556,-69.55944444" TargetMode="External"/><Relationship Id="rId369" Type="http://schemas.openxmlformats.org/officeDocument/2006/relationships/hyperlink" Target="http://www.usharbormaster.com/secure/auxview.cfm?recordid=42624" TargetMode="External"/><Relationship Id="rId576" Type="http://schemas.openxmlformats.org/officeDocument/2006/relationships/hyperlink" Target="http://www.usharbormaster.com/secure/AuxAidReport_new.cfm?id=30354" TargetMode="External"/><Relationship Id="rId783" Type="http://schemas.openxmlformats.org/officeDocument/2006/relationships/hyperlink" Target="http://maps.google.com/?output=embed&amp;q=43.65478333,-70.23700000" TargetMode="External"/><Relationship Id="rId229" Type="http://schemas.openxmlformats.org/officeDocument/2006/relationships/hyperlink" Target="http://www.usharbormaster.com/secure/auxview.cfm?recordid=23597" TargetMode="External"/><Relationship Id="rId436" Type="http://schemas.openxmlformats.org/officeDocument/2006/relationships/hyperlink" Target="http://www.usharbormaster.com/secure/AuxAidReport_new.cfm?id=44850" TargetMode="External"/><Relationship Id="rId643" Type="http://schemas.openxmlformats.org/officeDocument/2006/relationships/hyperlink" Target="http://maps.google.com/?output=embed&amp;q=43.92415556,-69.58347222" TargetMode="External"/><Relationship Id="rId850" Type="http://schemas.openxmlformats.org/officeDocument/2006/relationships/hyperlink" Target="http://maps.google.com/?output=embed&amp;q=43.02223000,-70.54138000" TargetMode="External"/><Relationship Id="rId948" Type="http://schemas.openxmlformats.org/officeDocument/2006/relationships/hyperlink" Target="http://www.usharbormaster.com/secure/AuxAidReport_new.cfm?id=30060" TargetMode="External"/><Relationship Id="rId77" Type="http://schemas.openxmlformats.org/officeDocument/2006/relationships/hyperlink" Target="http://www.usharbormaster.com/secure/auxview.cfm?recordid=29996" TargetMode="External"/><Relationship Id="rId282" Type="http://schemas.openxmlformats.org/officeDocument/2006/relationships/hyperlink" Target="http://maps.google.com/?output=embed&amp;q=43.72331667,-70.19855000" TargetMode="External"/><Relationship Id="rId503" Type="http://schemas.openxmlformats.org/officeDocument/2006/relationships/hyperlink" Target="http://maps.google.com/?output=embed&amp;q=44.00084722,-69.54308333" TargetMode="External"/><Relationship Id="rId587" Type="http://schemas.openxmlformats.org/officeDocument/2006/relationships/hyperlink" Target="http://maps.google.com/?output=embed&amp;q=43.10730000,-70.85711667" TargetMode="External"/><Relationship Id="rId710" Type="http://schemas.openxmlformats.org/officeDocument/2006/relationships/hyperlink" Target="http://maps.google.com/?output=embed&amp;q=43.46347222,-70.39350000" TargetMode="External"/><Relationship Id="rId808" Type="http://schemas.openxmlformats.org/officeDocument/2006/relationships/hyperlink" Target="http://www.usharbormaster.com/secure/AuxAidReport_new.cfm?id=43833"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3.71366667,-70.18588889" TargetMode="External"/><Relationship Id="rId447" Type="http://schemas.openxmlformats.org/officeDocument/2006/relationships/hyperlink" Target="http://maps.google.com/?output=embed&amp;q=43.83697000,-69.50606000" TargetMode="External"/><Relationship Id="rId794" Type="http://schemas.openxmlformats.org/officeDocument/2006/relationships/hyperlink" Target="http://maps.google.com/?output=embed&amp;q=43.11648333,-70.81041667" TargetMode="External"/><Relationship Id="rId654" Type="http://schemas.openxmlformats.org/officeDocument/2006/relationships/hyperlink" Target="http://maps.google.com/?output=embed&amp;q=43.92893333,-69.26405000" TargetMode="External"/><Relationship Id="rId861" Type="http://schemas.openxmlformats.org/officeDocument/2006/relationships/hyperlink" Target="http://www.usharbormaster.com/secure/auxview.cfm?recordid=42814" TargetMode="External"/><Relationship Id="rId293" Type="http://schemas.openxmlformats.org/officeDocument/2006/relationships/hyperlink" Target="http://www.usharbormaster.com/secure/auxview.cfm?recordid=44020" TargetMode="External"/><Relationship Id="rId307" Type="http://schemas.openxmlformats.org/officeDocument/2006/relationships/hyperlink" Target="http://maps.google.com/?output=embed&amp;q=43.70826111,-70.15868611" TargetMode="External"/><Relationship Id="rId514" Type="http://schemas.openxmlformats.org/officeDocument/2006/relationships/hyperlink" Target="http://maps.google.com/?output=embed&amp;q=44.00320556,-69.54343333" TargetMode="External"/><Relationship Id="rId721" Type="http://schemas.openxmlformats.org/officeDocument/2006/relationships/hyperlink" Target="http://www.usharbormaster.com/secure/auxview.cfm?recordid=25878" TargetMode="External"/><Relationship Id="rId88" Type="http://schemas.openxmlformats.org/officeDocument/2006/relationships/hyperlink" Target="http://www.usharbormaster.com/secure/AuxAidReport_new.cfm?id=29998" TargetMode="External"/><Relationship Id="rId153" Type="http://schemas.openxmlformats.org/officeDocument/2006/relationships/hyperlink" Target="http://www.usharbormaster.com/secure/auxview.cfm?recordid=44481" TargetMode="External"/><Relationship Id="rId360" Type="http://schemas.openxmlformats.org/officeDocument/2006/relationships/hyperlink" Target="http://www.usharbormaster.com/secure/AuxAidReport_new.cfm?id=28901" TargetMode="External"/><Relationship Id="rId598" Type="http://schemas.openxmlformats.org/officeDocument/2006/relationships/hyperlink" Target="http://maps.google.com/?output=embed&amp;q=43.81930556,-69.60566667" TargetMode="External"/><Relationship Id="rId819" Type="http://schemas.openxmlformats.org/officeDocument/2006/relationships/hyperlink" Target="http://maps.google.com/?output=embed&amp;q=43.08250000,-70.71925000" TargetMode="External"/><Relationship Id="rId220" Type="http://schemas.openxmlformats.org/officeDocument/2006/relationships/hyperlink" Target="http://www.usharbormaster.com/secure/AuxAidReport_new.cfm?id=36846" TargetMode="External"/><Relationship Id="rId458" Type="http://schemas.openxmlformats.org/officeDocument/2006/relationships/hyperlink" Target="http://maps.google.com/?output=embed&amp;q=43.45698861,-70.32901833" TargetMode="External"/><Relationship Id="rId665" Type="http://schemas.openxmlformats.org/officeDocument/2006/relationships/hyperlink" Target="http://www.usharbormaster.com/secure/auxview.cfm?recordid=28309" TargetMode="External"/><Relationship Id="rId872" Type="http://schemas.openxmlformats.org/officeDocument/2006/relationships/hyperlink" Target="http://www.usharbormaster.com/secure/AuxAidReport_new.cfm?id=26991" TargetMode="External"/><Relationship Id="rId15" Type="http://schemas.openxmlformats.org/officeDocument/2006/relationships/hyperlink" Target="http://www.usharbormaster.com/secure/auxviewall.cfm" TargetMode="External"/><Relationship Id="rId318" Type="http://schemas.openxmlformats.org/officeDocument/2006/relationships/hyperlink" Target="http://maps.google.com/?output=embed&amp;q=43.70779444,-70.15634444" TargetMode="External"/><Relationship Id="rId525" Type="http://schemas.openxmlformats.org/officeDocument/2006/relationships/hyperlink" Target="http://www.usharbormaster.com/secure/auxview.cfm?recordid=32333" TargetMode="External"/><Relationship Id="rId732" Type="http://schemas.openxmlformats.org/officeDocument/2006/relationships/hyperlink" Target="http://www.usharbormaster.com/secure/AuxAidReport_new.cfm?id=25871" TargetMode="External"/><Relationship Id="rId99" Type="http://schemas.openxmlformats.org/officeDocument/2006/relationships/hyperlink" Target="http://maps.google.com/?output=embed&amp;q=43.76063333,-69.98853333" TargetMode="External"/><Relationship Id="rId164" Type="http://schemas.openxmlformats.org/officeDocument/2006/relationships/hyperlink" Target="http://www.usharbormaster.com/secure/AuxAidReport_new.cfm?id=44483" TargetMode="External"/><Relationship Id="rId371" Type="http://schemas.openxmlformats.org/officeDocument/2006/relationships/hyperlink" Target="http://maps.google.com/?output=embed&amp;q=43.83247500,-70.02697222" TargetMode="External"/><Relationship Id="rId469" Type="http://schemas.openxmlformats.org/officeDocument/2006/relationships/hyperlink" Target="http://www.usharbormaster.com/secure/auxview.cfm?recordid=30996" TargetMode="External"/><Relationship Id="rId676" Type="http://schemas.openxmlformats.org/officeDocument/2006/relationships/hyperlink" Target="http://www.usharbormaster.com/secure/AuxAidReport_new.cfm?id=31214" TargetMode="External"/><Relationship Id="rId883" Type="http://schemas.openxmlformats.org/officeDocument/2006/relationships/hyperlink" Target="http://maps.google.com/?output=embed&amp;q=43.46361111,-70.35694444" TargetMode="External"/><Relationship Id="rId26" Type="http://schemas.openxmlformats.org/officeDocument/2006/relationships/hyperlink" Target="http://maps.google.com/?output=embed&amp;q=43.08108333,-70.74838333" TargetMode="External"/><Relationship Id="rId231" Type="http://schemas.openxmlformats.org/officeDocument/2006/relationships/hyperlink" Target="http://maps.google.com/?output=embed&amp;q=43.64235167,-70.25980000" TargetMode="External"/><Relationship Id="rId329" Type="http://schemas.openxmlformats.org/officeDocument/2006/relationships/hyperlink" Target="http://www.usharbormaster.com/secure/auxview.cfm?recordid=36911" TargetMode="External"/><Relationship Id="rId536" Type="http://schemas.openxmlformats.org/officeDocument/2006/relationships/hyperlink" Target="http://www.usharbormaster.com/secure/AuxAidReport_new.cfm?id=32335" TargetMode="External"/><Relationship Id="rId175" Type="http://schemas.openxmlformats.org/officeDocument/2006/relationships/hyperlink" Target="http://maps.google.com/?output=embed&amp;q=43.74800000,-69.98738889" TargetMode="External"/><Relationship Id="rId743" Type="http://schemas.openxmlformats.org/officeDocument/2006/relationships/hyperlink" Target="http://maps.google.com/?output=embed&amp;q=43.47886111,-70.41100000" TargetMode="External"/><Relationship Id="rId950" Type="http://schemas.openxmlformats.org/officeDocument/2006/relationships/hyperlink" Target="http://maps.google.com/?output=embed&amp;q=43.99638889,-69.66277778" TargetMode="External"/><Relationship Id="rId382" Type="http://schemas.openxmlformats.org/officeDocument/2006/relationships/hyperlink" Target="http://maps.google.com/?output=embed&amp;q=43.98119722,-69.87094444" TargetMode="External"/><Relationship Id="rId603" Type="http://schemas.openxmlformats.org/officeDocument/2006/relationships/hyperlink" Target="http://maps.google.com/?output=embed&amp;q=43.07944444,-70.70444444" TargetMode="External"/><Relationship Id="rId687" Type="http://schemas.openxmlformats.org/officeDocument/2006/relationships/hyperlink" Target="http://maps.google.com/?output=embed&amp;q=44.08705000,-69.79863333" TargetMode="External"/><Relationship Id="rId810" Type="http://schemas.openxmlformats.org/officeDocument/2006/relationships/hyperlink" Target="http://maps.google.com/?output=embed&amp;q=43.65277778,-70.22805556" TargetMode="External"/><Relationship Id="rId908" Type="http://schemas.openxmlformats.org/officeDocument/2006/relationships/hyperlink" Target="http://www.usharbormaster.com/secure/AuxAidReport_new.cfm?id=45055" TargetMode="External"/><Relationship Id="rId242" Type="http://schemas.openxmlformats.org/officeDocument/2006/relationships/hyperlink" Target="http://maps.google.com/?output=embed&amp;q=43.81136944,-69.74578611" TargetMode="External"/><Relationship Id="rId894" Type="http://schemas.openxmlformats.org/officeDocument/2006/relationships/hyperlink" Target="http://maps.google.com/?output=embed&amp;q=43.46694444,-70.36000000" TargetMode="External"/><Relationship Id="rId37" Type="http://schemas.openxmlformats.org/officeDocument/2006/relationships/hyperlink" Target="http://www.usharbormaster.com/secure/auxview.cfm?recordid=42743" TargetMode="External"/><Relationship Id="rId102" Type="http://schemas.openxmlformats.org/officeDocument/2006/relationships/hyperlink" Target="http://maps.google.com/?output=embed&amp;q=43.86638889,-69.55388889" TargetMode="External"/><Relationship Id="rId547" Type="http://schemas.openxmlformats.org/officeDocument/2006/relationships/hyperlink" Target="http://maps.google.com/?output=embed&amp;q=43.82227778,-69.60813889" TargetMode="External"/><Relationship Id="rId754" Type="http://schemas.openxmlformats.org/officeDocument/2006/relationships/hyperlink" Target="http://maps.google.com/?output=embed&amp;q=43.07935333,-70.74055167" TargetMode="External"/><Relationship Id="rId90" Type="http://schemas.openxmlformats.org/officeDocument/2006/relationships/hyperlink" Target="http://maps.google.com/?output=embed&amp;q=43.83670000,-69.63196667" TargetMode="External"/><Relationship Id="rId186" Type="http://schemas.openxmlformats.org/officeDocument/2006/relationships/hyperlink" Target="http://maps.google.com/?output=embed&amp;q=43.79667500,-69.95395833" TargetMode="External"/><Relationship Id="rId393" Type="http://schemas.openxmlformats.org/officeDocument/2006/relationships/hyperlink" Target="http://www.usharbormaster.com/secure/auxview.cfm?recordid=23731" TargetMode="External"/><Relationship Id="rId407" Type="http://schemas.openxmlformats.org/officeDocument/2006/relationships/hyperlink" Target="http://maps.google.com/?output=embed&amp;q=43.64679444,-70.25325528" TargetMode="External"/><Relationship Id="rId614" Type="http://schemas.openxmlformats.org/officeDocument/2006/relationships/hyperlink" Target="http://maps.google.com/?output=embed&amp;q=43.07851000,-70.70517694" TargetMode="External"/><Relationship Id="rId821" Type="http://schemas.openxmlformats.org/officeDocument/2006/relationships/hyperlink" Target="http://www.usharbormaster.com/secure/auxview.cfm?recordid=41342" TargetMode="External"/><Relationship Id="rId253" Type="http://schemas.openxmlformats.org/officeDocument/2006/relationships/hyperlink" Target="http://www.usharbormaster.com/secure/auxview.cfm?recordid=31069" TargetMode="External"/><Relationship Id="rId460" Type="http://schemas.openxmlformats.org/officeDocument/2006/relationships/hyperlink" Target="http://www.usharbormaster.com/secure/AuxAidReport_new.cfm?id=44719" TargetMode="External"/><Relationship Id="rId698" Type="http://schemas.openxmlformats.org/officeDocument/2006/relationships/hyperlink" Target="http://maps.google.com/?output=embed&amp;q=43.78936111,-70.15788889" TargetMode="External"/><Relationship Id="rId919" Type="http://schemas.openxmlformats.org/officeDocument/2006/relationships/hyperlink" Target="http://maps.google.com/?output=embed&amp;q=43.45500000,-70.33638889" TargetMode="External"/><Relationship Id="rId48" Type="http://schemas.openxmlformats.org/officeDocument/2006/relationships/hyperlink" Target="http://www.usharbormaster.com/secure/AuxAidReport_new.cfm?id=44488" TargetMode="External"/><Relationship Id="rId113" Type="http://schemas.openxmlformats.org/officeDocument/2006/relationships/hyperlink" Target="http://www.usharbormaster.com/secure/auxview.cfm?recordid=32250" TargetMode="External"/><Relationship Id="rId320" Type="http://schemas.openxmlformats.org/officeDocument/2006/relationships/hyperlink" Target="http://www.usharbormaster.com/secure/AuxAidReport_new.cfm?id=30378" TargetMode="External"/><Relationship Id="rId558" Type="http://schemas.openxmlformats.org/officeDocument/2006/relationships/hyperlink" Target="http://maps.google.com/?output=embed&amp;q=43.11321667,-70.86211667" TargetMode="External"/><Relationship Id="rId765" Type="http://schemas.openxmlformats.org/officeDocument/2006/relationships/hyperlink" Target="http://www.usharbormaster.com/secure/auxview.cfm?recordid=36871" TargetMode="External"/><Relationship Id="rId197" Type="http://schemas.openxmlformats.org/officeDocument/2006/relationships/hyperlink" Target="http://www.usharbormaster.com/secure/auxview.cfm?recordid=44770" TargetMode="External"/><Relationship Id="rId418" Type="http://schemas.openxmlformats.org/officeDocument/2006/relationships/hyperlink" Target="http://maps.google.com/?output=embed&amp;q=43.64567389,-70.25283694" TargetMode="External"/><Relationship Id="rId625" Type="http://schemas.openxmlformats.org/officeDocument/2006/relationships/hyperlink" Target="http://www.usharbormaster.com/secure/auxview.cfm?recordid=30053" TargetMode="External"/><Relationship Id="rId832" Type="http://schemas.openxmlformats.org/officeDocument/2006/relationships/hyperlink" Target="http://www.usharbormaster.com/secure/AuxAidReport_new.cfm?id=28306" TargetMode="External"/><Relationship Id="rId264" Type="http://schemas.openxmlformats.org/officeDocument/2006/relationships/hyperlink" Target="http://www.usharbormaster.com/secure/AuxAidReport_new.cfm?id=31071" TargetMode="External"/><Relationship Id="rId471" Type="http://schemas.openxmlformats.org/officeDocument/2006/relationships/hyperlink" Target="http://maps.google.com/?output=embed&amp;q=44.01983333,-69.54337222" TargetMode="External"/><Relationship Id="rId59" Type="http://schemas.openxmlformats.org/officeDocument/2006/relationships/hyperlink" Target="http://maps.google.com/?output=embed&amp;q=43.73388056,-70.16216111" TargetMode="External"/><Relationship Id="rId124" Type="http://schemas.openxmlformats.org/officeDocument/2006/relationships/hyperlink" Target="http://www.usharbormaster.com/secure/AuxAidReport_new.cfm?id=28341" TargetMode="External"/><Relationship Id="rId569" Type="http://schemas.openxmlformats.org/officeDocument/2006/relationships/hyperlink" Target="http://www.usharbormaster.com/secure/auxview.cfm?recordid=30353" TargetMode="External"/><Relationship Id="rId776" Type="http://schemas.openxmlformats.org/officeDocument/2006/relationships/hyperlink" Target="http://www.usharbormaster.com/secure/AuxAidReport_new.cfm?id=36867" TargetMode="External"/><Relationship Id="rId331" Type="http://schemas.openxmlformats.org/officeDocument/2006/relationships/hyperlink" Target="http://maps.google.com/?output=embed&amp;q=43.40150000,-70.39900000" TargetMode="External"/><Relationship Id="rId429" Type="http://schemas.openxmlformats.org/officeDocument/2006/relationships/hyperlink" Target="http://www.usharbormaster.com/secure/auxview.cfm?recordid=28386" TargetMode="External"/><Relationship Id="rId636" Type="http://schemas.openxmlformats.org/officeDocument/2006/relationships/hyperlink" Target="http://www.usharbormaster.com/secure/AuxAidReport_new.cfm?id=42715" TargetMode="External"/><Relationship Id="rId843" Type="http://schemas.openxmlformats.org/officeDocument/2006/relationships/hyperlink" Target="http://maps.google.com/?output=embed&amp;q=43.93075000,-69.57958333" TargetMode="External"/><Relationship Id="rId275" Type="http://schemas.openxmlformats.org/officeDocument/2006/relationships/hyperlink" Target="http://maps.google.com/?output=embed&amp;q=43.80249278,-70.04369889" TargetMode="External"/><Relationship Id="rId482" Type="http://schemas.openxmlformats.org/officeDocument/2006/relationships/hyperlink" Target="http://maps.google.com/?output=embed&amp;q=43.99993611,-69.54590556" TargetMode="External"/><Relationship Id="rId703" Type="http://schemas.openxmlformats.org/officeDocument/2006/relationships/hyperlink" Target="http://maps.google.com/?output=embed&amp;q=43.79240000,-70.15026667" TargetMode="External"/><Relationship Id="rId910" Type="http://schemas.openxmlformats.org/officeDocument/2006/relationships/hyperlink" Target="http://maps.google.com/?output=embed&amp;q=43.47000000,-70.34944444" TargetMode="External"/><Relationship Id="rId135" Type="http://schemas.openxmlformats.org/officeDocument/2006/relationships/hyperlink" Target="http://maps.google.com/?output=embed&amp;q=43.84388889,-69.55930556" TargetMode="External"/><Relationship Id="rId342" Type="http://schemas.openxmlformats.org/officeDocument/2006/relationships/hyperlink" Target="http://maps.google.com/?output=embed&amp;q=43.84788333,-69.62850000" TargetMode="External"/><Relationship Id="rId787" Type="http://schemas.openxmlformats.org/officeDocument/2006/relationships/hyperlink" Target="http://maps.google.com/?output=embed&amp;q=43.65552000,-70.23485306" TargetMode="External"/><Relationship Id="rId202" Type="http://schemas.openxmlformats.org/officeDocument/2006/relationships/hyperlink" Target="http://maps.google.com/?output=embed&amp;q=42.95054972,-70.71471972" TargetMode="External"/><Relationship Id="rId647" Type="http://schemas.openxmlformats.org/officeDocument/2006/relationships/hyperlink" Target="http://maps.google.com/?output=embed&amp;q=43.92102778,-69.59222222" TargetMode="External"/><Relationship Id="rId854" Type="http://schemas.openxmlformats.org/officeDocument/2006/relationships/hyperlink" Target="http://maps.google.com/?output=embed&amp;q=42.92930833,-70.6950916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usharbormaster.com/secure/auxview.cfm?recordid=23614" TargetMode="External"/><Relationship Id="rId671" Type="http://schemas.openxmlformats.org/officeDocument/2006/relationships/hyperlink" Target="http://maps.google.com/?output=embed&amp;q=43.72520000,-70.19665000" TargetMode="External"/><Relationship Id="rId769" Type="http://schemas.openxmlformats.org/officeDocument/2006/relationships/hyperlink" Target="http://www.usharbormaster.com/secure/auxview.cfm?recordid=36869" TargetMode="External"/><Relationship Id="rId21" Type="http://schemas.openxmlformats.org/officeDocument/2006/relationships/hyperlink" Target="http://www.usharbormaster.com/secure/auxview.cfm?recordid=41344" TargetMode="External"/><Relationship Id="rId324" Type="http://schemas.openxmlformats.org/officeDocument/2006/relationships/hyperlink" Target="http://www.usharbormaster.com/secure/AuxAidReport_new.cfm?id=44487" TargetMode="External"/><Relationship Id="rId531" Type="http://schemas.openxmlformats.org/officeDocument/2006/relationships/hyperlink" Target="http://maps.google.com/?output=embed&amp;q=43.85908333,-69.59169444" TargetMode="External"/><Relationship Id="rId629" Type="http://schemas.openxmlformats.org/officeDocument/2006/relationships/hyperlink" Target="http://www.usharbormaster.com/secure/auxview.cfm?recordid=30052" TargetMode="External"/><Relationship Id="rId170" Type="http://schemas.openxmlformats.org/officeDocument/2006/relationships/hyperlink" Target="http://maps.google.com/?output=embed&amp;q=43.74805556,-69.98769444" TargetMode="External"/><Relationship Id="rId836" Type="http://schemas.openxmlformats.org/officeDocument/2006/relationships/hyperlink" Target="http://www.usharbormaster.com/secure/AuxAidReport_new.cfm?id=30054" TargetMode="External"/><Relationship Id="rId268" Type="http://schemas.openxmlformats.org/officeDocument/2006/relationships/hyperlink" Target="http://www.usharbormaster.com/secure/AuxAidReport_new.cfm?id=31072" TargetMode="External"/><Relationship Id="rId475" Type="http://schemas.openxmlformats.org/officeDocument/2006/relationships/hyperlink" Target="http://maps.google.com/?output=embed&amp;q=44.02185000,-69.54335000" TargetMode="External"/><Relationship Id="rId682" Type="http://schemas.openxmlformats.org/officeDocument/2006/relationships/hyperlink" Target="http://maps.google.com/?output=embed&amp;q=44.08941667,-69.79125000" TargetMode="External"/><Relationship Id="rId903" Type="http://schemas.openxmlformats.org/officeDocument/2006/relationships/hyperlink" Target="http://maps.google.com/?output=embed&amp;q=43.47027778,-70.34972222" TargetMode="External"/><Relationship Id="rId32" Type="http://schemas.openxmlformats.org/officeDocument/2006/relationships/hyperlink" Target="http://www.usharbormaster.com/secure/AuxAidReport_new.cfm?id=41346" TargetMode="External"/><Relationship Id="rId128" Type="http://schemas.openxmlformats.org/officeDocument/2006/relationships/hyperlink" Target="http://www.usharbormaster.com/secure/AuxAidReport_new.cfm?id=41340" TargetMode="External"/><Relationship Id="rId335" Type="http://schemas.openxmlformats.org/officeDocument/2006/relationships/hyperlink" Target="http://maps.google.com/?output=embed&amp;q=43.83588333,-69.68011667" TargetMode="External"/><Relationship Id="rId542" Type="http://schemas.openxmlformats.org/officeDocument/2006/relationships/hyperlink" Target="http://maps.google.com/?output=embed&amp;q=43.82233333,-69.60913333" TargetMode="External"/><Relationship Id="rId181" Type="http://schemas.openxmlformats.org/officeDocument/2006/relationships/hyperlink" Target="http://www.usharbormaster.com/secure/auxview.cfm?recordid=40109" TargetMode="External"/><Relationship Id="rId402" Type="http://schemas.openxmlformats.org/officeDocument/2006/relationships/hyperlink" Target="http://maps.google.com/?output=embed&amp;q=43.64439444,-70.25185000" TargetMode="External"/><Relationship Id="rId847" Type="http://schemas.openxmlformats.org/officeDocument/2006/relationships/hyperlink" Target="http://maps.google.com/?output=embed&amp;q=43.47250000,-70.36222222" TargetMode="External"/><Relationship Id="rId279" Type="http://schemas.openxmlformats.org/officeDocument/2006/relationships/hyperlink" Target="http://maps.google.com/?output=embed&amp;q=43.76606667,-69.94751667" TargetMode="External"/><Relationship Id="rId486" Type="http://schemas.openxmlformats.org/officeDocument/2006/relationships/hyperlink" Target="http://maps.google.com/?output=embed&amp;q=43.99980556,-69.54511667" TargetMode="External"/><Relationship Id="rId693" Type="http://schemas.openxmlformats.org/officeDocument/2006/relationships/hyperlink" Target="http://www.usharbormaster.com/secure/auxview.cfm?recordid=35450" TargetMode="External"/><Relationship Id="rId707" Type="http://schemas.openxmlformats.org/officeDocument/2006/relationships/hyperlink" Target="http://maps.google.com/?output=embed&amp;q=43.81990000,-69.98470806" TargetMode="External"/><Relationship Id="rId914" Type="http://schemas.openxmlformats.org/officeDocument/2006/relationships/hyperlink" Target="http://maps.google.com/?output=embed&amp;q=43.46972222,-70.35694444" TargetMode="External"/><Relationship Id="rId43" Type="http://schemas.openxmlformats.org/officeDocument/2006/relationships/hyperlink" Target="http://maps.google.com/?output=embed&amp;q=43.08066667,-70.75528333" TargetMode="External"/><Relationship Id="rId139" Type="http://schemas.openxmlformats.org/officeDocument/2006/relationships/hyperlink" Target="http://maps.google.com/?output=embed&amp;q=43.84344444,-69.55888889" TargetMode="External"/><Relationship Id="rId346" Type="http://schemas.openxmlformats.org/officeDocument/2006/relationships/hyperlink" Target="http://maps.google.com/?output=embed&amp;q=43.82723333,-70.01580000" TargetMode="External"/><Relationship Id="rId553" Type="http://schemas.openxmlformats.org/officeDocument/2006/relationships/hyperlink" Target="http://www.usharbormaster.com/secure/auxview.cfm?recordid=30349" TargetMode="External"/><Relationship Id="rId760" Type="http://schemas.openxmlformats.org/officeDocument/2006/relationships/hyperlink" Target="http://www.usharbormaster.com/secure/AuxAidReport_new.cfm?id=26240" TargetMode="External"/><Relationship Id="rId192" Type="http://schemas.openxmlformats.org/officeDocument/2006/relationships/hyperlink" Target="http://www.usharbormaster.com/secure/AuxAidReport_new.cfm?id=25793" TargetMode="External"/><Relationship Id="rId206" Type="http://schemas.openxmlformats.org/officeDocument/2006/relationships/hyperlink" Target="http://maps.google.com/?output=embed&amp;q=43.49229167,-70.44044444" TargetMode="External"/><Relationship Id="rId413" Type="http://schemas.openxmlformats.org/officeDocument/2006/relationships/hyperlink" Target="http://www.usharbormaster.com/secure/auxview.cfm?recordid=23726" TargetMode="External"/><Relationship Id="rId858" Type="http://schemas.openxmlformats.org/officeDocument/2006/relationships/hyperlink" Target="http://maps.google.com/?output=embed&amp;q=43.02225000,-70.54005000" TargetMode="External"/><Relationship Id="rId497" Type="http://schemas.openxmlformats.org/officeDocument/2006/relationships/hyperlink" Target="http://www.usharbormaster.com/secure/auxview.cfm?recordid=31003" TargetMode="External"/><Relationship Id="rId620" Type="http://schemas.openxmlformats.org/officeDocument/2006/relationships/hyperlink" Target="http://www.usharbormaster.com/secure/AuxAidReport_new.cfm?id=41339" TargetMode="External"/><Relationship Id="rId718" Type="http://schemas.openxmlformats.org/officeDocument/2006/relationships/hyperlink" Target="http://maps.google.com/?output=embed&amp;q=43.48305556,-70.42330556" TargetMode="External"/><Relationship Id="rId925" Type="http://schemas.openxmlformats.org/officeDocument/2006/relationships/hyperlink" Target="http://www.usharbormaster.com/secure/auxview.cfm?recordid=44590" TargetMode="External"/><Relationship Id="rId357" Type="http://schemas.openxmlformats.org/officeDocument/2006/relationships/hyperlink" Target="http://www.usharbormaster.com/secure/auxview.cfm?recordid=28901" TargetMode="External"/><Relationship Id="rId54" Type="http://schemas.openxmlformats.org/officeDocument/2006/relationships/hyperlink" Target="http://maps.google.com/?output=embed&amp;q=43.72785278,-70.09366389" TargetMode="External"/><Relationship Id="rId217" Type="http://schemas.openxmlformats.org/officeDocument/2006/relationships/hyperlink" Target="http://www.usharbormaster.com/secure/auxview.cfm?recordid=36846" TargetMode="External"/><Relationship Id="rId564" Type="http://schemas.openxmlformats.org/officeDocument/2006/relationships/hyperlink" Target="http://www.usharbormaster.com/secure/AuxAidReport_new.cfm?id=30351" TargetMode="External"/><Relationship Id="rId771" Type="http://schemas.openxmlformats.org/officeDocument/2006/relationships/hyperlink" Target="http://maps.google.com/?output=embed&amp;q=43.65546667,-70.23708333" TargetMode="External"/><Relationship Id="rId869" Type="http://schemas.openxmlformats.org/officeDocument/2006/relationships/hyperlink" Target="http://www.usharbormaster.com/secure/auxview.cfm?recordid=26991" TargetMode="External"/><Relationship Id="rId424" Type="http://schemas.openxmlformats.org/officeDocument/2006/relationships/hyperlink" Target="http://www.usharbormaster.com/secure/AuxAidReport_new.cfm?id=23728" TargetMode="External"/><Relationship Id="rId631" Type="http://schemas.openxmlformats.org/officeDocument/2006/relationships/hyperlink" Target="http://maps.google.com/?output=embed&amp;q=43.83083333,-69.64783333" TargetMode="External"/><Relationship Id="rId729" Type="http://schemas.openxmlformats.org/officeDocument/2006/relationships/hyperlink" Target="http://www.usharbormaster.com/secure/auxview.cfm?recordid=25871" TargetMode="External"/><Relationship Id="rId270" Type="http://schemas.openxmlformats.org/officeDocument/2006/relationships/hyperlink" Target="http://maps.google.com/?output=embed&amp;q=43.34472222,-70.48194444" TargetMode="External"/><Relationship Id="rId936" Type="http://schemas.openxmlformats.org/officeDocument/2006/relationships/hyperlink" Target="http://www.usharbormaster.com/secure/AuxAidReport_new.cfm?id=44592" TargetMode="External"/><Relationship Id="rId65" Type="http://schemas.openxmlformats.org/officeDocument/2006/relationships/hyperlink" Target="http://www.usharbormaster.com/secure/auxview.cfm?recordid=44486" TargetMode="External"/><Relationship Id="rId130" Type="http://schemas.openxmlformats.org/officeDocument/2006/relationships/hyperlink" Target="http://maps.google.com/?output=embed&amp;q=43.84405556,-69.55944444" TargetMode="External"/><Relationship Id="rId368" Type="http://schemas.openxmlformats.org/officeDocument/2006/relationships/hyperlink" Target="http://www.usharbormaster.com/secure/AuxAidReport_new.cfm?id=42626" TargetMode="External"/><Relationship Id="rId575" Type="http://schemas.openxmlformats.org/officeDocument/2006/relationships/hyperlink" Target="http://maps.google.com/?output=embed&amp;q=43.10953333,-70.85875000" TargetMode="External"/><Relationship Id="rId782" Type="http://schemas.openxmlformats.org/officeDocument/2006/relationships/hyperlink" Target="http://maps.google.com/?output=embed&amp;q=43.65478333,-70.23700000" TargetMode="External"/><Relationship Id="rId228" Type="http://schemas.openxmlformats.org/officeDocument/2006/relationships/hyperlink" Target="http://www.usharbormaster.com/secure/AuxAidReport_new.cfm?id=36848" TargetMode="External"/><Relationship Id="rId435" Type="http://schemas.openxmlformats.org/officeDocument/2006/relationships/hyperlink" Target="http://maps.google.com/?output=embed&amp;q=43.56608000,-70.20000694" TargetMode="External"/><Relationship Id="rId642" Type="http://schemas.openxmlformats.org/officeDocument/2006/relationships/hyperlink" Target="http://maps.google.com/?output=embed&amp;q=43.92415556,-69.58347222" TargetMode="External"/><Relationship Id="rId281" Type="http://schemas.openxmlformats.org/officeDocument/2006/relationships/hyperlink" Target="http://www.usharbormaster.com/secure/auxview.cfm?recordid=28311" TargetMode="External"/><Relationship Id="rId502" Type="http://schemas.openxmlformats.org/officeDocument/2006/relationships/hyperlink" Target="http://maps.google.com/?output=embed&amp;q=44.00084722,-69.54308333" TargetMode="External"/><Relationship Id="rId947" Type="http://schemas.openxmlformats.org/officeDocument/2006/relationships/hyperlink" Target="http://maps.google.com/?output=embed&amp;q=43.99780556,-69.66450000" TargetMode="External"/><Relationship Id="rId76" Type="http://schemas.openxmlformats.org/officeDocument/2006/relationships/hyperlink" Target="http://www.usharbormaster.com/secure/AuxAidReport_new.cfm?id=36912" TargetMode="External"/><Relationship Id="rId141" Type="http://schemas.openxmlformats.org/officeDocument/2006/relationships/hyperlink" Target="http://www.usharbormaster.com/secure/auxview.cfm?recordid=44478" TargetMode="External"/><Relationship Id="rId379" Type="http://schemas.openxmlformats.org/officeDocument/2006/relationships/hyperlink" Target="http://maps.google.com/?output=embed&amp;q=43.98283056,-69.85472222" TargetMode="External"/><Relationship Id="rId586" Type="http://schemas.openxmlformats.org/officeDocument/2006/relationships/hyperlink" Target="http://maps.google.com/?output=embed&amp;q=43.10730000,-70.85711667" TargetMode="External"/><Relationship Id="rId793" Type="http://schemas.openxmlformats.org/officeDocument/2006/relationships/hyperlink" Target="http://www.usharbormaster.com/secure/auxview.cfm?recordid=23723" TargetMode="External"/><Relationship Id="rId807" Type="http://schemas.openxmlformats.org/officeDocument/2006/relationships/hyperlink" Target="http://maps.google.com/?output=embed&amp;q=43.65030556,-70.22952778"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3.85373333,-69.72898056" TargetMode="External"/><Relationship Id="rId446" Type="http://schemas.openxmlformats.org/officeDocument/2006/relationships/hyperlink" Target="http://maps.google.com/?output=embed&amp;q=43.83697000,-69.50606000" TargetMode="External"/><Relationship Id="rId653" Type="http://schemas.openxmlformats.org/officeDocument/2006/relationships/hyperlink" Target="http://www.usharbormaster.com/secure/auxview.cfm?recordid=40157" TargetMode="External"/><Relationship Id="rId292" Type="http://schemas.openxmlformats.org/officeDocument/2006/relationships/hyperlink" Target="http://www.usharbormaster.com/secure/AuxAidReport_new.cfm?id=44019" TargetMode="External"/><Relationship Id="rId306" Type="http://schemas.openxmlformats.org/officeDocument/2006/relationships/hyperlink" Target="http://maps.google.com/?output=embed&amp;q=43.70826111,-70.15868611" TargetMode="External"/><Relationship Id="rId860" Type="http://schemas.openxmlformats.org/officeDocument/2006/relationships/hyperlink" Target="http://www.usharbormaster.com/secure/AuxAidReport_new.cfm?id=27883" TargetMode="External"/><Relationship Id="rId87" Type="http://schemas.openxmlformats.org/officeDocument/2006/relationships/hyperlink" Target="http://maps.google.com/?output=embed&amp;q=43.83848333,-69.63756667" TargetMode="External"/><Relationship Id="rId513" Type="http://schemas.openxmlformats.org/officeDocument/2006/relationships/hyperlink" Target="http://www.usharbormaster.com/secure/auxview.cfm?recordid=31007" TargetMode="External"/><Relationship Id="rId597" Type="http://schemas.openxmlformats.org/officeDocument/2006/relationships/hyperlink" Target="http://www.usharbormaster.com/secure/auxview.cfm?recordid=32330" TargetMode="External"/><Relationship Id="rId720" Type="http://schemas.openxmlformats.org/officeDocument/2006/relationships/hyperlink" Target="http://www.usharbormaster.com/secure/AuxAidReport_new.cfm?id=36841" TargetMode="External"/><Relationship Id="rId818" Type="http://schemas.openxmlformats.org/officeDocument/2006/relationships/hyperlink" Target="http://maps.google.com/?output=embed&amp;q=43.08250000,-70.71925000" TargetMode="External"/><Relationship Id="rId152" Type="http://schemas.openxmlformats.org/officeDocument/2006/relationships/hyperlink" Target="http://www.usharbormaster.com/secure/AuxAidReport_new.cfm?id=44480" TargetMode="External"/><Relationship Id="rId457" Type="http://schemas.openxmlformats.org/officeDocument/2006/relationships/hyperlink" Target="http://www.usharbormaster.com/secure/auxview.cfm?recordid=44719" TargetMode="External"/><Relationship Id="rId664" Type="http://schemas.openxmlformats.org/officeDocument/2006/relationships/hyperlink" Target="http://www.usharbormaster.com/secure/AuxAidReport_new.cfm?id=40159" TargetMode="External"/><Relationship Id="rId871" Type="http://schemas.openxmlformats.org/officeDocument/2006/relationships/hyperlink" Target="http://maps.google.com/?output=embed&amp;q=43.17966667,-70.4268333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30378" TargetMode="External"/><Relationship Id="rId524" Type="http://schemas.openxmlformats.org/officeDocument/2006/relationships/hyperlink" Target="http://www.usharbormaster.com/secure/AuxAidReport_new.cfm?id=31009" TargetMode="External"/><Relationship Id="rId731" Type="http://schemas.openxmlformats.org/officeDocument/2006/relationships/hyperlink" Target="http://maps.google.com/?output=embed&amp;q=43.46166667,-70.37672222" TargetMode="External"/><Relationship Id="rId98" Type="http://schemas.openxmlformats.org/officeDocument/2006/relationships/hyperlink" Target="http://maps.google.com/?output=embed&amp;q=43.76063333,-69.98853333" TargetMode="External"/><Relationship Id="rId163" Type="http://schemas.openxmlformats.org/officeDocument/2006/relationships/hyperlink" Target="http://maps.google.com/?output=embed&amp;q=43.71198889,-70.18813333" TargetMode="External"/><Relationship Id="rId370" Type="http://schemas.openxmlformats.org/officeDocument/2006/relationships/hyperlink" Target="http://maps.google.com/?output=embed&amp;q=43.83247500,-70.02697222" TargetMode="External"/><Relationship Id="rId829" Type="http://schemas.openxmlformats.org/officeDocument/2006/relationships/hyperlink" Target="http://www.usharbormaster.com/secure/auxview.cfm?recordid=28306" TargetMode="External"/><Relationship Id="rId230" Type="http://schemas.openxmlformats.org/officeDocument/2006/relationships/hyperlink" Target="http://maps.google.com/?output=embed&amp;q=43.64235167,-70.25980000" TargetMode="External"/><Relationship Id="rId468" Type="http://schemas.openxmlformats.org/officeDocument/2006/relationships/hyperlink" Target="http://www.usharbormaster.com/secure/AuxAidReport_new.cfm?id=30995" TargetMode="External"/><Relationship Id="rId675" Type="http://schemas.openxmlformats.org/officeDocument/2006/relationships/hyperlink" Target="http://maps.google.com/?output=embed&amp;q=43.74948333,-69.98943333" TargetMode="External"/><Relationship Id="rId882" Type="http://schemas.openxmlformats.org/officeDocument/2006/relationships/hyperlink" Target="http://maps.google.com/?output=embed&amp;q=43.46361111,-70.35694444" TargetMode="External"/><Relationship Id="rId25" Type="http://schemas.openxmlformats.org/officeDocument/2006/relationships/hyperlink" Target="http://www.usharbormaster.com/secure/auxview.cfm?recordid=41345" TargetMode="External"/><Relationship Id="rId328" Type="http://schemas.openxmlformats.org/officeDocument/2006/relationships/hyperlink" Target="http://www.usharbormaster.com/secure/AuxAidReport_new.cfm?id=32332" TargetMode="External"/><Relationship Id="rId535" Type="http://schemas.openxmlformats.org/officeDocument/2006/relationships/hyperlink" Target="http://maps.google.com/?output=embed&amp;q=43.86025000,-69.59194444" TargetMode="External"/><Relationship Id="rId742" Type="http://schemas.openxmlformats.org/officeDocument/2006/relationships/hyperlink" Target="http://maps.google.com/?output=embed&amp;q=43.47886111,-70.41100000" TargetMode="External"/><Relationship Id="rId174" Type="http://schemas.openxmlformats.org/officeDocument/2006/relationships/hyperlink" Target="http://maps.google.com/?output=embed&amp;q=43.74800000,-69.98738889" TargetMode="External"/><Relationship Id="rId381" Type="http://schemas.openxmlformats.org/officeDocument/2006/relationships/hyperlink" Target="http://www.usharbormaster.com/secure/auxview.cfm?recordid=28332" TargetMode="External"/><Relationship Id="rId602" Type="http://schemas.openxmlformats.org/officeDocument/2006/relationships/hyperlink" Target="http://maps.google.com/?output=embed&amp;q=43.07944444,-70.70444444" TargetMode="External"/><Relationship Id="rId241" Type="http://schemas.openxmlformats.org/officeDocument/2006/relationships/hyperlink" Target="http://www.usharbormaster.com/secure/auxview.cfm?recordid=31066" TargetMode="External"/><Relationship Id="rId479" Type="http://schemas.openxmlformats.org/officeDocument/2006/relationships/hyperlink" Target="http://maps.google.com/?output=embed&amp;q=44.02405833,-69.54298333" TargetMode="External"/><Relationship Id="rId686" Type="http://schemas.openxmlformats.org/officeDocument/2006/relationships/hyperlink" Target="http://maps.google.com/?output=embed&amp;q=44.08705000,-69.79863333" TargetMode="External"/><Relationship Id="rId893" Type="http://schemas.openxmlformats.org/officeDocument/2006/relationships/hyperlink" Target="http://www.usharbormaster.com/secure/auxview.cfm?recordid=45103" TargetMode="External"/><Relationship Id="rId907" Type="http://schemas.openxmlformats.org/officeDocument/2006/relationships/hyperlink" Target="http://maps.google.com/?output=embed&amp;q=43.46944444,-70.35027778" TargetMode="External"/><Relationship Id="rId36" Type="http://schemas.openxmlformats.org/officeDocument/2006/relationships/hyperlink" Target="http://www.usharbormaster.com/secure/AuxAidReport_new.cfm?id=32331" TargetMode="External"/><Relationship Id="rId339" Type="http://schemas.openxmlformats.org/officeDocument/2006/relationships/hyperlink" Target="http://maps.google.com/?output=embed&amp;q=43.84852500,-69.63050000" TargetMode="External"/><Relationship Id="rId546" Type="http://schemas.openxmlformats.org/officeDocument/2006/relationships/hyperlink" Target="http://maps.google.com/?output=embed&amp;q=43.82227778,-69.60813889" TargetMode="External"/><Relationship Id="rId753" Type="http://schemas.openxmlformats.org/officeDocument/2006/relationships/hyperlink" Target="http://www.usharbormaster.com/secure/auxview.cfm?recordid=26239" TargetMode="External"/><Relationship Id="rId101" Type="http://schemas.openxmlformats.org/officeDocument/2006/relationships/hyperlink" Target="http://www.usharbormaster.com/secure/auxview.cfm?recordid=32247" TargetMode="External"/><Relationship Id="rId185" Type="http://schemas.openxmlformats.org/officeDocument/2006/relationships/hyperlink" Target="http://www.usharbormaster.com/secure/auxview.cfm?recordid=36825" TargetMode="External"/><Relationship Id="rId406" Type="http://schemas.openxmlformats.org/officeDocument/2006/relationships/hyperlink" Target="http://maps.google.com/?output=embed&amp;q=43.64679444,-70.25325528" TargetMode="External"/><Relationship Id="rId392" Type="http://schemas.openxmlformats.org/officeDocument/2006/relationships/hyperlink" Target="http://www.usharbormaster.com/secure/AuxAidReport_new.cfm?id=28334" TargetMode="External"/><Relationship Id="rId613" Type="http://schemas.openxmlformats.org/officeDocument/2006/relationships/hyperlink" Target="http://www.usharbormaster.com/secure/auxview.cfm?recordid=41338" TargetMode="External"/><Relationship Id="rId697" Type="http://schemas.openxmlformats.org/officeDocument/2006/relationships/hyperlink" Target="http://www.usharbormaster.com/secure/auxview.cfm?recordid=30638" TargetMode="External"/><Relationship Id="rId820" Type="http://schemas.openxmlformats.org/officeDocument/2006/relationships/hyperlink" Target="http://www.usharbormaster.com/secure/AuxAidReport_new.cfm?id=41341" TargetMode="External"/><Relationship Id="rId918" Type="http://schemas.openxmlformats.org/officeDocument/2006/relationships/hyperlink" Target="http://maps.google.com/?output=embed&amp;q=43.45500000,-70.33638889" TargetMode="External"/><Relationship Id="rId252" Type="http://schemas.openxmlformats.org/officeDocument/2006/relationships/hyperlink" Target="http://www.usharbormaster.com/secure/AuxAidReport_new.cfm?id=31068" TargetMode="External"/><Relationship Id="rId47" Type="http://schemas.openxmlformats.org/officeDocument/2006/relationships/hyperlink" Target="http://maps.google.com/?output=embed&amp;q=43.72673056,-70.09483889" TargetMode="External"/><Relationship Id="rId112" Type="http://schemas.openxmlformats.org/officeDocument/2006/relationships/hyperlink" Target="http://www.usharbormaster.com/secure/AuxAidReport_new.cfm?id=32249" TargetMode="External"/><Relationship Id="rId557" Type="http://schemas.openxmlformats.org/officeDocument/2006/relationships/hyperlink" Target="http://www.usharbormaster.com/secure/auxview.cfm?recordid=30350" TargetMode="External"/><Relationship Id="rId764" Type="http://schemas.openxmlformats.org/officeDocument/2006/relationships/hyperlink" Target="http://www.usharbormaster.com/secure/AuxAidReport_new.cfm?id=29957" TargetMode="External"/><Relationship Id="rId196" Type="http://schemas.openxmlformats.org/officeDocument/2006/relationships/hyperlink" Target="http://www.usharbormaster.com/secure/AuxAidReport_new.cfm?id=44771" TargetMode="External"/><Relationship Id="rId417" Type="http://schemas.openxmlformats.org/officeDocument/2006/relationships/hyperlink" Target="http://www.usharbormaster.com/secure/auxview.cfm?recordid=23727" TargetMode="External"/><Relationship Id="rId624" Type="http://schemas.openxmlformats.org/officeDocument/2006/relationships/hyperlink" Target="http://www.usharbormaster.com/secure/AuxAidReport_new.cfm?id=30051" TargetMode="External"/><Relationship Id="rId831" Type="http://schemas.openxmlformats.org/officeDocument/2006/relationships/hyperlink" Target="http://maps.google.com/?output=embed&amp;q=43.72758333,-70.19383333" TargetMode="External"/><Relationship Id="rId263" Type="http://schemas.openxmlformats.org/officeDocument/2006/relationships/hyperlink" Target="http://maps.google.com/?output=embed&amp;q=43.81926389,-69.71020833" TargetMode="External"/><Relationship Id="rId470" Type="http://schemas.openxmlformats.org/officeDocument/2006/relationships/hyperlink" Target="http://maps.google.com/?output=embed&amp;q=44.01983333,-69.54337222" TargetMode="External"/><Relationship Id="rId929" Type="http://schemas.openxmlformats.org/officeDocument/2006/relationships/hyperlink" Target="http://www.usharbormaster.com/secure/auxview.cfm?recordid=44591" TargetMode="External"/><Relationship Id="rId58" Type="http://schemas.openxmlformats.org/officeDocument/2006/relationships/hyperlink" Target="http://maps.google.com/?output=embed&amp;q=43.73388056,-70.16216111" TargetMode="External"/><Relationship Id="rId123" Type="http://schemas.openxmlformats.org/officeDocument/2006/relationships/hyperlink" Target="http://maps.google.com/?output=embed&amp;q=44.00697222,-69.88155556" TargetMode="External"/><Relationship Id="rId330" Type="http://schemas.openxmlformats.org/officeDocument/2006/relationships/hyperlink" Target="http://maps.google.com/?output=embed&amp;q=43.40150000,-70.39900000" TargetMode="External"/><Relationship Id="rId568" Type="http://schemas.openxmlformats.org/officeDocument/2006/relationships/hyperlink" Target="http://www.usharbormaster.com/secure/AuxAidReport_new.cfm?id=30352" TargetMode="External"/><Relationship Id="rId775" Type="http://schemas.openxmlformats.org/officeDocument/2006/relationships/hyperlink" Target="http://maps.google.com/?output=embed&amp;q=43.65503333,-70.23688333" TargetMode="External"/><Relationship Id="rId428" Type="http://schemas.openxmlformats.org/officeDocument/2006/relationships/hyperlink" Target="http://www.usharbormaster.com/secure/AuxAidReport_new.cfm?id=23729" TargetMode="External"/><Relationship Id="rId635" Type="http://schemas.openxmlformats.org/officeDocument/2006/relationships/hyperlink" Target="http://maps.google.com/?output=embed&amp;q=43.08035306,-70.75107778" TargetMode="External"/><Relationship Id="rId842" Type="http://schemas.openxmlformats.org/officeDocument/2006/relationships/hyperlink" Target="http://maps.google.com/?output=embed&amp;q=43.93075000,-69.57958333" TargetMode="External"/><Relationship Id="rId274" Type="http://schemas.openxmlformats.org/officeDocument/2006/relationships/hyperlink" Target="http://maps.google.com/?output=embed&amp;q=43.80249278,-70.04369889" TargetMode="External"/><Relationship Id="rId481" Type="http://schemas.openxmlformats.org/officeDocument/2006/relationships/hyperlink" Target="http://www.usharbormaster.com/secure/auxview.cfm?recordid=30999" TargetMode="External"/><Relationship Id="rId702" Type="http://schemas.openxmlformats.org/officeDocument/2006/relationships/hyperlink" Target="http://maps.google.com/?output=embed&amp;q=43.79240000,-70.15026667" TargetMode="External"/><Relationship Id="rId69" Type="http://schemas.openxmlformats.org/officeDocument/2006/relationships/hyperlink" Target="http://www.usharbormaster.com/secure/auxview.cfm?recordid=28655" TargetMode="External"/><Relationship Id="rId134" Type="http://schemas.openxmlformats.org/officeDocument/2006/relationships/hyperlink" Target="http://maps.google.com/?output=embed&amp;q=43.84388889,-69.55930556" TargetMode="External"/><Relationship Id="rId579" Type="http://schemas.openxmlformats.org/officeDocument/2006/relationships/hyperlink" Target="http://maps.google.com/?output=embed&amp;q=43.10960000,-70.85918333" TargetMode="External"/><Relationship Id="rId786" Type="http://schemas.openxmlformats.org/officeDocument/2006/relationships/hyperlink" Target="http://maps.google.com/?output=embed&amp;q=43.65552000,-70.23485306" TargetMode="External"/><Relationship Id="rId341" Type="http://schemas.openxmlformats.org/officeDocument/2006/relationships/hyperlink" Target="http://www.usharbormaster.com/secure/auxview.cfm?recordid=29994" TargetMode="External"/><Relationship Id="rId439" Type="http://schemas.openxmlformats.org/officeDocument/2006/relationships/hyperlink" Target="http://maps.google.com/?output=embed&amp;q=43.65598417,-70.03686694" TargetMode="External"/><Relationship Id="rId646" Type="http://schemas.openxmlformats.org/officeDocument/2006/relationships/hyperlink" Target="http://maps.google.com/?output=embed&amp;q=43.92102778,-69.59222222" TargetMode="External"/><Relationship Id="rId201" Type="http://schemas.openxmlformats.org/officeDocument/2006/relationships/hyperlink" Target="http://www.usharbormaster.com/secure/auxview.cfm?recordid=44722" TargetMode="External"/><Relationship Id="rId285" Type="http://schemas.openxmlformats.org/officeDocument/2006/relationships/hyperlink" Target="http://www.usharbormaster.com/secure/auxview.cfm?recordid=28310" TargetMode="External"/><Relationship Id="rId506" Type="http://schemas.openxmlformats.org/officeDocument/2006/relationships/hyperlink" Target="http://maps.google.com/?output=embed&amp;q=44.00150278,-69.54288056" TargetMode="External"/><Relationship Id="rId853" Type="http://schemas.openxmlformats.org/officeDocument/2006/relationships/hyperlink" Target="http://www.usharbormaster.com/secure/auxview.cfm?recordid=44619" TargetMode="External"/><Relationship Id="rId492" Type="http://schemas.openxmlformats.org/officeDocument/2006/relationships/hyperlink" Target="http://www.usharbormaster.com/secure/AuxAidReport_new.cfm?id=31001" TargetMode="External"/><Relationship Id="rId713" Type="http://schemas.openxmlformats.org/officeDocument/2006/relationships/hyperlink" Target="http://www.usharbormaster.com/secure/auxview.cfm?recordid=25874" TargetMode="External"/><Relationship Id="rId797" Type="http://schemas.openxmlformats.org/officeDocument/2006/relationships/hyperlink" Target="http://www.usharbormaster.com/secure/auxview.cfm?recordid=23722" TargetMode="External"/><Relationship Id="rId920" Type="http://schemas.openxmlformats.org/officeDocument/2006/relationships/hyperlink" Target="http://www.usharbormaster.com/secure/AuxAidReport_new.cfm?id=45057" TargetMode="External"/><Relationship Id="rId145" Type="http://schemas.openxmlformats.org/officeDocument/2006/relationships/hyperlink" Target="http://www.usharbormaster.com/secure/auxview.cfm?recordid=44479" TargetMode="External"/><Relationship Id="rId352" Type="http://schemas.openxmlformats.org/officeDocument/2006/relationships/hyperlink" Target="http://www.usharbormaster.com/secure/AuxAidReport_new.cfm?id=28903" TargetMode="External"/><Relationship Id="rId212" Type="http://schemas.openxmlformats.org/officeDocument/2006/relationships/hyperlink" Target="http://www.usharbormaster.com/secure/AuxAidReport_new.cfm?id=36844" TargetMode="External"/><Relationship Id="rId657" Type="http://schemas.openxmlformats.org/officeDocument/2006/relationships/hyperlink" Target="http://www.usharbormaster.com/secure/auxview.cfm?recordid=40158" TargetMode="External"/><Relationship Id="rId864" Type="http://schemas.openxmlformats.org/officeDocument/2006/relationships/hyperlink" Target="http://www.usharbormaster.com/secure/AuxAidReport_new.cfm?id=42814" TargetMode="External"/><Relationship Id="rId296" Type="http://schemas.openxmlformats.org/officeDocument/2006/relationships/hyperlink" Target="http://www.usharbormaster.com/secure/AuxAidReport_new.cfm?id=44020" TargetMode="External"/><Relationship Id="rId517" Type="http://schemas.openxmlformats.org/officeDocument/2006/relationships/hyperlink" Target="http://www.usharbormaster.com/secure/auxview.cfm?recordid=31008" TargetMode="External"/><Relationship Id="rId724" Type="http://schemas.openxmlformats.org/officeDocument/2006/relationships/hyperlink" Target="http://www.usharbormaster.com/secure/AuxAidReport_new.cfm?id=25878" TargetMode="External"/><Relationship Id="rId931" Type="http://schemas.openxmlformats.org/officeDocument/2006/relationships/hyperlink" Target="http://maps.google.com/?output=embed&amp;q=43.81484389,-69.98009972" TargetMode="External"/><Relationship Id="rId60" Type="http://schemas.openxmlformats.org/officeDocument/2006/relationships/hyperlink" Target="http://www.usharbormaster.com/secure/AuxAidReport_new.cfm?id=44484" TargetMode="External"/><Relationship Id="rId156" Type="http://schemas.openxmlformats.org/officeDocument/2006/relationships/hyperlink" Target="http://www.usharbormaster.com/secure/AuxAidReport_new.cfm?id=44481" TargetMode="External"/><Relationship Id="rId363" Type="http://schemas.openxmlformats.org/officeDocument/2006/relationships/hyperlink" Target="http://maps.google.com/?output=embed&amp;q=43.83747778,-70.02151944" TargetMode="External"/><Relationship Id="rId570" Type="http://schemas.openxmlformats.org/officeDocument/2006/relationships/hyperlink" Target="http://maps.google.com/?output=embed&amp;q=43.11146667,-70.86100000" TargetMode="External"/><Relationship Id="rId223" Type="http://schemas.openxmlformats.org/officeDocument/2006/relationships/hyperlink" Target="http://maps.google.com/?output=embed&amp;q=43.49300000,-70.44619444" TargetMode="External"/><Relationship Id="rId430" Type="http://schemas.openxmlformats.org/officeDocument/2006/relationships/hyperlink" Target="http://maps.google.com/?output=embed&amp;q=43.64352556,-70.25171333" TargetMode="External"/><Relationship Id="rId668" Type="http://schemas.openxmlformats.org/officeDocument/2006/relationships/hyperlink" Target="http://www.usharbormaster.com/secure/AuxAidReport_new.cfm?id=28309" TargetMode="External"/><Relationship Id="rId875" Type="http://schemas.openxmlformats.org/officeDocument/2006/relationships/hyperlink" Target="http://maps.google.com/?output=embed&amp;q=43.71511111,-69.35475000" TargetMode="External"/><Relationship Id="rId18" Type="http://schemas.openxmlformats.org/officeDocument/2006/relationships/hyperlink" Target="http://maps.google.com/?output=embed&amp;q=43.08160000,-70.72241667" TargetMode="External"/><Relationship Id="rId528" Type="http://schemas.openxmlformats.org/officeDocument/2006/relationships/hyperlink" Target="http://www.usharbormaster.com/secure/AuxAidReport_new.cfm?id=32333" TargetMode="External"/><Relationship Id="rId735" Type="http://schemas.openxmlformats.org/officeDocument/2006/relationships/hyperlink" Target="http://maps.google.com/?output=embed&amp;q=43.48063889,-70.41808333" TargetMode="External"/><Relationship Id="rId942" Type="http://schemas.openxmlformats.org/officeDocument/2006/relationships/hyperlink" Target="http://maps.google.com/?output=embed&amp;q=43.99605556,-69.66397222" TargetMode="External"/><Relationship Id="rId167" Type="http://schemas.openxmlformats.org/officeDocument/2006/relationships/hyperlink" Target="http://maps.google.com/?output=embed&amp;q=43.79950000,-70.15146667" TargetMode="External"/><Relationship Id="rId374" Type="http://schemas.openxmlformats.org/officeDocument/2006/relationships/hyperlink" Target="http://maps.google.com/?output=embed&amp;q=43.83347222,-70.02877778" TargetMode="External"/><Relationship Id="rId581" Type="http://schemas.openxmlformats.org/officeDocument/2006/relationships/hyperlink" Target="http://www.usharbormaster.com/secure/auxview.cfm?recordid=30356" TargetMode="External"/><Relationship Id="rId71" Type="http://schemas.openxmlformats.org/officeDocument/2006/relationships/hyperlink" Target="http://maps.google.com/?output=embed&amp;q=43.73277778,-70.16444444" TargetMode="External"/><Relationship Id="rId234" Type="http://schemas.openxmlformats.org/officeDocument/2006/relationships/hyperlink" Target="http://maps.google.com/?output=embed&amp;q=43.86126667,-69.56100000" TargetMode="External"/><Relationship Id="rId679" Type="http://schemas.openxmlformats.org/officeDocument/2006/relationships/hyperlink" Target="http://maps.google.com/?output=embed&amp;q=43.74966667,-69.98921667" TargetMode="External"/><Relationship Id="rId802" Type="http://schemas.openxmlformats.org/officeDocument/2006/relationships/hyperlink" Target="http://maps.google.com/?output=embed&amp;q=43.11750000,-70.81222222" TargetMode="External"/><Relationship Id="rId886" Type="http://schemas.openxmlformats.org/officeDocument/2006/relationships/hyperlink" Target="http://maps.google.com/?output=embed&amp;q=43.38694444,-70.41000000"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41346" TargetMode="External"/><Relationship Id="rId441" Type="http://schemas.openxmlformats.org/officeDocument/2006/relationships/hyperlink" Target="http://www.usharbormaster.com/secure/auxview.cfm?recordid=45115" TargetMode="External"/><Relationship Id="rId539" Type="http://schemas.openxmlformats.org/officeDocument/2006/relationships/hyperlink" Target="http://maps.google.com/?output=embed&amp;q=43.86102778,-69.59166667" TargetMode="External"/><Relationship Id="rId746" Type="http://schemas.openxmlformats.org/officeDocument/2006/relationships/hyperlink" Target="http://maps.google.com/?output=embed&amp;q=43.47316667,-70.40125000" TargetMode="External"/><Relationship Id="rId178" Type="http://schemas.openxmlformats.org/officeDocument/2006/relationships/hyperlink" Target="http://maps.google.com/?output=embed&amp;q=44.03104056,-69.53565778" TargetMode="External"/><Relationship Id="rId301" Type="http://schemas.openxmlformats.org/officeDocument/2006/relationships/hyperlink" Target="http://www.usharbormaster.com/secure/auxview.cfm?recordid=44022" TargetMode="External"/><Relationship Id="rId953" Type="http://schemas.openxmlformats.org/officeDocument/2006/relationships/hyperlink" Target="http://www.usharbormaster.com/secure/auxview.cfm?recordid=30062" TargetMode="External"/><Relationship Id="rId82" Type="http://schemas.openxmlformats.org/officeDocument/2006/relationships/hyperlink" Target="http://maps.google.com/?output=embed&amp;q=43.83906667,-69.63903333" TargetMode="External"/><Relationship Id="rId385" Type="http://schemas.openxmlformats.org/officeDocument/2006/relationships/hyperlink" Target="http://www.usharbormaster.com/secure/auxview.cfm?recordid=28387" TargetMode="External"/><Relationship Id="rId592" Type="http://schemas.openxmlformats.org/officeDocument/2006/relationships/hyperlink" Target="http://www.usharbormaster.com/secure/AuxAidReport_new.cfm?id=33420" TargetMode="External"/><Relationship Id="rId606" Type="http://schemas.openxmlformats.org/officeDocument/2006/relationships/hyperlink" Target="http://maps.google.com/?output=embed&amp;q=43.08019444,-70.70436111" TargetMode="External"/><Relationship Id="rId813" Type="http://schemas.openxmlformats.org/officeDocument/2006/relationships/hyperlink" Target="http://www.usharbormaster.com/secure/auxview.cfm?recordid=26266" TargetMode="External"/><Relationship Id="rId245" Type="http://schemas.openxmlformats.org/officeDocument/2006/relationships/hyperlink" Target="http://www.usharbormaster.com/secure/auxview.cfm?recordid=31067" TargetMode="External"/><Relationship Id="rId452" Type="http://schemas.openxmlformats.org/officeDocument/2006/relationships/hyperlink" Target="http://www.usharbormaster.com/secure/AuxAidReport_new.cfm?id=44851" TargetMode="External"/><Relationship Id="rId897" Type="http://schemas.openxmlformats.org/officeDocument/2006/relationships/hyperlink" Target="http://www.usharbormaster.com/secure/auxview.cfm?recordid=45053" TargetMode="External"/><Relationship Id="rId105" Type="http://schemas.openxmlformats.org/officeDocument/2006/relationships/hyperlink" Target="http://www.usharbormaster.com/secure/auxview.cfm?recordid=32248" TargetMode="External"/><Relationship Id="rId312" Type="http://schemas.openxmlformats.org/officeDocument/2006/relationships/hyperlink" Target="http://www.usharbormaster.com/secure/AuxAidReport_new.cfm?id=30376" TargetMode="External"/><Relationship Id="rId757" Type="http://schemas.openxmlformats.org/officeDocument/2006/relationships/hyperlink" Target="http://www.usharbormaster.com/secure/auxview.cfm?recordid=26240" TargetMode="External"/><Relationship Id="rId93" Type="http://schemas.openxmlformats.org/officeDocument/2006/relationships/hyperlink" Target="http://www.usharbormaster.com/secure/auxview.cfm?recordid=31122" TargetMode="External"/><Relationship Id="rId189" Type="http://schemas.openxmlformats.org/officeDocument/2006/relationships/hyperlink" Target="http://www.usharbormaster.com/secure/auxview.cfm?recordid=25793" TargetMode="External"/><Relationship Id="rId396" Type="http://schemas.openxmlformats.org/officeDocument/2006/relationships/hyperlink" Target="http://www.usharbormaster.com/secure/AuxAidReport_new.cfm?id=23731" TargetMode="External"/><Relationship Id="rId617" Type="http://schemas.openxmlformats.org/officeDocument/2006/relationships/hyperlink" Target="http://www.usharbormaster.com/secure/auxview.cfm?recordid=41339" TargetMode="External"/><Relationship Id="rId824" Type="http://schemas.openxmlformats.org/officeDocument/2006/relationships/hyperlink" Target="http://www.usharbormaster.com/secure/AuxAidReport_new.cfm?id=41342" TargetMode="External"/><Relationship Id="rId256" Type="http://schemas.openxmlformats.org/officeDocument/2006/relationships/hyperlink" Target="http://www.usharbormaster.com/secure/AuxAidReport_new.cfm?id=31069" TargetMode="External"/><Relationship Id="rId463" Type="http://schemas.openxmlformats.org/officeDocument/2006/relationships/hyperlink" Target="http://maps.google.com/?output=embed&amp;q=44.01883333,-69.54508333" TargetMode="External"/><Relationship Id="rId670" Type="http://schemas.openxmlformats.org/officeDocument/2006/relationships/hyperlink" Target="http://maps.google.com/?output=embed&amp;q=43.72520000,-70.19665000" TargetMode="External"/><Relationship Id="rId116" Type="http://schemas.openxmlformats.org/officeDocument/2006/relationships/hyperlink" Target="http://www.usharbormaster.com/secure/AuxAidReport_new.cfm?id=32250" TargetMode="External"/><Relationship Id="rId323" Type="http://schemas.openxmlformats.org/officeDocument/2006/relationships/hyperlink" Target="http://maps.google.com/?output=embed&amp;q=43.70808333,-70.15733889" TargetMode="External"/><Relationship Id="rId530" Type="http://schemas.openxmlformats.org/officeDocument/2006/relationships/hyperlink" Target="http://maps.google.com/?output=embed&amp;q=43.85908333,-69.59169444" TargetMode="External"/><Relationship Id="rId768" Type="http://schemas.openxmlformats.org/officeDocument/2006/relationships/hyperlink" Target="http://www.usharbormaster.com/secure/AuxAidReport_new.cfm?id=36871" TargetMode="External"/><Relationship Id="rId20" Type="http://schemas.openxmlformats.org/officeDocument/2006/relationships/hyperlink" Target="http://www.usharbormaster.com/secure/AuxAidReport_new.cfm?id=41343" TargetMode="External"/><Relationship Id="rId628" Type="http://schemas.openxmlformats.org/officeDocument/2006/relationships/hyperlink" Target="http://www.usharbormaster.com/secure/AuxAidReport_new.cfm?id=30053" TargetMode="External"/><Relationship Id="rId835" Type="http://schemas.openxmlformats.org/officeDocument/2006/relationships/hyperlink" Target="http://maps.google.com/?output=embed&amp;q=43.85066667,-69.66700000" TargetMode="External"/><Relationship Id="rId267" Type="http://schemas.openxmlformats.org/officeDocument/2006/relationships/hyperlink" Target="http://maps.google.com/?output=embed&amp;q=43.80705833,-69.71856389" TargetMode="External"/><Relationship Id="rId474" Type="http://schemas.openxmlformats.org/officeDocument/2006/relationships/hyperlink" Target="http://maps.google.com/?output=embed&amp;q=44.02185000,-69.54335000" TargetMode="External"/><Relationship Id="rId127" Type="http://schemas.openxmlformats.org/officeDocument/2006/relationships/hyperlink" Target="http://maps.google.com/?output=embed&amp;q=43.07966194,-70.69982083" TargetMode="External"/><Relationship Id="rId681" Type="http://schemas.openxmlformats.org/officeDocument/2006/relationships/hyperlink" Target="http://www.usharbormaster.com/secure/auxview.cfm?recordid=28873" TargetMode="External"/><Relationship Id="rId779" Type="http://schemas.openxmlformats.org/officeDocument/2006/relationships/hyperlink" Target="http://maps.google.com/?output=embed&amp;q=43.65485000,-70.23711667" TargetMode="External"/><Relationship Id="rId902" Type="http://schemas.openxmlformats.org/officeDocument/2006/relationships/hyperlink" Target="http://maps.google.com/?output=embed&amp;q=43.47027778,-70.34972222" TargetMode="External"/><Relationship Id="rId31" Type="http://schemas.openxmlformats.org/officeDocument/2006/relationships/hyperlink" Target="http://maps.google.com/?output=embed&amp;q=43.08353333,-70.75000278" TargetMode="External"/><Relationship Id="rId334" Type="http://schemas.openxmlformats.org/officeDocument/2006/relationships/hyperlink" Target="http://maps.google.com/?output=embed&amp;q=43.83588333,-69.68011667" TargetMode="External"/><Relationship Id="rId541" Type="http://schemas.openxmlformats.org/officeDocument/2006/relationships/hyperlink" Target="http://www.usharbormaster.com/secure/auxview.cfm?recordid=29008" TargetMode="External"/><Relationship Id="rId639" Type="http://schemas.openxmlformats.org/officeDocument/2006/relationships/hyperlink" Target="http://maps.google.com/?output=embed&amp;q=43.92065611,-69.59288583" TargetMode="External"/><Relationship Id="rId180" Type="http://schemas.openxmlformats.org/officeDocument/2006/relationships/hyperlink" Target="http://www.usharbormaster.com/secure/AuxAidReport_new.cfm?id=40110" TargetMode="External"/><Relationship Id="rId278" Type="http://schemas.openxmlformats.org/officeDocument/2006/relationships/hyperlink" Target="http://maps.google.com/?output=embed&amp;q=43.76606667,-69.94751667" TargetMode="External"/><Relationship Id="rId401" Type="http://schemas.openxmlformats.org/officeDocument/2006/relationships/hyperlink" Target="http://www.usharbormaster.com/secure/auxview.cfm?recordid=23733" TargetMode="External"/><Relationship Id="rId846" Type="http://schemas.openxmlformats.org/officeDocument/2006/relationships/hyperlink" Target="http://maps.google.com/?output=embed&amp;q=43.47250000,-70.36222222" TargetMode="External"/><Relationship Id="rId485" Type="http://schemas.openxmlformats.org/officeDocument/2006/relationships/hyperlink" Target="http://www.usharbormaster.com/secure/auxview.cfm?recordid=31000" TargetMode="External"/><Relationship Id="rId692" Type="http://schemas.openxmlformats.org/officeDocument/2006/relationships/hyperlink" Target="http://www.usharbormaster.com/secure/AuxAidReport_new.cfm?id=28876" TargetMode="External"/><Relationship Id="rId706" Type="http://schemas.openxmlformats.org/officeDocument/2006/relationships/hyperlink" Target="http://maps.google.com/?output=embed&amp;q=43.81990000,-69.98470806" TargetMode="External"/><Relationship Id="rId913" Type="http://schemas.openxmlformats.org/officeDocument/2006/relationships/hyperlink" Target="http://www.usharbormaster.com/secure/auxview.cfm?recordid=45078" TargetMode="External"/><Relationship Id="rId42" Type="http://schemas.openxmlformats.org/officeDocument/2006/relationships/hyperlink" Target="http://maps.google.com/?output=embed&amp;q=43.08066667,-70.75528333" TargetMode="External"/><Relationship Id="rId138" Type="http://schemas.openxmlformats.org/officeDocument/2006/relationships/hyperlink" Target="http://maps.google.com/?output=embed&amp;q=43.84344444,-69.55888889" TargetMode="External"/><Relationship Id="rId345" Type="http://schemas.openxmlformats.org/officeDocument/2006/relationships/hyperlink" Target="http://www.usharbormaster.com/secure/auxview.cfm?recordid=28902" TargetMode="External"/><Relationship Id="rId552" Type="http://schemas.openxmlformats.org/officeDocument/2006/relationships/hyperlink" Target="http://www.usharbormaster.com/secure/AuxAidReport_new.cfm?id=30347" TargetMode="External"/><Relationship Id="rId191" Type="http://schemas.openxmlformats.org/officeDocument/2006/relationships/hyperlink" Target="http://maps.google.com/?output=embed&amp;q=43.15655000,-70.83094444" TargetMode="External"/><Relationship Id="rId205" Type="http://schemas.openxmlformats.org/officeDocument/2006/relationships/hyperlink" Target="http://www.usharbormaster.com/secure/auxview.cfm?recordid=36843" TargetMode="External"/><Relationship Id="rId412" Type="http://schemas.openxmlformats.org/officeDocument/2006/relationships/hyperlink" Target="http://www.usharbormaster.com/secure/AuxAidReport_new.cfm?id=23734" TargetMode="External"/><Relationship Id="rId857" Type="http://schemas.openxmlformats.org/officeDocument/2006/relationships/hyperlink" Target="http://www.usharbormaster.com/secure/auxview.cfm?recordid=27883" TargetMode="External"/><Relationship Id="rId289" Type="http://schemas.openxmlformats.org/officeDocument/2006/relationships/hyperlink" Target="http://www.usharbormaster.com/secure/auxview.cfm?recordid=44019" TargetMode="External"/><Relationship Id="rId496" Type="http://schemas.openxmlformats.org/officeDocument/2006/relationships/hyperlink" Target="http://www.usharbormaster.com/secure/AuxAidReport_new.cfm?id=31002" TargetMode="External"/><Relationship Id="rId717" Type="http://schemas.openxmlformats.org/officeDocument/2006/relationships/hyperlink" Target="http://www.usharbormaster.com/secure/auxview.cfm?recordid=36841" TargetMode="External"/><Relationship Id="rId924" Type="http://schemas.openxmlformats.org/officeDocument/2006/relationships/hyperlink" Target="http://www.usharbormaster.com/secure/AuxAidReport_new.cfm?id=45058" TargetMode="External"/><Relationship Id="rId53" Type="http://schemas.openxmlformats.org/officeDocument/2006/relationships/hyperlink" Target="http://www.usharbormaster.com/secure/auxview.cfm?recordid=44490" TargetMode="External"/><Relationship Id="rId149" Type="http://schemas.openxmlformats.org/officeDocument/2006/relationships/hyperlink" Target="http://www.usharbormaster.com/secure/auxview.cfm?recordid=44480" TargetMode="External"/><Relationship Id="rId356" Type="http://schemas.openxmlformats.org/officeDocument/2006/relationships/hyperlink" Target="http://www.usharbormaster.com/secure/AuxAidReport_new.cfm?id=28900" TargetMode="External"/><Relationship Id="rId563" Type="http://schemas.openxmlformats.org/officeDocument/2006/relationships/hyperlink" Target="http://maps.google.com/?output=embed&amp;q=43.11333333,-70.86275000" TargetMode="External"/><Relationship Id="rId770" Type="http://schemas.openxmlformats.org/officeDocument/2006/relationships/hyperlink" Target="http://maps.google.com/?output=embed&amp;q=43.65546667,-70.23708333" TargetMode="External"/><Relationship Id="rId216" Type="http://schemas.openxmlformats.org/officeDocument/2006/relationships/hyperlink" Target="http://www.usharbormaster.com/secure/AuxAidReport_new.cfm?id=36845" TargetMode="External"/><Relationship Id="rId423" Type="http://schemas.openxmlformats.org/officeDocument/2006/relationships/hyperlink" Target="http://maps.google.com/?output=embed&amp;q=43.64489111,-70.25235750" TargetMode="External"/><Relationship Id="rId868" Type="http://schemas.openxmlformats.org/officeDocument/2006/relationships/hyperlink" Target="http://www.usharbormaster.com/secure/AuxAidReport_new.cfm?id=44638" TargetMode="External"/><Relationship Id="rId630" Type="http://schemas.openxmlformats.org/officeDocument/2006/relationships/hyperlink" Target="http://maps.google.com/?output=embed&amp;q=43.83083333,-69.64783333" TargetMode="External"/><Relationship Id="rId728" Type="http://schemas.openxmlformats.org/officeDocument/2006/relationships/hyperlink" Target="http://www.usharbormaster.com/secure/AuxAidReport_new.cfm?id=36842" TargetMode="External"/><Relationship Id="rId935" Type="http://schemas.openxmlformats.org/officeDocument/2006/relationships/hyperlink" Target="http://maps.google.com/?output=embed&amp;q=43.81328778,-69.98133083" TargetMode="External"/><Relationship Id="rId64" Type="http://schemas.openxmlformats.org/officeDocument/2006/relationships/hyperlink" Target="http://www.usharbormaster.com/secure/AuxAidReport_new.cfm?id=44485" TargetMode="External"/><Relationship Id="rId367" Type="http://schemas.openxmlformats.org/officeDocument/2006/relationships/hyperlink" Target="http://maps.google.com/?output=embed&amp;q=43.83863889,-70.02361111" TargetMode="External"/><Relationship Id="rId574" Type="http://schemas.openxmlformats.org/officeDocument/2006/relationships/hyperlink" Target="http://maps.google.com/?output=embed&amp;q=43.10953333,-70.85875000" TargetMode="External"/><Relationship Id="rId227" Type="http://schemas.openxmlformats.org/officeDocument/2006/relationships/hyperlink" Target="http://maps.google.com/?output=embed&amp;q=43.49302778,-70.44661111" TargetMode="External"/><Relationship Id="rId781" Type="http://schemas.openxmlformats.org/officeDocument/2006/relationships/hyperlink" Target="http://www.usharbormaster.com/secure/auxview.cfm?recordid=36868" TargetMode="External"/><Relationship Id="rId879" Type="http://schemas.openxmlformats.org/officeDocument/2006/relationships/hyperlink" Target="http://maps.google.com/?output=embed&amp;q=43.43500000,-70.35027778" TargetMode="External"/><Relationship Id="rId434" Type="http://schemas.openxmlformats.org/officeDocument/2006/relationships/hyperlink" Target="http://maps.google.com/?output=embed&amp;q=43.56608000,-70.20000694" TargetMode="External"/><Relationship Id="rId641" Type="http://schemas.openxmlformats.org/officeDocument/2006/relationships/hyperlink" Target="http://www.usharbormaster.com/secure/auxview.cfm?recordid=44045" TargetMode="External"/><Relationship Id="rId739" Type="http://schemas.openxmlformats.org/officeDocument/2006/relationships/hyperlink" Target="http://maps.google.com/?output=embed&amp;q=43.46180556,-70.38816667" TargetMode="External"/><Relationship Id="rId280" Type="http://schemas.openxmlformats.org/officeDocument/2006/relationships/hyperlink" Target="http://www.usharbormaster.com/secure/AuxAidReport_new.cfm?id=42697" TargetMode="External"/><Relationship Id="rId501" Type="http://schemas.openxmlformats.org/officeDocument/2006/relationships/hyperlink" Target="http://www.usharbormaster.com/secure/auxview.cfm?recordid=31004" TargetMode="External"/><Relationship Id="rId946" Type="http://schemas.openxmlformats.org/officeDocument/2006/relationships/hyperlink" Target="http://maps.google.com/?output=embed&amp;q=43.99780556,-69.66450000" TargetMode="External"/><Relationship Id="rId75" Type="http://schemas.openxmlformats.org/officeDocument/2006/relationships/hyperlink" Target="http://maps.google.com/?output=embed&amp;q=43.38750000,-70.42791667" TargetMode="External"/><Relationship Id="rId140" Type="http://schemas.openxmlformats.org/officeDocument/2006/relationships/hyperlink" Target="http://www.usharbormaster.com/secure/AuxAidReport_new.cfm?id=32253" TargetMode="External"/><Relationship Id="rId378" Type="http://schemas.openxmlformats.org/officeDocument/2006/relationships/hyperlink" Target="http://maps.google.com/?output=embed&amp;q=43.98283056,-69.85472222" TargetMode="External"/><Relationship Id="rId585" Type="http://schemas.openxmlformats.org/officeDocument/2006/relationships/hyperlink" Target="http://www.usharbormaster.com/secure/auxview.cfm?recordid=30357" TargetMode="External"/><Relationship Id="rId792" Type="http://schemas.openxmlformats.org/officeDocument/2006/relationships/hyperlink" Target="http://www.usharbormaster.com/secure/AuxAidReport_new.cfm?id=26267" TargetMode="External"/><Relationship Id="rId806" Type="http://schemas.openxmlformats.org/officeDocument/2006/relationships/hyperlink" Target="http://maps.google.com/?output=embed&amp;q=43.65030556,-70.22952778"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3.85373333,-69.72898056" TargetMode="External"/><Relationship Id="rId445" Type="http://schemas.openxmlformats.org/officeDocument/2006/relationships/hyperlink" Target="http://www.usharbormaster.com/secure/auxview.cfm?recordid=44849" TargetMode="External"/><Relationship Id="rId652" Type="http://schemas.openxmlformats.org/officeDocument/2006/relationships/hyperlink" Target="http://www.usharbormaster.com/secure/AuxAidReport_new.cfm?id=40156" TargetMode="External"/><Relationship Id="rId291" Type="http://schemas.openxmlformats.org/officeDocument/2006/relationships/hyperlink" Target="http://maps.google.com/?output=embed&amp;q=43.86391667,-69.67698333" TargetMode="External"/><Relationship Id="rId305" Type="http://schemas.openxmlformats.org/officeDocument/2006/relationships/hyperlink" Target="http://www.usharbormaster.com/secure/auxview.cfm?recordid=30375" TargetMode="External"/><Relationship Id="rId512" Type="http://schemas.openxmlformats.org/officeDocument/2006/relationships/hyperlink" Target="http://www.usharbormaster.com/secure/AuxAidReport_new.cfm?id=31006" TargetMode="External"/><Relationship Id="rId957" Type="http://schemas.openxmlformats.org/officeDocument/2006/relationships/drawing" Target="../drawings/drawing2.xml"/><Relationship Id="rId86" Type="http://schemas.openxmlformats.org/officeDocument/2006/relationships/hyperlink" Target="http://maps.google.com/?output=embed&amp;q=43.83848333,-69.63756667" TargetMode="External"/><Relationship Id="rId151" Type="http://schemas.openxmlformats.org/officeDocument/2006/relationships/hyperlink" Target="http://maps.google.com/?output=embed&amp;q=43.71391389,-70.18707500" TargetMode="External"/><Relationship Id="rId389" Type="http://schemas.openxmlformats.org/officeDocument/2006/relationships/hyperlink" Target="http://www.usharbormaster.com/secure/auxview.cfm?recordid=28334" TargetMode="External"/><Relationship Id="rId596" Type="http://schemas.openxmlformats.org/officeDocument/2006/relationships/hyperlink" Target="http://www.usharbormaster.com/secure/AuxAidReport_new.cfm?id=33419" TargetMode="External"/><Relationship Id="rId817" Type="http://schemas.openxmlformats.org/officeDocument/2006/relationships/hyperlink" Target="http://www.usharbormaster.com/secure/auxview.cfm?recordid=41341" TargetMode="External"/><Relationship Id="rId249" Type="http://schemas.openxmlformats.org/officeDocument/2006/relationships/hyperlink" Target="http://www.usharbormaster.com/secure/auxview.cfm?recordid=31068" TargetMode="External"/><Relationship Id="rId456" Type="http://schemas.openxmlformats.org/officeDocument/2006/relationships/hyperlink" Target="http://www.usharbormaster.com/secure/AuxAidReport_new.cfm?id=44720" TargetMode="External"/><Relationship Id="rId663" Type="http://schemas.openxmlformats.org/officeDocument/2006/relationships/hyperlink" Target="http://maps.google.com/?output=embed&amp;q=43.93038333,-69.26486667" TargetMode="External"/><Relationship Id="rId870" Type="http://schemas.openxmlformats.org/officeDocument/2006/relationships/hyperlink" Target="http://maps.google.com/?output=embed&amp;q=43.17966667,-70.42683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32249" TargetMode="External"/><Relationship Id="rId316" Type="http://schemas.openxmlformats.org/officeDocument/2006/relationships/hyperlink" Target="http://www.usharbormaster.com/secure/AuxAidReport_new.cfm?id=30377" TargetMode="External"/><Relationship Id="rId523" Type="http://schemas.openxmlformats.org/officeDocument/2006/relationships/hyperlink" Target="http://maps.google.com/?output=embed&amp;q=44.00574444,-69.54428611" TargetMode="External"/><Relationship Id="rId97" Type="http://schemas.openxmlformats.org/officeDocument/2006/relationships/hyperlink" Target="http://www.usharbormaster.com/secure/auxview.cfm?recordid=28057" TargetMode="External"/><Relationship Id="rId730" Type="http://schemas.openxmlformats.org/officeDocument/2006/relationships/hyperlink" Target="http://maps.google.com/?output=embed&amp;q=43.46166667,-70.37672222" TargetMode="External"/><Relationship Id="rId828" Type="http://schemas.openxmlformats.org/officeDocument/2006/relationships/hyperlink" Target="http://www.usharbormaster.com/secure/AuxAidReport_new.cfm?id=28307" TargetMode="External"/><Relationship Id="rId162" Type="http://schemas.openxmlformats.org/officeDocument/2006/relationships/hyperlink" Target="http://maps.google.com/?output=embed&amp;q=43.71198889,-70.18813333" TargetMode="External"/><Relationship Id="rId467" Type="http://schemas.openxmlformats.org/officeDocument/2006/relationships/hyperlink" Target="http://maps.google.com/?output=embed&amp;q=44.01935833,-69.54416667" TargetMode="External"/><Relationship Id="rId674" Type="http://schemas.openxmlformats.org/officeDocument/2006/relationships/hyperlink" Target="http://maps.google.com/?output=embed&amp;q=43.74948333,-69.98943333" TargetMode="External"/><Relationship Id="rId881" Type="http://schemas.openxmlformats.org/officeDocument/2006/relationships/hyperlink" Target="http://www.usharbormaster.com/secure/auxview.cfm?recordid=45081" TargetMode="External"/><Relationship Id="rId24" Type="http://schemas.openxmlformats.org/officeDocument/2006/relationships/hyperlink" Target="http://www.usharbormaster.com/secure/AuxAidReport_new.cfm?id=41344" TargetMode="External"/><Relationship Id="rId327" Type="http://schemas.openxmlformats.org/officeDocument/2006/relationships/hyperlink" Target="http://maps.google.com/?output=embed&amp;q=43.82519444,-69.58336111" TargetMode="External"/><Relationship Id="rId534" Type="http://schemas.openxmlformats.org/officeDocument/2006/relationships/hyperlink" Target="http://maps.google.com/?output=embed&amp;q=43.86025000,-69.59194444" TargetMode="External"/><Relationship Id="rId741" Type="http://schemas.openxmlformats.org/officeDocument/2006/relationships/hyperlink" Target="http://www.usharbormaster.com/secure/auxview.cfm?recordid=25876" TargetMode="External"/><Relationship Id="rId839" Type="http://schemas.openxmlformats.org/officeDocument/2006/relationships/hyperlink" Target="http://maps.google.com/?output=embed&amp;q=43.83821667,-69.63225000" TargetMode="External"/><Relationship Id="rId173" Type="http://schemas.openxmlformats.org/officeDocument/2006/relationships/hyperlink" Target="http://www.usharbormaster.com/secure/auxview.cfm?recordid=29038" TargetMode="External"/><Relationship Id="rId380" Type="http://schemas.openxmlformats.org/officeDocument/2006/relationships/hyperlink" Target="http://www.usharbormaster.com/secure/AuxAidReport_new.cfm?id=28329" TargetMode="External"/><Relationship Id="rId601" Type="http://schemas.openxmlformats.org/officeDocument/2006/relationships/hyperlink" Target="http://www.usharbormaster.com/secure/auxview.cfm?recordid=25102" TargetMode="External"/><Relationship Id="rId240" Type="http://schemas.openxmlformats.org/officeDocument/2006/relationships/hyperlink" Target="http://www.usharbormaster.com/secure/AuxAidReport_new.cfm?id=30845" TargetMode="External"/><Relationship Id="rId478" Type="http://schemas.openxmlformats.org/officeDocument/2006/relationships/hyperlink" Target="http://maps.google.com/?output=embed&amp;q=44.02405833,-69.54298333" TargetMode="External"/><Relationship Id="rId685" Type="http://schemas.openxmlformats.org/officeDocument/2006/relationships/hyperlink" Target="http://www.usharbormaster.com/secure/auxview.cfm?recordid=28875" TargetMode="External"/><Relationship Id="rId892" Type="http://schemas.openxmlformats.org/officeDocument/2006/relationships/hyperlink" Target="http://www.usharbormaster.com/secure/AuxAidReport_new.cfm?id=45080" TargetMode="External"/><Relationship Id="rId906" Type="http://schemas.openxmlformats.org/officeDocument/2006/relationships/hyperlink" Target="http://maps.google.com/?output=embed&amp;q=43.46944444,-70.35027778" TargetMode="External"/><Relationship Id="rId35" Type="http://schemas.openxmlformats.org/officeDocument/2006/relationships/hyperlink" Target="http://maps.google.com/?output=embed&amp;q=43.88443333,-69.66671667" TargetMode="External"/><Relationship Id="rId100" Type="http://schemas.openxmlformats.org/officeDocument/2006/relationships/hyperlink" Target="http://www.usharbormaster.com/secure/AuxAidReport_new.cfm?id=28057" TargetMode="External"/><Relationship Id="rId338" Type="http://schemas.openxmlformats.org/officeDocument/2006/relationships/hyperlink" Target="http://maps.google.com/?output=embed&amp;q=43.84852500,-69.63050000" TargetMode="External"/><Relationship Id="rId545" Type="http://schemas.openxmlformats.org/officeDocument/2006/relationships/hyperlink" Target="http://www.usharbormaster.com/secure/auxview.cfm?recordid=32329" TargetMode="External"/><Relationship Id="rId752" Type="http://schemas.openxmlformats.org/officeDocument/2006/relationships/hyperlink" Target="http://www.usharbormaster.com/secure/AuxAidReport_new.cfm?id=25873" TargetMode="External"/><Relationship Id="rId184" Type="http://schemas.openxmlformats.org/officeDocument/2006/relationships/hyperlink" Target="http://www.usharbormaster.com/secure/AuxAidReport_new.cfm?id=40109" TargetMode="External"/><Relationship Id="rId391" Type="http://schemas.openxmlformats.org/officeDocument/2006/relationships/hyperlink" Target="http://maps.google.com/?output=embed&amp;q=43.98483333,-69.87603333" TargetMode="External"/><Relationship Id="rId405" Type="http://schemas.openxmlformats.org/officeDocument/2006/relationships/hyperlink" Target="http://www.usharbormaster.com/secure/auxview.cfm?recordid=23725" TargetMode="External"/><Relationship Id="rId612" Type="http://schemas.openxmlformats.org/officeDocument/2006/relationships/hyperlink" Target="http://www.usharbormaster.com/secure/AuxAidReport_new.cfm?id=25104" TargetMode="External"/><Relationship Id="rId251" Type="http://schemas.openxmlformats.org/officeDocument/2006/relationships/hyperlink" Target="http://maps.google.com/?output=embed&amp;q=43.83958333,-69.71347222" TargetMode="External"/><Relationship Id="rId489" Type="http://schemas.openxmlformats.org/officeDocument/2006/relationships/hyperlink" Target="http://www.usharbormaster.com/secure/auxview.cfm?recordid=31001" TargetMode="External"/><Relationship Id="rId696" Type="http://schemas.openxmlformats.org/officeDocument/2006/relationships/hyperlink" Target="http://www.usharbormaster.com/secure/AuxAidReport_new.cfm?id=35450" TargetMode="External"/><Relationship Id="rId917" Type="http://schemas.openxmlformats.org/officeDocument/2006/relationships/hyperlink" Target="http://www.usharbormaster.com/secure/auxview.cfm?recordid=45057" TargetMode="External"/><Relationship Id="rId46" Type="http://schemas.openxmlformats.org/officeDocument/2006/relationships/hyperlink" Target="http://maps.google.com/?output=embed&amp;q=43.72673056,-70.09483889" TargetMode="External"/><Relationship Id="rId349" Type="http://schemas.openxmlformats.org/officeDocument/2006/relationships/hyperlink" Target="http://www.usharbormaster.com/secure/auxview.cfm?recordid=28903" TargetMode="External"/><Relationship Id="rId556" Type="http://schemas.openxmlformats.org/officeDocument/2006/relationships/hyperlink" Target="http://www.usharbormaster.com/secure/AuxAidReport_new.cfm?id=30349" TargetMode="External"/><Relationship Id="rId763" Type="http://schemas.openxmlformats.org/officeDocument/2006/relationships/hyperlink" Target="http://maps.google.com/?output=embed&amp;q=43.84985556,-69.63502778" TargetMode="External"/><Relationship Id="rId111" Type="http://schemas.openxmlformats.org/officeDocument/2006/relationships/hyperlink" Target="http://maps.google.com/?output=embed&amp;q=43.86200000,-69.55933333" TargetMode="External"/><Relationship Id="rId195" Type="http://schemas.openxmlformats.org/officeDocument/2006/relationships/hyperlink" Target="http://maps.google.com/?output=embed&amp;q=43.85757500,-69.66427500" TargetMode="External"/><Relationship Id="rId209" Type="http://schemas.openxmlformats.org/officeDocument/2006/relationships/hyperlink" Target="http://www.usharbormaster.com/secure/auxview.cfm?recordid=36844" TargetMode="External"/><Relationship Id="rId416" Type="http://schemas.openxmlformats.org/officeDocument/2006/relationships/hyperlink" Target="http://www.usharbormaster.com/secure/AuxAidReport_new.cfm?id=23726" TargetMode="External"/><Relationship Id="rId623" Type="http://schemas.openxmlformats.org/officeDocument/2006/relationships/hyperlink" Target="http://maps.google.com/?output=embed&amp;q=43.82133333,-69.64950000" TargetMode="External"/><Relationship Id="rId830" Type="http://schemas.openxmlformats.org/officeDocument/2006/relationships/hyperlink" Target="http://maps.google.com/?output=embed&amp;q=43.72758333,-70.19383333" TargetMode="External"/><Relationship Id="rId928" Type="http://schemas.openxmlformats.org/officeDocument/2006/relationships/hyperlink" Target="http://www.usharbormaster.com/secure/AuxAidReport_new.cfm?id=44590" TargetMode="External"/><Relationship Id="rId57" Type="http://schemas.openxmlformats.org/officeDocument/2006/relationships/hyperlink" Target="http://www.usharbormaster.com/secure/auxview.cfm?recordid=44484" TargetMode="External"/><Relationship Id="rId262" Type="http://schemas.openxmlformats.org/officeDocument/2006/relationships/hyperlink" Target="http://maps.google.com/?output=embed&amp;q=43.81926389,-69.71020833" TargetMode="External"/><Relationship Id="rId567" Type="http://schemas.openxmlformats.org/officeDocument/2006/relationships/hyperlink" Target="http://maps.google.com/?output=embed&amp;q=43.11130000,-70.86035000" TargetMode="External"/><Relationship Id="rId122" Type="http://schemas.openxmlformats.org/officeDocument/2006/relationships/hyperlink" Target="http://maps.google.com/?output=embed&amp;q=44.00697222,-69.88155556" TargetMode="External"/><Relationship Id="rId774" Type="http://schemas.openxmlformats.org/officeDocument/2006/relationships/hyperlink" Target="http://maps.google.com/?output=embed&amp;q=43.65503333,-70.23688333" TargetMode="External"/><Relationship Id="rId427" Type="http://schemas.openxmlformats.org/officeDocument/2006/relationships/hyperlink" Target="http://maps.google.com/?output=embed&amp;q=43.64426556,-70.25198167" TargetMode="External"/><Relationship Id="rId634" Type="http://schemas.openxmlformats.org/officeDocument/2006/relationships/hyperlink" Target="http://maps.google.com/?output=embed&amp;q=43.08035306,-70.75107778" TargetMode="External"/><Relationship Id="rId841" Type="http://schemas.openxmlformats.org/officeDocument/2006/relationships/hyperlink" Target="http://www.usharbormaster.com/secure/auxview.cfm?recordid=42781" TargetMode="External"/><Relationship Id="rId273" Type="http://schemas.openxmlformats.org/officeDocument/2006/relationships/hyperlink" Target="http://www.usharbormaster.com/secure/auxview.cfm?recordid=43988" TargetMode="External"/><Relationship Id="rId480" Type="http://schemas.openxmlformats.org/officeDocument/2006/relationships/hyperlink" Target="http://www.usharbormaster.com/secure/AuxAidReport_new.cfm?id=30998" TargetMode="External"/><Relationship Id="rId701" Type="http://schemas.openxmlformats.org/officeDocument/2006/relationships/hyperlink" Target="http://www.usharbormaster.com/secure/auxview.cfm?recordid=30639" TargetMode="External"/><Relationship Id="rId939" Type="http://schemas.openxmlformats.org/officeDocument/2006/relationships/hyperlink" Target="http://maps.google.com/?output=embed&amp;q=43.81415278,-69.97949389" TargetMode="External"/><Relationship Id="rId68" Type="http://schemas.openxmlformats.org/officeDocument/2006/relationships/hyperlink" Target="http://www.usharbormaster.com/secure/AuxAidReport_new.cfm?id=44486" TargetMode="External"/><Relationship Id="rId133" Type="http://schemas.openxmlformats.org/officeDocument/2006/relationships/hyperlink" Target="http://www.usharbormaster.com/secure/auxview.cfm?recordid=32252" TargetMode="External"/><Relationship Id="rId340" Type="http://schemas.openxmlformats.org/officeDocument/2006/relationships/hyperlink" Target="http://www.usharbormaster.com/secure/AuxAidReport_new.cfm?id=23602" TargetMode="External"/><Relationship Id="rId578" Type="http://schemas.openxmlformats.org/officeDocument/2006/relationships/hyperlink" Target="http://maps.google.com/?output=embed&amp;q=43.10960000,-70.85918333" TargetMode="External"/><Relationship Id="rId785" Type="http://schemas.openxmlformats.org/officeDocument/2006/relationships/hyperlink" Target="http://www.usharbormaster.com/secure/auxview.cfm?recordid=27010" TargetMode="External"/><Relationship Id="rId200" Type="http://schemas.openxmlformats.org/officeDocument/2006/relationships/hyperlink" Target="http://www.usharbormaster.com/secure/AuxAidReport_new.cfm?id=44770" TargetMode="External"/><Relationship Id="rId438" Type="http://schemas.openxmlformats.org/officeDocument/2006/relationships/hyperlink" Target="http://maps.google.com/?output=embed&amp;q=43.65598417,-70.03686694" TargetMode="External"/><Relationship Id="rId645" Type="http://schemas.openxmlformats.org/officeDocument/2006/relationships/hyperlink" Target="http://www.usharbormaster.com/secure/auxview.cfm?recordid=42739" TargetMode="External"/><Relationship Id="rId852" Type="http://schemas.openxmlformats.org/officeDocument/2006/relationships/hyperlink" Target="http://www.usharbormaster.com/secure/AuxAidReport_new.cfm?id=44582" TargetMode="External"/><Relationship Id="rId284" Type="http://schemas.openxmlformats.org/officeDocument/2006/relationships/hyperlink" Target="http://www.usharbormaster.com/secure/AuxAidReport_new.cfm?id=28311" TargetMode="External"/><Relationship Id="rId491" Type="http://schemas.openxmlformats.org/officeDocument/2006/relationships/hyperlink" Target="http://maps.google.com/?output=embed&amp;q=43.99968611,-69.54431944" TargetMode="External"/><Relationship Id="rId505" Type="http://schemas.openxmlformats.org/officeDocument/2006/relationships/hyperlink" Target="http://www.usharbormaster.com/secure/auxview.cfm?recordid=31005" TargetMode="External"/><Relationship Id="rId712" Type="http://schemas.openxmlformats.org/officeDocument/2006/relationships/hyperlink" Target="http://www.usharbormaster.com/secure/AuxAidReport_new.cfm?id=36839" TargetMode="External"/><Relationship Id="rId79" Type="http://schemas.openxmlformats.org/officeDocument/2006/relationships/hyperlink" Target="http://maps.google.com/?output=embed&amp;q=43.83951667,-69.64011667" TargetMode="External"/><Relationship Id="rId144" Type="http://schemas.openxmlformats.org/officeDocument/2006/relationships/hyperlink" Target="http://www.usharbormaster.com/secure/AuxAidReport_new.cfm?id=44478" TargetMode="External"/><Relationship Id="rId589" Type="http://schemas.openxmlformats.org/officeDocument/2006/relationships/hyperlink" Target="http://www.usharbormaster.com/secure/auxview.cfm?recordid=33420" TargetMode="External"/><Relationship Id="rId796" Type="http://schemas.openxmlformats.org/officeDocument/2006/relationships/hyperlink" Target="http://www.usharbormaster.com/secure/AuxAidReport_new.cfm?id=23723" TargetMode="External"/><Relationship Id="rId351" Type="http://schemas.openxmlformats.org/officeDocument/2006/relationships/hyperlink" Target="http://maps.google.com/?output=embed&amp;q=43.82745000,-70.01555000" TargetMode="External"/><Relationship Id="rId449" Type="http://schemas.openxmlformats.org/officeDocument/2006/relationships/hyperlink" Target="http://www.usharbormaster.com/secure/auxview.cfm?recordid=44851" TargetMode="External"/><Relationship Id="rId656" Type="http://schemas.openxmlformats.org/officeDocument/2006/relationships/hyperlink" Target="http://www.usharbormaster.com/secure/AuxAidReport_new.cfm?id=40157" TargetMode="External"/><Relationship Id="rId863" Type="http://schemas.openxmlformats.org/officeDocument/2006/relationships/hyperlink" Target="http://maps.google.com/?output=embed&amp;q=42.88000000,-70.04620000" TargetMode="External"/><Relationship Id="rId211" Type="http://schemas.openxmlformats.org/officeDocument/2006/relationships/hyperlink" Target="http://maps.google.com/?output=embed&amp;q=43.49247222,-70.44025000" TargetMode="External"/><Relationship Id="rId295" Type="http://schemas.openxmlformats.org/officeDocument/2006/relationships/hyperlink" Target="http://maps.google.com/?output=embed&amp;q=43.86346667,-69.67731667" TargetMode="External"/><Relationship Id="rId309" Type="http://schemas.openxmlformats.org/officeDocument/2006/relationships/hyperlink" Target="http://www.usharbormaster.com/secure/auxview.cfm?recordid=30376" TargetMode="External"/><Relationship Id="rId516" Type="http://schemas.openxmlformats.org/officeDocument/2006/relationships/hyperlink" Target="http://www.usharbormaster.com/secure/AuxAidReport_new.cfm?id=31007" TargetMode="External"/><Relationship Id="rId723" Type="http://schemas.openxmlformats.org/officeDocument/2006/relationships/hyperlink" Target="http://maps.google.com/?output=embed&amp;q=43.49202778,-70.43936111" TargetMode="External"/><Relationship Id="rId930" Type="http://schemas.openxmlformats.org/officeDocument/2006/relationships/hyperlink" Target="http://maps.google.com/?output=embed&amp;q=43.81484389,-69.98009972" TargetMode="External"/><Relationship Id="rId155" Type="http://schemas.openxmlformats.org/officeDocument/2006/relationships/hyperlink" Target="http://maps.google.com/?output=embed&amp;q=43.71347500,-70.18736944" TargetMode="External"/><Relationship Id="rId362" Type="http://schemas.openxmlformats.org/officeDocument/2006/relationships/hyperlink" Target="http://maps.google.com/?output=embed&amp;q=43.83747778,-70.02151944" TargetMode="External"/><Relationship Id="rId222" Type="http://schemas.openxmlformats.org/officeDocument/2006/relationships/hyperlink" Target="http://maps.google.com/?output=embed&amp;q=43.49300000,-70.44619444" TargetMode="External"/><Relationship Id="rId667" Type="http://schemas.openxmlformats.org/officeDocument/2006/relationships/hyperlink" Target="http://maps.google.com/?output=embed&amp;q=43.72446667,-70.19663333" TargetMode="External"/><Relationship Id="rId874" Type="http://schemas.openxmlformats.org/officeDocument/2006/relationships/hyperlink" Target="http://maps.google.com/?output=embed&amp;q=43.71511111,-69.35475000" TargetMode="External"/><Relationship Id="rId17" Type="http://schemas.openxmlformats.org/officeDocument/2006/relationships/hyperlink" Target="http://www.usharbormaster.com/secure/auxview.cfm?recordid=41343" TargetMode="External"/><Relationship Id="rId527" Type="http://schemas.openxmlformats.org/officeDocument/2006/relationships/hyperlink" Target="http://maps.google.com/?output=embed&amp;q=43.85900000,-69.59261111" TargetMode="External"/><Relationship Id="rId734" Type="http://schemas.openxmlformats.org/officeDocument/2006/relationships/hyperlink" Target="http://maps.google.com/?output=embed&amp;q=43.48063889,-70.41808333" TargetMode="External"/><Relationship Id="rId941" Type="http://schemas.openxmlformats.org/officeDocument/2006/relationships/hyperlink" Target="http://www.usharbormaster.com/secure/auxview.cfm?recordid=30059" TargetMode="External"/><Relationship Id="rId70" Type="http://schemas.openxmlformats.org/officeDocument/2006/relationships/hyperlink" Target="http://maps.google.com/?output=embed&amp;q=43.73277778,-70.16444444" TargetMode="External"/><Relationship Id="rId166" Type="http://schemas.openxmlformats.org/officeDocument/2006/relationships/hyperlink" Target="http://maps.google.com/?output=embed&amp;q=43.79950000,-70.15146667" TargetMode="External"/><Relationship Id="rId373" Type="http://schemas.openxmlformats.org/officeDocument/2006/relationships/hyperlink" Target="http://www.usharbormaster.com/secure/auxview.cfm?recordid=42625" TargetMode="External"/><Relationship Id="rId580" Type="http://schemas.openxmlformats.org/officeDocument/2006/relationships/hyperlink" Target="http://www.usharbormaster.com/secure/AuxAidReport_new.cfm?id=30355" TargetMode="External"/><Relationship Id="rId801" Type="http://schemas.openxmlformats.org/officeDocument/2006/relationships/hyperlink" Target="http://www.usharbormaster.com/secure/auxview.cfm?recordid=23724"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32396" TargetMode="External"/><Relationship Id="rId440" Type="http://schemas.openxmlformats.org/officeDocument/2006/relationships/hyperlink" Target="http://www.usharbormaster.com/secure/AuxAidReport_new.cfm?id=44717" TargetMode="External"/><Relationship Id="rId678" Type="http://schemas.openxmlformats.org/officeDocument/2006/relationships/hyperlink" Target="http://maps.google.com/?output=embed&amp;q=43.74966667,-69.98921667" TargetMode="External"/><Relationship Id="rId885" Type="http://schemas.openxmlformats.org/officeDocument/2006/relationships/hyperlink" Target="http://www.usharbormaster.com/secure/auxview.cfm?recordid=45079" TargetMode="External"/><Relationship Id="rId28" Type="http://schemas.openxmlformats.org/officeDocument/2006/relationships/hyperlink" Target="http://www.usharbormaster.com/secure/AuxAidReport_new.cfm?id=41345" TargetMode="External"/><Relationship Id="rId300" Type="http://schemas.openxmlformats.org/officeDocument/2006/relationships/hyperlink" Target="http://www.usharbormaster.com/secure/AuxAidReport_new.cfm?id=44021" TargetMode="External"/><Relationship Id="rId538" Type="http://schemas.openxmlformats.org/officeDocument/2006/relationships/hyperlink" Target="http://maps.google.com/?output=embed&amp;q=43.86102778,-69.59166667" TargetMode="External"/><Relationship Id="rId745" Type="http://schemas.openxmlformats.org/officeDocument/2006/relationships/hyperlink" Target="http://www.usharbormaster.com/secure/auxview.cfm?recordid=36840" TargetMode="External"/><Relationship Id="rId952" Type="http://schemas.openxmlformats.org/officeDocument/2006/relationships/hyperlink" Target="http://www.usharbormaster.com/secure/AuxAidReport_new.cfm?id=30061" TargetMode="External"/><Relationship Id="rId81" Type="http://schemas.openxmlformats.org/officeDocument/2006/relationships/hyperlink" Target="http://www.usharbormaster.com/secure/auxview.cfm?recordid=29997" TargetMode="External"/><Relationship Id="rId177" Type="http://schemas.openxmlformats.org/officeDocument/2006/relationships/hyperlink" Target="http://www.usharbormaster.com/secure/auxview.cfm?recordid=40110" TargetMode="External"/><Relationship Id="rId384" Type="http://schemas.openxmlformats.org/officeDocument/2006/relationships/hyperlink" Target="http://www.usharbormaster.com/secure/AuxAidReport_new.cfm?id=28332" TargetMode="External"/><Relationship Id="rId591" Type="http://schemas.openxmlformats.org/officeDocument/2006/relationships/hyperlink" Target="http://maps.google.com/?output=embed&amp;q=43.78541667,-69.87666667" TargetMode="External"/><Relationship Id="rId605" Type="http://schemas.openxmlformats.org/officeDocument/2006/relationships/hyperlink" Target="http://www.usharbormaster.com/secure/auxview.cfm?recordid=25103" TargetMode="External"/><Relationship Id="rId812" Type="http://schemas.openxmlformats.org/officeDocument/2006/relationships/hyperlink" Target="http://www.usharbormaster.com/secure/AuxAidReport_new.cfm?id=41206" TargetMode="External"/><Relationship Id="rId244" Type="http://schemas.openxmlformats.org/officeDocument/2006/relationships/hyperlink" Target="http://www.usharbormaster.com/secure/AuxAidReport_new.cfm?id=31066" TargetMode="External"/><Relationship Id="rId689" Type="http://schemas.openxmlformats.org/officeDocument/2006/relationships/hyperlink" Target="http://www.usharbormaster.com/secure/auxview.cfm?recordid=28876" TargetMode="External"/><Relationship Id="rId896" Type="http://schemas.openxmlformats.org/officeDocument/2006/relationships/hyperlink" Target="http://www.usharbormaster.com/secure/AuxAidReport_new.cfm?id=45103" TargetMode="External"/><Relationship Id="rId39" Type="http://schemas.openxmlformats.org/officeDocument/2006/relationships/hyperlink" Target="http://maps.google.com/?output=embed&amp;q=43.08071667,-70.75390000" TargetMode="External"/><Relationship Id="rId286" Type="http://schemas.openxmlformats.org/officeDocument/2006/relationships/hyperlink" Target="http://maps.google.com/?output=embed&amp;q=43.72380000,-70.19803333" TargetMode="External"/><Relationship Id="rId451" Type="http://schemas.openxmlformats.org/officeDocument/2006/relationships/hyperlink" Target="http://maps.google.com/?output=embed&amp;q=42.96723000,-70.62338000" TargetMode="External"/><Relationship Id="rId493" Type="http://schemas.openxmlformats.org/officeDocument/2006/relationships/hyperlink" Target="http://www.usharbormaster.com/secure/auxview.cfm?recordid=31002" TargetMode="External"/><Relationship Id="rId507" Type="http://schemas.openxmlformats.org/officeDocument/2006/relationships/hyperlink" Target="http://maps.google.com/?output=embed&amp;q=44.00150278,-69.54288056" TargetMode="External"/><Relationship Id="rId549" Type="http://schemas.openxmlformats.org/officeDocument/2006/relationships/hyperlink" Target="http://www.usharbormaster.com/secure/auxview.cfm?recordid=30347" TargetMode="External"/><Relationship Id="rId714" Type="http://schemas.openxmlformats.org/officeDocument/2006/relationships/hyperlink" Target="http://maps.google.com/?output=embed&amp;q=43.47122222,-70.39808333" TargetMode="External"/><Relationship Id="rId756" Type="http://schemas.openxmlformats.org/officeDocument/2006/relationships/hyperlink" Target="http://www.usharbormaster.com/secure/AuxAidReport_new.cfm?id=26239" TargetMode="External"/><Relationship Id="rId921" Type="http://schemas.openxmlformats.org/officeDocument/2006/relationships/hyperlink" Target="http://www.usharbormaster.com/secure/auxview.cfm?recordid=45058" TargetMode="External"/><Relationship Id="rId50" Type="http://schemas.openxmlformats.org/officeDocument/2006/relationships/hyperlink" Target="http://maps.google.com/?output=embed&amp;q=43.72741944,-70.09399444" TargetMode="External"/><Relationship Id="rId104" Type="http://schemas.openxmlformats.org/officeDocument/2006/relationships/hyperlink" Target="http://www.usharbormaster.com/secure/AuxAidReport_new.cfm?id=32247" TargetMode="External"/><Relationship Id="rId146" Type="http://schemas.openxmlformats.org/officeDocument/2006/relationships/hyperlink" Target="http://maps.google.com/?output=embed&amp;q=43.71324167,-70.18627500" TargetMode="External"/><Relationship Id="rId188" Type="http://schemas.openxmlformats.org/officeDocument/2006/relationships/hyperlink" Target="http://www.usharbormaster.com/secure/AuxAidReport_new.cfm?id=36825" TargetMode="External"/><Relationship Id="rId311" Type="http://schemas.openxmlformats.org/officeDocument/2006/relationships/hyperlink" Target="http://maps.google.com/?output=embed&amp;q=43.70792778,-70.15865000" TargetMode="External"/><Relationship Id="rId353" Type="http://schemas.openxmlformats.org/officeDocument/2006/relationships/hyperlink" Target="http://www.usharbormaster.com/secure/auxview.cfm?recordid=28900" TargetMode="External"/><Relationship Id="rId395" Type="http://schemas.openxmlformats.org/officeDocument/2006/relationships/hyperlink" Target="http://maps.google.com/?output=embed&amp;q=43.64582778,-70.25252500" TargetMode="External"/><Relationship Id="rId409" Type="http://schemas.openxmlformats.org/officeDocument/2006/relationships/hyperlink" Target="http://www.usharbormaster.com/secure/auxview.cfm?recordid=23734" TargetMode="External"/><Relationship Id="rId560" Type="http://schemas.openxmlformats.org/officeDocument/2006/relationships/hyperlink" Target="http://www.usharbormaster.com/secure/AuxAidReport_new.cfm?id=30350" TargetMode="External"/><Relationship Id="rId798" Type="http://schemas.openxmlformats.org/officeDocument/2006/relationships/hyperlink" Target="http://maps.google.com/?output=embed&amp;q=43.11583333,-70.81000000" TargetMode="External"/><Relationship Id="rId92" Type="http://schemas.openxmlformats.org/officeDocument/2006/relationships/hyperlink" Target="http://www.usharbormaster.com/secure/AuxAidReport_new.cfm?id=29999" TargetMode="External"/><Relationship Id="rId213" Type="http://schemas.openxmlformats.org/officeDocument/2006/relationships/hyperlink" Target="http://www.usharbormaster.com/secure/auxview.cfm?recordid=36845" TargetMode="External"/><Relationship Id="rId420" Type="http://schemas.openxmlformats.org/officeDocument/2006/relationships/hyperlink" Target="http://www.usharbormaster.com/secure/AuxAidReport_new.cfm?id=23727" TargetMode="External"/><Relationship Id="rId616" Type="http://schemas.openxmlformats.org/officeDocument/2006/relationships/hyperlink" Target="http://www.usharbormaster.com/secure/AuxAidReport_new.cfm?id=41338" TargetMode="External"/><Relationship Id="rId658" Type="http://schemas.openxmlformats.org/officeDocument/2006/relationships/hyperlink" Target="http://maps.google.com/?output=embed&amp;q=43.92988333,-69.26536667" TargetMode="External"/><Relationship Id="rId823" Type="http://schemas.openxmlformats.org/officeDocument/2006/relationships/hyperlink" Target="http://maps.google.com/?output=embed&amp;q=43.08383333,-70.71835000" TargetMode="External"/><Relationship Id="rId865" Type="http://schemas.openxmlformats.org/officeDocument/2006/relationships/hyperlink" Target="http://www.usharbormaster.com/secure/auxview.cfm?recordid=44638" TargetMode="External"/><Relationship Id="rId255" Type="http://schemas.openxmlformats.org/officeDocument/2006/relationships/hyperlink" Target="http://maps.google.com/?output=embed&amp;q=43.82781389,-69.70643056" TargetMode="External"/><Relationship Id="rId297" Type="http://schemas.openxmlformats.org/officeDocument/2006/relationships/hyperlink" Target="http://www.usharbormaster.com/secure/auxview.cfm?recordid=44021" TargetMode="External"/><Relationship Id="rId462" Type="http://schemas.openxmlformats.org/officeDocument/2006/relationships/hyperlink" Target="http://maps.google.com/?output=embed&amp;q=44.01883333,-69.54508333" TargetMode="External"/><Relationship Id="rId518" Type="http://schemas.openxmlformats.org/officeDocument/2006/relationships/hyperlink" Target="http://maps.google.com/?output=embed&amp;q=44.00448056,-69.54385833" TargetMode="External"/><Relationship Id="rId725" Type="http://schemas.openxmlformats.org/officeDocument/2006/relationships/hyperlink" Target="http://www.usharbormaster.com/secure/auxview.cfm?recordid=36842" TargetMode="External"/><Relationship Id="rId932" Type="http://schemas.openxmlformats.org/officeDocument/2006/relationships/hyperlink" Target="http://www.usharbormaster.com/secure/AuxAidReport_new.cfm?id=44591" TargetMode="External"/><Relationship Id="rId115" Type="http://schemas.openxmlformats.org/officeDocument/2006/relationships/hyperlink" Target="http://maps.google.com/?output=embed&amp;q=43.86088889,-69.56230556" TargetMode="External"/><Relationship Id="rId157" Type="http://schemas.openxmlformats.org/officeDocument/2006/relationships/hyperlink" Target="http://www.usharbormaster.com/secure/auxview.cfm?recordid=44482" TargetMode="External"/><Relationship Id="rId322" Type="http://schemas.openxmlformats.org/officeDocument/2006/relationships/hyperlink" Target="http://maps.google.com/?output=embed&amp;q=43.70808333,-70.15733889" TargetMode="External"/><Relationship Id="rId364" Type="http://schemas.openxmlformats.org/officeDocument/2006/relationships/hyperlink" Target="http://www.usharbormaster.com/secure/AuxAidReport_new.cfm?id=42623" TargetMode="External"/><Relationship Id="rId767" Type="http://schemas.openxmlformats.org/officeDocument/2006/relationships/hyperlink" Target="http://maps.google.com/?output=embed&amp;q=43.65578333,-70.23723333" TargetMode="External"/><Relationship Id="rId61" Type="http://schemas.openxmlformats.org/officeDocument/2006/relationships/hyperlink" Target="http://www.usharbormaster.com/secure/auxview.cfm?recordid=44485" TargetMode="External"/><Relationship Id="rId199" Type="http://schemas.openxmlformats.org/officeDocument/2006/relationships/hyperlink" Target="http://maps.google.com/?output=embed&amp;q=43.85694722,-69.66428056" TargetMode="External"/><Relationship Id="rId571" Type="http://schemas.openxmlformats.org/officeDocument/2006/relationships/hyperlink" Target="http://maps.google.com/?output=embed&amp;q=43.11146667,-70.86100000" TargetMode="External"/><Relationship Id="rId627" Type="http://schemas.openxmlformats.org/officeDocument/2006/relationships/hyperlink" Target="http://maps.google.com/?output=embed&amp;q=43.83333361,-69.64933333" TargetMode="External"/><Relationship Id="rId669" Type="http://schemas.openxmlformats.org/officeDocument/2006/relationships/hyperlink" Target="http://www.usharbormaster.com/secure/auxview.cfm?recordid=28308" TargetMode="External"/><Relationship Id="rId834" Type="http://schemas.openxmlformats.org/officeDocument/2006/relationships/hyperlink" Target="http://maps.google.com/?output=embed&amp;q=43.85066667,-69.66700000" TargetMode="External"/><Relationship Id="rId876" Type="http://schemas.openxmlformats.org/officeDocument/2006/relationships/hyperlink" Target="http://www.usharbormaster.com/secure/AuxAidReport_new.cfm?id=26992" TargetMode="External"/><Relationship Id="rId19" Type="http://schemas.openxmlformats.org/officeDocument/2006/relationships/hyperlink" Target="http://maps.google.com/?output=embed&amp;q=43.08160000,-70.72241667" TargetMode="External"/><Relationship Id="rId224" Type="http://schemas.openxmlformats.org/officeDocument/2006/relationships/hyperlink" Target="http://www.usharbormaster.com/secure/AuxAidReport_new.cfm?id=36847" TargetMode="External"/><Relationship Id="rId266" Type="http://schemas.openxmlformats.org/officeDocument/2006/relationships/hyperlink" Target="http://maps.google.com/?output=embed&amp;q=43.80705833,-69.71856389" TargetMode="External"/><Relationship Id="rId431" Type="http://schemas.openxmlformats.org/officeDocument/2006/relationships/hyperlink" Target="http://maps.google.com/?output=embed&amp;q=43.64352556,-70.25171333" TargetMode="External"/><Relationship Id="rId473" Type="http://schemas.openxmlformats.org/officeDocument/2006/relationships/hyperlink" Target="http://www.usharbormaster.com/secure/auxview.cfm?recordid=30997" TargetMode="External"/><Relationship Id="rId529" Type="http://schemas.openxmlformats.org/officeDocument/2006/relationships/hyperlink" Target="http://www.usharbormaster.com/secure/auxview.cfm?recordid=32334" TargetMode="External"/><Relationship Id="rId680" Type="http://schemas.openxmlformats.org/officeDocument/2006/relationships/hyperlink" Target="http://www.usharbormaster.com/secure/AuxAidReport_new.cfm?id=36715" TargetMode="External"/><Relationship Id="rId736" Type="http://schemas.openxmlformats.org/officeDocument/2006/relationships/hyperlink" Target="http://www.usharbormaster.com/secure/AuxAidReport_new.cfm?id=25877" TargetMode="External"/><Relationship Id="rId901" Type="http://schemas.openxmlformats.org/officeDocument/2006/relationships/hyperlink" Target="http://www.usharbormaster.com/secure/auxview.cfm?recordid=45054" TargetMode="External"/><Relationship Id="rId30" Type="http://schemas.openxmlformats.org/officeDocument/2006/relationships/hyperlink" Target="http://maps.google.com/?output=embed&amp;q=43.08353333,-70.75000278" TargetMode="External"/><Relationship Id="rId126" Type="http://schemas.openxmlformats.org/officeDocument/2006/relationships/hyperlink" Target="http://maps.google.com/?output=embed&amp;q=43.07966194,-70.69982083" TargetMode="External"/><Relationship Id="rId168" Type="http://schemas.openxmlformats.org/officeDocument/2006/relationships/hyperlink" Target="http://www.usharbormaster.com/secure/AuxAidReport_new.cfm?id=28282" TargetMode="External"/><Relationship Id="rId333" Type="http://schemas.openxmlformats.org/officeDocument/2006/relationships/hyperlink" Target="http://www.usharbormaster.com/secure/auxview.cfm?recordid=32394" TargetMode="External"/><Relationship Id="rId540" Type="http://schemas.openxmlformats.org/officeDocument/2006/relationships/hyperlink" Target="http://www.usharbormaster.com/secure/AuxAidReport_new.cfm?id=32380" TargetMode="External"/><Relationship Id="rId778" Type="http://schemas.openxmlformats.org/officeDocument/2006/relationships/hyperlink" Target="http://maps.google.com/?output=embed&amp;q=43.65485000,-70.23711667" TargetMode="External"/><Relationship Id="rId943" Type="http://schemas.openxmlformats.org/officeDocument/2006/relationships/hyperlink" Target="http://maps.google.com/?output=embed&amp;q=43.99605556,-69.66397222" TargetMode="External"/><Relationship Id="rId72" Type="http://schemas.openxmlformats.org/officeDocument/2006/relationships/hyperlink" Target="http://www.usharbormaster.com/secure/AuxAidReport_new.cfm?id=28655" TargetMode="External"/><Relationship Id="rId375" Type="http://schemas.openxmlformats.org/officeDocument/2006/relationships/hyperlink" Target="http://maps.google.com/?output=embed&amp;q=43.83347222,-70.02877778" TargetMode="External"/><Relationship Id="rId582" Type="http://schemas.openxmlformats.org/officeDocument/2006/relationships/hyperlink" Target="http://maps.google.com/?output=embed&amp;q=43.10711667,-70.85658333" TargetMode="External"/><Relationship Id="rId638" Type="http://schemas.openxmlformats.org/officeDocument/2006/relationships/hyperlink" Target="http://maps.google.com/?output=embed&amp;q=43.92065611,-69.59288583" TargetMode="External"/><Relationship Id="rId803" Type="http://schemas.openxmlformats.org/officeDocument/2006/relationships/hyperlink" Target="http://maps.google.com/?output=embed&amp;q=43.11750000,-70.81222222" TargetMode="External"/><Relationship Id="rId845" Type="http://schemas.openxmlformats.org/officeDocument/2006/relationships/hyperlink" Target="http://www.usharbormaster.com/secure/auxview.cfm?recordid=45050"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3.86126667,-69.56100000" TargetMode="External"/><Relationship Id="rId277" Type="http://schemas.openxmlformats.org/officeDocument/2006/relationships/hyperlink" Target="http://www.usharbormaster.com/secure/auxview.cfm?recordid=42697" TargetMode="External"/><Relationship Id="rId400" Type="http://schemas.openxmlformats.org/officeDocument/2006/relationships/hyperlink" Target="http://www.usharbormaster.com/secure/AuxAidReport_new.cfm?id=23732" TargetMode="External"/><Relationship Id="rId442" Type="http://schemas.openxmlformats.org/officeDocument/2006/relationships/hyperlink" Target="http://maps.google.com/?output=embed&amp;q=43.76484000,-69.31581000" TargetMode="External"/><Relationship Id="rId484" Type="http://schemas.openxmlformats.org/officeDocument/2006/relationships/hyperlink" Target="http://www.usharbormaster.com/secure/AuxAidReport_new.cfm?id=30999" TargetMode="External"/><Relationship Id="rId705" Type="http://schemas.openxmlformats.org/officeDocument/2006/relationships/hyperlink" Target="http://www.usharbormaster.com/secure/auxview.cfm?recordid=43985" TargetMode="External"/><Relationship Id="rId887" Type="http://schemas.openxmlformats.org/officeDocument/2006/relationships/hyperlink" Target="http://maps.google.com/?output=embed&amp;q=43.38694444,-70.41000000" TargetMode="External"/><Relationship Id="rId137" Type="http://schemas.openxmlformats.org/officeDocument/2006/relationships/hyperlink" Target="http://www.usharbormaster.com/secure/auxview.cfm?recordid=32253" TargetMode="External"/><Relationship Id="rId302" Type="http://schemas.openxmlformats.org/officeDocument/2006/relationships/hyperlink" Target="http://maps.google.com/?output=embed&amp;q=43.86558333,-69.67946667" TargetMode="External"/><Relationship Id="rId344" Type="http://schemas.openxmlformats.org/officeDocument/2006/relationships/hyperlink" Target="http://www.usharbormaster.com/secure/AuxAidReport_new.cfm?id=29994" TargetMode="External"/><Relationship Id="rId691" Type="http://schemas.openxmlformats.org/officeDocument/2006/relationships/hyperlink" Target="http://maps.google.com/?output=embed&amp;q=44.07900000,-69.80011111" TargetMode="External"/><Relationship Id="rId747" Type="http://schemas.openxmlformats.org/officeDocument/2006/relationships/hyperlink" Target="http://maps.google.com/?output=embed&amp;q=43.47316667,-70.40125000" TargetMode="External"/><Relationship Id="rId789" Type="http://schemas.openxmlformats.org/officeDocument/2006/relationships/hyperlink" Target="http://www.usharbormaster.com/secure/auxview.cfm?recordid=26267" TargetMode="External"/><Relationship Id="rId912" Type="http://schemas.openxmlformats.org/officeDocument/2006/relationships/hyperlink" Target="http://www.usharbormaster.com/secure/AuxAidReport_new.cfm?id=45056" TargetMode="External"/><Relationship Id="rId954" Type="http://schemas.openxmlformats.org/officeDocument/2006/relationships/hyperlink" Target="http://maps.google.com/?output=embed&amp;q=43.99777778,-69.66111111" TargetMode="External"/><Relationship Id="rId41" Type="http://schemas.openxmlformats.org/officeDocument/2006/relationships/hyperlink" Target="http://www.usharbormaster.com/secure/auxview.cfm?recordid=42742" TargetMode="External"/><Relationship Id="rId83" Type="http://schemas.openxmlformats.org/officeDocument/2006/relationships/hyperlink" Target="http://maps.google.com/?output=embed&amp;q=43.83906667,-69.63903333" TargetMode="External"/><Relationship Id="rId179" Type="http://schemas.openxmlformats.org/officeDocument/2006/relationships/hyperlink" Target="http://maps.google.com/?output=embed&amp;q=44.03104056,-69.53565778" TargetMode="External"/><Relationship Id="rId386" Type="http://schemas.openxmlformats.org/officeDocument/2006/relationships/hyperlink" Target="http://maps.google.com/?output=embed&amp;q=43.98465000,-69.87548333" TargetMode="External"/><Relationship Id="rId551" Type="http://schemas.openxmlformats.org/officeDocument/2006/relationships/hyperlink" Target="http://maps.google.com/?output=embed&amp;q=43.10620000,-70.85580000" TargetMode="External"/><Relationship Id="rId593" Type="http://schemas.openxmlformats.org/officeDocument/2006/relationships/hyperlink" Target="http://www.usharbormaster.com/secure/auxview.cfm?recordid=33419" TargetMode="External"/><Relationship Id="rId607" Type="http://schemas.openxmlformats.org/officeDocument/2006/relationships/hyperlink" Target="http://maps.google.com/?output=embed&amp;q=43.08019444,-70.70436111" TargetMode="External"/><Relationship Id="rId649" Type="http://schemas.openxmlformats.org/officeDocument/2006/relationships/hyperlink" Target="http://www.usharbormaster.com/secure/auxview.cfm?recordid=40156" TargetMode="External"/><Relationship Id="rId814" Type="http://schemas.openxmlformats.org/officeDocument/2006/relationships/hyperlink" Target="http://maps.google.com/?output=embed&amp;q=43.65531833,-70.22816139" TargetMode="External"/><Relationship Id="rId856" Type="http://schemas.openxmlformats.org/officeDocument/2006/relationships/hyperlink" Target="http://www.usharbormaster.com/secure/AuxAidReport_new.cfm?id=44619" TargetMode="External"/><Relationship Id="rId190" Type="http://schemas.openxmlformats.org/officeDocument/2006/relationships/hyperlink" Target="http://maps.google.com/?output=embed&amp;q=43.15655000,-70.83094444" TargetMode="External"/><Relationship Id="rId204" Type="http://schemas.openxmlformats.org/officeDocument/2006/relationships/hyperlink" Target="http://www.usharbormaster.com/secure/AuxAidReport_new.cfm?id=44722" TargetMode="External"/><Relationship Id="rId246" Type="http://schemas.openxmlformats.org/officeDocument/2006/relationships/hyperlink" Target="http://maps.google.com/?output=embed&amp;q=43.80952778,-69.74655556" TargetMode="External"/><Relationship Id="rId288" Type="http://schemas.openxmlformats.org/officeDocument/2006/relationships/hyperlink" Target="http://www.usharbormaster.com/secure/AuxAidReport_new.cfm?id=28310" TargetMode="External"/><Relationship Id="rId411" Type="http://schemas.openxmlformats.org/officeDocument/2006/relationships/hyperlink" Target="http://maps.google.com/?output=embed&amp;q=43.64247028,-70.25080000" TargetMode="External"/><Relationship Id="rId453" Type="http://schemas.openxmlformats.org/officeDocument/2006/relationships/hyperlink" Target="http://www.usharbormaster.com/secure/auxview.cfm?recordid=44720" TargetMode="External"/><Relationship Id="rId509" Type="http://schemas.openxmlformats.org/officeDocument/2006/relationships/hyperlink" Target="http://www.usharbormaster.com/secure/auxview.cfm?recordid=31006" TargetMode="External"/><Relationship Id="rId660" Type="http://schemas.openxmlformats.org/officeDocument/2006/relationships/hyperlink" Target="http://www.usharbormaster.com/secure/AuxAidReport_new.cfm?id=40158" TargetMode="External"/><Relationship Id="rId898" Type="http://schemas.openxmlformats.org/officeDocument/2006/relationships/hyperlink" Target="http://maps.google.com/?output=embed&amp;q=43.46972222,-70.35083333" TargetMode="External"/><Relationship Id="rId106" Type="http://schemas.openxmlformats.org/officeDocument/2006/relationships/hyperlink" Target="http://maps.google.com/?output=embed&amp;q=43.86427778,-69.55386111" TargetMode="External"/><Relationship Id="rId313" Type="http://schemas.openxmlformats.org/officeDocument/2006/relationships/hyperlink" Target="http://www.usharbormaster.com/secure/auxview.cfm?recordid=30377" TargetMode="External"/><Relationship Id="rId495" Type="http://schemas.openxmlformats.org/officeDocument/2006/relationships/hyperlink" Target="http://maps.google.com/?output=embed&amp;q=43.99955556,-69.54353056" TargetMode="External"/><Relationship Id="rId716" Type="http://schemas.openxmlformats.org/officeDocument/2006/relationships/hyperlink" Target="http://www.usharbormaster.com/secure/AuxAidReport_new.cfm?id=25874" TargetMode="External"/><Relationship Id="rId758" Type="http://schemas.openxmlformats.org/officeDocument/2006/relationships/hyperlink" Target="http://maps.google.com/?output=embed&amp;q=43.07946333,-70.74115333" TargetMode="External"/><Relationship Id="rId923" Type="http://schemas.openxmlformats.org/officeDocument/2006/relationships/hyperlink" Target="http://maps.google.com/?output=embed&amp;q=43.45500000,-70.3325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44489" TargetMode="External"/><Relationship Id="rId94" Type="http://schemas.openxmlformats.org/officeDocument/2006/relationships/hyperlink" Target="http://maps.google.com/?output=embed&amp;q=43.84833333,-69.63194444" TargetMode="External"/><Relationship Id="rId148" Type="http://schemas.openxmlformats.org/officeDocument/2006/relationships/hyperlink" Target="http://www.usharbormaster.com/secure/AuxAidReport_new.cfm?id=44479" TargetMode="External"/><Relationship Id="rId355" Type="http://schemas.openxmlformats.org/officeDocument/2006/relationships/hyperlink" Target="http://maps.google.com/?output=embed&amp;q=43.82765000,-70.01623333" TargetMode="External"/><Relationship Id="rId397" Type="http://schemas.openxmlformats.org/officeDocument/2006/relationships/hyperlink" Target="http://www.usharbormaster.com/secure/auxview.cfm?recordid=23732" TargetMode="External"/><Relationship Id="rId520" Type="http://schemas.openxmlformats.org/officeDocument/2006/relationships/hyperlink" Target="http://www.usharbormaster.com/secure/AuxAidReport_new.cfm?id=31008" TargetMode="External"/><Relationship Id="rId562" Type="http://schemas.openxmlformats.org/officeDocument/2006/relationships/hyperlink" Target="http://maps.google.com/?output=embed&amp;q=43.11333333,-70.86275000" TargetMode="External"/><Relationship Id="rId618" Type="http://schemas.openxmlformats.org/officeDocument/2006/relationships/hyperlink" Target="http://maps.google.com/?output=embed&amp;q=43.07996389,-70.70794694" TargetMode="External"/><Relationship Id="rId825" Type="http://schemas.openxmlformats.org/officeDocument/2006/relationships/hyperlink" Target="http://www.usharbormaster.com/secure/auxview.cfm?recordid=28307" TargetMode="External"/><Relationship Id="rId215" Type="http://schemas.openxmlformats.org/officeDocument/2006/relationships/hyperlink" Target="http://maps.google.com/?output=embed&amp;q=43.49400000,-70.44472222" TargetMode="External"/><Relationship Id="rId257" Type="http://schemas.openxmlformats.org/officeDocument/2006/relationships/hyperlink" Target="http://www.usharbormaster.com/secure/auxview.cfm?recordid=31070" TargetMode="External"/><Relationship Id="rId422" Type="http://schemas.openxmlformats.org/officeDocument/2006/relationships/hyperlink" Target="http://maps.google.com/?output=embed&amp;q=43.64489111,-70.25235750" TargetMode="External"/><Relationship Id="rId464" Type="http://schemas.openxmlformats.org/officeDocument/2006/relationships/hyperlink" Target="http://www.usharbormaster.com/secure/AuxAidReport_new.cfm?id=30994" TargetMode="External"/><Relationship Id="rId867" Type="http://schemas.openxmlformats.org/officeDocument/2006/relationships/hyperlink" Target="http://maps.google.com/?output=embed&amp;q=43.10737972,-70.86337000" TargetMode="External"/><Relationship Id="rId299" Type="http://schemas.openxmlformats.org/officeDocument/2006/relationships/hyperlink" Target="http://maps.google.com/?output=embed&amp;q=43.84896667,-69.67876667" TargetMode="External"/><Relationship Id="rId727" Type="http://schemas.openxmlformats.org/officeDocument/2006/relationships/hyperlink" Target="http://maps.google.com/?output=embed&amp;q=43.48780556,-70.43361111" TargetMode="External"/><Relationship Id="rId934" Type="http://schemas.openxmlformats.org/officeDocument/2006/relationships/hyperlink" Target="http://maps.google.com/?output=embed&amp;q=43.81328778,-69.98133083" TargetMode="External"/><Relationship Id="rId63" Type="http://schemas.openxmlformats.org/officeDocument/2006/relationships/hyperlink" Target="http://maps.google.com/?output=embed&amp;q=43.73358889,-70.16302778" TargetMode="External"/><Relationship Id="rId159" Type="http://schemas.openxmlformats.org/officeDocument/2006/relationships/hyperlink" Target="http://maps.google.com/?output=embed&amp;q=43.71235000,-70.18769722" TargetMode="External"/><Relationship Id="rId366" Type="http://schemas.openxmlformats.org/officeDocument/2006/relationships/hyperlink" Target="http://maps.google.com/?output=embed&amp;q=43.83863889,-70.02361111" TargetMode="External"/><Relationship Id="rId573" Type="http://schemas.openxmlformats.org/officeDocument/2006/relationships/hyperlink" Target="http://www.usharbormaster.com/secure/auxview.cfm?recordid=30354" TargetMode="External"/><Relationship Id="rId780" Type="http://schemas.openxmlformats.org/officeDocument/2006/relationships/hyperlink" Target="http://www.usharbormaster.com/secure/AuxAidReport_new.cfm?id=36870" TargetMode="External"/><Relationship Id="rId226" Type="http://schemas.openxmlformats.org/officeDocument/2006/relationships/hyperlink" Target="http://maps.google.com/?output=embed&amp;q=43.49302778,-70.44661111" TargetMode="External"/><Relationship Id="rId433" Type="http://schemas.openxmlformats.org/officeDocument/2006/relationships/hyperlink" Target="http://www.usharbormaster.com/secure/auxview.cfm?recordid=44850" TargetMode="External"/><Relationship Id="rId878" Type="http://schemas.openxmlformats.org/officeDocument/2006/relationships/hyperlink" Target="http://maps.google.com/?output=embed&amp;q=43.43500000,-70.35027778" TargetMode="External"/><Relationship Id="rId640" Type="http://schemas.openxmlformats.org/officeDocument/2006/relationships/hyperlink" Target="http://www.usharbormaster.com/secure/AuxAidReport_new.cfm?id=44618" TargetMode="External"/><Relationship Id="rId738" Type="http://schemas.openxmlformats.org/officeDocument/2006/relationships/hyperlink" Target="http://maps.google.com/?output=embed&amp;q=43.46180556,-70.38816667" TargetMode="External"/><Relationship Id="rId945" Type="http://schemas.openxmlformats.org/officeDocument/2006/relationships/hyperlink" Target="http://www.usharbormaster.com/secure/auxview.cfm?recordid=30060" TargetMode="External"/><Relationship Id="rId74" Type="http://schemas.openxmlformats.org/officeDocument/2006/relationships/hyperlink" Target="http://maps.google.com/?output=embed&amp;q=43.38750000,-70.42791667" TargetMode="External"/><Relationship Id="rId377" Type="http://schemas.openxmlformats.org/officeDocument/2006/relationships/hyperlink" Target="http://www.usharbormaster.com/secure/auxview.cfm?recordid=28329" TargetMode="External"/><Relationship Id="rId500" Type="http://schemas.openxmlformats.org/officeDocument/2006/relationships/hyperlink" Target="http://www.usharbormaster.com/secure/AuxAidReport_new.cfm?id=31003" TargetMode="External"/><Relationship Id="rId584" Type="http://schemas.openxmlformats.org/officeDocument/2006/relationships/hyperlink" Target="http://www.usharbormaster.com/secure/AuxAidReport_new.cfm?id=30356" TargetMode="External"/><Relationship Id="rId805" Type="http://schemas.openxmlformats.org/officeDocument/2006/relationships/hyperlink" Target="http://www.usharbormaster.com/secure/auxview.cfm?recordid=43833"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30845" TargetMode="External"/><Relationship Id="rId791" Type="http://schemas.openxmlformats.org/officeDocument/2006/relationships/hyperlink" Target="http://maps.google.com/?output=embed&amp;q=43.65310528,-70.24311750" TargetMode="External"/><Relationship Id="rId889" Type="http://schemas.openxmlformats.org/officeDocument/2006/relationships/hyperlink" Target="http://www.usharbormaster.com/secure/auxview.cfm?recordid=45080" TargetMode="External"/><Relationship Id="rId444" Type="http://schemas.openxmlformats.org/officeDocument/2006/relationships/hyperlink" Target="http://www.usharbormaster.com/secure/AuxAidReport_new.cfm?id=45115" TargetMode="External"/><Relationship Id="rId651" Type="http://schemas.openxmlformats.org/officeDocument/2006/relationships/hyperlink" Target="http://maps.google.com/?output=embed&amp;q=43.92856667,-69.26430000" TargetMode="External"/><Relationship Id="rId749" Type="http://schemas.openxmlformats.org/officeDocument/2006/relationships/hyperlink" Target="http://www.usharbormaster.com/secure/auxview.cfm?recordid=25873" TargetMode="External"/><Relationship Id="rId290" Type="http://schemas.openxmlformats.org/officeDocument/2006/relationships/hyperlink" Target="http://maps.google.com/?output=embed&amp;q=43.86391667,-69.67698333" TargetMode="External"/><Relationship Id="rId304" Type="http://schemas.openxmlformats.org/officeDocument/2006/relationships/hyperlink" Target="http://www.usharbormaster.com/secure/AuxAidReport_new.cfm?id=44022" TargetMode="External"/><Relationship Id="rId388" Type="http://schemas.openxmlformats.org/officeDocument/2006/relationships/hyperlink" Target="http://www.usharbormaster.com/secure/AuxAidReport_new.cfm?id=28387" TargetMode="External"/><Relationship Id="rId511" Type="http://schemas.openxmlformats.org/officeDocument/2006/relationships/hyperlink" Target="http://maps.google.com/?output=embed&amp;q=44.00236111,-69.54314722" TargetMode="External"/><Relationship Id="rId609" Type="http://schemas.openxmlformats.org/officeDocument/2006/relationships/hyperlink" Target="http://www.usharbormaster.com/secure/auxview.cfm?recordid=25104" TargetMode="External"/><Relationship Id="rId956" Type="http://schemas.openxmlformats.org/officeDocument/2006/relationships/hyperlink" Target="http://www.usharbormaster.com/secure/AuxAidReport_new.cfm?id=30062" TargetMode="External"/><Relationship Id="rId85" Type="http://schemas.openxmlformats.org/officeDocument/2006/relationships/hyperlink" Target="http://www.usharbormaster.com/secure/auxview.cfm?recordid=29998" TargetMode="External"/><Relationship Id="rId150" Type="http://schemas.openxmlformats.org/officeDocument/2006/relationships/hyperlink" Target="http://maps.google.com/?output=embed&amp;q=43.71391389,-70.18707500" TargetMode="External"/><Relationship Id="rId595" Type="http://schemas.openxmlformats.org/officeDocument/2006/relationships/hyperlink" Target="http://maps.google.com/?output=embed&amp;q=43.78550000,-69.87525000" TargetMode="External"/><Relationship Id="rId816" Type="http://schemas.openxmlformats.org/officeDocument/2006/relationships/hyperlink" Target="http://www.usharbormaster.com/secure/AuxAidReport_new.cfm?id=26266" TargetMode="External"/><Relationship Id="rId248" Type="http://schemas.openxmlformats.org/officeDocument/2006/relationships/hyperlink" Target="http://www.usharbormaster.com/secure/AuxAidReport_new.cfm?id=31067" TargetMode="External"/><Relationship Id="rId455" Type="http://schemas.openxmlformats.org/officeDocument/2006/relationships/hyperlink" Target="http://maps.google.com/?output=embed&amp;q=43.70747444,-69.75783889" TargetMode="External"/><Relationship Id="rId662" Type="http://schemas.openxmlformats.org/officeDocument/2006/relationships/hyperlink" Target="http://maps.google.com/?output=embed&amp;q=43.93038333,-69.26486667"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32248" TargetMode="External"/><Relationship Id="rId315" Type="http://schemas.openxmlformats.org/officeDocument/2006/relationships/hyperlink" Target="http://maps.google.com/?output=embed&amp;q=43.70813889,-70.15634722" TargetMode="External"/><Relationship Id="rId522" Type="http://schemas.openxmlformats.org/officeDocument/2006/relationships/hyperlink" Target="http://maps.google.com/?output=embed&amp;q=44.00574444,-69.54428611" TargetMode="External"/><Relationship Id="rId96" Type="http://schemas.openxmlformats.org/officeDocument/2006/relationships/hyperlink" Target="http://www.usharbormaster.com/secure/AuxAidReport_new.cfm?id=31122" TargetMode="External"/><Relationship Id="rId161" Type="http://schemas.openxmlformats.org/officeDocument/2006/relationships/hyperlink" Target="http://www.usharbormaster.com/secure/auxview.cfm?recordid=44483" TargetMode="External"/><Relationship Id="rId399" Type="http://schemas.openxmlformats.org/officeDocument/2006/relationships/hyperlink" Target="http://maps.google.com/?output=embed&amp;q=43.64501111,-70.25216111" TargetMode="External"/><Relationship Id="rId827" Type="http://schemas.openxmlformats.org/officeDocument/2006/relationships/hyperlink" Target="http://maps.google.com/?output=embed&amp;q=43.72675000,-70.19461667" TargetMode="External"/><Relationship Id="rId259" Type="http://schemas.openxmlformats.org/officeDocument/2006/relationships/hyperlink" Target="http://maps.google.com/?output=embed&amp;q=43.82322778,-69.70573611" TargetMode="External"/><Relationship Id="rId466" Type="http://schemas.openxmlformats.org/officeDocument/2006/relationships/hyperlink" Target="http://maps.google.com/?output=embed&amp;q=44.01935833,-69.54416667" TargetMode="External"/><Relationship Id="rId673" Type="http://schemas.openxmlformats.org/officeDocument/2006/relationships/hyperlink" Target="http://www.usharbormaster.com/secure/auxview.cfm?recordid=31214" TargetMode="External"/><Relationship Id="rId880" Type="http://schemas.openxmlformats.org/officeDocument/2006/relationships/hyperlink" Target="http://www.usharbormaster.com/secure/AuxAidReport_new.cfm?id=45075" TargetMode="External"/><Relationship Id="rId23" Type="http://schemas.openxmlformats.org/officeDocument/2006/relationships/hyperlink" Target="http://maps.google.com/?output=embed&amp;q=43.08419444,-70.71419444" TargetMode="External"/><Relationship Id="rId119" Type="http://schemas.openxmlformats.org/officeDocument/2006/relationships/hyperlink" Target="http://maps.google.com/?output=embed&amp;q=43.10366667,-70.79208333" TargetMode="External"/><Relationship Id="rId326" Type="http://schemas.openxmlformats.org/officeDocument/2006/relationships/hyperlink" Target="http://maps.google.com/?output=embed&amp;q=43.82519444,-69.58336111" TargetMode="External"/><Relationship Id="rId533" Type="http://schemas.openxmlformats.org/officeDocument/2006/relationships/hyperlink" Target="http://www.usharbormaster.com/secure/auxview.cfm?recordid=32335" TargetMode="External"/><Relationship Id="rId740" Type="http://schemas.openxmlformats.org/officeDocument/2006/relationships/hyperlink" Target="http://www.usharbormaster.com/secure/AuxAidReport_new.cfm?id=25872" TargetMode="External"/><Relationship Id="rId838" Type="http://schemas.openxmlformats.org/officeDocument/2006/relationships/hyperlink" Target="http://maps.google.com/?output=embed&amp;q=43.83821667,-69.63225000" TargetMode="External"/><Relationship Id="rId172" Type="http://schemas.openxmlformats.org/officeDocument/2006/relationships/hyperlink" Target="http://www.usharbormaster.com/secure/AuxAidReport_new.cfm?id=29070" TargetMode="External"/><Relationship Id="rId477" Type="http://schemas.openxmlformats.org/officeDocument/2006/relationships/hyperlink" Target="http://www.usharbormaster.com/secure/auxview.cfm?recordid=30998" TargetMode="External"/><Relationship Id="rId600" Type="http://schemas.openxmlformats.org/officeDocument/2006/relationships/hyperlink" Target="http://www.usharbormaster.com/secure/AuxAidReport_new.cfm?id=32330" TargetMode="External"/><Relationship Id="rId684" Type="http://schemas.openxmlformats.org/officeDocument/2006/relationships/hyperlink" Target="http://www.usharbormaster.com/secure/AuxAidReport_new.cfm?id=28873" TargetMode="External"/><Relationship Id="rId337" Type="http://schemas.openxmlformats.org/officeDocument/2006/relationships/hyperlink" Target="http://www.usharbormaster.com/secure/auxview.cfm?recordid=23602" TargetMode="External"/><Relationship Id="rId891" Type="http://schemas.openxmlformats.org/officeDocument/2006/relationships/hyperlink" Target="http://maps.google.com/?output=embed&amp;q=43.65194444,-70.11805556" TargetMode="External"/><Relationship Id="rId905" Type="http://schemas.openxmlformats.org/officeDocument/2006/relationships/hyperlink" Target="http://www.usharbormaster.com/secure/auxview.cfm?recordid=45055" TargetMode="External"/><Relationship Id="rId34" Type="http://schemas.openxmlformats.org/officeDocument/2006/relationships/hyperlink" Target="http://maps.google.com/?output=embed&amp;q=43.88443333,-69.66671667" TargetMode="External"/><Relationship Id="rId544" Type="http://schemas.openxmlformats.org/officeDocument/2006/relationships/hyperlink" Target="http://www.usharbormaster.com/secure/AuxAidReport_new.cfm?id=29008" TargetMode="External"/><Relationship Id="rId751" Type="http://schemas.openxmlformats.org/officeDocument/2006/relationships/hyperlink" Target="http://maps.google.com/?output=embed&amp;q=43.46555556,-70.39444444" TargetMode="External"/><Relationship Id="rId849" Type="http://schemas.openxmlformats.org/officeDocument/2006/relationships/hyperlink" Target="http://www.usharbormaster.com/secure/auxview.cfm?recordid=44582" TargetMode="External"/><Relationship Id="rId183" Type="http://schemas.openxmlformats.org/officeDocument/2006/relationships/hyperlink" Target="http://maps.google.com/?output=embed&amp;q=44.03209444,-69.53482778" TargetMode="External"/><Relationship Id="rId390" Type="http://schemas.openxmlformats.org/officeDocument/2006/relationships/hyperlink" Target="http://maps.google.com/?output=embed&amp;q=43.98483333,-69.87603333" TargetMode="External"/><Relationship Id="rId404" Type="http://schemas.openxmlformats.org/officeDocument/2006/relationships/hyperlink" Target="http://www.usharbormaster.com/secure/AuxAidReport_new.cfm?id=23733" TargetMode="External"/><Relationship Id="rId611" Type="http://schemas.openxmlformats.org/officeDocument/2006/relationships/hyperlink" Target="http://maps.google.com/?output=embed&amp;q=43.08100000,-70.70425000" TargetMode="External"/><Relationship Id="rId250" Type="http://schemas.openxmlformats.org/officeDocument/2006/relationships/hyperlink" Target="http://maps.google.com/?output=embed&amp;q=43.83958333,-69.71347222" TargetMode="External"/><Relationship Id="rId488" Type="http://schemas.openxmlformats.org/officeDocument/2006/relationships/hyperlink" Target="http://www.usharbormaster.com/secure/AuxAidReport_new.cfm?id=31000" TargetMode="External"/><Relationship Id="rId695" Type="http://schemas.openxmlformats.org/officeDocument/2006/relationships/hyperlink" Target="http://maps.google.com/?output=embed&amp;q=43.83210278,-69.73617222" TargetMode="External"/><Relationship Id="rId709" Type="http://schemas.openxmlformats.org/officeDocument/2006/relationships/hyperlink" Target="http://www.usharbormaster.com/secure/auxview.cfm?recordid=36839" TargetMode="External"/><Relationship Id="rId916" Type="http://schemas.openxmlformats.org/officeDocument/2006/relationships/hyperlink" Target="http://www.usharbormaster.com/secure/AuxAidReport_new.cfm?id=45078" TargetMode="External"/><Relationship Id="rId45" Type="http://schemas.openxmlformats.org/officeDocument/2006/relationships/hyperlink" Target="http://www.usharbormaster.com/secure/auxview.cfm?recordid=44488" TargetMode="External"/><Relationship Id="rId110" Type="http://schemas.openxmlformats.org/officeDocument/2006/relationships/hyperlink" Target="http://maps.google.com/?output=embed&amp;q=43.86200000,-69.55933333" TargetMode="External"/><Relationship Id="rId348" Type="http://schemas.openxmlformats.org/officeDocument/2006/relationships/hyperlink" Target="http://www.usharbormaster.com/secure/AuxAidReport_new.cfm?id=28902" TargetMode="External"/><Relationship Id="rId555" Type="http://schemas.openxmlformats.org/officeDocument/2006/relationships/hyperlink" Target="http://maps.google.com/?output=embed&amp;q=43.10633333,-70.85646667" TargetMode="External"/><Relationship Id="rId762" Type="http://schemas.openxmlformats.org/officeDocument/2006/relationships/hyperlink" Target="http://maps.google.com/?output=embed&amp;q=43.84985556,-69.63502778" TargetMode="External"/><Relationship Id="rId194" Type="http://schemas.openxmlformats.org/officeDocument/2006/relationships/hyperlink" Target="http://maps.google.com/?output=embed&amp;q=43.85757500,-69.66427500" TargetMode="External"/><Relationship Id="rId208" Type="http://schemas.openxmlformats.org/officeDocument/2006/relationships/hyperlink" Target="http://www.usharbormaster.com/secure/AuxAidReport_new.cfm?id=36843" TargetMode="External"/><Relationship Id="rId415" Type="http://schemas.openxmlformats.org/officeDocument/2006/relationships/hyperlink" Target="http://maps.google.com/?output=embed&amp;q=43.64669639,-70.25346917" TargetMode="External"/><Relationship Id="rId622" Type="http://schemas.openxmlformats.org/officeDocument/2006/relationships/hyperlink" Target="http://maps.google.com/?output=embed&amp;q=43.82133333,-69.64950000" TargetMode="External"/><Relationship Id="rId261" Type="http://schemas.openxmlformats.org/officeDocument/2006/relationships/hyperlink" Target="http://www.usharbormaster.com/secure/auxview.cfm?recordid=31071" TargetMode="External"/><Relationship Id="rId499" Type="http://schemas.openxmlformats.org/officeDocument/2006/relationships/hyperlink" Target="http://maps.google.com/?output=embed&amp;q=44.00019444,-69.54331111" TargetMode="External"/><Relationship Id="rId927" Type="http://schemas.openxmlformats.org/officeDocument/2006/relationships/hyperlink" Target="http://maps.google.com/?output=embed&amp;q=43.81400361,-69.98189361" TargetMode="External"/><Relationship Id="rId56" Type="http://schemas.openxmlformats.org/officeDocument/2006/relationships/hyperlink" Target="http://www.usharbormaster.com/secure/AuxAidReport_new.cfm?id=44490" TargetMode="External"/><Relationship Id="rId359" Type="http://schemas.openxmlformats.org/officeDocument/2006/relationships/hyperlink" Target="http://maps.google.com/?output=embed&amp;q=43.82783333,-70.01606667" TargetMode="External"/><Relationship Id="rId566" Type="http://schemas.openxmlformats.org/officeDocument/2006/relationships/hyperlink" Target="http://maps.google.com/?output=embed&amp;q=43.11130000,-70.86035000" TargetMode="External"/><Relationship Id="rId773" Type="http://schemas.openxmlformats.org/officeDocument/2006/relationships/hyperlink" Target="http://www.usharbormaster.com/secure/auxview.cfm?recordid=36867" TargetMode="External"/><Relationship Id="rId121" Type="http://schemas.openxmlformats.org/officeDocument/2006/relationships/hyperlink" Target="http://www.usharbormaster.com/secure/auxview.cfm?recordid=28341" TargetMode="External"/><Relationship Id="rId219" Type="http://schemas.openxmlformats.org/officeDocument/2006/relationships/hyperlink" Target="http://maps.google.com/?output=embed&amp;q=43.49408333,-70.44441667" TargetMode="External"/><Relationship Id="rId426" Type="http://schemas.openxmlformats.org/officeDocument/2006/relationships/hyperlink" Target="http://maps.google.com/?output=embed&amp;q=43.64426556,-70.25198167" TargetMode="External"/><Relationship Id="rId633" Type="http://schemas.openxmlformats.org/officeDocument/2006/relationships/hyperlink" Target="http://www.usharbormaster.com/secure/auxview.cfm?recordid=42715" TargetMode="External"/><Relationship Id="rId840" Type="http://schemas.openxmlformats.org/officeDocument/2006/relationships/hyperlink" Target="http://www.usharbormaster.com/secure/AuxAidReport_new.cfm?id=29995" TargetMode="External"/><Relationship Id="rId938" Type="http://schemas.openxmlformats.org/officeDocument/2006/relationships/hyperlink" Target="http://maps.google.com/?output=embed&amp;q=43.81415278,-69.97949389" TargetMode="External"/><Relationship Id="rId67" Type="http://schemas.openxmlformats.org/officeDocument/2006/relationships/hyperlink" Target="http://maps.google.com/?output=embed&amp;q=43.73325000,-70.16331389" TargetMode="External"/><Relationship Id="rId272" Type="http://schemas.openxmlformats.org/officeDocument/2006/relationships/hyperlink" Target="http://www.usharbormaster.com/secure/AuxAidReport_new.cfm?id=44620" TargetMode="External"/><Relationship Id="rId577" Type="http://schemas.openxmlformats.org/officeDocument/2006/relationships/hyperlink" Target="http://www.usharbormaster.com/secure/auxview.cfm?recordid=30355" TargetMode="External"/><Relationship Id="rId700" Type="http://schemas.openxmlformats.org/officeDocument/2006/relationships/hyperlink" Target="http://www.usharbormaster.com/secure/AuxAidReport_new.cfm?id=30638" TargetMode="External"/><Relationship Id="rId132" Type="http://schemas.openxmlformats.org/officeDocument/2006/relationships/hyperlink" Target="http://www.usharbormaster.com/secure/AuxAidReport_new.cfm?id=32251" TargetMode="External"/><Relationship Id="rId784" Type="http://schemas.openxmlformats.org/officeDocument/2006/relationships/hyperlink" Target="http://www.usharbormaster.com/secure/AuxAidReport_new.cfm?id=36868" TargetMode="External"/><Relationship Id="rId437" Type="http://schemas.openxmlformats.org/officeDocument/2006/relationships/hyperlink" Target="http://www.usharbormaster.com/secure/auxview.cfm?recordid=44717" TargetMode="External"/><Relationship Id="rId644" Type="http://schemas.openxmlformats.org/officeDocument/2006/relationships/hyperlink" Target="http://www.usharbormaster.com/secure/AuxAidReport_new.cfm?id=44045" TargetMode="External"/><Relationship Id="rId851" Type="http://schemas.openxmlformats.org/officeDocument/2006/relationships/hyperlink" Target="http://maps.google.com/?output=embed&amp;q=43.02223000,-70.54138000" TargetMode="External"/><Relationship Id="rId283" Type="http://schemas.openxmlformats.org/officeDocument/2006/relationships/hyperlink" Target="http://maps.google.com/?output=embed&amp;q=43.72331667,-70.19855000" TargetMode="External"/><Relationship Id="rId490" Type="http://schemas.openxmlformats.org/officeDocument/2006/relationships/hyperlink" Target="http://maps.google.com/?output=embed&amp;q=43.99968611,-69.54431944" TargetMode="External"/><Relationship Id="rId504" Type="http://schemas.openxmlformats.org/officeDocument/2006/relationships/hyperlink" Target="http://www.usharbormaster.com/secure/AuxAidReport_new.cfm?id=31004" TargetMode="External"/><Relationship Id="rId711" Type="http://schemas.openxmlformats.org/officeDocument/2006/relationships/hyperlink" Target="http://maps.google.com/?output=embed&amp;q=43.46347222,-70.39350000" TargetMode="External"/><Relationship Id="rId949" Type="http://schemas.openxmlformats.org/officeDocument/2006/relationships/hyperlink" Target="http://www.usharbormaster.com/secure/auxview.cfm?recordid=30061" TargetMode="External"/><Relationship Id="rId78" Type="http://schemas.openxmlformats.org/officeDocument/2006/relationships/hyperlink" Target="http://maps.google.com/?output=embed&amp;q=43.83951667,-69.64011667" TargetMode="External"/><Relationship Id="rId143" Type="http://schemas.openxmlformats.org/officeDocument/2006/relationships/hyperlink" Target="http://maps.google.com/?output=embed&amp;q=43.71366667,-70.18588889" TargetMode="External"/><Relationship Id="rId350" Type="http://schemas.openxmlformats.org/officeDocument/2006/relationships/hyperlink" Target="http://maps.google.com/?output=embed&amp;q=43.82745000,-70.01555000" TargetMode="External"/><Relationship Id="rId588" Type="http://schemas.openxmlformats.org/officeDocument/2006/relationships/hyperlink" Target="http://www.usharbormaster.com/secure/AuxAidReport_new.cfm?id=30357" TargetMode="External"/><Relationship Id="rId795" Type="http://schemas.openxmlformats.org/officeDocument/2006/relationships/hyperlink" Target="http://maps.google.com/?output=embed&amp;q=43.11648333,-70.81041667" TargetMode="External"/><Relationship Id="rId809" Type="http://schemas.openxmlformats.org/officeDocument/2006/relationships/hyperlink" Target="http://www.usharbormaster.com/secure/auxview.cfm?recordid=41206"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3.49247222,-70.44025000" TargetMode="External"/><Relationship Id="rId448" Type="http://schemas.openxmlformats.org/officeDocument/2006/relationships/hyperlink" Target="http://www.usharbormaster.com/secure/AuxAidReport_new.cfm?id=44849" TargetMode="External"/><Relationship Id="rId655" Type="http://schemas.openxmlformats.org/officeDocument/2006/relationships/hyperlink" Target="http://maps.google.com/?output=embed&amp;q=43.92893333,-69.26405000" TargetMode="External"/><Relationship Id="rId862" Type="http://schemas.openxmlformats.org/officeDocument/2006/relationships/hyperlink" Target="http://maps.google.com/?output=embed&amp;q=42.88000000,-70.04620000" TargetMode="External"/><Relationship Id="rId294" Type="http://schemas.openxmlformats.org/officeDocument/2006/relationships/hyperlink" Target="http://maps.google.com/?output=embed&amp;q=43.86346667,-69.67731667" TargetMode="External"/><Relationship Id="rId308" Type="http://schemas.openxmlformats.org/officeDocument/2006/relationships/hyperlink" Target="http://www.usharbormaster.com/secure/AuxAidReport_new.cfm?id=30375" TargetMode="External"/><Relationship Id="rId515" Type="http://schemas.openxmlformats.org/officeDocument/2006/relationships/hyperlink" Target="http://maps.google.com/?output=embed&amp;q=44.00320556,-69.54343333" TargetMode="External"/><Relationship Id="rId722" Type="http://schemas.openxmlformats.org/officeDocument/2006/relationships/hyperlink" Target="http://maps.google.com/?output=embed&amp;q=43.49202778,-70.43936111" TargetMode="External"/><Relationship Id="rId89" Type="http://schemas.openxmlformats.org/officeDocument/2006/relationships/hyperlink" Target="http://www.usharbormaster.com/secure/auxview.cfm?recordid=29999" TargetMode="External"/><Relationship Id="rId154" Type="http://schemas.openxmlformats.org/officeDocument/2006/relationships/hyperlink" Target="http://maps.google.com/?output=embed&amp;q=43.71347500,-70.18736944" TargetMode="External"/><Relationship Id="rId361" Type="http://schemas.openxmlformats.org/officeDocument/2006/relationships/hyperlink" Target="http://www.usharbormaster.com/secure/auxview.cfm?recordid=42623" TargetMode="External"/><Relationship Id="rId599" Type="http://schemas.openxmlformats.org/officeDocument/2006/relationships/hyperlink" Target="http://maps.google.com/?output=embed&amp;q=43.81930556,-69.60566667" TargetMode="External"/><Relationship Id="rId459" Type="http://schemas.openxmlformats.org/officeDocument/2006/relationships/hyperlink" Target="http://maps.google.com/?output=embed&amp;q=43.45698861,-70.32901833" TargetMode="External"/><Relationship Id="rId666" Type="http://schemas.openxmlformats.org/officeDocument/2006/relationships/hyperlink" Target="http://maps.google.com/?output=embed&amp;q=43.72446667,-70.19663333" TargetMode="External"/><Relationship Id="rId873" Type="http://schemas.openxmlformats.org/officeDocument/2006/relationships/hyperlink" Target="http://www.usharbormaster.com/secure/auxview.cfm?recordid=26992" TargetMode="Externa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36847" TargetMode="External"/><Relationship Id="rId319" Type="http://schemas.openxmlformats.org/officeDocument/2006/relationships/hyperlink" Target="http://maps.google.com/?output=embed&amp;q=43.70779444,-70.15634444" TargetMode="External"/><Relationship Id="rId526" Type="http://schemas.openxmlformats.org/officeDocument/2006/relationships/hyperlink" Target="http://maps.google.com/?output=embed&amp;q=43.85900000,-69.59261111" TargetMode="External"/><Relationship Id="rId733" Type="http://schemas.openxmlformats.org/officeDocument/2006/relationships/hyperlink" Target="http://www.usharbormaster.com/secure/auxview.cfm?recordid=25877" TargetMode="External"/><Relationship Id="rId940" Type="http://schemas.openxmlformats.org/officeDocument/2006/relationships/hyperlink" Target="http://www.usharbormaster.com/secure/AuxAidReport_new.cfm?id=44593" TargetMode="External"/><Relationship Id="rId165" Type="http://schemas.openxmlformats.org/officeDocument/2006/relationships/hyperlink" Target="http://www.usharbormaster.com/secure/auxview.cfm?recordid=28282" TargetMode="External"/><Relationship Id="rId372" Type="http://schemas.openxmlformats.org/officeDocument/2006/relationships/hyperlink" Target="http://www.usharbormaster.com/secure/AuxAidReport_new.cfm?id=42624" TargetMode="External"/><Relationship Id="rId677" Type="http://schemas.openxmlformats.org/officeDocument/2006/relationships/hyperlink" Target="http://www.usharbormaster.com/secure/auxview.cfm?recordid=36715" TargetMode="External"/><Relationship Id="rId800" Type="http://schemas.openxmlformats.org/officeDocument/2006/relationships/hyperlink" Target="http://www.usharbormaster.com/secure/AuxAidReport_new.cfm?id=23722" TargetMode="External"/><Relationship Id="rId232" Type="http://schemas.openxmlformats.org/officeDocument/2006/relationships/hyperlink" Target="http://www.usharbormaster.com/secure/AuxAidReport_new.cfm?id=23597" TargetMode="External"/><Relationship Id="rId884" Type="http://schemas.openxmlformats.org/officeDocument/2006/relationships/hyperlink" Target="http://www.usharbormaster.com/secure/AuxAidReport_new.cfm?id=45081" TargetMode="External"/><Relationship Id="rId27" Type="http://schemas.openxmlformats.org/officeDocument/2006/relationships/hyperlink" Target="http://maps.google.com/?output=embed&amp;q=43.08108333,-70.74838333" TargetMode="External"/><Relationship Id="rId537" Type="http://schemas.openxmlformats.org/officeDocument/2006/relationships/hyperlink" Target="http://www.usharbormaster.com/secure/auxview.cfm?recordid=32380" TargetMode="External"/><Relationship Id="rId744" Type="http://schemas.openxmlformats.org/officeDocument/2006/relationships/hyperlink" Target="http://www.usharbormaster.com/secure/AuxAidReport_new.cfm?id=25876" TargetMode="External"/><Relationship Id="rId951" Type="http://schemas.openxmlformats.org/officeDocument/2006/relationships/hyperlink" Target="http://maps.google.com/?output=embed&amp;q=43.99638889,-69.66277778" TargetMode="External"/><Relationship Id="rId80" Type="http://schemas.openxmlformats.org/officeDocument/2006/relationships/hyperlink" Target="http://www.usharbormaster.com/secure/AuxAidReport_new.cfm?id=29996" TargetMode="External"/><Relationship Id="rId176" Type="http://schemas.openxmlformats.org/officeDocument/2006/relationships/hyperlink" Target="http://www.usharbormaster.com/secure/AuxAidReport_new.cfm?id=29038" TargetMode="External"/><Relationship Id="rId383" Type="http://schemas.openxmlformats.org/officeDocument/2006/relationships/hyperlink" Target="http://maps.google.com/?output=embed&amp;q=43.98119722,-69.87094444" TargetMode="External"/><Relationship Id="rId590" Type="http://schemas.openxmlformats.org/officeDocument/2006/relationships/hyperlink" Target="http://maps.google.com/?output=embed&amp;q=43.78541667,-69.87666667" TargetMode="External"/><Relationship Id="rId604" Type="http://schemas.openxmlformats.org/officeDocument/2006/relationships/hyperlink" Target="http://www.usharbormaster.com/secure/AuxAidReport_new.cfm?id=25102" TargetMode="External"/><Relationship Id="rId811" Type="http://schemas.openxmlformats.org/officeDocument/2006/relationships/hyperlink" Target="http://maps.google.com/?output=embed&amp;q=43.65277778,-70.22805556" TargetMode="External"/><Relationship Id="rId243" Type="http://schemas.openxmlformats.org/officeDocument/2006/relationships/hyperlink" Target="http://maps.google.com/?output=embed&amp;q=43.81136944,-69.74578611" TargetMode="External"/><Relationship Id="rId450" Type="http://schemas.openxmlformats.org/officeDocument/2006/relationships/hyperlink" Target="http://maps.google.com/?output=embed&amp;q=42.96723000,-70.62338000" TargetMode="External"/><Relationship Id="rId688" Type="http://schemas.openxmlformats.org/officeDocument/2006/relationships/hyperlink" Target="http://www.usharbormaster.com/secure/AuxAidReport_new.cfm?id=28875" TargetMode="External"/><Relationship Id="rId895" Type="http://schemas.openxmlformats.org/officeDocument/2006/relationships/hyperlink" Target="http://maps.google.com/?output=embed&amp;q=43.46694444,-70.36000000" TargetMode="External"/><Relationship Id="rId909" Type="http://schemas.openxmlformats.org/officeDocument/2006/relationships/hyperlink" Target="http://www.usharbormaster.com/secure/auxview.cfm?recordid=45056" TargetMode="External"/><Relationship Id="rId38" Type="http://schemas.openxmlformats.org/officeDocument/2006/relationships/hyperlink" Target="http://maps.google.com/?output=embed&amp;q=43.08071667,-70.75390000" TargetMode="External"/><Relationship Id="rId103" Type="http://schemas.openxmlformats.org/officeDocument/2006/relationships/hyperlink" Target="http://maps.google.com/?output=embed&amp;q=43.86638889,-69.55388889" TargetMode="External"/><Relationship Id="rId310" Type="http://schemas.openxmlformats.org/officeDocument/2006/relationships/hyperlink" Target="http://maps.google.com/?output=embed&amp;q=43.70792778,-70.15865000" TargetMode="External"/><Relationship Id="rId548" Type="http://schemas.openxmlformats.org/officeDocument/2006/relationships/hyperlink" Target="http://www.usharbormaster.com/secure/AuxAidReport_new.cfm?id=32329" TargetMode="External"/><Relationship Id="rId755" Type="http://schemas.openxmlformats.org/officeDocument/2006/relationships/hyperlink" Target="http://maps.google.com/?output=embed&amp;q=43.07935333,-70.74055167" TargetMode="External"/><Relationship Id="rId91" Type="http://schemas.openxmlformats.org/officeDocument/2006/relationships/hyperlink" Target="http://maps.google.com/?output=embed&amp;q=43.83670000,-69.63196667" TargetMode="External"/><Relationship Id="rId187" Type="http://schemas.openxmlformats.org/officeDocument/2006/relationships/hyperlink" Target="http://maps.google.com/?output=embed&amp;q=43.79667500,-69.95395833" TargetMode="External"/><Relationship Id="rId394" Type="http://schemas.openxmlformats.org/officeDocument/2006/relationships/hyperlink" Target="http://maps.google.com/?output=embed&amp;q=43.64582778,-70.25252500" TargetMode="External"/><Relationship Id="rId408" Type="http://schemas.openxmlformats.org/officeDocument/2006/relationships/hyperlink" Target="http://www.usharbormaster.com/secure/AuxAidReport_new.cfm?id=23725" TargetMode="External"/><Relationship Id="rId615" Type="http://schemas.openxmlformats.org/officeDocument/2006/relationships/hyperlink" Target="http://maps.google.com/?output=embed&amp;q=43.07851000,-70.70517694" TargetMode="External"/><Relationship Id="rId822" Type="http://schemas.openxmlformats.org/officeDocument/2006/relationships/hyperlink" Target="http://maps.google.com/?output=embed&amp;q=43.08383333,-70.71835000" TargetMode="External"/><Relationship Id="rId254" Type="http://schemas.openxmlformats.org/officeDocument/2006/relationships/hyperlink" Target="http://maps.google.com/?output=embed&amp;q=43.82781389,-69.70643056" TargetMode="External"/><Relationship Id="rId699" Type="http://schemas.openxmlformats.org/officeDocument/2006/relationships/hyperlink" Target="http://maps.google.com/?output=embed&amp;q=43.78936111,-70.15788889" TargetMode="External"/><Relationship Id="rId49" Type="http://schemas.openxmlformats.org/officeDocument/2006/relationships/hyperlink" Target="http://www.usharbormaster.com/secure/auxview.cfm?recordid=44489" TargetMode="External"/><Relationship Id="rId114" Type="http://schemas.openxmlformats.org/officeDocument/2006/relationships/hyperlink" Target="http://maps.google.com/?output=embed&amp;q=43.86088889,-69.56230556" TargetMode="External"/><Relationship Id="rId461" Type="http://schemas.openxmlformats.org/officeDocument/2006/relationships/hyperlink" Target="http://www.usharbormaster.com/secure/auxview.cfm?recordid=30994" TargetMode="External"/><Relationship Id="rId559" Type="http://schemas.openxmlformats.org/officeDocument/2006/relationships/hyperlink" Target="http://maps.google.com/?output=embed&amp;q=43.11321667,-70.86211667" TargetMode="External"/><Relationship Id="rId766" Type="http://schemas.openxmlformats.org/officeDocument/2006/relationships/hyperlink" Target="http://maps.google.com/?output=embed&amp;q=43.65578333,-70.23723333" TargetMode="External"/><Relationship Id="rId198" Type="http://schemas.openxmlformats.org/officeDocument/2006/relationships/hyperlink" Target="http://maps.google.com/?output=embed&amp;q=43.85694722,-69.66428056" TargetMode="External"/><Relationship Id="rId321" Type="http://schemas.openxmlformats.org/officeDocument/2006/relationships/hyperlink" Target="http://www.usharbormaster.com/secure/auxview.cfm?recordid=44487" TargetMode="External"/><Relationship Id="rId419" Type="http://schemas.openxmlformats.org/officeDocument/2006/relationships/hyperlink" Target="http://maps.google.com/?output=embed&amp;q=43.64567389,-70.25283694" TargetMode="External"/><Relationship Id="rId626" Type="http://schemas.openxmlformats.org/officeDocument/2006/relationships/hyperlink" Target="http://maps.google.com/?output=embed&amp;q=43.83333361,-69.64933333" TargetMode="External"/><Relationship Id="rId833" Type="http://schemas.openxmlformats.org/officeDocument/2006/relationships/hyperlink" Target="http://www.usharbormaster.com/secure/auxview.cfm?recordid=30054" TargetMode="External"/><Relationship Id="rId265" Type="http://schemas.openxmlformats.org/officeDocument/2006/relationships/hyperlink" Target="http://www.usharbormaster.com/secure/auxview.cfm?recordid=31072" TargetMode="External"/><Relationship Id="rId472" Type="http://schemas.openxmlformats.org/officeDocument/2006/relationships/hyperlink" Target="http://www.usharbormaster.com/secure/AuxAidReport_new.cfm?id=30996" TargetMode="External"/><Relationship Id="rId900" Type="http://schemas.openxmlformats.org/officeDocument/2006/relationships/hyperlink" Target="http://www.usharbormaster.com/secure/AuxAidReport_new.cfm?id=45053" TargetMode="External"/><Relationship Id="rId125" Type="http://schemas.openxmlformats.org/officeDocument/2006/relationships/hyperlink" Target="http://www.usharbormaster.com/secure/auxview.cfm?recordid=41340" TargetMode="External"/><Relationship Id="rId332" Type="http://schemas.openxmlformats.org/officeDocument/2006/relationships/hyperlink" Target="http://www.usharbormaster.com/secure/AuxAidReport_new.cfm?id=36911" TargetMode="External"/><Relationship Id="rId777" Type="http://schemas.openxmlformats.org/officeDocument/2006/relationships/hyperlink" Target="http://www.usharbormaster.com/secure/auxview.cfm?recordid=36870" TargetMode="External"/><Relationship Id="rId637" Type="http://schemas.openxmlformats.org/officeDocument/2006/relationships/hyperlink" Target="http://www.usharbormaster.com/secure/auxview.cfm?recordid=44618" TargetMode="External"/><Relationship Id="rId844" Type="http://schemas.openxmlformats.org/officeDocument/2006/relationships/hyperlink" Target="http://www.usharbormaster.com/secure/AuxAidReport_new.cfm?id=42781" TargetMode="External"/><Relationship Id="rId276" Type="http://schemas.openxmlformats.org/officeDocument/2006/relationships/hyperlink" Target="http://www.usharbormaster.com/secure/AuxAidReport_new.cfm?id=43988" TargetMode="External"/><Relationship Id="rId483" Type="http://schemas.openxmlformats.org/officeDocument/2006/relationships/hyperlink" Target="http://maps.google.com/?output=embed&amp;q=43.99993611,-69.54590556" TargetMode="External"/><Relationship Id="rId690" Type="http://schemas.openxmlformats.org/officeDocument/2006/relationships/hyperlink" Target="http://maps.google.com/?output=embed&amp;q=44.07900000,-69.80011111" TargetMode="External"/><Relationship Id="rId704" Type="http://schemas.openxmlformats.org/officeDocument/2006/relationships/hyperlink" Target="http://www.usharbormaster.com/secure/AuxAidReport_new.cfm?id=30639" TargetMode="External"/><Relationship Id="rId911" Type="http://schemas.openxmlformats.org/officeDocument/2006/relationships/hyperlink" Target="http://maps.google.com/?output=embed&amp;q=43.47000000,-70.34944444" TargetMode="External"/><Relationship Id="rId40" Type="http://schemas.openxmlformats.org/officeDocument/2006/relationships/hyperlink" Target="http://www.usharbormaster.com/secure/AuxAidReport_new.cfm?id=42743" TargetMode="External"/><Relationship Id="rId136" Type="http://schemas.openxmlformats.org/officeDocument/2006/relationships/hyperlink" Target="http://www.usharbormaster.com/secure/AuxAidReport_new.cfm?id=32252" TargetMode="External"/><Relationship Id="rId343" Type="http://schemas.openxmlformats.org/officeDocument/2006/relationships/hyperlink" Target="http://maps.google.com/?output=embed&amp;q=43.84788333,-69.62850000" TargetMode="External"/><Relationship Id="rId550" Type="http://schemas.openxmlformats.org/officeDocument/2006/relationships/hyperlink" Target="http://maps.google.com/?output=embed&amp;q=43.10620000,-70.85580000" TargetMode="External"/><Relationship Id="rId788" Type="http://schemas.openxmlformats.org/officeDocument/2006/relationships/hyperlink" Target="http://www.usharbormaster.com/secure/AuxAidReport_new.cfm?id=27010" TargetMode="External"/><Relationship Id="rId203" Type="http://schemas.openxmlformats.org/officeDocument/2006/relationships/hyperlink" Target="http://maps.google.com/?output=embed&amp;q=42.95054972,-70.71471972" TargetMode="External"/><Relationship Id="rId648" Type="http://schemas.openxmlformats.org/officeDocument/2006/relationships/hyperlink" Target="http://www.usharbormaster.com/secure/AuxAidReport_new.cfm?id=42739" TargetMode="External"/><Relationship Id="rId855" Type="http://schemas.openxmlformats.org/officeDocument/2006/relationships/hyperlink" Target="http://maps.google.com/?output=embed&amp;q=42.92930833,-70.69509167" TargetMode="External"/><Relationship Id="rId287" Type="http://schemas.openxmlformats.org/officeDocument/2006/relationships/hyperlink" Target="http://maps.google.com/?output=embed&amp;q=43.72380000,-70.19803333" TargetMode="External"/><Relationship Id="rId410" Type="http://schemas.openxmlformats.org/officeDocument/2006/relationships/hyperlink" Target="http://maps.google.com/?output=embed&amp;q=43.64247028,-70.25080000" TargetMode="External"/><Relationship Id="rId494" Type="http://schemas.openxmlformats.org/officeDocument/2006/relationships/hyperlink" Target="http://maps.google.com/?output=embed&amp;q=43.99955556,-69.54353056" TargetMode="External"/><Relationship Id="rId508" Type="http://schemas.openxmlformats.org/officeDocument/2006/relationships/hyperlink" Target="http://www.usharbormaster.com/secure/AuxAidReport_new.cfm?id=31005" TargetMode="External"/><Relationship Id="rId715" Type="http://schemas.openxmlformats.org/officeDocument/2006/relationships/hyperlink" Target="http://maps.google.com/?output=embed&amp;q=43.47122222,-70.39808333" TargetMode="External"/><Relationship Id="rId922" Type="http://schemas.openxmlformats.org/officeDocument/2006/relationships/hyperlink" Target="http://maps.google.com/?output=embed&amp;q=43.45500000,-70.33250000" TargetMode="External"/><Relationship Id="rId147" Type="http://schemas.openxmlformats.org/officeDocument/2006/relationships/hyperlink" Target="http://maps.google.com/?output=embed&amp;q=43.71324167,-70.18627500" TargetMode="External"/><Relationship Id="rId354" Type="http://schemas.openxmlformats.org/officeDocument/2006/relationships/hyperlink" Target="http://maps.google.com/?output=embed&amp;q=43.82765000,-70.01623333" TargetMode="External"/><Relationship Id="rId799" Type="http://schemas.openxmlformats.org/officeDocument/2006/relationships/hyperlink" Target="http://maps.google.com/?output=embed&amp;q=43.11583333,-70.81000000" TargetMode="External"/><Relationship Id="rId51" Type="http://schemas.openxmlformats.org/officeDocument/2006/relationships/hyperlink" Target="http://maps.google.com/?output=embed&amp;q=43.72741944,-70.09399444" TargetMode="External"/><Relationship Id="rId561" Type="http://schemas.openxmlformats.org/officeDocument/2006/relationships/hyperlink" Target="http://www.usharbormaster.com/secure/auxview.cfm?recordid=30351" TargetMode="External"/><Relationship Id="rId659" Type="http://schemas.openxmlformats.org/officeDocument/2006/relationships/hyperlink" Target="http://maps.google.com/?output=embed&amp;q=43.92988333,-69.26536667" TargetMode="External"/><Relationship Id="rId866" Type="http://schemas.openxmlformats.org/officeDocument/2006/relationships/hyperlink" Target="http://maps.google.com/?output=embed&amp;q=43.10737972,-70.86337000" TargetMode="External"/><Relationship Id="rId214" Type="http://schemas.openxmlformats.org/officeDocument/2006/relationships/hyperlink" Target="http://maps.google.com/?output=embed&amp;q=43.49400000,-70.44472222" TargetMode="External"/><Relationship Id="rId298" Type="http://schemas.openxmlformats.org/officeDocument/2006/relationships/hyperlink" Target="http://maps.google.com/?output=embed&amp;q=43.84896667,-69.67876667" TargetMode="External"/><Relationship Id="rId421" Type="http://schemas.openxmlformats.org/officeDocument/2006/relationships/hyperlink" Target="http://www.usharbormaster.com/secure/auxview.cfm?recordid=23728" TargetMode="External"/><Relationship Id="rId519" Type="http://schemas.openxmlformats.org/officeDocument/2006/relationships/hyperlink" Target="http://maps.google.com/?output=embed&amp;q=44.00448056,-69.54385833" TargetMode="External"/><Relationship Id="rId158" Type="http://schemas.openxmlformats.org/officeDocument/2006/relationships/hyperlink" Target="http://maps.google.com/?output=embed&amp;q=43.71235000,-70.18769722" TargetMode="External"/><Relationship Id="rId726" Type="http://schemas.openxmlformats.org/officeDocument/2006/relationships/hyperlink" Target="http://maps.google.com/?output=embed&amp;q=43.48780556,-70.43361111" TargetMode="External"/><Relationship Id="rId933" Type="http://schemas.openxmlformats.org/officeDocument/2006/relationships/hyperlink" Target="http://www.usharbormaster.com/secure/auxview.cfm?recordid=44592" TargetMode="External"/><Relationship Id="rId62" Type="http://schemas.openxmlformats.org/officeDocument/2006/relationships/hyperlink" Target="http://maps.google.com/?output=embed&amp;q=43.73358889,-70.16302778" TargetMode="External"/><Relationship Id="rId365" Type="http://schemas.openxmlformats.org/officeDocument/2006/relationships/hyperlink" Target="http://www.usharbormaster.com/secure/auxview.cfm?recordid=42626" TargetMode="External"/><Relationship Id="rId572" Type="http://schemas.openxmlformats.org/officeDocument/2006/relationships/hyperlink" Target="http://www.usharbormaster.com/secure/AuxAidReport_new.cfm?id=30353" TargetMode="External"/><Relationship Id="rId225" Type="http://schemas.openxmlformats.org/officeDocument/2006/relationships/hyperlink" Target="http://www.usharbormaster.com/secure/auxview.cfm?recordid=36848" TargetMode="External"/><Relationship Id="rId432" Type="http://schemas.openxmlformats.org/officeDocument/2006/relationships/hyperlink" Target="http://www.usharbormaster.com/secure/AuxAidReport_new.cfm?id=28386" TargetMode="External"/><Relationship Id="rId877" Type="http://schemas.openxmlformats.org/officeDocument/2006/relationships/hyperlink" Target="http://www.usharbormaster.com/secure/auxview.cfm?recordid=45075" TargetMode="External"/><Relationship Id="rId737" Type="http://schemas.openxmlformats.org/officeDocument/2006/relationships/hyperlink" Target="http://www.usharbormaster.com/secure/auxview.cfm?recordid=25872" TargetMode="External"/><Relationship Id="rId944" Type="http://schemas.openxmlformats.org/officeDocument/2006/relationships/hyperlink" Target="http://www.usharbormaster.com/secure/AuxAidReport_new.cfm?id=30059" TargetMode="External"/><Relationship Id="rId73" Type="http://schemas.openxmlformats.org/officeDocument/2006/relationships/hyperlink" Target="http://www.usharbormaster.com/secure/auxview.cfm?recordid=36912" TargetMode="External"/><Relationship Id="rId169" Type="http://schemas.openxmlformats.org/officeDocument/2006/relationships/hyperlink" Target="http://www.usharbormaster.com/secure/auxview.cfm?recordid=29070" TargetMode="External"/><Relationship Id="rId376" Type="http://schemas.openxmlformats.org/officeDocument/2006/relationships/hyperlink" Target="http://www.usharbormaster.com/secure/AuxAidReport_new.cfm?id=42625" TargetMode="External"/><Relationship Id="rId583" Type="http://schemas.openxmlformats.org/officeDocument/2006/relationships/hyperlink" Target="http://maps.google.com/?output=embed&amp;q=43.10711667,-70.85658333" TargetMode="External"/><Relationship Id="rId790" Type="http://schemas.openxmlformats.org/officeDocument/2006/relationships/hyperlink" Target="http://maps.google.com/?output=embed&amp;q=43.65310528,-70.24311750" TargetMode="External"/><Relationship Id="rId804" Type="http://schemas.openxmlformats.org/officeDocument/2006/relationships/hyperlink" Target="http://www.usharbormaster.com/secure/AuxAidReport_new.cfm?id=23724" TargetMode="External"/><Relationship Id="rId4" Type="http://schemas.openxmlformats.org/officeDocument/2006/relationships/hyperlink" Target="http://www.usharbormaster.com/secure/auxviewall.cfm" TargetMode="External"/><Relationship Id="rId236" Type="http://schemas.openxmlformats.org/officeDocument/2006/relationships/hyperlink" Target="http://www.usharbormaster.com/secure/AuxAidReport_new.cfm?id=32396" TargetMode="External"/><Relationship Id="rId443" Type="http://schemas.openxmlformats.org/officeDocument/2006/relationships/hyperlink" Target="http://maps.google.com/?output=embed&amp;q=43.76484000,-69.31581000" TargetMode="External"/><Relationship Id="rId650" Type="http://schemas.openxmlformats.org/officeDocument/2006/relationships/hyperlink" Target="http://maps.google.com/?output=embed&amp;q=43.92856667,-69.26430000" TargetMode="External"/><Relationship Id="rId888" Type="http://schemas.openxmlformats.org/officeDocument/2006/relationships/hyperlink" Target="http://www.usharbormaster.com/secure/AuxAidReport_new.cfm?id=45079" TargetMode="External"/><Relationship Id="rId303" Type="http://schemas.openxmlformats.org/officeDocument/2006/relationships/hyperlink" Target="http://maps.google.com/?output=embed&amp;q=43.86558333,-69.67946667" TargetMode="External"/><Relationship Id="rId748" Type="http://schemas.openxmlformats.org/officeDocument/2006/relationships/hyperlink" Target="http://www.usharbormaster.com/secure/AuxAidReport_new.cfm?id=36840" TargetMode="External"/><Relationship Id="rId955" Type="http://schemas.openxmlformats.org/officeDocument/2006/relationships/hyperlink" Target="http://maps.google.com/?output=embed&amp;q=43.99777778,-69.66111111" TargetMode="External"/><Relationship Id="rId84" Type="http://schemas.openxmlformats.org/officeDocument/2006/relationships/hyperlink" Target="http://www.usharbormaster.com/secure/AuxAidReport_new.cfm?id=29997" TargetMode="External"/><Relationship Id="rId387" Type="http://schemas.openxmlformats.org/officeDocument/2006/relationships/hyperlink" Target="http://maps.google.com/?output=embed&amp;q=43.98465000,-69.87548333" TargetMode="External"/><Relationship Id="rId510" Type="http://schemas.openxmlformats.org/officeDocument/2006/relationships/hyperlink" Target="http://maps.google.com/?output=embed&amp;q=44.00236111,-69.54314722" TargetMode="External"/><Relationship Id="rId594" Type="http://schemas.openxmlformats.org/officeDocument/2006/relationships/hyperlink" Target="http://maps.google.com/?output=embed&amp;q=43.78550000,-69.87525000" TargetMode="External"/><Relationship Id="rId608" Type="http://schemas.openxmlformats.org/officeDocument/2006/relationships/hyperlink" Target="http://www.usharbormaster.com/secure/AuxAidReport_new.cfm?id=25103" TargetMode="External"/><Relationship Id="rId815" Type="http://schemas.openxmlformats.org/officeDocument/2006/relationships/hyperlink" Target="http://maps.google.com/?output=embed&amp;q=43.65531833,-70.22816139" TargetMode="External"/><Relationship Id="rId247" Type="http://schemas.openxmlformats.org/officeDocument/2006/relationships/hyperlink" Target="http://maps.google.com/?output=embed&amp;q=43.80952778,-69.74655556" TargetMode="External"/><Relationship Id="rId899" Type="http://schemas.openxmlformats.org/officeDocument/2006/relationships/hyperlink" Target="http://maps.google.com/?output=embed&amp;q=43.46972222,-70.35083333" TargetMode="External"/><Relationship Id="rId107" Type="http://schemas.openxmlformats.org/officeDocument/2006/relationships/hyperlink" Target="http://maps.google.com/?output=embed&amp;q=43.86427778,-69.55386111" TargetMode="External"/><Relationship Id="rId454" Type="http://schemas.openxmlformats.org/officeDocument/2006/relationships/hyperlink" Target="http://maps.google.com/?output=embed&amp;q=43.70747444,-69.75783889" TargetMode="External"/><Relationship Id="rId661" Type="http://schemas.openxmlformats.org/officeDocument/2006/relationships/hyperlink" Target="http://www.usharbormaster.com/secure/auxview.cfm?recordid=40159" TargetMode="External"/><Relationship Id="rId759" Type="http://schemas.openxmlformats.org/officeDocument/2006/relationships/hyperlink" Target="http://maps.google.com/?output=embed&amp;q=43.07946333,-70.74115333" TargetMode="External"/><Relationship Id="rId11" Type="http://schemas.openxmlformats.org/officeDocument/2006/relationships/hyperlink" Target="http://www.usharbormaster.com/secure/auxviewall.cfm" TargetMode="External"/><Relationship Id="rId314" Type="http://schemas.openxmlformats.org/officeDocument/2006/relationships/hyperlink" Target="http://maps.google.com/?output=embed&amp;q=43.70813889,-70.15634722" TargetMode="External"/><Relationship Id="rId398" Type="http://schemas.openxmlformats.org/officeDocument/2006/relationships/hyperlink" Target="http://maps.google.com/?output=embed&amp;q=43.64501111,-70.25216111" TargetMode="External"/><Relationship Id="rId521" Type="http://schemas.openxmlformats.org/officeDocument/2006/relationships/hyperlink" Target="http://www.usharbormaster.com/secure/auxview.cfm?recordid=31009" TargetMode="External"/><Relationship Id="rId619" Type="http://schemas.openxmlformats.org/officeDocument/2006/relationships/hyperlink" Target="http://maps.google.com/?output=embed&amp;q=43.07996389,-70.70794694" TargetMode="External"/><Relationship Id="rId95" Type="http://schemas.openxmlformats.org/officeDocument/2006/relationships/hyperlink" Target="http://maps.google.com/?output=embed&amp;q=43.84833333,-69.63194444" TargetMode="External"/><Relationship Id="rId160" Type="http://schemas.openxmlformats.org/officeDocument/2006/relationships/hyperlink" Target="http://www.usharbormaster.com/secure/AuxAidReport_new.cfm?id=44482" TargetMode="External"/><Relationship Id="rId826" Type="http://schemas.openxmlformats.org/officeDocument/2006/relationships/hyperlink" Target="http://maps.google.com/?output=embed&amp;q=43.72675000,-70.19461667" TargetMode="External"/><Relationship Id="rId258" Type="http://schemas.openxmlformats.org/officeDocument/2006/relationships/hyperlink" Target="http://maps.google.com/?output=embed&amp;q=43.82322778,-69.70573611" TargetMode="External"/><Relationship Id="rId465" Type="http://schemas.openxmlformats.org/officeDocument/2006/relationships/hyperlink" Target="http://www.usharbormaster.com/secure/auxview.cfm?recordid=30995" TargetMode="External"/><Relationship Id="rId672" Type="http://schemas.openxmlformats.org/officeDocument/2006/relationships/hyperlink" Target="http://www.usharbormaster.com/secure/AuxAidReport_new.cfm?id=28308" TargetMode="External"/><Relationship Id="rId22" Type="http://schemas.openxmlformats.org/officeDocument/2006/relationships/hyperlink" Target="http://maps.google.com/?output=embed&amp;q=43.08419444,-70.71419444" TargetMode="External"/><Relationship Id="rId118" Type="http://schemas.openxmlformats.org/officeDocument/2006/relationships/hyperlink" Target="http://maps.google.com/?output=embed&amp;q=43.10366667,-70.79208333" TargetMode="External"/><Relationship Id="rId325" Type="http://schemas.openxmlformats.org/officeDocument/2006/relationships/hyperlink" Target="http://www.usharbormaster.com/secure/auxview.cfm?recordid=32332" TargetMode="External"/><Relationship Id="rId532" Type="http://schemas.openxmlformats.org/officeDocument/2006/relationships/hyperlink" Target="http://www.usharbormaster.com/secure/AuxAidReport_new.cfm?id=32334" TargetMode="External"/><Relationship Id="rId171" Type="http://schemas.openxmlformats.org/officeDocument/2006/relationships/hyperlink" Target="http://maps.google.com/?output=embed&amp;q=43.74805556,-69.98769444" TargetMode="External"/><Relationship Id="rId837" Type="http://schemas.openxmlformats.org/officeDocument/2006/relationships/hyperlink" Target="http://www.usharbormaster.com/secure/auxview.cfm?recordid=29995" TargetMode="External"/><Relationship Id="rId269" Type="http://schemas.openxmlformats.org/officeDocument/2006/relationships/hyperlink" Target="http://www.usharbormaster.com/secure/auxview.cfm?recordid=44620" TargetMode="External"/><Relationship Id="rId476" Type="http://schemas.openxmlformats.org/officeDocument/2006/relationships/hyperlink" Target="http://www.usharbormaster.com/secure/AuxAidReport_new.cfm?id=30997" TargetMode="External"/><Relationship Id="rId683" Type="http://schemas.openxmlformats.org/officeDocument/2006/relationships/hyperlink" Target="http://maps.google.com/?output=embed&amp;q=44.08941667,-69.79125000" TargetMode="External"/><Relationship Id="rId890" Type="http://schemas.openxmlformats.org/officeDocument/2006/relationships/hyperlink" Target="http://maps.google.com/?output=embed&amp;q=43.65194444,-70.11805556" TargetMode="External"/><Relationship Id="rId904" Type="http://schemas.openxmlformats.org/officeDocument/2006/relationships/hyperlink" Target="http://www.usharbormaster.com/secure/AuxAidReport_new.cfm?id=45054" TargetMode="External"/><Relationship Id="rId33" Type="http://schemas.openxmlformats.org/officeDocument/2006/relationships/hyperlink" Target="http://www.usharbormaster.com/secure/auxview.cfm?recordid=32331" TargetMode="External"/><Relationship Id="rId129" Type="http://schemas.openxmlformats.org/officeDocument/2006/relationships/hyperlink" Target="http://www.usharbormaster.com/secure/auxview.cfm?recordid=32251" TargetMode="External"/><Relationship Id="rId336" Type="http://schemas.openxmlformats.org/officeDocument/2006/relationships/hyperlink" Target="http://www.usharbormaster.com/secure/AuxAidReport_new.cfm?id=32394" TargetMode="External"/><Relationship Id="rId543" Type="http://schemas.openxmlformats.org/officeDocument/2006/relationships/hyperlink" Target="http://maps.google.com/?output=embed&amp;q=43.82233333,-69.60913333" TargetMode="External"/><Relationship Id="rId182" Type="http://schemas.openxmlformats.org/officeDocument/2006/relationships/hyperlink" Target="http://maps.google.com/?output=embed&amp;q=44.03209444,-69.53482778" TargetMode="External"/><Relationship Id="rId403" Type="http://schemas.openxmlformats.org/officeDocument/2006/relationships/hyperlink" Target="http://maps.google.com/?output=embed&amp;q=43.64439444,-70.25185000" TargetMode="External"/><Relationship Id="rId750" Type="http://schemas.openxmlformats.org/officeDocument/2006/relationships/hyperlink" Target="http://maps.google.com/?output=embed&amp;q=43.46555556,-70.39444444" TargetMode="External"/><Relationship Id="rId848" Type="http://schemas.openxmlformats.org/officeDocument/2006/relationships/hyperlink" Target="http://www.usharbormaster.com/secure/AuxAidReport_new.cfm?id=45050" TargetMode="External"/><Relationship Id="rId487" Type="http://schemas.openxmlformats.org/officeDocument/2006/relationships/hyperlink" Target="http://maps.google.com/?output=embed&amp;q=43.99980556,-69.54511667" TargetMode="External"/><Relationship Id="rId610" Type="http://schemas.openxmlformats.org/officeDocument/2006/relationships/hyperlink" Target="http://maps.google.com/?output=embed&amp;q=43.08100000,-70.70425000" TargetMode="External"/><Relationship Id="rId694" Type="http://schemas.openxmlformats.org/officeDocument/2006/relationships/hyperlink" Target="http://maps.google.com/?output=embed&amp;q=43.83210278,-69.73617222" TargetMode="External"/><Relationship Id="rId708" Type="http://schemas.openxmlformats.org/officeDocument/2006/relationships/hyperlink" Target="http://www.usharbormaster.com/secure/AuxAidReport_new.cfm?id=43985" TargetMode="External"/><Relationship Id="rId915" Type="http://schemas.openxmlformats.org/officeDocument/2006/relationships/hyperlink" Target="http://maps.google.com/?output=embed&amp;q=43.46972222,-70.35694444" TargetMode="External"/><Relationship Id="rId347" Type="http://schemas.openxmlformats.org/officeDocument/2006/relationships/hyperlink" Target="http://maps.google.com/?output=embed&amp;q=43.82723333,-70.01580000" TargetMode="External"/><Relationship Id="rId44" Type="http://schemas.openxmlformats.org/officeDocument/2006/relationships/hyperlink" Target="http://www.usharbormaster.com/secure/AuxAidReport_new.cfm?id=42742" TargetMode="External"/><Relationship Id="rId554" Type="http://schemas.openxmlformats.org/officeDocument/2006/relationships/hyperlink" Target="http://maps.google.com/?output=embed&amp;q=43.10633333,-70.85646667" TargetMode="External"/><Relationship Id="rId761" Type="http://schemas.openxmlformats.org/officeDocument/2006/relationships/hyperlink" Target="http://www.usharbormaster.com/secure/auxview.cfm?recordid=29957" TargetMode="External"/><Relationship Id="rId859" Type="http://schemas.openxmlformats.org/officeDocument/2006/relationships/hyperlink" Target="http://maps.google.com/?output=embed&amp;q=43.02225000,-70.54005000" TargetMode="External"/><Relationship Id="rId193" Type="http://schemas.openxmlformats.org/officeDocument/2006/relationships/hyperlink" Target="http://www.usharbormaster.com/secure/auxview.cfm?recordid=44771" TargetMode="External"/><Relationship Id="rId207" Type="http://schemas.openxmlformats.org/officeDocument/2006/relationships/hyperlink" Target="http://maps.google.com/?output=embed&amp;q=43.49229167,-70.44044444" TargetMode="External"/><Relationship Id="rId414" Type="http://schemas.openxmlformats.org/officeDocument/2006/relationships/hyperlink" Target="http://maps.google.com/?output=embed&amp;q=43.64669639,-70.25346917" TargetMode="External"/><Relationship Id="rId498" Type="http://schemas.openxmlformats.org/officeDocument/2006/relationships/hyperlink" Target="http://maps.google.com/?output=embed&amp;q=44.00019444,-69.54331111" TargetMode="External"/><Relationship Id="rId621" Type="http://schemas.openxmlformats.org/officeDocument/2006/relationships/hyperlink" Target="http://www.usharbormaster.com/secure/auxview.cfm?recordid=30051" TargetMode="External"/><Relationship Id="rId260" Type="http://schemas.openxmlformats.org/officeDocument/2006/relationships/hyperlink" Target="http://www.usharbormaster.com/secure/AuxAidReport_new.cfm?id=31070" TargetMode="External"/><Relationship Id="rId719" Type="http://schemas.openxmlformats.org/officeDocument/2006/relationships/hyperlink" Target="http://maps.google.com/?output=embed&amp;q=43.48305556,-70.42330556" TargetMode="External"/><Relationship Id="rId926" Type="http://schemas.openxmlformats.org/officeDocument/2006/relationships/hyperlink" Target="http://maps.google.com/?output=embed&amp;q=43.81400361,-69.98189361" TargetMode="External"/><Relationship Id="rId55" Type="http://schemas.openxmlformats.org/officeDocument/2006/relationships/hyperlink" Target="http://maps.google.com/?output=embed&amp;q=43.72785278,-70.09366389" TargetMode="External"/><Relationship Id="rId120" Type="http://schemas.openxmlformats.org/officeDocument/2006/relationships/hyperlink" Target="http://www.usharbormaster.com/secure/AuxAidReport_new.cfm?id=23614" TargetMode="External"/><Relationship Id="rId358" Type="http://schemas.openxmlformats.org/officeDocument/2006/relationships/hyperlink" Target="http://maps.google.com/?output=embed&amp;q=43.82783333,-70.01606667" TargetMode="External"/><Relationship Id="rId565" Type="http://schemas.openxmlformats.org/officeDocument/2006/relationships/hyperlink" Target="http://www.usharbormaster.com/secure/auxview.cfm?recordid=30352" TargetMode="External"/><Relationship Id="rId772" Type="http://schemas.openxmlformats.org/officeDocument/2006/relationships/hyperlink" Target="http://www.usharbormaster.com/secure/AuxAidReport_new.cfm?id=36869" TargetMode="External"/><Relationship Id="rId218" Type="http://schemas.openxmlformats.org/officeDocument/2006/relationships/hyperlink" Target="http://maps.google.com/?output=embed&amp;q=43.49408333,-70.44441667" TargetMode="External"/><Relationship Id="rId425" Type="http://schemas.openxmlformats.org/officeDocument/2006/relationships/hyperlink" Target="http://www.usharbormaster.com/secure/auxview.cfm?recordid=23729" TargetMode="External"/><Relationship Id="rId632" Type="http://schemas.openxmlformats.org/officeDocument/2006/relationships/hyperlink" Target="http://www.usharbormaster.com/secure/AuxAidReport_new.cfm?id=30052" TargetMode="External"/><Relationship Id="rId271" Type="http://schemas.openxmlformats.org/officeDocument/2006/relationships/hyperlink" Target="http://maps.google.com/?output=embed&amp;q=43.34472222,-70.48194444" TargetMode="External"/><Relationship Id="rId937" Type="http://schemas.openxmlformats.org/officeDocument/2006/relationships/hyperlink" Target="http://www.usharbormaster.com/secure/auxview.cfm?recordid=44593" TargetMode="External"/><Relationship Id="rId66" Type="http://schemas.openxmlformats.org/officeDocument/2006/relationships/hyperlink" Target="http://maps.google.com/?output=embed&amp;q=43.73325000,-70.16331389" TargetMode="External"/><Relationship Id="rId131" Type="http://schemas.openxmlformats.org/officeDocument/2006/relationships/hyperlink" Target="http://maps.google.com/?output=embed&amp;q=43.84405556,-69.55944444" TargetMode="External"/><Relationship Id="rId369" Type="http://schemas.openxmlformats.org/officeDocument/2006/relationships/hyperlink" Target="http://www.usharbormaster.com/secure/auxview.cfm?recordid=42624" TargetMode="External"/><Relationship Id="rId576" Type="http://schemas.openxmlformats.org/officeDocument/2006/relationships/hyperlink" Target="http://www.usharbormaster.com/secure/AuxAidReport_new.cfm?id=30354" TargetMode="External"/><Relationship Id="rId783" Type="http://schemas.openxmlformats.org/officeDocument/2006/relationships/hyperlink" Target="http://maps.google.com/?output=embed&amp;q=43.65478333,-70.23700000" TargetMode="External"/><Relationship Id="rId229" Type="http://schemas.openxmlformats.org/officeDocument/2006/relationships/hyperlink" Target="http://www.usharbormaster.com/secure/auxview.cfm?recordid=23597" TargetMode="External"/><Relationship Id="rId436" Type="http://schemas.openxmlformats.org/officeDocument/2006/relationships/hyperlink" Target="http://www.usharbormaster.com/secure/AuxAidReport_new.cfm?id=44850" TargetMode="External"/><Relationship Id="rId643" Type="http://schemas.openxmlformats.org/officeDocument/2006/relationships/hyperlink" Target="http://maps.google.com/?output=embed&amp;q=43.92415556,-69.58347222" TargetMode="External"/><Relationship Id="rId850" Type="http://schemas.openxmlformats.org/officeDocument/2006/relationships/hyperlink" Target="http://maps.google.com/?output=embed&amp;q=43.02223000,-70.54138000" TargetMode="External"/><Relationship Id="rId948" Type="http://schemas.openxmlformats.org/officeDocument/2006/relationships/hyperlink" Target="http://www.usharbormaster.com/secure/AuxAidReport_new.cfm?id=30060" TargetMode="External"/><Relationship Id="rId77" Type="http://schemas.openxmlformats.org/officeDocument/2006/relationships/hyperlink" Target="http://www.usharbormaster.com/secure/auxview.cfm?recordid=29996" TargetMode="External"/><Relationship Id="rId282" Type="http://schemas.openxmlformats.org/officeDocument/2006/relationships/hyperlink" Target="http://maps.google.com/?output=embed&amp;q=43.72331667,-70.19855000" TargetMode="External"/><Relationship Id="rId503" Type="http://schemas.openxmlformats.org/officeDocument/2006/relationships/hyperlink" Target="http://maps.google.com/?output=embed&amp;q=44.00084722,-69.54308333" TargetMode="External"/><Relationship Id="rId587" Type="http://schemas.openxmlformats.org/officeDocument/2006/relationships/hyperlink" Target="http://maps.google.com/?output=embed&amp;q=43.10730000,-70.85711667" TargetMode="External"/><Relationship Id="rId710" Type="http://schemas.openxmlformats.org/officeDocument/2006/relationships/hyperlink" Target="http://maps.google.com/?output=embed&amp;q=43.46347222,-70.39350000" TargetMode="External"/><Relationship Id="rId808" Type="http://schemas.openxmlformats.org/officeDocument/2006/relationships/hyperlink" Target="http://www.usharbormaster.com/secure/AuxAidReport_new.cfm?id=43833"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3.71366667,-70.18588889" TargetMode="External"/><Relationship Id="rId447" Type="http://schemas.openxmlformats.org/officeDocument/2006/relationships/hyperlink" Target="http://maps.google.com/?output=embed&amp;q=43.83697000,-69.50606000" TargetMode="External"/><Relationship Id="rId794" Type="http://schemas.openxmlformats.org/officeDocument/2006/relationships/hyperlink" Target="http://maps.google.com/?output=embed&amp;q=43.11648333,-70.81041667" TargetMode="External"/><Relationship Id="rId654" Type="http://schemas.openxmlformats.org/officeDocument/2006/relationships/hyperlink" Target="http://maps.google.com/?output=embed&amp;q=43.92893333,-69.26405000" TargetMode="External"/><Relationship Id="rId861" Type="http://schemas.openxmlformats.org/officeDocument/2006/relationships/hyperlink" Target="http://www.usharbormaster.com/secure/auxview.cfm?recordid=42814" TargetMode="External"/><Relationship Id="rId293" Type="http://schemas.openxmlformats.org/officeDocument/2006/relationships/hyperlink" Target="http://www.usharbormaster.com/secure/auxview.cfm?recordid=44020" TargetMode="External"/><Relationship Id="rId307" Type="http://schemas.openxmlformats.org/officeDocument/2006/relationships/hyperlink" Target="http://maps.google.com/?output=embed&amp;q=43.70826111,-70.15868611" TargetMode="External"/><Relationship Id="rId514" Type="http://schemas.openxmlformats.org/officeDocument/2006/relationships/hyperlink" Target="http://maps.google.com/?output=embed&amp;q=44.00320556,-69.54343333" TargetMode="External"/><Relationship Id="rId721" Type="http://schemas.openxmlformats.org/officeDocument/2006/relationships/hyperlink" Target="http://www.usharbormaster.com/secure/auxview.cfm?recordid=25878" TargetMode="External"/><Relationship Id="rId88" Type="http://schemas.openxmlformats.org/officeDocument/2006/relationships/hyperlink" Target="http://www.usharbormaster.com/secure/AuxAidReport_new.cfm?id=29998" TargetMode="External"/><Relationship Id="rId153" Type="http://schemas.openxmlformats.org/officeDocument/2006/relationships/hyperlink" Target="http://www.usharbormaster.com/secure/auxview.cfm?recordid=44481" TargetMode="External"/><Relationship Id="rId360" Type="http://schemas.openxmlformats.org/officeDocument/2006/relationships/hyperlink" Target="http://www.usharbormaster.com/secure/AuxAidReport_new.cfm?id=28901" TargetMode="External"/><Relationship Id="rId598" Type="http://schemas.openxmlformats.org/officeDocument/2006/relationships/hyperlink" Target="http://maps.google.com/?output=embed&amp;q=43.81930556,-69.60566667" TargetMode="External"/><Relationship Id="rId819" Type="http://schemas.openxmlformats.org/officeDocument/2006/relationships/hyperlink" Target="http://maps.google.com/?output=embed&amp;q=43.08250000,-70.71925000" TargetMode="External"/><Relationship Id="rId220" Type="http://schemas.openxmlformats.org/officeDocument/2006/relationships/hyperlink" Target="http://www.usharbormaster.com/secure/AuxAidReport_new.cfm?id=36846" TargetMode="External"/><Relationship Id="rId458" Type="http://schemas.openxmlformats.org/officeDocument/2006/relationships/hyperlink" Target="http://maps.google.com/?output=embed&amp;q=43.45698861,-70.32901833" TargetMode="External"/><Relationship Id="rId665" Type="http://schemas.openxmlformats.org/officeDocument/2006/relationships/hyperlink" Target="http://www.usharbormaster.com/secure/auxview.cfm?recordid=28309" TargetMode="External"/><Relationship Id="rId872" Type="http://schemas.openxmlformats.org/officeDocument/2006/relationships/hyperlink" Target="http://www.usharbormaster.com/secure/AuxAidReport_new.cfm?id=26991" TargetMode="External"/><Relationship Id="rId15" Type="http://schemas.openxmlformats.org/officeDocument/2006/relationships/hyperlink" Target="http://www.usharbormaster.com/secure/auxviewall.cfm" TargetMode="External"/><Relationship Id="rId318" Type="http://schemas.openxmlformats.org/officeDocument/2006/relationships/hyperlink" Target="http://maps.google.com/?output=embed&amp;q=43.70779444,-70.15634444" TargetMode="External"/><Relationship Id="rId525" Type="http://schemas.openxmlformats.org/officeDocument/2006/relationships/hyperlink" Target="http://www.usharbormaster.com/secure/auxview.cfm?recordid=32333" TargetMode="External"/><Relationship Id="rId732" Type="http://schemas.openxmlformats.org/officeDocument/2006/relationships/hyperlink" Target="http://www.usharbormaster.com/secure/AuxAidReport_new.cfm?id=25871" TargetMode="External"/><Relationship Id="rId99" Type="http://schemas.openxmlformats.org/officeDocument/2006/relationships/hyperlink" Target="http://maps.google.com/?output=embed&amp;q=43.76063333,-69.98853333" TargetMode="External"/><Relationship Id="rId164" Type="http://schemas.openxmlformats.org/officeDocument/2006/relationships/hyperlink" Target="http://www.usharbormaster.com/secure/AuxAidReport_new.cfm?id=44483" TargetMode="External"/><Relationship Id="rId371" Type="http://schemas.openxmlformats.org/officeDocument/2006/relationships/hyperlink" Target="http://maps.google.com/?output=embed&amp;q=43.83247500,-70.02697222" TargetMode="External"/><Relationship Id="rId469" Type="http://schemas.openxmlformats.org/officeDocument/2006/relationships/hyperlink" Target="http://www.usharbormaster.com/secure/auxview.cfm?recordid=30996" TargetMode="External"/><Relationship Id="rId676" Type="http://schemas.openxmlformats.org/officeDocument/2006/relationships/hyperlink" Target="http://www.usharbormaster.com/secure/AuxAidReport_new.cfm?id=31214" TargetMode="External"/><Relationship Id="rId883" Type="http://schemas.openxmlformats.org/officeDocument/2006/relationships/hyperlink" Target="http://maps.google.com/?output=embed&amp;q=43.46361111,-70.35694444" TargetMode="External"/><Relationship Id="rId26" Type="http://schemas.openxmlformats.org/officeDocument/2006/relationships/hyperlink" Target="http://maps.google.com/?output=embed&amp;q=43.08108333,-70.74838333" TargetMode="External"/><Relationship Id="rId231" Type="http://schemas.openxmlformats.org/officeDocument/2006/relationships/hyperlink" Target="http://maps.google.com/?output=embed&amp;q=43.64235167,-70.25980000" TargetMode="External"/><Relationship Id="rId329" Type="http://schemas.openxmlformats.org/officeDocument/2006/relationships/hyperlink" Target="http://www.usharbormaster.com/secure/auxview.cfm?recordid=36911" TargetMode="External"/><Relationship Id="rId536" Type="http://schemas.openxmlformats.org/officeDocument/2006/relationships/hyperlink" Target="http://www.usharbormaster.com/secure/AuxAidReport_new.cfm?id=32335" TargetMode="External"/><Relationship Id="rId175" Type="http://schemas.openxmlformats.org/officeDocument/2006/relationships/hyperlink" Target="http://maps.google.com/?output=embed&amp;q=43.74800000,-69.98738889" TargetMode="External"/><Relationship Id="rId743" Type="http://schemas.openxmlformats.org/officeDocument/2006/relationships/hyperlink" Target="http://maps.google.com/?output=embed&amp;q=43.47886111,-70.41100000" TargetMode="External"/><Relationship Id="rId950" Type="http://schemas.openxmlformats.org/officeDocument/2006/relationships/hyperlink" Target="http://maps.google.com/?output=embed&amp;q=43.99638889,-69.66277778" TargetMode="External"/><Relationship Id="rId382" Type="http://schemas.openxmlformats.org/officeDocument/2006/relationships/hyperlink" Target="http://maps.google.com/?output=embed&amp;q=43.98119722,-69.87094444" TargetMode="External"/><Relationship Id="rId603" Type="http://schemas.openxmlformats.org/officeDocument/2006/relationships/hyperlink" Target="http://maps.google.com/?output=embed&amp;q=43.07944444,-70.70444444" TargetMode="External"/><Relationship Id="rId687" Type="http://schemas.openxmlformats.org/officeDocument/2006/relationships/hyperlink" Target="http://maps.google.com/?output=embed&amp;q=44.08705000,-69.79863333" TargetMode="External"/><Relationship Id="rId810" Type="http://schemas.openxmlformats.org/officeDocument/2006/relationships/hyperlink" Target="http://maps.google.com/?output=embed&amp;q=43.65277778,-70.22805556" TargetMode="External"/><Relationship Id="rId908" Type="http://schemas.openxmlformats.org/officeDocument/2006/relationships/hyperlink" Target="http://www.usharbormaster.com/secure/AuxAidReport_new.cfm?id=45055" TargetMode="External"/><Relationship Id="rId242" Type="http://schemas.openxmlformats.org/officeDocument/2006/relationships/hyperlink" Target="http://maps.google.com/?output=embed&amp;q=43.81136944,-69.74578611" TargetMode="External"/><Relationship Id="rId894" Type="http://schemas.openxmlformats.org/officeDocument/2006/relationships/hyperlink" Target="http://maps.google.com/?output=embed&amp;q=43.46694444,-70.36000000" TargetMode="External"/><Relationship Id="rId37" Type="http://schemas.openxmlformats.org/officeDocument/2006/relationships/hyperlink" Target="http://www.usharbormaster.com/secure/auxview.cfm?recordid=42743" TargetMode="External"/><Relationship Id="rId102" Type="http://schemas.openxmlformats.org/officeDocument/2006/relationships/hyperlink" Target="http://maps.google.com/?output=embed&amp;q=43.86638889,-69.55388889" TargetMode="External"/><Relationship Id="rId547" Type="http://schemas.openxmlformats.org/officeDocument/2006/relationships/hyperlink" Target="http://maps.google.com/?output=embed&amp;q=43.82227778,-69.60813889" TargetMode="External"/><Relationship Id="rId754" Type="http://schemas.openxmlformats.org/officeDocument/2006/relationships/hyperlink" Target="http://maps.google.com/?output=embed&amp;q=43.07935333,-70.74055167" TargetMode="External"/><Relationship Id="rId90" Type="http://schemas.openxmlformats.org/officeDocument/2006/relationships/hyperlink" Target="http://maps.google.com/?output=embed&amp;q=43.83670000,-69.63196667" TargetMode="External"/><Relationship Id="rId186" Type="http://schemas.openxmlformats.org/officeDocument/2006/relationships/hyperlink" Target="http://maps.google.com/?output=embed&amp;q=43.79667500,-69.95395833" TargetMode="External"/><Relationship Id="rId393" Type="http://schemas.openxmlformats.org/officeDocument/2006/relationships/hyperlink" Target="http://www.usharbormaster.com/secure/auxview.cfm?recordid=23731" TargetMode="External"/><Relationship Id="rId407" Type="http://schemas.openxmlformats.org/officeDocument/2006/relationships/hyperlink" Target="http://maps.google.com/?output=embed&amp;q=43.64679444,-70.25325528" TargetMode="External"/><Relationship Id="rId614" Type="http://schemas.openxmlformats.org/officeDocument/2006/relationships/hyperlink" Target="http://maps.google.com/?output=embed&amp;q=43.07851000,-70.70517694" TargetMode="External"/><Relationship Id="rId821" Type="http://schemas.openxmlformats.org/officeDocument/2006/relationships/hyperlink" Target="http://www.usharbormaster.com/secure/auxview.cfm?recordid=41342" TargetMode="External"/><Relationship Id="rId253" Type="http://schemas.openxmlformats.org/officeDocument/2006/relationships/hyperlink" Target="http://www.usharbormaster.com/secure/auxview.cfm?recordid=31069" TargetMode="External"/><Relationship Id="rId460" Type="http://schemas.openxmlformats.org/officeDocument/2006/relationships/hyperlink" Target="http://www.usharbormaster.com/secure/AuxAidReport_new.cfm?id=44719" TargetMode="External"/><Relationship Id="rId698" Type="http://schemas.openxmlformats.org/officeDocument/2006/relationships/hyperlink" Target="http://maps.google.com/?output=embed&amp;q=43.78936111,-70.15788889" TargetMode="External"/><Relationship Id="rId919" Type="http://schemas.openxmlformats.org/officeDocument/2006/relationships/hyperlink" Target="http://maps.google.com/?output=embed&amp;q=43.45500000,-70.33638889" TargetMode="External"/><Relationship Id="rId48" Type="http://schemas.openxmlformats.org/officeDocument/2006/relationships/hyperlink" Target="http://www.usharbormaster.com/secure/AuxAidReport_new.cfm?id=44488" TargetMode="External"/><Relationship Id="rId113" Type="http://schemas.openxmlformats.org/officeDocument/2006/relationships/hyperlink" Target="http://www.usharbormaster.com/secure/auxview.cfm?recordid=32250" TargetMode="External"/><Relationship Id="rId320" Type="http://schemas.openxmlformats.org/officeDocument/2006/relationships/hyperlink" Target="http://www.usharbormaster.com/secure/AuxAidReport_new.cfm?id=30378" TargetMode="External"/><Relationship Id="rId558" Type="http://schemas.openxmlformats.org/officeDocument/2006/relationships/hyperlink" Target="http://maps.google.com/?output=embed&amp;q=43.11321667,-70.86211667" TargetMode="External"/><Relationship Id="rId765" Type="http://schemas.openxmlformats.org/officeDocument/2006/relationships/hyperlink" Target="http://www.usharbormaster.com/secure/auxview.cfm?recordid=36871" TargetMode="External"/><Relationship Id="rId197" Type="http://schemas.openxmlformats.org/officeDocument/2006/relationships/hyperlink" Target="http://www.usharbormaster.com/secure/auxview.cfm?recordid=44770" TargetMode="External"/><Relationship Id="rId418" Type="http://schemas.openxmlformats.org/officeDocument/2006/relationships/hyperlink" Target="http://maps.google.com/?output=embed&amp;q=43.64567389,-70.25283694" TargetMode="External"/><Relationship Id="rId625" Type="http://schemas.openxmlformats.org/officeDocument/2006/relationships/hyperlink" Target="http://www.usharbormaster.com/secure/auxview.cfm?recordid=30053" TargetMode="External"/><Relationship Id="rId832" Type="http://schemas.openxmlformats.org/officeDocument/2006/relationships/hyperlink" Target="http://www.usharbormaster.com/secure/AuxAidReport_new.cfm?id=28306" TargetMode="External"/><Relationship Id="rId264" Type="http://schemas.openxmlformats.org/officeDocument/2006/relationships/hyperlink" Target="http://www.usharbormaster.com/secure/AuxAidReport_new.cfm?id=31071" TargetMode="External"/><Relationship Id="rId471" Type="http://schemas.openxmlformats.org/officeDocument/2006/relationships/hyperlink" Target="http://maps.google.com/?output=embed&amp;q=44.01983333,-69.54337222" TargetMode="External"/><Relationship Id="rId59" Type="http://schemas.openxmlformats.org/officeDocument/2006/relationships/hyperlink" Target="http://maps.google.com/?output=embed&amp;q=43.73388056,-70.16216111" TargetMode="External"/><Relationship Id="rId124" Type="http://schemas.openxmlformats.org/officeDocument/2006/relationships/hyperlink" Target="http://www.usharbormaster.com/secure/AuxAidReport_new.cfm?id=28341" TargetMode="External"/><Relationship Id="rId569" Type="http://schemas.openxmlformats.org/officeDocument/2006/relationships/hyperlink" Target="http://www.usharbormaster.com/secure/auxview.cfm?recordid=30353" TargetMode="External"/><Relationship Id="rId776" Type="http://schemas.openxmlformats.org/officeDocument/2006/relationships/hyperlink" Target="http://www.usharbormaster.com/secure/AuxAidReport_new.cfm?id=36867" TargetMode="External"/><Relationship Id="rId331" Type="http://schemas.openxmlformats.org/officeDocument/2006/relationships/hyperlink" Target="http://maps.google.com/?output=embed&amp;q=43.40150000,-70.39900000" TargetMode="External"/><Relationship Id="rId429" Type="http://schemas.openxmlformats.org/officeDocument/2006/relationships/hyperlink" Target="http://www.usharbormaster.com/secure/auxview.cfm?recordid=28386" TargetMode="External"/><Relationship Id="rId636" Type="http://schemas.openxmlformats.org/officeDocument/2006/relationships/hyperlink" Target="http://www.usharbormaster.com/secure/AuxAidReport_new.cfm?id=42715" TargetMode="External"/><Relationship Id="rId843" Type="http://schemas.openxmlformats.org/officeDocument/2006/relationships/hyperlink" Target="http://maps.google.com/?output=embed&amp;q=43.93075000,-69.57958333" TargetMode="External"/><Relationship Id="rId275" Type="http://schemas.openxmlformats.org/officeDocument/2006/relationships/hyperlink" Target="http://maps.google.com/?output=embed&amp;q=43.80249278,-70.04369889" TargetMode="External"/><Relationship Id="rId482" Type="http://schemas.openxmlformats.org/officeDocument/2006/relationships/hyperlink" Target="http://maps.google.com/?output=embed&amp;q=43.99993611,-69.54590556" TargetMode="External"/><Relationship Id="rId703" Type="http://schemas.openxmlformats.org/officeDocument/2006/relationships/hyperlink" Target="http://maps.google.com/?output=embed&amp;q=43.79240000,-70.15026667" TargetMode="External"/><Relationship Id="rId910" Type="http://schemas.openxmlformats.org/officeDocument/2006/relationships/hyperlink" Target="http://maps.google.com/?output=embed&amp;q=43.47000000,-70.34944444" TargetMode="External"/><Relationship Id="rId135" Type="http://schemas.openxmlformats.org/officeDocument/2006/relationships/hyperlink" Target="http://maps.google.com/?output=embed&amp;q=43.84388889,-69.55930556" TargetMode="External"/><Relationship Id="rId342" Type="http://schemas.openxmlformats.org/officeDocument/2006/relationships/hyperlink" Target="http://maps.google.com/?output=embed&amp;q=43.84788333,-69.62850000" TargetMode="External"/><Relationship Id="rId787" Type="http://schemas.openxmlformats.org/officeDocument/2006/relationships/hyperlink" Target="http://maps.google.com/?output=embed&amp;q=43.65552000,-70.23485306" TargetMode="External"/><Relationship Id="rId202" Type="http://schemas.openxmlformats.org/officeDocument/2006/relationships/hyperlink" Target="http://maps.google.com/?output=embed&amp;q=42.95054972,-70.71471972" TargetMode="External"/><Relationship Id="rId647" Type="http://schemas.openxmlformats.org/officeDocument/2006/relationships/hyperlink" Target="http://maps.google.com/?output=embed&amp;q=43.92102778,-69.59222222" TargetMode="External"/><Relationship Id="rId854" Type="http://schemas.openxmlformats.org/officeDocument/2006/relationships/hyperlink" Target="http://maps.google.com/?output=embed&amp;q=42.92930833,-70.6950916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usharbormaster.com/secure/auxview.cfm?recordid=23614" TargetMode="External"/><Relationship Id="rId671" Type="http://schemas.openxmlformats.org/officeDocument/2006/relationships/hyperlink" Target="http://maps.google.com/?output=embed&amp;q=43.72520000,-70.19665000" TargetMode="External"/><Relationship Id="rId769" Type="http://schemas.openxmlformats.org/officeDocument/2006/relationships/hyperlink" Target="http://www.usharbormaster.com/secure/auxview.cfm?recordid=36869" TargetMode="External"/><Relationship Id="rId21" Type="http://schemas.openxmlformats.org/officeDocument/2006/relationships/hyperlink" Target="http://www.usharbormaster.com/secure/auxview.cfm?recordid=41344" TargetMode="External"/><Relationship Id="rId324" Type="http://schemas.openxmlformats.org/officeDocument/2006/relationships/hyperlink" Target="http://www.usharbormaster.com/secure/AuxAidReport_new.cfm?id=44487" TargetMode="External"/><Relationship Id="rId531" Type="http://schemas.openxmlformats.org/officeDocument/2006/relationships/hyperlink" Target="http://maps.google.com/?output=embed&amp;q=43.85908333,-69.59169444" TargetMode="External"/><Relationship Id="rId629" Type="http://schemas.openxmlformats.org/officeDocument/2006/relationships/hyperlink" Target="http://www.usharbormaster.com/secure/auxview.cfm?recordid=30052" TargetMode="External"/><Relationship Id="rId170" Type="http://schemas.openxmlformats.org/officeDocument/2006/relationships/hyperlink" Target="http://maps.google.com/?output=embed&amp;q=43.74805556,-69.98769444" TargetMode="External"/><Relationship Id="rId836" Type="http://schemas.openxmlformats.org/officeDocument/2006/relationships/hyperlink" Target="http://www.usharbormaster.com/secure/AuxAidReport_new.cfm?id=30054" TargetMode="External"/><Relationship Id="rId268" Type="http://schemas.openxmlformats.org/officeDocument/2006/relationships/hyperlink" Target="http://www.usharbormaster.com/secure/AuxAidReport_new.cfm?id=31072" TargetMode="External"/><Relationship Id="rId475" Type="http://schemas.openxmlformats.org/officeDocument/2006/relationships/hyperlink" Target="http://maps.google.com/?output=embed&amp;q=44.02185000,-69.54335000" TargetMode="External"/><Relationship Id="rId682" Type="http://schemas.openxmlformats.org/officeDocument/2006/relationships/hyperlink" Target="http://maps.google.com/?output=embed&amp;q=44.08941667,-69.79125000" TargetMode="External"/><Relationship Id="rId903" Type="http://schemas.openxmlformats.org/officeDocument/2006/relationships/hyperlink" Target="http://maps.google.com/?output=embed&amp;q=43.47027778,-70.34972222" TargetMode="External"/><Relationship Id="rId32" Type="http://schemas.openxmlformats.org/officeDocument/2006/relationships/hyperlink" Target="http://www.usharbormaster.com/secure/AuxAidReport_new.cfm?id=41346" TargetMode="External"/><Relationship Id="rId128" Type="http://schemas.openxmlformats.org/officeDocument/2006/relationships/hyperlink" Target="http://www.usharbormaster.com/secure/AuxAidReport_new.cfm?id=41340" TargetMode="External"/><Relationship Id="rId335" Type="http://schemas.openxmlformats.org/officeDocument/2006/relationships/hyperlink" Target="http://maps.google.com/?output=embed&amp;q=43.83588333,-69.68011667" TargetMode="External"/><Relationship Id="rId542" Type="http://schemas.openxmlformats.org/officeDocument/2006/relationships/hyperlink" Target="http://maps.google.com/?output=embed&amp;q=43.82233333,-69.60913333" TargetMode="External"/><Relationship Id="rId181" Type="http://schemas.openxmlformats.org/officeDocument/2006/relationships/hyperlink" Target="http://www.usharbormaster.com/secure/auxview.cfm?recordid=40109" TargetMode="External"/><Relationship Id="rId402" Type="http://schemas.openxmlformats.org/officeDocument/2006/relationships/hyperlink" Target="http://maps.google.com/?output=embed&amp;q=43.64439444,-70.25185000" TargetMode="External"/><Relationship Id="rId847" Type="http://schemas.openxmlformats.org/officeDocument/2006/relationships/hyperlink" Target="http://maps.google.com/?output=embed&amp;q=43.47250000,-70.36222222" TargetMode="External"/><Relationship Id="rId279" Type="http://schemas.openxmlformats.org/officeDocument/2006/relationships/hyperlink" Target="http://maps.google.com/?output=embed&amp;q=43.76606667,-69.94751667" TargetMode="External"/><Relationship Id="rId486" Type="http://schemas.openxmlformats.org/officeDocument/2006/relationships/hyperlink" Target="http://maps.google.com/?output=embed&amp;q=43.99980556,-69.54511667" TargetMode="External"/><Relationship Id="rId693" Type="http://schemas.openxmlformats.org/officeDocument/2006/relationships/hyperlink" Target="http://www.usharbormaster.com/secure/auxview.cfm?recordid=35450" TargetMode="External"/><Relationship Id="rId707" Type="http://schemas.openxmlformats.org/officeDocument/2006/relationships/hyperlink" Target="http://maps.google.com/?output=embed&amp;q=43.81990000,-69.98470806" TargetMode="External"/><Relationship Id="rId914" Type="http://schemas.openxmlformats.org/officeDocument/2006/relationships/hyperlink" Target="http://maps.google.com/?output=embed&amp;q=43.46972222,-70.35694444" TargetMode="External"/><Relationship Id="rId43" Type="http://schemas.openxmlformats.org/officeDocument/2006/relationships/hyperlink" Target="http://maps.google.com/?output=embed&amp;q=43.08066667,-70.75528333" TargetMode="External"/><Relationship Id="rId139" Type="http://schemas.openxmlformats.org/officeDocument/2006/relationships/hyperlink" Target="http://maps.google.com/?output=embed&amp;q=43.84344444,-69.55888889" TargetMode="External"/><Relationship Id="rId346" Type="http://schemas.openxmlformats.org/officeDocument/2006/relationships/hyperlink" Target="http://maps.google.com/?output=embed&amp;q=43.82723333,-70.01580000" TargetMode="External"/><Relationship Id="rId553" Type="http://schemas.openxmlformats.org/officeDocument/2006/relationships/hyperlink" Target="http://www.usharbormaster.com/secure/auxview.cfm?recordid=30349" TargetMode="External"/><Relationship Id="rId760" Type="http://schemas.openxmlformats.org/officeDocument/2006/relationships/hyperlink" Target="http://www.usharbormaster.com/secure/AuxAidReport_new.cfm?id=26240" TargetMode="External"/><Relationship Id="rId192" Type="http://schemas.openxmlformats.org/officeDocument/2006/relationships/hyperlink" Target="http://www.usharbormaster.com/secure/AuxAidReport_new.cfm?id=25793" TargetMode="External"/><Relationship Id="rId206" Type="http://schemas.openxmlformats.org/officeDocument/2006/relationships/hyperlink" Target="http://maps.google.com/?output=embed&amp;q=43.49229167,-70.44044444" TargetMode="External"/><Relationship Id="rId413" Type="http://schemas.openxmlformats.org/officeDocument/2006/relationships/hyperlink" Target="http://www.usharbormaster.com/secure/auxview.cfm?recordid=23726" TargetMode="External"/><Relationship Id="rId858" Type="http://schemas.openxmlformats.org/officeDocument/2006/relationships/hyperlink" Target="http://maps.google.com/?output=embed&amp;q=43.02225000,-70.54005000" TargetMode="External"/><Relationship Id="rId497" Type="http://schemas.openxmlformats.org/officeDocument/2006/relationships/hyperlink" Target="http://www.usharbormaster.com/secure/auxview.cfm?recordid=31003" TargetMode="External"/><Relationship Id="rId620" Type="http://schemas.openxmlformats.org/officeDocument/2006/relationships/hyperlink" Target="http://www.usharbormaster.com/secure/AuxAidReport_new.cfm?id=41339" TargetMode="External"/><Relationship Id="rId718" Type="http://schemas.openxmlformats.org/officeDocument/2006/relationships/hyperlink" Target="http://maps.google.com/?output=embed&amp;q=43.48305556,-70.42330556" TargetMode="External"/><Relationship Id="rId925" Type="http://schemas.openxmlformats.org/officeDocument/2006/relationships/hyperlink" Target="http://www.usharbormaster.com/secure/auxview.cfm?recordid=44590" TargetMode="External"/><Relationship Id="rId357" Type="http://schemas.openxmlformats.org/officeDocument/2006/relationships/hyperlink" Target="http://www.usharbormaster.com/secure/auxview.cfm?recordid=28901" TargetMode="External"/><Relationship Id="rId54" Type="http://schemas.openxmlformats.org/officeDocument/2006/relationships/hyperlink" Target="http://maps.google.com/?output=embed&amp;q=43.72785278,-70.09366389" TargetMode="External"/><Relationship Id="rId217" Type="http://schemas.openxmlformats.org/officeDocument/2006/relationships/hyperlink" Target="http://www.usharbormaster.com/secure/auxview.cfm?recordid=36846" TargetMode="External"/><Relationship Id="rId564" Type="http://schemas.openxmlformats.org/officeDocument/2006/relationships/hyperlink" Target="http://www.usharbormaster.com/secure/AuxAidReport_new.cfm?id=30351" TargetMode="External"/><Relationship Id="rId771" Type="http://schemas.openxmlformats.org/officeDocument/2006/relationships/hyperlink" Target="http://maps.google.com/?output=embed&amp;q=43.65546667,-70.23708333" TargetMode="External"/><Relationship Id="rId869" Type="http://schemas.openxmlformats.org/officeDocument/2006/relationships/hyperlink" Target="http://www.usharbormaster.com/secure/auxview.cfm?recordid=26991" TargetMode="External"/><Relationship Id="rId424" Type="http://schemas.openxmlformats.org/officeDocument/2006/relationships/hyperlink" Target="http://www.usharbormaster.com/secure/AuxAidReport_new.cfm?id=23728" TargetMode="External"/><Relationship Id="rId631" Type="http://schemas.openxmlformats.org/officeDocument/2006/relationships/hyperlink" Target="http://maps.google.com/?output=embed&amp;q=43.83083333,-69.64783333" TargetMode="External"/><Relationship Id="rId729" Type="http://schemas.openxmlformats.org/officeDocument/2006/relationships/hyperlink" Target="http://www.usharbormaster.com/secure/auxview.cfm?recordid=25871" TargetMode="External"/><Relationship Id="rId270" Type="http://schemas.openxmlformats.org/officeDocument/2006/relationships/hyperlink" Target="http://maps.google.com/?output=embed&amp;q=43.34472222,-70.48194444" TargetMode="External"/><Relationship Id="rId936" Type="http://schemas.openxmlformats.org/officeDocument/2006/relationships/hyperlink" Target="http://www.usharbormaster.com/secure/AuxAidReport_new.cfm?id=44592" TargetMode="External"/><Relationship Id="rId65" Type="http://schemas.openxmlformats.org/officeDocument/2006/relationships/hyperlink" Target="http://www.usharbormaster.com/secure/auxview.cfm?recordid=44486" TargetMode="External"/><Relationship Id="rId130" Type="http://schemas.openxmlformats.org/officeDocument/2006/relationships/hyperlink" Target="http://maps.google.com/?output=embed&amp;q=43.84405556,-69.55944444" TargetMode="External"/><Relationship Id="rId368" Type="http://schemas.openxmlformats.org/officeDocument/2006/relationships/hyperlink" Target="http://www.usharbormaster.com/secure/AuxAidReport_new.cfm?id=42626" TargetMode="External"/><Relationship Id="rId575" Type="http://schemas.openxmlformats.org/officeDocument/2006/relationships/hyperlink" Target="http://maps.google.com/?output=embed&amp;q=43.10953333,-70.85875000" TargetMode="External"/><Relationship Id="rId782" Type="http://schemas.openxmlformats.org/officeDocument/2006/relationships/hyperlink" Target="http://maps.google.com/?output=embed&amp;q=43.65478333,-70.23700000" TargetMode="External"/><Relationship Id="rId228" Type="http://schemas.openxmlformats.org/officeDocument/2006/relationships/hyperlink" Target="http://www.usharbormaster.com/secure/AuxAidReport_new.cfm?id=36848" TargetMode="External"/><Relationship Id="rId435" Type="http://schemas.openxmlformats.org/officeDocument/2006/relationships/hyperlink" Target="http://maps.google.com/?output=embed&amp;q=43.56608000,-70.20000694" TargetMode="External"/><Relationship Id="rId642" Type="http://schemas.openxmlformats.org/officeDocument/2006/relationships/hyperlink" Target="http://maps.google.com/?output=embed&amp;q=43.92415556,-69.58347222" TargetMode="External"/><Relationship Id="rId281" Type="http://schemas.openxmlformats.org/officeDocument/2006/relationships/hyperlink" Target="http://www.usharbormaster.com/secure/auxview.cfm?recordid=28311" TargetMode="External"/><Relationship Id="rId502" Type="http://schemas.openxmlformats.org/officeDocument/2006/relationships/hyperlink" Target="http://maps.google.com/?output=embed&amp;q=44.00084722,-69.54308333" TargetMode="External"/><Relationship Id="rId947" Type="http://schemas.openxmlformats.org/officeDocument/2006/relationships/hyperlink" Target="http://maps.google.com/?output=embed&amp;q=43.99780556,-69.66450000" TargetMode="External"/><Relationship Id="rId76" Type="http://schemas.openxmlformats.org/officeDocument/2006/relationships/hyperlink" Target="http://www.usharbormaster.com/secure/AuxAidReport_new.cfm?id=36912" TargetMode="External"/><Relationship Id="rId141" Type="http://schemas.openxmlformats.org/officeDocument/2006/relationships/hyperlink" Target="http://www.usharbormaster.com/secure/auxview.cfm?recordid=44478" TargetMode="External"/><Relationship Id="rId379" Type="http://schemas.openxmlformats.org/officeDocument/2006/relationships/hyperlink" Target="http://maps.google.com/?output=embed&amp;q=43.98283056,-69.85472222" TargetMode="External"/><Relationship Id="rId586" Type="http://schemas.openxmlformats.org/officeDocument/2006/relationships/hyperlink" Target="http://maps.google.com/?output=embed&amp;q=43.10730000,-70.85711667" TargetMode="External"/><Relationship Id="rId793" Type="http://schemas.openxmlformats.org/officeDocument/2006/relationships/hyperlink" Target="http://www.usharbormaster.com/secure/auxview.cfm?recordid=23723" TargetMode="External"/><Relationship Id="rId807" Type="http://schemas.openxmlformats.org/officeDocument/2006/relationships/hyperlink" Target="http://maps.google.com/?output=embed&amp;q=43.65030556,-70.22952778"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3.85373333,-69.72898056" TargetMode="External"/><Relationship Id="rId446" Type="http://schemas.openxmlformats.org/officeDocument/2006/relationships/hyperlink" Target="http://maps.google.com/?output=embed&amp;q=43.83697000,-69.50606000" TargetMode="External"/><Relationship Id="rId653" Type="http://schemas.openxmlformats.org/officeDocument/2006/relationships/hyperlink" Target="http://www.usharbormaster.com/secure/auxview.cfm?recordid=40157" TargetMode="External"/><Relationship Id="rId292" Type="http://schemas.openxmlformats.org/officeDocument/2006/relationships/hyperlink" Target="http://www.usharbormaster.com/secure/AuxAidReport_new.cfm?id=44019" TargetMode="External"/><Relationship Id="rId306" Type="http://schemas.openxmlformats.org/officeDocument/2006/relationships/hyperlink" Target="http://maps.google.com/?output=embed&amp;q=43.70826111,-70.15868611" TargetMode="External"/><Relationship Id="rId860" Type="http://schemas.openxmlformats.org/officeDocument/2006/relationships/hyperlink" Target="http://www.usharbormaster.com/secure/AuxAidReport_new.cfm?id=27883" TargetMode="External"/><Relationship Id="rId87" Type="http://schemas.openxmlformats.org/officeDocument/2006/relationships/hyperlink" Target="http://maps.google.com/?output=embed&amp;q=43.83848333,-69.63756667" TargetMode="External"/><Relationship Id="rId513" Type="http://schemas.openxmlformats.org/officeDocument/2006/relationships/hyperlink" Target="http://www.usharbormaster.com/secure/auxview.cfm?recordid=31007" TargetMode="External"/><Relationship Id="rId597" Type="http://schemas.openxmlformats.org/officeDocument/2006/relationships/hyperlink" Target="http://www.usharbormaster.com/secure/auxview.cfm?recordid=32330" TargetMode="External"/><Relationship Id="rId720" Type="http://schemas.openxmlformats.org/officeDocument/2006/relationships/hyperlink" Target="http://www.usharbormaster.com/secure/AuxAidReport_new.cfm?id=36841" TargetMode="External"/><Relationship Id="rId818" Type="http://schemas.openxmlformats.org/officeDocument/2006/relationships/hyperlink" Target="http://maps.google.com/?output=embed&amp;q=43.08250000,-70.71925000" TargetMode="External"/><Relationship Id="rId152" Type="http://schemas.openxmlformats.org/officeDocument/2006/relationships/hyperlink" Target="http://www.usharbormaster.com/secure/AuxAidReport_new.cfm?id=44480" TargetMode="External"/><Relationship Id="rId457" Type="http://schemas.openxmlformats.org/officeDocument/2006/relationships/hyperlink" Target="http://www.usharbormaster.com/secure/auxview.cfm?recordid=44719" TargetMode="External"/><Relationship Id="rId664" Type="http://schemas.openxmlformats.org/officeDocument/2006/relationships/hyperlink" Target="http://www.usharbormaster.com/secure/AuxAidReport_new.cfm?id=40159" TargetMode="External"/><Relationship Id="rId871" Type="http://schemas.openxmlformats.org/officeDocument/2006/relationships/hyperlink" Target="http://maps.google.com/?output=embed&amp;q=43.17966667,-70.4268333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30378" TargetMode="External"/><Relationship Id="rId524" Type="http://schemas.openxmlformats.org/officeDocument/2006/relationships/hyperlink" Target="http://www.usharbormaster.com/secure/AuxAidReport_new.cfm?id=31009" TargetMode="External"/><Relationship Id="rId731" Type="http://schemas.openxmlformats.org/officeDocument/2006/relationships/hyperlink" Target="http://maps.google.com/?output=embed&amp;q=43.46166667,-70.37672222" TargetMode="External"/><Relationship Id="rId98" Type="http://schemas.openxmlformats.org/officeDocument/2006/relationships/hyperlink" Target="http://maps.google.com/?output=embed&amp;q=43.76063333,-69.98853333" TargetMode="External"/><Relationship Id="rId163" Type="http://schemas.openxmlformats.org/officeDocument/2006/relationships/hyperlink" Target="http://maps.google.com/?output=embed&amp;q=43.71198889,-70.18813333" TargetMode="External"/><Relationship Id="rId370" Type="http://schemas.openxmlformats.org/officeDocument/2006/relationships/hyperlink" Target="http://maps.google.com/?output=embed&amp;q=43.83247500,-70.02697222" TargetMode="External"/><Relationship Id="rId829" Type="http://schemas.openxmlformats.org/officeDocument/2006/relationships/hyperlink" Target="http://www.usharbormaster.com/secure/auxview.cfm?recordid=28306" TargetMode="External"/><Relationship Id="rId230" Type="http://schemas.openxmlformats.org/officeDocument/2006/relationships/hyperlink" Target="http://maps.google.com/?output=embed&amp;q=43.64235167,-70.25980000" TargetMode="External"/><Relationship Id="rId468" Type="http://schemas.openxmlformats.org/officeDocument/2006/relationships/hyperlink" Target="http://www.usharbormaster.com/secure/AuxAidReport_new.cfm?id=30995" TargetMode="External"/><Relationship Id="rId675" Type="http://schemas.openxmlformats.org/officeDocument/2006/relationships/hyperlink" Target="http://maps.google.com/?output=embed&amp;q=43.74948333,-69.98943333" TargetMode="External"/><Relationship Id="rId882" Type="http://schemas.openxmlformats.org/officeDocument/2006/relationships/hyperlink" Target="http://maps.google.com/?output=embed&amp;q=43.46361111,-70.35694444" TargetMode="External"/><Relationship Id="rId25" Type="http://schemas.openxmlformats.org/officeDocument/2006/relationships/hyperlink" Target="http://www.usharbormaster.com/secure/auxview.cfm?recordid=41345" TargetMode="External"/><Relationship Id="rId328" Type="http://schemas.openxmlformats.org/officeDocument/2006/relationships/hyperlink" Target="http://www.usharbormaster.com/secure/AuxAidReport_new.cfm?id=32332" TargetMode="External"/><Relationship Id="rId535" Type="http://schemas.openxmlformats.org/officeDocument/2006/relationships/hyperlink" Target="http://maps.google.com/?output=embed&amp;q=43.86025000,-69.59194444" TargetMode="External"/><Relationship Id="rId742" Type="http://schemas.openxmlformats.org/officeDocument/2006/relationships/hyperlink" Target="http://maps.google.com/?output=embed&amp;q=43.47886111,-70.41100000" TargetMode="External"/><Relationship Id="rId174" Type="http://schemas.openxmlformats.org/officeDocument/2006/relationships/hyperlink" Target="http://maps.google.com/?output=embed&amp;q=43.74800000,-69.98738889" TargetMode="External"/><Relationship Id="rId381" Type="http://schemas.openxmlformats.org/officeDocument/2006/relationships/hyperlink" Target="http://www.usharbormaster.com/secure/auxview.cfm?recordid=28332" TargetMode="External"/><Relationship Id="rId602" Type="http://schemas.openxmlformats.org/officeDocument/2006/relationships/hyperlink" Target="http://maps.google.com/?output=embed&amp;q=43.07944444,-70.70444444" TargetMode="External"/><Relationship Id="rId241" Type="http://schemas.openxmlformats.org/officeDocument/2006/relationships/hyperlink" Target="http://www.usharbormaster.com/secure/auxview.cfm?recordid=31066" TargetMode="External"/><Relationship Id="rId479" Type="http://schemas.openxmlformats.org/officeDocument/2006/relationships/hyperlink" Target="http://maps.google.com/?output=embed&amp;q=44.02405833,-69.54298333" TargetMode="External"/><Relationship Id="rId686" Type="http://schemas.openxmlformats.org/officeDocument/2006/relationships/hyperlink" Target="http://maps.google.com/?output=embed&amp;q=44.08705000,-69.79863333" TargetMode="External"/><Relationship Id="rId893" Type="http://schemas.openxmlformats.org/officeDocument/2006/relationships/hyperlink" Target="http://www.usharbormaster.com/secure/auxview.cfm?recordid=45103" TargetMode="External"/><Relationship Id="rId907" Type="http://schemas.openxmlformats.org/officeDocument/2006/relationships/hyperlink" Target="http://maps.google.com/?output=embed&amp;q=43.46944444,-70.35027778" TargetMode="External"/><Relationship Id="rId36" Type="http://schemas.openxmlformats.org/officeDocument/2006/relationships/hyperlink" Target="http://www.usharbormaster.com/secure/AuxAidReport_new.cfm?id=32331" TargetMode="External"/><Relationship Id="rId339" Type="http://schemas.openxmlformats.org/officeDocument/2006/relationships/hyperlink" Target="http://maps.google.com/?output=embed&amp;q=43.84852500,-69.63050000" TargetMode="External"/><Relationship Id="rId546" Type="http://schemas.openxmlformats.org/officeDocument/2006/relationships/hyperlink" Target="http://maps.google.com/?output=embed&amp;q=43.82227778,-69.60813889" TargetMode="External"/><Relationship Id="rId753" Type="http://schemas.openxmlformats.org/officeDocument/2006/relationships/hyperlink" Target="http://www.usharbormaster.com/secure/auxview.cfm?recordid=26239" TargetMode="External"/><Relationship Id="rId101" Type="http://schemas.openxmlformats.org/officeDocument/2006/relationships/hyperlink" Target="http://www.usharbormaster.com/secure/auxview.cfm?recordid=32247" TargetMode="External"/><Relationship Id="rId185" Type="http://schemas.openxmlformats.org/officeDocument/2006/relationships/hyperlink" Target="http://www.usharbormaster.com/secure/auxview.cfm?recordid=36825" TargetMode="External"/><Relationship Id="rId406" Type="http://schemas.openxmlformats.org/officeDocument/2006/relationships/hyperlink" Target="http://maps.google.com/?output=embed&amp;q=43.64679444,-70.25325528" TargetMode="External"/><Relationship Id="rId392" Type="http://schemas.openxmlformats.org/officeDocument/2006/relationships/hyperlink" Target="http://www.usharbormaster.com/secure/AuxAidReport_new.cfm?id=28334" TargetMode="External"/><Relationship Id="rId613" Type="http://schemas.openxmlformats.org/officeDocument/2006/relationships/hyperlink" Target="http://www.usharbormaster.com/secure/auxview.cfm?recordid=41338" TargetMode="External"/><Relationship Id="rId697" Type="http://schemas.openxmlformats.org/officeDocument/2006/relationships/hyperlink" Target="http://www.usharbormaster.com/secure/auxview.cfm?recordid=30638" TargetMode="External"/><Relationship Id="rId820" Type="http://schemas.openxmlformats.org/officeDocument/2006/relationships/hyperlink" Target="http://www.usharbormaster.com/secure/AuxAidReport_new.cfm?id=41341" TargetMode="External"/><Relationship Id="rId918" Type="http://schemas.openxmlformats.org/officeDocument/2006/relationships/hyperlink" Target="http://maps.google.com/?output=embed&amp;q=43.45500000,-70.33638889" TargetMode="External"/><Relationship Id="rId252" Type="http://schemas.openxmlformats.org/officeDocument/2006/relationships/hyperlink" Target="http://www.usharbormaster.com/secure/AuxAidReport_new.cfm?id=31068" TargetMode="External"/><Relationship Id="rId47" Type="http://schemas.openxmlformats.org/officeDocument/2006/relationships/hyperlink" Target="http://maps.google.com/?output=embed&amp;q=43.72673056,-70.09483889" TargetMode="External"/><Relationship Id="rId112" Type="http://schemas.openxmlformats.org/officeDocument/2006/relationships/hyperlink" Target="http://www.usharbormaster.com/secure/AuxAidReport_new.cfm?id=32249" TargetMode="External"/><Relationship Id="rId557" Type="http://schemas.openxmlformats.org/officeDocument/2006/relationships/hyperlink" Target="http://www.usharbormaster.com/secure/auxview.cfm?recordid=30350" TargetMode="External"/><Relationship Id="rId764" Type="http://schemas.openxmlformats.org/officeDocument/2006/relationships/hyperlink" Target="http://www.usharbormaster.com/secure/AuxAidReport_new.cfm?id=29957" TargetMode="External"/><Relationship Id="rId196" Type="http://schemas.openxmlformats.org/officeDocument/2006/relationships/hyperlink" Target="http://www.usharbormaster.com/secure/AuxAidReport_new.cfm?id=44771" TargetMode="External"/><Relationship Id="rId417" Type="http://schemas.openxmlformats.org/officeDocument/2006/relationships/hyperlink" Target="http://www.usharbormaster.com/secure/auxview.cfm?recordid=23727" TargetMode="External"/><Relationship Id="rId624" Type="http://schemas.openxmlformats.org/officeDocument/2006/relationships/hyperlink" Target="http://www.usharbormaster.com/secure/AuxAidReport_new.cfm?id=30051" TargetMode="External"/><Relationship Id="rId831" Type="http://schemas.openxmlformats.org/officeDocument/2006/relationships/hyperlink" Target="http://maps.google.com/?output=embed&amp;q=43.72758333,-70.19383333" TargetMode="External"/><Relationship Id="rId263" Type="http://schemas.openxmlformats.org/officeDocument/2006/relationships/hyperlink" Target="http://maps.google.com/?output=embed&amp;q=43.81926389,-69.71020833" TargetMode="External"/><Relationship Id="rId470" Type="http://schemas.openxmlformats.org/officeDocument/2006/relationships/hyperlink" Target="http://maps.google.com/?output=embed&amp;q=44.01983333,-69.54337222" TargetMode="External"/><Relationship Id="rId929" Type="http://schemas.openxmlformats.org/officeDocument/2006/relationships/hyperlink" Target="http://www.usharbormaster.com/secure/auxview.cfm?recordid=44591" TargetMode="External"/><Relationship Id="rId58" Type="http://schemas.openxmlformats.org/officeDocument/2006/relationships/hyperlink" Target="http://maps.google.com/?output=embed&amp;q=43.73388056,-70.16216111" TargetMode="External"/><Relationship Id="rId123" Type="http://schemas.openxmlformats.org/officeDocument/2006/relationships/hyperlink" Target="http://maps.google.com/?output=embed&amp;q=44.00697222,-69.88155556" TargetMode="External"/><Relationship Id="rId330" Type="http://schemas.openxmlformats.org/officeDocument/2006/relationships/hyperlink" Target="http://maps.google.com/?output=embed&amp;q=43.40150000,-70.39900000" TargetMode="External"/><Relationship Id="rId568" Type="http://schemas.openxmlformats.org/officeDocument/2006/relationships/hyperlink" Target="http://www.usharbormaster.com/secure/AuxAidReport_new.cfm?id=30352" TargetMode="External"/><Relationship Id="rId775" Type="http://schemas.openxmlformats.org/officeDocument/2006/relationships/hyperlink" Target="http://maps.google.com/?output=embed&amp;q=43.65503333,-70.23688333" TargetMode="External"/><Relationship Id="rId428" Type="http://schemas.openxmlformats.org/officeDocument/2006/relationships/hyperlink" Target="http://www.usharbormaster.com/secure/AuxAidReport_new.cfm?id=23729" TargetMode="External"/><Relationship Id="rId635" Type="http://schemas.openxmlformats.org/officeDocument/2006/relationships/hyperlink" Target="http://maps.google.com/?output=embed&amp;q=43.08035306,-70.75107778" TargetMode="External"/><Relationship Id="rId842" Type="http://schemas.openxmlformats.org/officeDocument/2006/relationships/hyperlink" Target="http://maps.google.com/?output=embed&amp;q=43.93075000,-69.57958333" TargetMode="External"/><Relationship Id="rId274" Type="http://schemas.openxmlformats.org/officeDocument/2006/relationships/hyperlink" Target="http://maps.google.com/?output=embed&amp;q=43.80249278,-70.04369889" TargetMode="External"/><Relationship Id="rId481" Type="http://schemas.openxmlformats.org/officeDocument/2006/relationships/hyperlink" Target="http://www.usharbormaster.com/secure/auxview.cfm?recordid=30999" TargetMode="External"/><Relationship Id="rId702" Type="http://schemas.openxmlformats.org/officeDocument/2006/relationships/hyperlink" Target="http://maps.google.com/?output=embed&amp;q=43.79240000,-70.15026667" TargetMode="External"/><Relationship Id="rId69" Type="http://schemas.openxmlformats.org/officeDocument/2006/relationships/hyperlink" Target="http://www.usharbormaster.com/secure/auxview.cfm?recordid=28655" TargetMode="External"/><Relationship Id="rId134" Type="http://schemas.openxmlformats.org/officeDocument/2006/relationships/hyperlink" Target="http://maps.google.com/?output=embed&amp;q=43.84388889,-69.55930556" TargetMode="External"/><Relationship Id="rId579" Type="http://schemas.openxmlformats.org/officeDocument/2006/relationships/hyperlink" Target="http://maps.google.com/?output=embed&amp;q=43.10960000,-70.85918333" TargetMode="External"/><Relationship Id="rId786" Type="http://schemas.openxmlformats.org/officeDocument/2006/relationships/hyperlink" Target="http://maps.google.com/?output=embed&amp;q=43.65552000,-70.23485306" TargetMode="External"/><Relationship Id="rId341" Type="http://schemas.openxmlformats.org/officeDocument/2006/relationships/hyperlink" Target="http://www.usharbormaster.com/secure/auxview.cfm?recordid=29994" TargetMode="External"/><Relationship Id="rId439" Type="http://schemas.openxmlformats.org/officeDocument/2006/relationships/hyperlink" Target="http://maps.google.com/?output=embed&amp;q=43.65598417,-70.03686694" TargetMode="External"/><Relationship Id="rId646" Type="http://schemas.openxmlformats.org/officeDocument/2006/relationships/hyperlink" Target="http://maps.google.com/?output=embed&amp;q=43.92102778,-69.59222222" TargetMode="External"/><Relationship Id="rId201" Type="http://schemas.openxmlformats.org/officeDocument/2006/relationships/hyperlink" Target="http://www.usharbormaster.com/secure/auxview.cfm?recordid=44722" TargetMode="External"/><Relationship Id="rId285" Type="http://schemas.openxmlformats.org/officeDocument/2006/relationships/hyperlink" Target="http://www.usharbormaster.com/secure/auxview.cfm?recordid=28310" TargetMode="External"/><Relationship Id="rId506" Type="http://schemas.openxmlformats.org/officeDocument/2006/relationships/hyperlink" Target="http://maps.google.com/?output=embed&amp;q=44.00150278,-69.54288056" TargetMode="External"/><Relationship Id="rId853" Type="http://schemas.openxmlformats.org/officeDocument/2006/relationships/hyperlink" Target="http://www.usharbormaster.com/secure/auxview.cfm?recordid=44619" TargetMode="External"/><Relationship Id="rId492" Type="http://schemas.openxmlformats.org/officeDocument/2006/relationships/hyperlink" Target="http://www.usharbormaster.com/secure/AuxAidReport_new.cfm?id=31001" TargetMode="External"/><Relationship Id="rId713" Type="http://schemas.openxmlformats.org/officeDocument/2006/relationships/hyperlink" Target="http://www.usharbormaster.com/secure/auxview.cfm?recordid=25874" TargetMode="External"/><Relationship Id="rId797" Type="http://schemas.openxmlformats.org/officeDocument/2006/relationships/hyperlink" Target="http://www.usharbormaster.com/secure/auxview.cfm?recordid=23722" TargetMode="External"/><Relationship Id="rId920" Type="http://schemas.openxmlformats.org/officeDocument/2006/relationships/hyperlink" Target="http://www.usharbormaster.com/secure/AuxAidReport_new.cfm?id=45057" TargetMode="External"/><Relationship Id="rId145" Type="http://schemas.openxmlformats.org/officeDocument/2006/relationships/hyperlink" Target="http://www.usharbormaster.com/secure/auxview.cfm?recordid=44479" TargetMode="External"/><Relationship Id="rId352" Type="http://schemas.openxmlformats.org/officeDocument/2006/relationships/hyperlink" Target="http://www.usharbormaster.com/secure/AuxAidReport_new.cfm?id=28903" TargetMode="External"/><Relationship Id="rId212" Type="http://schemas.openxmlformats.org/officeDocument/2006/relationships/hyperlink" Target="http://www.usharbormaster.com/secure/AuxAidReport_new.cfm?id=36844" TargetMode="External"/><Relationship Id="rId657" Type="http://schemas.openxmlformats.org/officeDocument/2006/relationships/hyperlink" Target="http://www.usharbormaster.com/secure/auxview.cfm?recordid=40158" TargetMode="External"/><Relationship Id="rId864" Type="http://schemas.openxmlformats.org/officeDocument/2006/relationships/hyperlink" Target="http://www.usharbormaster.com/secure/AuxAidReport_new.cfm?id=42814" TargetMode="External"/><Relationship Id="rId296" Type="http://schemas.openxmlformats.org/officeDocument/2006/relationships/hyperlink" Target="http://www.usharbormaster.com/secure/AuxAidReport_new.cfm?id=44020" TargetMode="External"/><Relationship Id="rId517" Type="http://schemas.openxmlformats.org/officeDocument/2006/relationships/hyperlink" Target="http://www.usharbormaster.com/secure/auxview.cfm?recordid=31008" TargetMode="External"/><Relationship Id="rId724" Type="http://schemas.openxmlformats.org/officeDocument/2006/relationships/hyperlink" Target="http://www.usharbormaster.com/secure/AuxAidReport_new.cfm?id=25878" TargetMode="External"/><Relationship Id="rId931" Type="http://schemas.openxmlformats.org/officeDocument/2006/relationships/hyperlink" Target="http://maps.google.com/?output=embed&amp;q=43.81484389,-69.98009972" TargetMode="External"/><Relationship Id="rId60" Type="http://schemas.openxmlformats.org/officeDocument/2006/relationships/hyperlink" Target="http://www.usharbormaster.com/secure/AuxAidReport_new.cfm?id=44484" TargetMode="External"/><Relationship Id="rId156" Type="http://schemas.openxmlformats.org/officeDocument/2006/relationships/hyperlink" Target="http://www.usharbormaster.com/secure/AuxAidReport_new.cfm?id=44481" TargetMode="External"/><Relationship Id="rId363" Type="http://schemas.openxmlformats.org/officeDocument/2006/relationships/hyperlink" Target="http://maps.google.com/?output=embed&amp;q=43.83747778,-70.02151944" TargetMode="External"/><Relationship Id="rId570" Type="http://schemas.openxmlformats.org/officeDocument/2006/relationships/hyperlink" Target="http://maps.google.com/?output=embed&amp;q=43.11146667,-70.86100000" TargetMode="External"/><Relationship Id="rId223" Type="http://schemas.openxmlformats.org/officeDocument/2006/relationships/hyperlink" Target="http://maps.google.com/?output=embed&amp;q=43.49300000,-70.44619444" TargetMode="External"/><Relationship Id="rId430" Type="http://schemas.openxmlformats.org/officeDocument/2006/relationships/hyperlink" Target="http://maps.google.com/?output=embed&amp;q=43.64352556,-70.25171333" TargetMode="External"/><Relationship Id="rId668" Type="http://schemas.openxmlformats.org/officeDocument/2006/relationships/hyperlink" Target="http://www.usharbormaster.com/secure/AuxAidReport_new.cfm?id=28309" TargetMode="External"/><Relationship Id="rId875" Type="http://schemas.openxmlformats.org/officeDocument/2006/relationships/hyperlink" Target="http://maps.google.com/?output=embed&amp;q=43.71511111,-69.35475000" TargetMode="External"/><Relationship Id="rId18" Type="http://schemas.openxmlformats.org/officeDocument/2006/relationships/hyperlink" Target="http://maps.google.com/?output=embed&amp;q=43.08160000,-70.72241667" TargetMode="External"/><Relationship Id="rId528" Type="http://schemas.openxmlformats.org/officeDocument/2006/relationships/hyperlink" Target="http://www.usharbormaster.com/secure/AuxAidReport_new.cfm?id=32333" TargetMode="External"/><Relationship Id="rId735" Type="http://schemas.openxmlformats.org/officeDocument/2006/relationships/hyperlink" Target="http://maps.google.com/?output=embed&amp;q=43.48063889,-70.41808333" TargetMode="External"/><Relationship Id="rId942" Type="http://schemas.openxmlformats.org/officeDocument/2006/relationships/hyperlink" Target="http://maps.google.com/?output=embed&amp;q=43.99605556,-69.66397222" TargetMode="External"/><Relationship Id="rId167" Type="http://schemas.openxmlformats.org/officeDocument/2006/relationships/hyperlink" Target="http://maps.google.com/?output=embed&amp;q=43.79950000,-70.15146667" TargetMode="External"/><Relationship Id="rId374" Type="http://schemas.openxmlformats.org/officeDocument/2006/relationships/hyperlink" Target="http://maps.google.com/?output=embed&amp;q=43.83347222,-70.02877778" TargetMode="External"/><Relationship Id="rId581" Type="http://schemas.openxmlformats.org/officeDocument/2006/relationships/hyperlink" Target="http://www.usharbormaster.com/secure/auxview.cfm?recordid=30356" TargetMode="External"/><Relationship Id="rId71" Type="http://schemas.openxmlformats.org/officeDocument/2006/relationships/hyperlink" Target="http://maps.google.com/?output=embed&amp;q=43.73277778,-70.16444444" TargetMode="External"/><Relationship Id="rId234" Type="http://schemas.openxmlformats.org/officeDocument/2006/relationships/hyperlink" Target="http://maps.google.com/?output=embed&amp;q=43.86126667,-69.56100000" TargetMode="External"/><Relationship Id="rId679" Type="http://schemas.openxmlformats.org/officeDocument/2006/relationships/hyperlink" Target="http://maps.google.com/?output=embed&amp;q=43.74966667,-69.98921667" TargetMode="External"/><Relationship Id="rId802" Type="http://schemas.openxmlformats.org/officeDocument/2006/relationships/hyperlink" Target="http://maps.google.com/?output=embed&amp;q=43.11750000,-70.81222222" TargetMode="External"/><Relationship Id="rId886" Type="http://schemas.openxmlformats.org/officeDocument/2006/relationships/hyperlink" Target="http://maps.google.com/?output=embed&amp;q=43.38694444,-70.41000000"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41346" TargetMode="External"/><Relationship Id="rId441" Type="http://schemas.openxmlformats.org/officeDocument/2006/relationships/hyperlink" Target="http://www.usharbormaster.com/secure/auxview.cfm?recordid=45115" TargetMode="External"/><Relationship Id="rId539" Type="http://schemas.openxmlformats.org/officeDocument/2006/relationships/hyperlink" Target="http://maps.google.com/?output=embed&amp;q=43.86102778,-69.59166667" TargetMode="External"/><Relationship Id="rId746" Type="http://schemas.openxmlformats.org/officeDocument/2006/relationships/hyperlink" Target="http://maps.google.com/?output=embed&amp;q=43.47316667,-70.40125000" TargetMode="External"/><Relationship Id="rId178" Type="http://schemas.openxmlformats.org/officeDocument/2006/relationships/hyperlink" Target="http://maps.google.com/?output=embed&amp;q=44.03104056,-69.53565778" TargetMode="External"/><Relationship Id="rId301" Type="http://schemas.openxmlformats.org/officeDocument/2006/relationships/hyperlink" Target="http://www.usharbormaster.com/secure/auxview.cfm?recordid=44022" TargetMode="External"/><Relationship Id="rId953" Type="http://schemas.openxmlformats.org/officeDocument/2006/relationships/hyperlink" Target="http://www.usharbormaster.com/secure/auxview.cfm?recordid=30062" TargetMode="External"/><Relationship Id="rId82" Type="http://schemas.openxmlformats.org/officeDocument/2006/relationships/hyperlink" Target="http://maps.google.com/?output=embed&amp;q=43.83906667,-69.63903333" TargetMode="External"/><Relationship Id="rId385" Type="http://schemas.openxmlformats.org/officeDocument/2006/relationships/hyperlink" Target="http://www.usharbormaster.com/secure/auxview.cfm?recordid=28387" TargetMode="External"/><Relationship Id="rId592" Type="http://schemas.openxmlformats.org/officeDocument/2006/relationships/hyperlink" Target="http://www.usharbormaster.com/secure/AuxAidReport_new.cfm?id=33420" TargetMode="External"/><Relationship Id="rId606" Type="http://schemas.openxmlformats.org/officeDocument/2006/relationships/hyperlink" Target="http://maps.google.com/?output=embed&amp;q=43.08019444,-70.70436111" TargetMode="External"/><Relationship Id="rId813" Type="http://schemas.openxmlformats.org/officeDocument/2006/relationships/hyperlink" Target="http://www.usharbormaster.com/secure/auxview.cfm?recordid=26266" TargetMode="External"/><Relationship Id="rId245" Type="http://schemas.openxmlformats.org/officeDocument/2006/relationships/hyperlink" Target="http://www.usharbormaster.com/secure/auxview.cfm?recordid=31067" TargetMode="External"/><Relationship Id="rId452" Type="http://schemas.openxmlformats.org/officeDocument/2006/relationships/hyperlink" Target="http://www.usharbormaster.com/secure/AuxAidReport_new.cfm?id=44851" TargetMode="External"/><Relationship Id="rId897" Type="http://schemas.openxmlformats.org/officeDocument/2006/relationships/hyperlink" Target="http://www.usharbormaster.com/secure/auxview.cfm?recordid=45053" TargetMode="External"/><Relationship Id="rId105" Type="http://schemas.openxmlformats.org/officeDocument/2006/relationships/hyperlink" Target="http://www.usharbormaster.com/secure/auxview.cfm?recordid=32248" TargetMode="External"/><Relationship Id="rId312" Type="http://schemas.openxmlformats.org/officeDocument/2006/relationships/hyperlink" Target="http://www.usharbormaster.com/secure/AuxAidReport_new.cfm?id=30376" TargetMode="External"/><Relationship Id="rId757" Type="http://schemas.openxmlformats.org/officeDocument/2006/relationships/hyperlink" Target="http://www.usharbormaster.com/secure/auxview.cfm?recordid=26240" TargetMode="External"/><Relationship Id="rId93" Type="http://schemas.openxmlformats.org/officeDocument/2006/relationships/hyperlink" Target="http://www.usharbormaster.com/secure/auxview.cfm?recordid=31122" TargetMode="External"/><Relationship Id="rId189" Type="http://schemas.openxmlformats.org/officeDocument/2006/relationships/hyperlink" Target="http://www.usharbormaster.com/secure/auxview.cfm?recordid=25793" TargetMode="External"/><Relationship Id="rId396" Type="http://schemas.openxmlformats.org/officeDocument/2006/relationships/hyperlink" Target="http://www.usharbormaster.com/secure/AuxAidReport_new.cfm?id=23731" TargetMode="External"/><Relationship Id="rId617" Type="http://schemas.openxmlformats.org/officeDocument/2006/relationships/hyperlink" Target="http://www.usharbormaster.com/secure/auxview.cfm?recordid=41339" TargetMode="External"/><Relationship Id="rId824" Type="http://schemas.openxmlformats.org/officeDocument/2006/relationships/hyperlink" Target="http://www.usharbormaster.com/secure/AuxAidReport_new.cfm?id=41342" TargetMode="External"/><Relationship Id="rId256" Type="http://schemas.openxmlformats.org/officeDocument/2006/relationships/hyperlink" Target="http://www.usharbormaster.com/secure/AuxAidReport_new.cfm?id=31069" TargetMode="External"/><Relationship Id="rId463" Type="http://schemas.openxmlformats.org/officeDocument/2006/relationships/hyperlink" Target="http://maps.google.com/?output=embed&amp;q=44.01883333,-69.54508333" TargetMode="External"/><Relationship Id="rId670" Type="http://schemas.openxmlformats.org/officeDocument/2006/relationships/hyperlink" Target="http://maps.google.com/?output=embed&amp;q=43.72520000,-70.19665000" TargetMode="External"/><Relationship Id="rId116" Type="http://schemas.openxmlformats.org/officeDocument/2006/relationships/hyperlink" Target="http://www.usharbormaster.com/secure/AuxAidReport_new.cfm?id=32250" TargetMode="External"/><Relationship Id="rId323" Type="http://schemas.openxmlformats.org/officeDocument/2006/relationships/hyperlink" Target="http://maps.google.com/?output=embed&amp;q=43.70808333,-70.15733889" TargetMode="External"/><Relationship Id="rId530" Type="http://schemas.openxmlformats.org/officeDocument/2006/relationships/hyperlink" Target="http://maps.google.com/?output=embed&amp;q=43.85908333,-69.59169444" TargetMode="External"/><Relationship Id="rId768" Type="http://schemas.openxmlformats.org/officeDocument/2006/relationships/hyperlink" Target="http://www.usharbormaster.com/secure/AuxAidReport_new.cfm?id=36871" TargetMode="External"/><Relationship Id="rId20" Type="http://schemas.openxmlformats.org/officeDocument/2006/relationships/hyperlink" Target="http://www.usharbormaster.com/secure/AuxAidReport_new.cfm?id=41343" TargetMode="External"/><Relationship Id="rId628" Type="http://schemas.openxmlformats.org/officeDocument/2006/relationships/hyperlink" Target="http://www.usharbormaster.com/secure/AuxAidReport_new.cfm?id=30053" TargetMode="External"/><Relationship Id="rId835" Type="http://schemas.openxmlformats.org/officeDocument/2006/relationships/hyperlink" Target="http://maps.google.com/?output=embed&amp;q=43.85066667,-69.66700000" TargetMode="External"/><Relationship Id="rId267" Type="http://schemas.openxmlformats.org/officeDocument/2006/relationships/hyperlink" Target="http://maps.google.com/?output=embed&amp;q=43.80705833,-69.71856389" TargetMode="External"/><Relationship Id="rId474" Type="http://schemas.openxmlformats.org/officeDocument/2006/relationships/hyperlink" Target="http://maps.google.com/?output=embed&amp;q=44.02185000,-69.54335000" TargetMode="External"/><Relationship Id="rId127" Type="http://schemas.openxmlformats.org/officeDocument/2006/relationships/hyperlink" Target="http://maps.google.com/?output=embed&amp;q=43.07966194,-70.69982083" TargetMode="External"/><Relationship Id="rId681" Type="http://schemas.openxmlformats.org/officeDocument/2006/relationships/hyperlink" Target="http://www.usharbormaster.com/secure/auxview.cfm?recordid=28873" TargetMode="External"/><Relationship Id="rId779" Type="http://schemas.openxmlformats.org/officeDocument/2006/relationships/hyperlink" Target="http://maps.google.com/?output=embed&amp;q=43.65485000,-70.23711667" TargetMode="External"/><Relationship Id="rId902" Type="http://schemas.openxmlformats.org/officeDocument/2006/relationships/hyperlink" Target="http://maps.google.com/?output=embed&amp;q=43.47027778,-70.34972222" TargetMode="External"/><Relationship Id="rId31" Type="http://schemas.openxmlformats.org/officeDocument/2006/relationships/hyperlink" Target="http://maps.google.com/?output=embed&amp;q=43.08353333,-70.75000278" TargetMode="External"/><Relationship Id="rId334" Type="http://schemas.openxmlformats.org/officeDocument/2006/relationships/hyperlink" Target="http://maps.google.com/?output=embed&amp;q=43.83588333,-69.68011667" TargetMode="External"/><Relationship Id="rId541" Type="http://schemas.openxmlformats.org/officeDocument/2006/relationships/hyperlink" Target="http://www.usharbormaster.com/secure/auxview.cfm?recordid=29008" TargetMode="External"/><Relationship Id="rId639" Type="http://schemas.openxmlformats.org/officeDocument/2006/relationships/hyperlink" Target="http://maps.google.com/?output=embed&amp;q=43.92065611,-69.59288583" TargetMode="External"/><Relationship Id="rId180" Type="http://schemas.openxmlformats.org/officeDocument/2006/relationships/hyperlink" Target="http://www.usharbormaster.com/secure/AuxAidReport_new.cfm?id=40110" TargetMode="External"/><Relationship Id="rId278" Type="http://schemas.openxmlformats.org/officeDocument/2006/relationships/hyperlink" Target="http://maps.google.com/?output=embed&amp;q=43.76606667,-69.94751667" TargetMode="External"/><Relationship Id="rId401" Type="http://schemas.openxmlformats.org/officeDocument/2006/relationships/hyperlink" Target="http://www.usharbormaster.com/secure/auxview.cfm?recordid=23733" TargetMode="External"/><Relationship Id="rId846" Type="http://schemas.openxmlformats.org/officeDocument/2006/relationships/hyperlink" Target="http://maps.google.com/?output=embed&amp;q=43.47250000,-70.36222222" TargetMode="External"/><Relationship Id="rId485" Type="http://schemas.openxmlformats.org/officeDocument/2006/relationships/hyperlink" Target="http://www.usharbormaster.com/secure/auxview.cfm?recordid=31000" TargetMode="External"/><Relationship Id="rId692" Type="http://schemas.openxmlformats.org/officeDocument/2006/relationships/hyperlink" Target="http://www.usharbormaster.com/secure/AuxAidReport_new.cfm?id=28876" TargetMode="External"/><Relationship Id="rId706" Type="http://schemas.openxmlformats.org/officeDocument/2006/relationships/hyperlink" Target="http://maps.google.com/?output=embed&amp;q=43.81990000,-69.98470806" TargetMode="External"/><Relationship Id="rId913" Type="http://schemas.openxmlformats.org/officeDocument/2006/relationships/hyperlink" Target="http://www.usharbormaster.com/secure/auxview.cfm?recordid=45078" TargetMode="External"/><Relationship Id="rId42" Type="http://schemas.openxmlformats.org/officeDocument/2006/relationships/hyperlink" Target="http://maps.google.com/?output=embed&amp;q=43.08066667,-70.75528333" TargetMode="External"/><Relationship Id="rId138" Type="http://schemas.openxmlformats.org/officeDocument/2006/relationships/hyperlink" Target="http://maps.google.com/?output=embed&amp;q=43.84344444,-69.55888889" TargetMode="External"/><Relationship Id="rId345" Type="http://schemas.openxmlformats.org/officeDocument/2006/relationships/hyperlink" Target="http://www.usharbormaster.com/secure/auxview.cfm?recordid=28902" TargetMode="External"/><Relationship Id="rId552" Type="http://schemas.openxmlformats.org/officeDocument/2006/relationships/hyperlink" Target="http://www.usharbormaster.com/secure/AuxAidReport_new.cfm?id=30347" TargetMode="External"/><Relationship Id="rId191" Type="http://schemas.openxmlformats.org/officeDocument/2006/relationships/hyperlink" Target="http://maps.google.com/?output=embed&amp;q=43.15655000,-70.83094444" TargetMode="External"/><Relationship Id="rId205" Type="http://schemas.openxmlformats.org/officeDocument/2006/relationships/hyperlink" Target="http://www.usharbormaster.com/secure/auxview.cfm?recordid=36843" TargetMode="External"/><Relationship Id="rId412" Type="http://schemas.openxmlformats.org/officeDocument/2006/relationships/hyperlink" Target="http://www.usharbormaster.com/secure/AuxAidReport_new.cfm?id=23734" TargetMode="External"/><Relationship Id="rId857" Type="http://schemas.openxmlformats.org/officeDocument/2006/relationships/hyperlink" Target="http://www.usharbormaster.com/secure/auxview.cfm?recordid=27883" TargetMode="External"/><Relationship Id="rId289" Type="http://schemas.openxmlformats.org/officeDocument/2006/relationships/hyperlink" Target="http://www.usharbormaster.com/secure/auxview.cfm?recordid=44019" TargetMode="External"/><Relationship Id="rId496" Type="http://schemas.openxmlformats.org/officeDocument/2006/relationships/hyperlink" Target="http://www.usharbormaster.com/secure/AuxAidReport_new.cfm?id=31002" TargetMode="External"/><Relationship Id="rId717" Type="http://schemas.openxmlformats.org/officeDocument/2006/relationships/hyperlink" Target="http://www.usharbormaster.com/secure/auxview.cfm?recordid=36841" TargetMode="External"/><Relationship Id="rId924" Type="http://schemas.openxmlformats.org/officeDocument/2006/relationships/hyperlink" Target="http://www.usharbormaster.com/secure/AuxAidReport_new.cfm?id=45058" TargetMode="External"/><Relationship Id="rId53" Type="http://schemas.openxmlformats.org/officeDocument/2006/relationships/hyperlink" Target="http://www.usharbormaster.com/secure/auxview.cfm?recordid=44490" TargetMode="External"/><Relationship Id="rId149" Type="http://schemas.openxmlformats.org/officeDocument/2006/relationships/hyperlink" Target="http://www.usharbormaster.com/secure/auxview.cfm?recordid=44480" TargetMode="External"/><Relationship Id="rId356" Type="http://schemas.openxmlformats.org/officeDocument/2006/relationships/hyperlink" Target="http://www.usharbormaster.com/secure/AuxAidReport_new.cfm?id=28900" TargetMode="External"/><Relationship Id="rId563" Type="http://schemas.openxmlformats.org/officeDocument/2006/relationships/hyperlink" Target="http://maps.google.com/?output=embed&amp;q=43.11333333,-70.86275000" TargetMode="External"/><Relationship Id="rId770" Type="http://schemas.openxmlformats.org/officeDocument/2006/relationships/hyperlink" Target="http://maps.google.com/?output=embed&amp;q=43.65546667,-70.23708333" TargetMode="External"/><Relationship Id="rId216" Type="http://schemas.openxmlformats.org/officeDocument/2006/relationships/hyperlink" Target="http://www.usharbormaster.com/secure/AuxAidReport_new.cfm?id=36845" TargetMode="External"/><Relationship Id="rId423" Type="http://schemas.openxmlformats.org/officeDocument/2006/relationships/hyperlink" Target="http://maps.google.com/?output=embed&amp;q=43.64489111,-70.25235750" TargetMode="External"/><Relationship Id="rId868" Type="http://schemas.openxmlformats.org/officeDocument/2006/relationships/hyperlink" Target="http://www.usharbormaster.com/secure/AuxAidReport_new.cfm?id=44638" TargetMode="External"/><Relationship Id="rId630" Type="http://schemas.openxmlformats.org/officeDocument/2006/relationships/hyperlink" Target="http://maps.google.com/?output=embed&amp;q=43.83083333,-69.64783333" TargetMode="External"/><Relationship Id="rId728" Type="http://schemas.openxmlformats.org/officeDocument/2006/relationships/hyperlink" Target="http://www.usharbormaster.com/secure/AuxAidReport_new.cfm?id=36842" TargetMode="External"/><Relationship Id="rId935" Type="http://schemas.openxmlformats.org/officeDocument/2006/relationships/hyperlink" Target="http://maps.google.com/?output=embed&amp;q=43.81328778,-69.98133083" TargetMode="External"/><Relationship Id="rId64" Type="http://schemas.openxmlformats.org/officeDocument/2006/relationships/hyperlink" Target="http://www.usharbormaster.com/secure/AuxAidReport_new.cfm?id=44485" TargetMode="External"/><Relationship Id="rId367" Type="http://schemas.openxmlformats.org/officeDocument/2006/relationships/hyperlink" Target="http://maps.google.com/?output=embed&amp;q=43.83863889,-70.02361111" TargetMode="External"/><Relationship Id="rId574" Type="http://schemas.openxmlformats.org/officeDocument/2006/relationships/hyperlink" Target="http://maps.google.com/?output=embed&amp;q=43.10953333,-70.85875000" TargetMode="External"/><Relationship Id="rId227" Type="http://schemas.openxmlformats.org/officeDocument/2006/relationships/hyperlink" Target="http://maps.google.com/?output=embed&amp;q=43.49302778,-70.44661111" TargetMode="External"/><Relationship Id="rId781" Type="http://schemas.openxmlformats.org/officeDocument/2006/relationships/hyperlink" Target="http://www.usharbormaster.com/secure/auxview.cfm?recordid=36868" TargetMode="External"/><Relationship Id="rId879" Type="http://schemas.openxmlformats.org/officeDocument/2006/relationships/hyperlink" Target="http://maps.google.com/?output=embed&amp;q=43.43500000,-70.35027778" TargetMode="External"/><Relationship Id="rId434" Type="http://schemas.openxmlformats.org/officeDocument/2006/relationships/hyperlink" Target="http://maps.google.com/?output=embed&amp;q=43.56608000,-70.20000694" TargetMode="External"/><Relationship Id="rId641" Type="http://schemas.openxmlformats.org/officeDocument/2006/relationships/hyperlink" Target="http://www.usharbormaster.com/secure/auxview.cfm?recordid=44045" TargetMode="External"/><Relationship Id="rId739" Type="http://schemas.openxmlformats.org/officeDocument/2006/relationships/hyperlink" Target="http://maps.google.com/?output=embed&amp;q=43.46180556,-70.38816667" TargetMode="External"/><Relationship Id="rId280" Type="http://schemas.openxmlformats.org/officeDocument/2006/relationships/hyperlink" Target="http://www.usharbormaster.com/secure/AuxAidReport_new.cfm?id=42697" TargetMode="External"/><Relationship Id="rId501" Type="http://schemas.openxmlformats.org/officeDocument/2006/relationships/hyperlink" Target="http://www.usharbormaster.com/secure/auxview.cfm?recordid=31004" TargetMode="External"/><Relationship Id="rId946" Type="http://schemas.openxmlformats.org/officeDocument/2006/relationships/hyperlink" Target="http://maps.google.com/?output=embed&amp;q=43.99780556,-69.66450000" TargetMode="External"/><Relationship Id="rId75" Type="http://schemas.openxmlformats.org/officeDocument/2006/relationships/hyperlink" Target="http://maps.google.com/?output=embed&amp;q=43.38750000,-70.42791667" TargetMode="External"/><Relationship Id="rId140" Type="http://schemas.openxmlformats.org/officeDocument/2006/relationships/hyperlink" Target="http://www.usharbormaster.com/secure/AuxAidReport_new.cfm?id=32253" TargetMode="External"/><Relationship Id="rId378" Type="http://schemas.openxmlformats.org/officeDocument/2006/relationships/hyperlink" Target="http://maps.google.com/?output=embed&amp;q=43.98283056,-69.85472222" TargetMode="External"/><Relationship Id="rId585" Type="http://schemas.openxmlformats.org/officeDocument/2006/relationships/hyperlink" Target="http://www.usharbormaster.com/secure/auxview.cfm?recordid=30357" TargetMode="External"/><Relationship Id="rId792" Type="http://schemas.openxmlformats.org/officeDocument/2006/relationships/hyperlink" Target="http://www.usharbormaster.com/secure/AuxAidReport_new.cfm?id=26267" TargetMode="External"/><Relationship Id="rId806" Type="http://schemas.openxmlformats.org/officeDocument/2006/relationships/hyperlink" Target="http://maps.google.com/?output=embed&amp;q=43.65030556,-70.22952778"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3.85373333,-69.72898056" TargetMode="External"/><Relationship Id="rId445" Type="http://schemas.openxmlformats.org/officeDocument/2006/relationships/hyperlink" Target="http://www.usharbormaster.com/secure/auxview.cfm?recordid=44849" TargetMode="External"/><Relationship Id="rId652" Type="http://schemas.openxmlformats.org/officeDocument/2006/relationships/hyperlink" Target="http://www.usharbormaster.com/secure/AuxAidReport_new.cfm?id=40156" TargetMode="External"/><Relationship Id="rId291" Type="http://schemas.openxmlformats.org/officeDocument/2006/relationships/hyperlink" Target="http://maps.google.com/?output=embed&amp;q=43.86391667,-69.67698333" TargetMode="External"/><Relationship Id="rId305" Type="http://schemas.openxmlformats.org/officeDocument/2006/relationships/hyperlink" Target="http://www.usharbormaster.com/secure/auxview.cfm?recordid=30375" TargetMode="External"/><Relationship Id="rId512" Type="http://schemas.openxmlformats.org/officeDocument/2006/relationships/hyperlink" Target="http://www.usharbormaster.com/secure/AuxAidReport_new.cfm?id=31006" TargetMode="External"/><Relationship Id="rId957" Type="http://schemas.openxmlformats.org/officeDocument/2006/relationships/drawing" Target="../drawings/drawing3.xml"/><Relationship Id="rId86" Type="http://schemas.openxmlformats.org/officeDocument/2006/relationships/hyperlink" Target="http://maps.google.com/?output=embed&amp;q=43.83848333,-69.63756667" TargetMode="External"/><Relationship Id="rId151" Type="http://schemas.openxmlformats.org/officeDocument/2006/relationships/hyperlink" Target="http://maps.google.com/?output=embed&amp;q=43.71391389,-70.18707500" TargetMode="External"/><Relationship Id="rId389" Type="http://schemas.openxmlformats.org/officeDocument/2006/relationships/hyperlink" Target="http://www.usharbormaster.com/secure/auxview.cfm?recordid=28334" TargetMode="External"/><Relationship Id="rId596" Type="http://schemas.openxmlformats.org/officeDocument/2006/relationships/hyperlink" Target="http://www.usharbormaster.com/secure/AuxAidReport_new.cfm?id=33419" TargetMode="External"/><Relationship Id="rId817" Type="http://schemas.openxmlformats.org/officeDocument/2006/relationships/hyperlink" Target="http://www.usharbormaster.com/secure/auxview.cfm?recordid=41341" TargetMode="External"/><Relationship Id="rId249" Type="http://schemas.openxmlformats.org/officeDocument/2006/relationships/hyperlink" Target="http://www.usharbormaster.com/secure/auxview.cfm?recordid=31068" TargetMode="External"/><Relationship Id="rId456" Type="http://schemas.openxmlformats.org/officeDocument/2006/relationships/hyperlink" Target="http://www.usharbormaster.com/secure/AuxAidReport_new.cfm?id=44720" TargetMode="External"/><Relationship Id="rId663" Type="http://schemas.openxmlformats.org/officeDocument/2006/relationships/hyperlink" Target="http://maps.google.com/?output=embed&amp;q=43.93038333,-69.26486667" TargetMode="External"/><Relationship Id="rId870" Type="http://schemas.openxmlformats.org/officeDocument/2006/relationships/hyperlink" Target="http://maps.google.com/?output=embed&amp;q=43.17966667,-70.42683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32249" TargetMode="External"/><Relationship Id="rId316" Type="http://schemas.openxmlformats.org/officeDocument/2006/relationships/hyperlink" Target="http://www.usharbormaster.com/secure/AuxAidReport_new.cfm?id=30377" TargetMode="External"/><Relationship Id="rId523" Type="http://schemas.openxmlformats.org/officeDocument/2006/relationships/hyperlink" Target="http://maps.google.com/?output=embed&amp;q=44.00574444,-69.54428611" TargetMode="External"/><Relationship Id="rId97" Type="http://schemas.openxmlformats.org/officeDocument/2006/relationships/hyperlink" Target="http://www.usharbormaster.com/secure/auxview.cfm?recordid=28057" TargetMode="External"/><Relationship Id="rId730" Type="http://schemas.openxmlformats.org/officeDocument/2006/relationships/hyperlink" Target="http://maps.google.com/?output=embed&amp;q=43.46166667,-70.37672222" TargetMode="External"/><Relationship Id="rId828" Type="http://schemas.openxmlformats.org/officeDocument/2006/relationships/hyperlink" Target="http://www.usharbormaster.com/secure/AuxAidReport_new.cfm?id=28307" TargetMode="External"/><Relationship Id="rId162" Type="http://schemas.openxmlformats.org/officeDocument/2006/relationships/hyperlink" Target="http://maps.google.com/?output=embed&amp;q=43.71198889,-70.18813333" TargetMode="External"/><Relationship Id="rId467" Type="http://schemas.openxmlformats.org/officeDocument/2006/relationships/hyperlink" Target="http://maps.google.com/?output=embed&amp;q=44.01935833,-69.54416667" TargetMode="External"/><Relationship Id="rId674" Type="http://schemas.openxmlformats.org/officeDocument/2006/relationships/hyperlink" Target="http://maps.google.com/?output=embed&amp;q=43.74948333,-69.98943333" TargetMode="External"/><Relationship Id="rId881" Type="http://schemas.openxmlformats.org/officeDocument/2006/relationships/hyperlink" Target="http://www.usharbormaster.com/secure/auxview.cfm?recordid=45081" TargetMode="External"/><Relationship Id="rId24" Type="http://schemas.openxmlformats.org/officeDocument/2006/relationships/hyperlink" Target="http://www.usharbormaster.com/secure/AuxAidReport_new.cfm?id=41344" TargetMode="External"/><Relationship Id="rId327" Type="http://schemas.openxmlformats.org/officeDocument/2006/relationships/hyperlink" Target="http://maps.google.com/?output=embed&amp;q=43.82519444,-69.58336111" TargetMode="External"/><Relationship Id="rId534" Type="http://schemas.openxmlformats.org/officeDocument/2006/relationships/hyperlink" Target="http://maps.google.com/?output=embed&amp;q=43.86025000,-69.59194444" TargetMode="External"/><Relationship Id="rId741" Type="http://schemas.openxmlformats.org/officeDocument/2006/relationships/hyperlink" Target="http://www.usharbormaster.com/secure/auxview.cfm?recordid=25876" TargetMode="External"/><Relationship Id="rId839" Type="http://schemas.openxmlformats.org/officeDocument/2006/relationships/hyperlink" Target="http://maps.google.com/?output=embed&amp;q=43.83821667,-69.63225000" TargetMode="External"/><Relationship Id="rId173" Type="http://schemas.openxmlformats.org/officeDocument/2006/relationships/hyperlink" Target="http://www.usharbormaster.com/secure/auxview.cfm?recordid=29038" TargetMode="External"/><Relationship Id="rId380" Type="http://schemas.openxmlformats.org/officeDocument/2006/relationships/hyperlink" Target="http://www.usharbormaster.com/secure/AuxAidReport_new.cfm?id=28329" TargetMode="External"/><Relationship Id="rId601" Type="http://schemas.openxmlformats.org/officeDocument/2006/relationships/hyperlink" Target="http://www.usharbormaster.com/secure/auxview.cfm?recordid=25102" TargetMode="External"/><Relationship Id="rId240" Type="http://schemas.openxmlformats.org/officeDocument/2006/relationships/hyperlink" Target="http://www.usharbormaster.com/secure/AuxAidReport_new.cfm?id=30845" TargetMode="External"/><Relationship Id="rId478" Type="http://schemas.openxmlformats.org/officeDocument/2006/relationships/hyperlink" Target="http://maps.google.com/?output=embed&amp;q=44.02405833,-69.54298333" TargetMode="External"/><Relationship Id="rId685" Type="http://schemas.openxmlformats.org/officeDocument/2006/relationships/hyperlink" Target="http://www.usharbormaster.com/secure/auxview.cfm?recordid=28875" TargetMode="External"/><Relationship Id="rId892" Type="http://schemas.openxmlformats.org/officeDocument/2006/relationships/hyperlink" Target="http://www.usharbormaster.com/secure/AuxAidReport_new.cfm?id=45080" TargetMode="External"/><Relationship Id="rId906" Type="http://schemas.openxmlformats.org/officeDocument/2006/relationships/hyperlink" Target="http://maps.google.com/?output=embed&amp;q=43.46944444,-70.35027778" TargetMode="External"/><Relationship Id="rId35" Type="http://schemas.openxmlformats.org/officeDocument/2006/relationships/hyperlink" Target="http://maps.google.com/?output=embed&amp;q=43.88443333,-69.66671667" TargetMode="External"/><Relationship Id="rId100" Type="http://schemas.openxmlformats.org/officeDocument/2006/relationships/hyperlink" Target="http://www.usharbormaster.com/secure/AuxAidReport_new.cfm?id=28057" TargetMode="External"/><Relationship Id="rId338" Type="http://schemas.openxmlformats.org/officeDocument/2006/relationships/hyperlink" Target="http://maps.google.com/?output=embed&amp;q=43.84852500,-69.63050000" TargetMode="External"/><Relationship Id="rId545" Type="http://schemas.openxmlformats.org/officeDocument/2006/relationships/hyperlink" Target="http://www.usharbormaster.com/secure/auxview.cfm?recordid=32329" TargetMode="External"/><Relationship Id="rId752" Type="http://schemas.openxmlformats.org/officeDocument/2006/relationships/hyperlink" Target="http://www.usharbormaster.com/secure/AuxAidReport_new.cfm?id=25873" TargetMode="External"/><Relationship Id="rId184" Type="http://schemas.openxmlformats.org/officeDocument/2006/relationships/hyperlink" Target="http://www.usharbormaster.com/secure/AuxAidReport_new.cfm?id=40109" TargetMode="External"/><Relationship Id="rId391" Type="http://schemas.openxmlformats.org/officeDocument/2006/relationships/hyperlink" Target="http://maps.google.com/?output=embed&amp;q=43.98483333,-69.87603333" TargetMode="External"/><Relationship Id="rId405" Type="http://schemas.openxmlformats.org/officeDocument/2006/relationships/hyperlink" Target="http://www.usharbormaster.com/secure/auxview.cfm?recordid=23725" TargetMode="External"/><Relationship Id="rId612" Type="http://schemas.openxmlformats.org/officeDocument/2006/relationships/hyperlink" Target="http://www.usharbormaster.com/secure/AuxAidReport_new.cfm?id=25104" TargetMode="External"/><Relationship Id="rId251" Type="http://schemas.openxmlformats.org/officeDocument/2006/relationships/hyperlink" Target="http://maps.google.com/?output=embed&amp;q=43.83958333,-69.71347222" TargetMode="External"/><Relationship Id="rId489" Type="http://schemas.openxmlformats.org/officeDocument/2006/relationships/hyperlink" Target="http://www.usharbormaster.com/secure/auxview.cfm?recordid=31001" TargetMode="External"/><Relationship Id="rId696" Type="http://schemas.openxmlformats.org/officeDocument/2006/relationships/hyperlink" Target="http://www.usharbormaster.com/secure/AuxAidReport_new.cfm?id=35450" TargetMode="External"/><Relationship Id="rId917" Type="http://schemas.openxmlformats.org/officeDocument/2006/relationships/hyperlink" Target="http://www.usharbormaster.com/secure/auxview.cfm?recordid=45057" TargetMode="External"/><Relationship Id="rId46" Type="http://schemas.openxmlformats.org/officeDocument/2006/relationships/hyperlink" Target="http://maps.google.com/?output=embed&amp;q=43.72673056,-70.09483889" TargetMode="External"/><Relationship Id="rId349" Type="http://schemas.openxmlformats.org/officeDocument/2006/relationships/hyperlink" Target="http://www.usharbormaster.com/secure/auxview.cfm?recordid=28903" TargetMode="External"/><Relationship Id="rId556" Type="http://schemas.openxmlformats.org/officeDocument/2006/relationships/hyperlink" Target="http://www.usharbormaster.com/secure/AuxAidReport_new.cfm?id=30349" TargetMode="External"/><Relationship Id="rId763" Type="http://schemas.openxmlformats.org/officeDocument/2006/relationships/hyperlink" Target="http://maps.google.com/?output=embed&amp;q=43.84985556,-69.63502778" TargetMode="External"/><Relationship Id="rId111" Type="http://schemas.openxmlformats.org/officeDocument/2006/relationships/hyperlink" Target="http://maps.google.com/?output=embed&amp;q=43.86200000,-69.55933333" TargetMode="External"/><Relationship Id="rId195" Type="http://schemas.openxmlformats.org/officeDocument/2006/relationships/hyperlink" Target="http://maps.google.com/?output=embed&amp;q=43.85757500,-69.66427500" TargetMode="External"/><Relationship Id="rId209" Type="http://schemas.openxmlformats.org/officeDocument/2006/relationships/hyperlink" Target="http://www.usharbormaster.com/secure/auxview.cfm?recordid=36844" TargetMode="External"/><Relationship Id="rId416" Type="http://schemas.openxmlformats.org/officeDocument/2006/relationships/hyperlink" Target="http://www.usharbormaster.com/secure/AuxAidReport_new.cfm?id=23726" TargetMode="External"/><Relationship Id="rId623" Type="http://schemas.openxmlformats.org/officeDocument/2006/relationships/hyperlink" Target="http://maps.google.com/?output=embed&amp;q=43.82133333,-69.64950000" TargetMode="External"/><Relationship Id="rId830" Type="http://schemas.openxmlformats.org/officeDocument/2006/relationships/hyperlink" Target="http://maps.google.com/?output=embed&amp;q=43.72758333,-70.19383333" TargetMode="External"/><Relationship Id="rId928" Type="http://schemas.openxmlformats.org/officeDocument/2006/relationships/hyperlink" Target="http://www.usharbormaster.com/secure/AuxAidReport_new.cfm?id=44590" TargetMode="External"/><Relationship Id="rId57" Type="http://schemas.openxmlformats.org/officeDocument/2006/relationships/hyperlink" Target="http://www.usharbormaster.com/secure/auxview.cfm?recordid=44484" TargetMode="External"/><Relationship Id="rId262" Type="http://schemas.openxmlformats.org/officeDocument/2006/relationships/hyperlink" Target="http://maps.google.com/?output=embed&amp;q=43.81926389,-69.71020833" TargetMode="External"/><Relationship Id="rId567" Type="http://schemas.openxmlformats.org/officeDocument/2006/relationships/hyperlink" Target="http://maps.google.com/?output=embed&amp;q=43.11130000,-70.86035000" TargetMode="External"/><Relationship Id="rId122" Type="http://schemas.openxmlformats.org/officeDocument/2006/relationships/hyperlink" Target="http://maps.google.com/?output=embed&amp;q=44.00697222,-69.88155556" TargetMode="External"/><Relationship Id="rId774" Type="http://schemas.openxmlformats.org/officeDocument/2006/relationships/hyperlink" Target="http://maps.google.com/?output=embed&amp;q=43.65503333,-70.23688333" TargetMode="External"/><Relationship Id="rId427" Type="http://schemas.openxmlformats.org/officeDocument/2006/relationships/hyperlink" Target="http://maps.google.com/?output=embed&amp;q=43.64426556,-70.25198167" TargetMode="External"/><Relationship Id="rId634" Type="http://schemas.openxmlformats.org/officeDocument/2006/relationships/hyperlink" Target="http://maps.google.com/?output=embed&amp;q=43.08035306,-70.75107778" TargetMode="External"/><Relationship Id="rId841" Type="http://schemas.openxmlformats.org/officeDocument/2006/relationships/hyperlink" Target="http://www.usharbormaster.com/secure/auxview.cfm?recordid=42781" TargetMode="External"/><Relationship Id="rId273" Type="http://schemas.openxmlformats.org/officeDocument/2006/relationships/hyperlink" Target="http://www.usharbormaster.com/secure/auxview.cfm?recordid=43988" TargetMode="External"/><Relationship Id="rId480" Type="http://schemas.openxmlformats.org/officeDocument/2006/relationships/hyperlink" Target="http://www.usharbormaster.com/secure/AuxAidReport_new.cfm?id=30998" TargetMode="External"/><Relationship Id="rId701" Type="http://schemas.openxmlformats.org/officeDocument/2006/relationships/hyperlink" Target="http://www.usharbormaster.com/secure/auxview.cfm?recordid=30639" TargetMode="External"/><Relationship Id="rId939" Type="http://schemas.openxmlformats.org/officeDocument/2006/relationships/hyperlink" Target="http://maps.google.com/?output=embed&amp;q=43.81415278,-69.97949389" TargetMode="External"/><Relationship Id="rId68" Type="http://schemas.openxmlformats.org/officeDocument/2006/relationships/hyperlink" Target="http://www.usharbormaster.com/secure/AuxAidReport_new.cfm?id=44486" TargetMode="External"/><Relationship Id="rId133" Type="http://schemas.openxmlformats.org/officeDocument/2006/relationships/hyperlink" Target="http://www.usharbormaster.com/secure/auxview.cfm?recordid=32252" TargetMode="External"/><Relationship Id="rId340" Type="http://schemas.openxmlformats.org/officeDocument/2006/relationships/hyperlink" Target="http://www.usharbormaster.com/secure/AuxAidReport_new.cfm?id=23602" TargetMode="External"/><Relationship Id="rId578" Type="http://schemas.openxmlformats.org/officeDocument/2006/relationships/hyperlink" Target="http://maps.google.com/?output=embed&amp;q=43.10960000,-70.85918333" TargetMode="External"/><Relationship Id="rId785" Type="http://schemas.openxmlformats.org/officeDocument/2006/relationships/hyperlink" Target="http://www.usharbormaster.com/secure/auxview.cfm?recordid=27010" TargetMode="External"/><Relationship Id="rId200" Type="http://schemas.openxmlformats.org/officeDocument/2006/relationships/hyperlink" Target="http://www.usharbormaster.com/secure/AuxAidReport_new.cfm?id=44770" TargetMode="External"/><Relationship Id="rId438" Type="http://schemas.openxmlformats.org/officeDocument/2006/relationships/hyperlink" Target="http://maps.google.com/?output=embed&amp;q=43.65598417,-70.03686694" TargetMode="External"/><Relationship Id="rId645" Type="http://schemas.openxmlformats.org/officeDocument/2006/relationships/hyperlink" Target="http://www.usharbormaster.com/secure/auxview.cfm?recordid=42739" TargetMode="External"/><Relationship Id="rId852" Type="http://schemas.openxmlformats.org/officeDocument/2006/relationships/hyperlink" Target="http://www.usharbormaster.com/secure/AuxAidReport_new.cfm?id=44582" TargetMode="External"/><Relationship Id="rId284" Type="http://schemas.openxmlformats.org/officeDocument/2006/relationships/hyperlink" Target="http://www.usharbormaster.com/secure/AuxAidReport_new.cfm?id=28311" TargetMode="External"/><Relationship Id="rId491" Type="http://schemas.openxmlformats.org/officeDocument/2006/relationships/hyperlink" Target="http://maps.google.com/?output=embed&amp;q=43.99968611,-69.54431944" TargetMode="External"/><Relationship Id="rId505" Type="http://schemas.openxmlformats.org/officeDocument/2006/relationships/hyperlink" Target="http://www.usharbormaster.com/secure/auxview.cfm?recordid=31005" TargetMode="External"/><Relationship Id="rId712" Type="http://schemas.openxmlformats.org/officeDocument/2006/relationships/hyperlink" Target="http://www.usharbormaster.com/secure/AuxAidReport_new.cfm?id=36839" TargetMode="External"/><Relationship Id="rId79" Type="http://schemas.openxmlformats.org/officeDocument/2006/relationships/hyperlink" Target="http://maps.google.com/?output=embed&amp;q=43.83951667,-69.64011667" TargetMode="External"/><Relationship Id="rId144" Type="http://schemas.openxmlformats.org/officeDocument/2006/relationships/hyperlink" Target="http://www.usharbormaster.com/secure/AuxAidReport_new.cfm?id=44478" TargetMode="External"/><Relationship Id="rId589" Type="http://schemas.openxmlformats.org/officeDocument/2006/relationships/hyperlink" Target="http://www.usharbormaster.com/secure/auxview.cfm?recordid=33420" TargetMode="External"/><Relationship Id="rId796" Type="http://schemas.openxmlformats.org/officeDocument/2006/relationships/hyperlink" Target="http://www.usharbormaster.com/secure/AuxAidReport_new.cfm?id=23723" TargetMode="External"/><Relationship Id="rId351" Type="http://schemas.openxmlformats.org/officeDocument/2006/relationships/hyperlink" Target="http://maps.google.com/?output=embed&amp;q=43.82745000,-70.01555000" TargetMode="External"/><Relationship Id="rId449" Type="http://schemas.openxmlformats.org/officeDocument/2006/relationships/hyperlink" Target="http://www.usharbormaster.com/secure/auxview.cfm?recordid=44851" TargetMode="External"/><Relationship Id="rId656" Type="http://schemas.openxmlformats.org/officeDocument/2006/relationships/hyperlink" Target="http://www.usharbormaster.com/secure/AuxAidReport_new.cfm?id=40157" TargetMode="External"/><Relationship Id="rId863" Type="http://schemas.openxmlformats.org/officeDocument/2006/relationships/hyperlink" Target="http://maps.google.com/?output=embed&amp;q=42.88000000,-70.04620000" TargetMode="External"/><Relationship Id="rId211" Type="http://schemas.openxmlformats.org/officeDocument/2006/relationships/hyperlink" Target="http://maps.google.com/?output=embed&amp;q=43.49247222,-70.44025000" TargetMode="External"/><Relationship Id="rId295" Type="http://schemas.openxmlformats.org/officeDocument/2006/relationships/hyperlink" Target="http://maps.google.com/?output=embed&amp;q=43.86346667,-69.67731667" TargetMode="External"/><Relationship Id="rId309" Type="http://schemas.openxmlformats.org/officeDocument/2006/relationships/hyperlink" Target="http://www.usharbormaster.com/secure/auxview.cfm?recordid=30376" TargetMode="External"/><Relationship Id="rId516" Type="http://schemas.openxmlformats.org/officeDocument/2006/relationships/hyperlink" Target="http://www.usharbormaster.com/secure/AuxAidReport_new.cfm?id=31007" TargetMode="External"/><Relationship Id="rId723" Type="http://schemas.openxmlformats.org/officeDocument/2006/relationships/hyperlink" Target="http://maps.google.com/?output=embed&amp;q=43.49202778,-70.43936111" TargetMode="External"/><Relationship Id="rId930" Type="http://schemas.openxmlformats.org/officeDocument/2006/relationships/hyperlink" Target="http://maps.google.com/?output=embed&amp;q=43.81484389,-69.98009972" TargetMode="External"/><Relationship Id="rId155" Type="http://schemas.openxmlformats.org/officeDocument/2006/relationships/hyperlink" Target="http://maps.google.com/?output=embed&amp;q=43.71347500,-70.18736944" TargetMode="External"/><Relationship Id="rId362" Type="http://schemas.openxmlformats.org/officeDocument/2006/relationships/hyperlink" Target="http://maps.google.com/?output=embed&amp;q=43.83747778,-70.02151944" TargetMode="External"/><Relationship Id="rId222" Type="http://schemas.openxmlformats.org/officeDocument/2006/relationships/hyperlink" Target="http://maps.google.com/?output=embed&amp;q=43.49300000,-70.44619444" TargetMode="External"/><Relationship Id="rId667" Type="http://schemas.openxmlformats.org/officeDocument/2006/relationships/hyperlink" Target="http://maps.google.com/?output=embed&amp;q=43.72446667,-70.19663333" TargetMode="External"/><Relationship Id="rId874" Type="http://schemas.openxmlformats.org/officeDocument/2006/relationships/hyperlink" Target="http://maps.google.com/?output=embed&amp;q=43.71511111,-69.35475000" TargetMode="External"/><Relationship Id="rId17" Type="http://schemas.openxmlformats.org/officeDocument/2006/relationships/hyperlink" Target="http://www.usharbormaster.com/secure/auxview.cfm?recordid=41343" TargetMode="External"/><Relationship Id="rId527" Type="http://schemas.openxmlformats.org/officeDocument/2006/relationships/hyperlink" Target="http://maps.google.com/?output=embed&amp;q=43.85900000,-69.59261111" TargetMode="External"/><Relationship Id="rId734" Type="http://schemas.openxmlformats.org/officeDocument/2006/relationships/hyperlink" Target="http://maps.google.com/?output=embed&amp;q=43.48063889,-70.41808333" TargetMode="External"/><Relationship Id="rId941" Type="http://schemas.openxmlformats.org/officeDocument/2006/relationships/hyperlink" Target="http://www.usharbormaster.com/secure/auxview.cfm?recordid=30059" TargetMode="External"/><Relationship Id="rId70" Type="http://schemas.openxmlformats.org/officeDocument/2006/relationships/hyperlink" Target="http://maps.google.com/?output=embed&amp;q=43.73277778,-70.16444444" TargetMode="External"/><Relationship Id="rId166" Type="http://schemas.openxmlformats.org/officeDocument/2006/relationships/hyperlink" Target="http://maps.google.com/?output=embed&amp;q=43.79950000,-70.15146667" TargetMode="External"/><Relationship Id="rId373" Type="http://schemas.openxmlformats.org/officeDocument/2006/relationships/hyperlink" Target="http://www.usharbormaster.com/secure/auxview.cfm?recordid=42625" TargetMode="External"/><Relationship Id="rId580" Type="http://schemas.openxmlformats.org/officeDocument/2006/relationships/hyperlink" Target="http://www.usharbormaster.com/secure/AuxAidReport_new.cfm?id=30355" TargetMode="External"/><Relationship Id="rId801" Type="http://schemas.openxmlformats.org/officeDocument/2006/relationships/hyperlink" Target="http://www.usharbormaster.com/secure/auxview.cfm?recordid=23724"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32396" TargetMode="External"/><Relationship Id="rId440" Type="http://schemas.openxmlformats.org/officeDocument/2006/relationships/hyperlink" Target="http://www.usharbormaster.com/secure/AuxAidReport_new.cfm?id=44717" TargetMode="External"/><Relationship Id="rId678" Type="http://schemas.openxmlformats.org/officeDocument/2006/relationships/hyperlink" Target="http://maps.google.com/?output=embed&amp;q=43.74966667,-69.98921667" TargetMode="External"/><Relationship Id="rId885" Type="http://schemas.openxmlformats.org/officeDocument/2006/relationships/hyperlink" Target="http://www.usharbormaster.com/secure/auxview.cfm?recordid=45079" TargetMode="External"/><Relationship Id="rId28" Type="http://schemas.openxmlformats.org/officeDocument/2006/relationships/hyperlink" Target="http://www.usharbormaster.com/secure/AuxAidReport_new.cfm?id=41345" TargetMode="External"/><Relationship Id="rId300" Type="http://schemas.openxmlformats.org/officeDocument/2006/relationships/hyperlink" Target="http://www.usharbormaster.com/secure/AuxAidReport_new.cfm?id=44021" TargetMode="External"/><Relationship Id="rId538" Type="http://schemas.openxmlformats.org/officeDocument/2006/relationships/hyperlink" Target="http://maps.google.com/?output=embed&amp;q=43.86102778,-69.59166667" TargetMode="External"/><Relationship Id="rId745" Type="http://schemas.openxmlformats.org/officeDocument/2006/relationships/hyperlink" Target="http://www.usharbormaster.com/secure/auxview.cfm?recordid=36840" TargetMode="External"/><Relationship Id="rId952" Type="http://schemas.openxmlformats.org/officeDocument/2006/relationships/hyperlink" Target="http://www.usharbormaster.com/secure/AuxAidReport_new.cfm?id=30061" TargetMode="External"/><Relationship Id="rId81" Type="http://schemas.openxmlformats.org/officeDocument/2006/relationships/hyperlink" Target="http://www.usharbormaster.com/secure/auxview.cfm?recordid=29997" TargetMode="External"/><Relationship Id="rId177" Type="http://schemas.openxmlformats.org/officeDocument/2006/relationships/hyperlink" Target="http://www.usharbormaster.com/secure/auxview.cfm?recordid=40110" TargetMode="External"/><Relationship Id="rId384" Type="http://schemas.openxmlformats.org/officeDocument/2006/relationships/hyperlink" Target="http://www.usharbormaster.com/secure/AuxAidReport_new.cfm?id=28332" TargetMode="External"/><Relationship Id="rId591" Type="http://schemas.openxmlformats.org/officeDocument/2006/relationships/hyperlink" Target="http://maps.google.com/?output=embed&amp;q=43.78541667,-69.87666667" TargetMode="External"/><Relationship Id="rId605" Type="http://schemas.openxmlformats.org/officeDocument/2006/relationships/hyperlink" Target="http://www.usharbormaster.com/secure/auxview.cfm?recordid=25103" TargetMode="External"/><Relationship Id="rId812" Type="http://schemas.openxmlformats.org/officeDocument/2006/relationships/hyperlink" Target="http://www.usharbormaster.com/secure/AuxAidReport_new.cfm?id=41206" TargetMode="External"/><Relationship Id="rId244" Type="http://schemas.openxmlformats.org/officeDocument/2006/relationships/hyperlink" Target="http://www.usharbormaster.com/secure/AuxAidReport_new.cfm?id=31066" TargetMode="External"/><Relationship Id="rId689" Type="http://schemas.openxmlformats.org/officeDocument/2006/relationships/hyperlink" Target="http://www.usharbormaster.com/secure/auxview.cfm?recordid=28876" TargetMode="External"/><Relationship Id="rId896" Type="http://schemas.openxmlformats.org/officeDocument/2006/relationships/hyperlink" Target="http://www.usharbormaster.com/secure/AuxAidReport_new.cfm?id=45103" TargetMode="External"/><Relationship Id="rId39" Type="http://schemas.openxmlformats.org/officeDocument/2006/relationships/hyperlink" Target="http://maps.google.com/?output=embed&amp;q=43.08071667,-70.75390000" TargetMode="External"/><Relationship Id="rId286" Type="http://schemas.openxmlformats.org/officeDocument/2006/relationships/hyperlink" Target="http://maps.google.com/?output=embed&amp;q=43.72380000,-70.19803333" TargetMode="External"/><Relationship Id="rId451" Type="http://schemas.openxmlformats.org/officeDocument/2006/relationships/hyperlink" Target="http://maps.google.com/?output=embed&amp;q=42.96723000,-70.62338000" TargetMode="External"/><Relationship Id="rId493" Type="http://schemas.openxmlformats.org/officeDocument/2006/relationships/hyperlink" Target="http://www.usharbormaster.com/secure/auxview.cfm?recordid=31002" TargetMode="External"/><Relationship Id="rId507" Type="http://schemas.openxmlformats.org/officeDocument/2006/relationships/hyperlink" Target="http://maps.google.com/?output=embed&amp;q=44.00150278,-69.54288056" TargetMode="External"/><Relationship Id="rId549" Type="http://schemas.openxmlformats.org/officeDocument/2006/relationships/hyperlink" Target="http://www.usharbormaster.com/secure/auxview.cfm?recordid=30347" TargetMode="External"/><Relationship Id="rId714" Type="http://schemas.openxmlformats.org/officeDocument/2006/relationships/hyperlink" Target="http://maps.google.com/?output=embed&amp;q=43.47122222,-70.39808333" TargetMode="External"/><Relationship Id="rId756" Type="http://schemas.openxmlformats.org/officeDocument/2006/relationships/hyperlink" Target="http://www.usharbormaster.com/secure/AuxAidReport_new.cfm?id=26239" TargetMode="External"/><Relationship Id="rId921" Type="http://schemas.openxmlformats.org/officeDocument/2006/relationships/hyperlink" Target="http://www.usharbormaster.com/secure/auxview.cfm?recordid=45058" TargetMode="External"/><Relationship Id="rId50" Type="http://schemas.openxmlformats.org/officeDocument/2006/relationships/hyperlink" Target="http://maps.google.com/?output=embed&amp;q=43.72741944,-70.09399444" TargetMode="External"/><Relationship Id="rId104" Type="http://schemas.openxmlformats.org/officeDocument/2006/relationships/hyperlink" Target="http://www.usharbormaster.com/secure/AuxAidReport_new.cfm?id=32247" TargetMode="External"/><Relationship Id="rId146" Type="http://schemas.openxmlformats.org/officeDocument/2006/relationships/hyperlink" Target="http://maps.google.com/?output=embed&amp;q=43.71324167,-70.18627500" TargetMode="External"/><Relationship Id="rId188" Type="http://schemas.openxmlformats.org/officeDocument/2006/relationships/hyperlink" Target="http://www.usharbormaster.com/secure/AuxAidReport_new.cfm?id=36825" TargetMode="External"/><Relationship Id="rId311" Type="http://schemas.openxmlformats.org/officeDocument/2006/relationships/hyperlink" Target="http://maps.google.com/?output=embed&amp;q=43.70792778,-70.15865000" TargetMode="External"/><Relationship Id="rId353" Type="http://schemas.openxmlformats.org/officeDocument/2006/relationships/hyperlink" Target="http://www.usharbormaster.com/secure/auxview.cfm?recordid=28900" TargetMode="External"/><Relationship Id="rId395" Type="http://schemas.openxmlformats.org/officeDocument/2006/relationships/hyperlink" Target="http://maps.google.com/?output=embed&amp;q=43.64582778,-70.25252500" TargetMode="External"/><Relationship Id="rId409" Type="http://schemas.openxmlformats.org/officeDocument/2006/relationships/hyperlink" Target="http://www.usharbormaster.com/secure/auxview.cfm?recordid=23734" TargetMode="External"/><Relationship Id="rId560" Type="http://schemas.openxmlformats.org/officeDocument/2006/relationships/hyperlink" Target="http://www.usharbormaster.com/secure/AuxAidReport_new.cfm?id=30350" TargetMode="External"/><Relationship Id="rId798" Type="http://schemas.openxmlformats.org/officeDocument/2006/relationships/hyperlink" Target="http://maps.google.com/?output=embed&amp;q=43.11583333,-70.81000000" TargetMode="External"/><Relationship Id="rId92" Type="http://schemas.openxmlformats.org/officeDocument/2006/relationships/hyperlink" Target="http://www.usharbormaster.com/secure/AuxAidReport_new.cfm?id=29999" TargetMode="External"/><Relationship Id="rId213" Type="http://schemas.openxmlformats.org/officeDocument/2006/relationships/hyperlink" Target="http://www.usharbormaster.com/secure/auxview.cfm?recordid=36845" TargetMode="External"/><Relationship Id="rId420" Type="http://schemas.openxmlformats.org/officeDocument/2006/relationships/hyperlink" Target="http://www.usharbormaster.com/secure/AuxAidReport_new.cfm?id=23727" TargetMode="External"/><Relationship Id="rId616" Type="http://schemas.openxmlformats.org/officeDocument/2006/relationships/hyperlink" Target="http://www.usharbormaster.com/secure/AuxAidReport_new.cfm?id=41338" TargetMode="External"/><Relationship Id="rId658" Type="http://schemas.openxmlformats.org/officeDocument/2006/relationships/hyperlink" Target="http://maps.google.com/?output=embed&amp;q=43.92988333,-69.26536667" TargetMode="External"/><Relationship Id="rId823" Type="http://schemas.openxmlformats.org/officeDocument/2006/relationships/hyperlink" Target="http://maps.google.com/?output=embed&amp;q=43.08383333,-70.71835000" TargetMode="External"/><Relationship Id="rId865" Type="http://schemas.openxmlformats.org/officeDocument/2006/relationships/hyperlink" Target="http://www.usharbormaster.com/secure/auxview.cfm?recordid=44638" TargetMode="External"/><Relationship Id="rId255" Type="http://schemas.openxmlformats.org/officeDocument/2006/relationships/hyperlink" Target="http://maps.google.com/?output=embed&amp;q=43.82781389,-69.70643056" TargetMode="External"/><Relationship Id="rId297" Type="http://schemas.openxmlformats.org/officeDocument/2006/relationships/hyperlink" Target="http://www.usharbormaster.com/secure/auxview.cfm?recordid=44021" TargetMode="External"/><Relationship Id="rId462" Type="http://schemas.openxmlformats.org/officeDocument/2006/relationships/hyperlink" Target="http://maps.google.com/?output=embed&amp;q=44.01883333,-69.54508333" TargetMode="External"/><Relationship Id="rId518" Type="http://schemas.openxmlformats.org/officeDocument/2006/relationships/hyperlink" Target="http://maps.google.com/?output=embed&amp;q=44.00448056,-69.54385833" TargetMode="External"/><Relationship Id="rId725" Type="http://schemas.openxmlformats.org/officeDocument/2006/relationships/hyperlink" Target="http://www.usharbormaster.com/secure/auxview.cfm?recordid=36842" TargetMode="External"/><Relationship Id="rId932" Type="http://schemas.openxmlformats.org/officeDocument/2006/relationships/hyperlink" Target="http://www.usharbormaster.com/secure/AuxAidReport_new.cfm?id=44591" TargetMode="External"/><Relationship Id="rId115" Type="http://schemas.openxmlformats.org/officeDocument/2006/relationships/hyperlink" Target="http://maps.google.com/?output=embed&amp;q=43.86088889,-69.56230556" TargetMode="External"/><Relationship Id="rId157" Type="http://schemas.openxmlformats.org/officeDocument/2006/relationships/hyperlink" Target="http://www.usharbormaster.com/secure/auxview.cfm?recordid=44482" TargetMode="External"/><Relationship Id="rId322" Type="http://schemas.openxmlformats.org/officeDocument/2006/relationships/hyperlink" Target="http://maps.google.com/?output=embed&amp;q=43.70808333,-70.15733889" TargetMode="External"/><Relationship Id="rId364" Type="http://schemas.openxmlformats.org/officeDocument/2006/relationships/hyperlink" Target="http://www.usharbormaster.com/secure/AuxAidReport_new.cfm?id=42623" TargetMode="External"/><Relationship Id="rId767" Type="http://schemas.openxmlformats.org/officeDocument/2006/relationships/hyperlink" Target="http://maps.google.com/?output=embed&amp;q=43.65578333,-70.23723333" TargetMode="External"/><Relationship Id="rId61" Type="http://schemas.openxmlformats.org/officeDocument/2006/relationships/hyperlink" Target="http://www.usharbormaster.com/secure/auxview.cfm?recordid=44485" TargetMode="External"/><Relationship Id="rId199" Type="http://schemas.openxmlformats.org/officeDocument/2006/relationships/hyperlink" Target="http://maps.google.com/?output=embed&amp;q=43.85694722,-69.66428056" TargetMode="External"/><Relationship Id="rId571" Type="http://schemas.openxmlformats.org/officeDocument/2006/relationships/hyperlink" Target="http://maps.google.com/?output=embed&amp;q=43.11146667,-70.86100000" TargetMode="External"/><Relationship Id="rId627" Type="http://schemas.openxmlformats.org/officeDocument/2006/relationships/hyperlink" Target="http://maps.google.com/?output=embed&amp;q=43.83333361,-69.64933333" TargetMode="External"/><Relationship Id="rId669" Type="http://schemas.openxmlformats.org/officeDocument/2006/relationships/hyperlink" Target="http://www.usharbormaster.com/secure/auxview.cfm?recordid=28308" TargetMode="External"/><Relationship Id="rId834" Type="http://schemas.openxmlformats.org/officeDocument/2006/relationships/hyperlink" Target="http://maps.google.com/?output=embed&amp;q=43.85066667,-69.66700000" TargetMode="External"/><Relationship Id="rId876" Type="http://schemas.openxmlformats.org/officeDocument/2006/relationships/hyperlink" Target="http://www.usharbormaster.com/secure/AuxAidReport_new.cfm?id=26992" TargetMode="External"/><Relationship Id="rId19" Type="http://schemas.openxmlformats.org/officeDocument/2006/relationships/hyperlink" Target="http://maps.google.com/?output=embed&amp;q=43.08160000,-70.72241667" TargetMode="External"/><Relationship Id="rId224" Type="http://schemas.openxmlformats.org/officeDocument/2006/relationships/hyperlink" Target="http://www.usharbormaster.com/secure/AuxAidReport_new.cfm?id=36847" TargetMode="External"/><Relationship Id="rId266" Type="http://schemas.openxmlformats.org/officeDocument/2006/relationships/hyperlink" Target="http://maps.google.com/?output=embed&amp;q=43.80705833,-69.71856389" TargetMode="External"/><Relationship Id="rId431" Type="http://schemas.openxmlformats.org/officeDocument/2006/relationships/hyperlink" Target="http://maps.google.com/?output=embed&amp;q=43.64352556,-70.25171333" TargetMode="External"/><Relationship Id="rId473" Type="http://schemas.openxmlformats.org/officeDocument/2006/relationships/hyperlink" Target="http://www.usharbormaster.com/secure/auxview.cfm?recordid=30997" TargetMode="External"/><Relationship Id="rId529" Type="http://schemas.openxmlformats.org/officeDocument/2006/relationships/hyperlink" Target="http://www.usharbormaster.com/secure/auxview.cfm?recordid=32334" TargetMode="External"/><Relationship Id="rId680" Type="http://schemas.openxmlformats.org/officeDocument/2006/relationships/hyperlink" Target="http://www.usharbormaster.com/secure/AuxAidReport_new.cfm?id=36715" TargetMode="External"/><Relationship Id="rId736" Type="http://schemas.openxmlformats.org/officeDocument/2006/relationships/hyperlink" Target="http://www.usharbormaster.com/secure/AuxAidReport_new.cfm?id=25877" TargetMode="External"/><Relationship Id="rId901" Type="http://schemas.openxmlformats.org/officeDocument/2006/relationships/hyperlink" Target="http://www.usharbormaster.com/secure/auxview.cfm?recordid=45054" TargetMode="External"/><Relationship Id="rId30" Type="http://schemas.openxmlformats.org/officeDocument/2006/relationships/hyperlink" Target="http://maps.google.com/?output=embed&amp;q=43.08353333,-70.75000278" TargetMode="External"/><Relationship Id="rId126" Type="http://schemas.openxmlformats.org/officeDocument/2006/relationships/hyperlink" Target="http://maps.google.com/?output=embed&amp;q=43.07966194,-70.69982083" TargetMode="External"/><Relationship Id="rId168" Type="http://schemas.openxmlformats.org/officeDocument/2006/relationships/hyperlink" Target="http://www.usharbormaster.com/secure/AuxAidReport_new.cfm?id=28282" TargetMode="External"/><Relationship Id="rId333" Type="http://schemas.openxmlformats.org/officeDocument/2006/relationships/hyperlink" Target="http://www.usharbormaster.com/secure/auxview.cfm?recordid=32394" TargetMode="External"/><Relationship Id="rId540" Type="http://schemas.openxmlformats.org/officeDocument/2006/relationships/hyperlink" Target="http://www.usharbormaster.com/secure/AuxAidReport_new.cfm?id=32380" TargetMode="External"/><Relationship Id="rId778" Type="http://schemas.openxmlformats.org/officeDocument/2006/relationships/hyperlink" Target="http://maps.google.com/?output=embed&amp;q=43.65485000,-70.23711667" TargetMode="External"/><Relationship Id="rId943" Type="http://schemas.openxmlformats.org/officeDocument/2006/relationships/hyperlink" Target="http://maps.google.com/?output=embed&amp;q=43.99605556,-69.66397222" TargetMode="External"/><Relationship Id="rId72" Type="http://schemas.openxmlformats.org/officeDocument/2006/relationships/hyperlink" Target="http://www.usharbormaster.com/secure/AuxAidReport_new.cfm?id=28655" TargetMode="External"/><Relationship Id="rId375" Type="http://schemas.openxmlformats.org/officeDocument/2006/relationships/hyperlink" Target="http://maps.google.com/?output=embed&amp;q=43.83347222,-70.02877778" TargetMode="External"/><Relationship Id="rId582" Type="http://schemas.openxmlformats.org/officeDocument/2006/relationships/hyperlink" Target="http://maps.google.com/?output=embed&amp;q=43.10711667,-70.85658333" TargetMode="External"/><Relationship Id="rId638" Type="http://schemas.openxmlformats.org/officeDocument/2006/relationships/hyperlink" Target="http://maps.google.com/?output=embed&amp;q=43.92065611,-69.59288583" TargetMode="External"/><Relationship Id="rId803" Type="http://schemas.openxmlformats.org/officeDocument/2006/relationships/hyperlink" Target="http://maps.google.com/?output=embed&amp;q=43.11750000,-70.81222222" TargetMode="External"/><Relationship Id="rId845" Type="http://schemas.openxmlformats.org/officeDocument/2006/relationships/hyperlink" Target="http://www.usharbormaster.com/secure/auxview.cfm?recordid=45050"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3.86126667,-69.56100000" TargetMode="External"/><Relationship Id="rId277" Type="http://schemas.openxmlformats.org/officeDocument/2006/relationships/hyperlink" Target="http://www.usharbormaster.com/secure/auxview.cfm?recordid=42697" TargetMode="External"/><Relationship Id="rId400" Type="http://schemas.openxmlformats.org/officeDocument/2006/relationships/hyperlink" Target="http://www.usharbormaster.com/secure/AuxAidReport_new.cfm?id=23732" TargetMode="External"/><Relationship Id="rId442" Type="http://schemas.openxmlformats.org/officeDocument/2006/relationships/hyperlink" Target="http://maps.google.com/?output=embed&amp;q=43.76484000,-69.31581000" TargetMode="External"/><Relationship Id="rId484" Type="http://schemas.openxmlformats.org/officeDocument/2006/relationships/hyperlink" Target="http://www.usharbormaster.com/secure/AuxAidReport_new.cfm?id=30999" TargetMode="External"/><Relationship Id="rId705" Type="http://schemas.openxmlformats.org/officeDocument/2006/relationships/hyperlink" Target="http://www.usharbormaster.com/secure/auxview.cfm?recordid=43985" TargetMode="External"/><Relationship Id="rId887" Type="http://schemas.openxmlformats.org/officeDocument/2006/relationships/hyperlink" Target="http://maps.google.com/?output=embed&amp;q=43.38694444,-70.41000000" TargetMode="External"/><Relationship Id="rId137" Type="http://schemas.openxmlformats.org/officeDocument/2006/relationships/hyperlink" Target="http://www.usharbormaster.com/secure/auxview.cfm?recordid=32253" TargetMode="External"/><Relationship Id="rId302" Type="http://schemas.openxmlformats.org/officeDocument/2006/relationships/hyperlink" Target="http://maps.google.com/?output=embed&amp;q=43.86558333,-69.67946667" TargetMode="External"/><Relationship Id="rId344" Type="http://schemas.openxmlformats.org/officeDocument/2006/relationships/hyperlink" Target="http://www.usharbormaster.com/secure/AuxAidReport_new.cfm?id=29994" TargetMode="External"/><Relationship Id="rId691" Type="http://schemas.openxmlformats.org/officeDocument/2006/relationships/hyperlink" Target="http://maps.google.com/?output=embed&amp;q=44.07900000,-69.80011111" TargetMode="External"/><Relationship Id="rId747" Type="http://schemas.openxmlformats.org/officeDocument/2006/relationships/hyperlink" Target="http://maps.google.com/?output=embed&amp;q=43.47316667,-70.40125000" TargetMode="External"/><Relationship Id="rId789" Type="http://schemas.openxmlformats.org/officeDocument/2006/relationships/hyperlink" Target="http://www.usharbormaster.com/secure/auxview.cfm?recordid=26267" TargetMode="External"/><Relationship Id="rId912" Type="http://schemas.openxmlformats.org/officeDocument/2006/relationships/hyperlink" Target="http://www.usharbormaster.com/secure/AuxAidReport_new.cfm?id=45056" TargetMode="External"/><Relationship Id="rId954" Type="http://schemas.openxmlformats.org/officeDocument/2006/relationships/hyperlink" Target="http://maps.google.com/?output=embed&amp;q=43.99777778,-69.66111111" TargetMode="External"/><Relationship Id="rId41" Type="http://schemas.openxmlformats.org/officeDocument/2006/relationships/hyperlink" Target="http://www.usharbormaster.com/secure/auxview.cfm?recordid=42742" TargetMode="External"/><Relationship Id="rId83" Type="http://schemas.openxmlformats.org/officeDocument/2006/relationships/hyperlink" Target="http://maps.google.com/?output=embed&amp;q=43.83906667,-69.63903333" TargetMode="External"/><Relationship Id="rId179" Type="http://schemas.openxmlformats.org/officeDocument/2006/relationships/hyperlink" Target="http://maps.google.com/?output=embed&amp;q=44.03104056,-69.53565778" TargetMode="External"/><Relationship Id="rId386" Type="http://schemas.openxmlformats.org/officeDocument/2006/relationships/hyperlink" Target="http://maps.google.com/?output=embed&amp;q=43.98465000,-69.87548333" TargetMode="External"/><Relationship Id="rId551" Type="http://schemas.openxmlformats.org/officeDocument/2006/relationships/hyperlink" Target="http://maps.google.com/?output=embed&amp;q=43.10620000,-70.85580000" TargetMode="External"/><Relationship Id="rId593" Type="http://schemas.openxmlformats.org/officeDocument/2006/relationships/hyperlink" Target="http://www.usharbormaster.com/secure/auxview.cfm?recordid=33419" TargetMode="External"/><Relationship Id="rId607" Type="http://schemas.openxmlformats.org/officeDocument/2006/relationships/hyperlink" Target="http://maps.google.com/?output=embed&amp;q=43.08019444,-70.70436111" TargetMode="External"/><Relationship Id="rId649" Type="http://schemas.openxmlformats.org/officeDocument/2006/relationships/hyperlink" Target="http://www.usharbormaster.com/secure/auxview.cfm?recordid=40156" TargetMode="External"/><Relationship Id="rId814" Type="http://schemas.openxmlformats.org/officeDocument/2006/relationships/hyperlink" Target="http://maps.google.com/?output=embed&amp;q=43.65531833,-70.22816139" TargetMode="External"/><Relationship Id="rId856" Type="http://schemas.openxmlformats.org/officeDocument/2006/relationships/hyperlink" Target="http://www.usharbormaster.com/secure/AuxAidReport_new.cfm?id=44619" TargetMode="External"/><Relationship Id="rId190" Type="http://schemas.openxmlformats.org/officeDocument/2006/relationships/hyperlink" Target="http://maps.google.com/?output=embed&amp;q=43.15655000,-70.83094444" TargetMode="External"/><Relationship Id="rId204" Type="http://schemas.openxmlformats.org/officeDocument/2006/relationships/hyperlink" Target="http://www.usharbormaster.com/secure/AuxAidReport_new.cfm?id=44722" TargetMode="External"/><Relationship Id="rId246" Type="http://schemas.openxmlformats.org/officeDocument/2006/relationships/hyperlink" Target="http://maps.google.com/?output=embed&amp;q=43.80952778,-69.74655556" TargetMode="External"/><Relationship Id="rId288" Type="http://schemas.openxmlformats.org/officeDocument/2006/relationships/hyperlink" Target="http://www.usharbormaster.com/secure/AuxAidReport_new.cfm?id=28310" TargetMode="External"/><Relationship Id="rId411" Type="http://schemas.openxmlformats.org/officeDocument/2006/relationships/hyperlink" Target="http://maps.google.com/?output=embed&amp;q=43.64247028,-70.25080000" TargetMode="External"/><Relationship Id="rId453" Type="http://schemas.openxmlformats.org/officeDocument/2006/relationships/hyperlink" Target="http://www.usharbormaster.com/secure/auxview.cfm?recordid=44720" TargetMode="External"/><Relationship Id="rId509" Type="http://schemas.openxmlformats.org/officeDocument/2006/relationships/hyperlink" Target="http://www.usharbormaster.com/secure/auxview.cfm?recordid=31006" TargetMode="External"/><Relationship Id="rId660" Type="http://schemas.openxmlformats.org/officeDocument/2006/relationships/hyperlink" Target="http://www.usharbormaster.com/secure/AuxAidReport_new.cfm?id=40158" TargetMode="External"/><Relationship Id="rId898" Type="http://schemas.openxmlformats.org/officeDocument/2006/relationships/hyperlink" Target="http://maps.google.com/?output=embed&amp;q=43.46972222,-70.35083333" TargetMode="External"/><Relationship Id="rId106" Type="http://schemas.openxmlformats.org/officeDocument/2006/relationships/hyperlink" Target="http://maps.google.com/?output=embed&amp;q=43.86427778,-69.55386111" TargetMode="External"/><Relationship Id="rId313" Type="http://schemas.openxmlformats.org/officeDocument/2006/relationships/hyperlink" Target="http://www.usharbormaster.com/secure/auxview.cfm?recordid=30377" TargetMode="External"/><Relationship Id="rId495" Type="http://schemas.openxmlformats.org/officeDocument/2006/relationships/hyperlink" Target="http://maps.google.com/?output=embed&amp;q=43.99955556,-69.54353056" TargetMode="External"/><Relationship Id="rId716" Type="http://schemas.openxmlformats.org/officeDocument/2006/relationships/hyperlink" Target="http://www.usharbormaster.com/secure/AuxAidReport_new.cfm?id=25874" TargetMode="External"/><Relationship Id="rId758" Type="http://schemas.openxmlformats.org/officeDocument/2006/relationships/hyperlink" Target="http://maps.google.com/?output=embed&amp;q=43.07946333,-70.74115333" TargetMode="External"/><Relationship Id="rId923" Type="http://schemas.openxmlformats.org/officeDocument/2006/relationships/hyperlink" Target="http://maps.google.com/?output=embed&amp;q=43.45500000,-70.3325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44489" TargetMode="External"/><Relationship Id="rId94" Type="http://schemas.openxmlformats.org/officeDocument/2006/relationships/hyperlink" Target="http://maps.google.com/?output=embed&amp;q=43.84833333,-69.63194444" TargetMode="External"/><Relationship Id="rId148" Type="http://schemas.openxmlformats.org/officeDocument/2006/relationships/hyperlink" Target="http://www.usharbormaster.com/secure/AuxAidReport_new.cfm?id=44479" TargetMode="External"/><Relationship Id="rId355" Type="http://schemas.openxmlformats.org/officeDocument/2006/relationships/hyperlink" Target="http://maps.google.com/?output=embed&amp;q=43.82765000,-70.01623333" TargetMode="External"/><Relationship Id="rId397" Type="http://schemas.openxmlformats.org/officeDocument/2006/relationships/hyperlink" Target="http://www.usharbormaster.com/secure/auxview.cfm?recordid=23732" TargetMode="External"/><Relationship Id="rId520" Type="http://schemas.openxmlformats.org/officeDocument/2006/relationships/hyperlink" Target="http://www.usharbormaster.com/secure/AuxAidReport_new.cfm?id=31008" TargetMode="External"/><Relationship Id="rId562" Type="http://schemas.openxmlformats.org/officeDocument/2006/relationships/hyperlink" Target="http://maps.google.com/?output=embed&amp;q=43.11333333,-70.86275000" TargetMode="External"/><Relationship Id="rId618" Type="http://schemas.openxmlformats.org/officeDocument/2006/relationships/hyperlink" Target="http://maps.google.com/?output=embed&amp;q=43.07996389,-70.70794694" TargetMode="External"/><Relationship Id="rId825" Type="http://schemas.openxmlformats.org/officeDocument/2006/relationships/hyperlink" Target="http://www.usharbormaster.com/secure/auxview.cfm?recordid=28307" TargetMode="External"/><Relationship Id="rId215" Type="http://schemas.openxmlformats.org/officeDocument/2006/relationships/hyperlink" Target="http://maps.google.com/?output=embed&amp;q=43.49400000,-70.44472222" TargetMode="External"/><Relationship Id="rId257" Type="http://schemas.openxmlformats.org/officeDocument/2006/relationships/hyperlink" Target="http://www.usharbormaster.com/secure/auxview.cfm?recordid=31070" TargetMode="External"/><Relationship Id="rId422" Type="http://schemas.openxmlformats.org/officeDocument/2006/relationships/hyperlink" Target="http://maps.google.com/?output=embed&amp;q=43.64489111,-70.25235750" TargetMode="External"/><Relationship Id="rId464" Type="http://schemas.openxmlformats.org/officeDocument/2006/relationships/hyperlink" Target="http://www.usharbormaster.com/secure/AuxAidReport_new.cfm?id=30994" TargetMode="External"/><Relationship Id="rId867" Type="http://schemas.openxmlformats.org/officeDocument/2006/relationships/hyperlink" Target="http://maps.google.com/?output=embed&amp;q=43.10737972,-70.86337000" TargetMode="External"/><Relationship Id="rId299" Type="http://schemas.openxmlformats.org/officeDocument/2006/relationships/hyperlink" Target="http://maps.google.com/?output=embed&amp;q=43.84896667,-69.67876667" TargetMode="External"/><Relationship Id="rId727" Type="http://schemas.openxmlformats.org/officeDocument/2006/relationships/hyperlink" Target="http://maps.google.com/?output=embed&amp;q=43.48780556,-70.43361111" TargetMode="External"/><Relationship Id="rId934" Type="http://schemas.openxmlformats.org/officeDocument/2006/relationships/hyperlink" Target="http://maps.google.com/?output=embed&amp;q=43.81328778,-69.98133083" TargetMode="External"/><Relationship Id="rId63" Type="http://schemas.openxmlformats.org/officeDocument/2006/relationships/hyperlink" Target="http://maps.google.com/?output=embed&amp;q=43.73358889,-70.16302778" TargetMode="External"/><Relationship Id="rId159" Type="http://schemas.openxmlformats.org/officeDocument/2006/relationships/hyperlink" Target="http://maps.google.com/?output=embed&amp;q=43.71235000,-70.18769722" TargetMode="External"/><Relationship Id="rId366" Type="http://schemas.openxmlformats.org/officeDocument/2006/relationships/hyperlink" Target="http://maps.google.com/?output=embed&amp;q=43.83863889,-70.02361111" TargetMode="External"/><Relationship Id="rId573" Type="http://schemas.openxmlformats.org/officeDocument/2006/relationships/hyperlink" Target="http://www.usharbormaster.com/secure/auxview.cfm?recordid=30354" TargetMode="External"/><Relationship Id="rId780" Type="http://schemas.openxmlformats.org/officeDocument/2006/relationships/hyperlink" Target="http://www.usharbormaster.com/secure/AuxAidReport_new.cfm?id=36870" TargetMode="External"/><Relationship Id="rId226" Type="http://schemas.openxmlformats.org/officeDocument/2006/relationships/hyperlink" Target="http://maps.google.com/?output=embed&amp;q=43.49302778,-70.44661111" TargetMode="External"/><Relationship Id="rId433" Type="http://schemas.openxmlformats.org/officeDocument/2006/relationships/hyperlink" Target="http://www.usharbormaster.com/secure/auxview.cfm?recordid=44850" TargetMode="External"/><Relationship Id="rId878" Type="http://schemas.openxmlformats.org/officeDocument/2006/relationships/hyperlink" Target="http://maps.google.com/?output=embed&amp;q=43.43500000,-70.35027778" TargetMode="External"/><Relationship Id="rId640" Type="http://schemas.openxmlformats.org/officeDocument/2006/relationships/hyperlink" Target="http://www.usharbormaster.com/secure/AuxAidReport_new.cfm?id=44618" TargetMode="External"/><Relationship Id="rId738" Type="http://schemas.openxmlformats.org/officeDocument/2006/relationships/hyperlink" Target="http://maps.google.com/?output=embed&amp;q=43.46180556,-70.38816667" TargetMode="External"/><Relationship Id="rId945" Type="http://schemas.openxmlformats.org/officeDocument/2006/relationships/hyperlink" Target="http://www.usharbormaster.com/secure/auxview.cfm?recordid=30060" TargetMode="External"/><Relationship Id="rId74" Type="http://schemas.openxmlformats.org/officeDocument/2006/relationships/hyperlink" Target="http://maps.google.com/?output=embed&amp;q=43.38750000,-70.42791667" TargetMode="External"/><Relationship Id="rId377" Type="http://schemas.openxmlformats.org/officeDocument/2006/relationships/hyperlink" Target="http://www.usharbormaster.com/secure/auxview.cfm?recordid=28329" TargetMode="External"/><Relationship Id="rId500" Type="http://schemas.openxmlformats.org/officeDocument/2006/relationships/hyperlink" Target="http://www.usharbormaster.com/secure/AuxAidReport_new.cfm?id=31003" TargetMode="External"/><Relationship Id="rId584" Type="http://schemas.openxmlformats.org/officeDocument/2006/relationships/hyperlink" Target="http://www.usharbormaster.com/secure/AuxAidReport_new.cfm?id=30356" TargetMode="External"/><Relationship Id="rId805" Type="http://schemas.openxmlformats.org/officeDocument/2006/relationships/hyperlink" Target="http://www.usharbormaster.com/secure/auxview.cfm?recordid=43833"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30845" TargetMode="External"/><Relationship Id="rId791" Type="http://schemas.openxmlformats.org/officeDocument/2006/relationships/hyperlink" Target="http://maps.google.com/?output=embed&amp;q=43.65310528,-70.24311750" TargetMode="External"/><Relationship Id="rId889" Type="http://schemas.openxmlformats.org/officeDocument/2006/relationships/hyperlink" Target="http://www.usharbormaster.com/secure/auxview.cfm?recordid=45080" TargetMode="External"/><Relationship Id="rId444" Type="http://schemas.openxmlformats.org/officeDocument/2006/relationships/hyperlink" Target="http://www.usharbormaster.com/secure/AuxAidReport_new.cfm?id=45115" TargetMode="External"/><Relationship Id="rId651" Type="http://schemas.openxmlformats.org/officeDocument/2006/relationships/hyperlink" Target="http://maps.google.com/?output=embed&amp;q=43.92856667,-69.26430000" TargetMode="External"/><Relationship Id="rId749" Type="http://schemas.openxmlformats.org/officeDocument/2006/relationships/hyperlink" Target="http://www.usharbormaster.com/secure/auxview.cfm?recordid=25873" TargetMode="External"/><Relationship Id="rId290" Type="http://schemas.openxmlformats.org/officeDocument/2006/relationships/hyperlink" Target="http://maps.google.com/?output=embed&amp;q=43.86391667,-69.67698333" TargetMode="External"/><Relationship Id="rId304" Type="http://schemas.openxmlformats.org/officeDocument/2006/relationships/hyperlink" Target="http://www.usharbormaster.com/secure/AuxAidReport_new.cfm?id=44022" TargetMode="External"/><Relationship Id="rId388" Type="http://schemas.openxmlformats.org/officeDocument/2006/relationships/hyperlink" Target="http://www.usharbormaster.com/secure/AuxAidReport_new.cfm?id=28387" TargetMode="External"/><Relationship Id="rId511" Type="http://schemas.openxmlformats.org/officeDocument/2006/relationships/hyperlink" Target="http://maps.google.com/?output=embed&amp;q=44.00236111,-69.54314722" TargetMode="External"/><Relationship Id="rId609" Type="http://schemas.openxmlformats.org/officeDocument/2006/relationships/hyperlink" Target="http://www.usharbormaster.com/secure/auxview.cfm?recordid=25104" TargetMode="External"/><Relationship Id="rId956" Type="http://schemas.openxmlformats.org/officeDocument/2006/relationships/hyperlink" Target="http://www.usharbormaster.com/secure/AuxAidReport_new.cfm?id=30062" TargetMode="External"/><Relationship Id="rId85" Type="http://schemas.openxmlformats.org/officeDocument/2006/relationships/hyperlink" Target="http://www.usharbormaster.com/secure/auxview.cfm?recordid=29998" TargetMode="External"/><Relationship Id="rId150" Type="http://schemas.openxmlformats.org/officeDocument/2006/relationships/hyperlink" Target="http://maps.google.com/?output=embed&amp;q=43.71391389,-70.18707500" TargetMode="External"/><Relationship Id="rId595" Type="http://schemas.openxmlformats.org/officeDocument/2006/relationships/hyperlink" Target="http://maps.google.com/?output=embed&amp;q=43.78550000,-69.87525000" TargetMode="External"/><Relationship Id="rId816" Type="http://schemas.openxmlformats.org/officeDocument/2006/relationships/hyperlink" Target="http://www.usharbormaster.com/secure/AuxAidReport_new.cfm?id=26266" TargetMode="External"/><Relationship Id="rId248" Type="http://schemas.openxmlformats.org/officeDocument/2006/relationships/hyperlink" Target="http://www.usharbormaster.com/secure/AuxAidReport_new.cfm?id=31067" TargetMode="External"/><Relationship Id="rId455" Type="http://schemas.openxmlformats.org/officeDocument/2006/relationships/hyperlink" Target="http://maps.google.com/?output=embed&amp;q=43.70747444,-69.75783889" TargetMode="External"/><Relationship Id="rId662" Type="http://schemas.openxmlformats.org/officeDocument/2006/relationships/hyperlink" Target="http://maps.google.com/?output=embed&amp;q=43.93038333,-69.26486667"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32248" TargetMode="External"/><Relationship Id="rId315" Type="http://schemas.openxmlformats.org/officeDocument/2006/relationships/hyperlink" Target="http://maps.google.com/?output=embed&amp;q=43.70813889,-70.15634722" TargetMode="External"/><Relationship Id="rId522" Type="http://schemas.openxmlformats.org/officeDocument/2006/relationships/hyperlink" Target="http://maps.google.com/?output=embed&amp;q=44.00574444,-69.54428611" TargetMode="External"/><Relationship Id="rId96" Type="http://schemas.openxmlformats.org/officeDocument/2006/relationships/hyperlink" Target="http://www.usharbormaster.com/secure/AuxAidReport_new.cfm?id=31122" TargetMode="External"/><Relationship Id="rId161" Type="http://schemas.openxmlformats.org/officeDocument/2006/relationships/hyperlink" Target="http://www.usharbormaster.com/secure/auxview.cfm?recordid=44483" TargetMode="External"/><Relationship Id="rId399" Type="http://schemas.openxmlformats.org/officeDocument/2006/relationships/hyperlink" Target="http://maps.google.com/?output=embed&amp;q=43.64501111,-70.25216111" TargetMode="External"/><Relationship Id="rId827" Type="http://schemas.openxmlformats.org/officeDocument/2006/relationships/hyperlink" Target="http://maps.google.com/?output=embed&amp;q=43.72675000,-70.19461667" TargetMode="External"/><Relationship Id="rId259" Type="http://schemas.openxmlformats.org/officeDocument/2006/relationships/hyperlink" Target="http://maps.google.com/?output=embed&amp;q=43.82322778,-69.70573611" TargetMode="External"/><Relationship Id="rId466" Type="http://schemas.openxmlformats.org/officeDocument/2006/relationships/hyperlink" Target="http://maps.google.com/?output=embed&amp;q=44.01935833,-69.54416667" TargetMode="External"/><Relationship Id="rId673" Type="http://schemas.openxmlformats.org/officeDocument/2006/relationships/hyperlink" Target="http://www.usharbormaster.com/secure/auxview.cfm?recordid=31214" TargetMode="External"/><Relationship Id="rId880" Type="http://schemas.openxmlformats.org/officeDocument/2006/relationships/hyperlink" Target="http://www.usharbormaster.com/secure/AuxAidReport_new.cfm?id=45075" TargetMode="External"/><Relationship Id="rId23" Type="http://schemas.openxmlformats.org/officeDocument/2006/relationships/hyperlink" Target="http://maps.google.com/?output=embed&amp;q=43.08419444,-70.71419444" TargetMode="External"/><Relationship Id="rId119" Type="http://schemas.openxmlformats.org/officeDocument/2006/relationships/hyperlink" Target="http://maps.google.com/?output=embed&amp;q=43.10366667,-70.79208333" TargetMode="External"/><Relationship Id="rId326" Type="http://schemas.openxmlformats.org/officeDocument/2006/relationships/hyperlink" Target="http://maps.google.com/?output=embed&amp;q=43.82519444,-69.58336111" TargetMode="External"/><Relationship Id="rId533" Type="http://schemas.openxmlformats.org/officeDocument/2006/relationships/hyperlink" Target="http://www.usharbormaster.com/secure/auxview.cfm?recordid=32335" TargetMode="External"/><Relationship Id="rId740" Type="http://schemas.openxmlformats.org/officeDocument/2006/relationships/hyperlink" Target="http://www.usharbormaster.com/secure/AuxAidReport_new.cfm?id=25872" TargetMode="External"/><Relationship Id="rId838" Type="http://schemas.openxmlformats.org/officeDocument/2006/relationships/hyperlink" Target="http://maps.google.com/?output=embed&amp;q=43.83821667,-69.63225000" TargetMode="External"/><Relationship Id="rId172" Type="http://schemas.openxmlformats.org/officeDocument/2006/relationships/hyperlink" Target="http://www.usharbormaster.com/secure/AuxAidReport_new.cfm?id=29070" TargetMode="External"/><Relationship Id="rId477" Type="http://schemas.openxmlformats.org/officeDocument/2006/relationships/hyperlink" Target="http://www.usharbormaster.com/secure/auxview.cfm?recordid=30998" TargetMode="External"/><Relationship Id="rId600" Type="http://schemas.openxmlformats.org/officeDocument/2006/relationships/hyperlink" Target="http://www.usharbormaster.com/secure/AuxAidReport_new.cfm?id=32330" TargetMode="External"/><Relationship Id="rId684" Type="http://schemas.openxmlformats.org/officeDocument/2006/relationships/hyperlink" Target="http://www.usharbormaster.com/secure/AuxAidReport_new.cfm?id=28873" TargetMode="External"/><Relationship Id="rId337" Type="http://schemas.openxmlformats.org/officeDocument/2006/relationships/hyperlink" Target="http://www.usharbormaster.com/secure/auxview.cfm?recordid=23602" TargetMode="External"/><Relationship Id="rId891" Type="http://schemas.openxmlformats.org/officeDocument/2006/relationships/hyperlink" Target="http://maps.google.com/?output=embed&amp;q=43.65194444,-70.11805556" TargetMode="External"/><Relationship Id="rId905" Type="http://schemas.openxmlformats.org/officeDocument/2006/relationships/hyperlink" Target="http://www.usharbormaster.com/secure/auxview.cfm?recordid=45055" TargetMode="External"/><Relationship Id="rId34" Type="http://schemas.openxmlformats.org/officeDocument/2006/relationships/hyperlink" Target="http://maps.google.com/?output=embed&amp;q=43.88443333,-69.66671667" TargetMode="External"/><Relationship Id="rId544" Type="http://schemas.openxmlformats.org/officeDocument/2006/relationships/hyperlink" Target="http://www.usharbormaster.com/secure/AuxAidReport_new.cfm?id=29008" TargetMode="External"/><Relationship Id="rId751" Type="http://schemas.openxmlformats.org/officeDocument/2006/relationships/hyperlink" Target="http://maps.google.com/?output=embed&amp;q=43.46555556,-70.39444444" TargetMode="External"/><Relationship Id="rId849" Type="http://schemas.openxmlformats.org/officeDocument/2006/relationships/hyperlink" Target="http://www.usharbormaster.com/secure/auxview.cfm?recordid=44582" TargetMode="External"/><Relationship Id="rId183" Type="http://schemas.openxmlformats.org/officeDocument/2006/relationships/hyperlink" Target="http://maps.google.com/?output=embed&amp;q=44.03209444,-69.53482778" TargetMode="External"/><Relationship Id="rId390" Type="http://schemas.openxmlformats.org/officeDocument/2006/relationships/hyperlink" Target="http://maps.google.com/?output=embed&amp;q=43.98483333,-69.87603333" TargetMode="External"/><Relationship Id="rId404" Type="http://schemas.openxmlformats.org/officeDocument/2006/relationships/hyperlink" Target="http://www.usharbormaster.com/secure/AuxAidReport_new.cfm?id=23733" TargetMode="External"/><Relationship Id="rId611" Type="http://schemas.openxmlformats.org/officeDocument/2006/relationships/hyperlink" Target="http://maps.google.com/?output=embed&amp;q=43.08100000,-70.70425000" TargetMode="External"/><Relationship Id="rId250" Type="http://schemas.openxmlformats.org/officeDocument/2006/relationships/hyperlink" Target="http://maps.google.com/?output=embed&amp;q=43.83958333,-69.71347222" TargetMode="External"/><Relationship Id="rId488" Type="http://schemas.openxmlformats.org/officeDocument/2006/relationships/hyperlink" Target="http://www.usharbormaster.com/secure/AuxAidReport_new.cfm?id=31000" TargetMode="External"/><Relationship Id="rId695" Type="http://schemas.openxmlformats.org/officeDocument/2006/relationships/hyperlink" Target="http://maps.google.com/?output=embed&amp;q=43.83210278,-69.73617222" TargetMode="External"/><Relationship Id="rId709" Type="http://schemas.openxmlformats.org/officeDocument/2006/relationships/hyperlink" Target="http://www.usharbormaster.com/secure/auxview.cfm?recordid=36839" TargetMode="External"/><Relationship Id="rId916" Type="http://schemas.openxmlformats.org/officeDocument/2006/relationships/hyperlink" Target="http://www.usharbormaster.com/secure/AuxAidReport_new.cfm?id=45078" TargetMode="External"/><Relationship Id="rId45" Type="http://schemas.openxmlformats.org/officeDocument/2006/relationships/hyperlink" Target="http://www.usharbormaster.com/secure/auxview.cfm?recordid=44488" TargetMode="External"/><Relationship Id="rId110" Type="http://schemas.openxmlformats.org/officeDocument/2006/relationships/hyperlink" Target="http://maps.google.com/?output=embed&amp;q=43.86200000,-69.55933333" TargetMode="External"/><Relationship Id="rId348" Type="http://schemas.openxmlformats.org/officeDocument/2006/relationships/hyperlink" Target="http://www.usharbormaster.com/secure/AuxAidReport_new.cfm?id=28902" TargetMode="External"/><Relationship Id="rId555" Type="http://schemas.openxmlformats.org/officeDocument/2006/relationships/hyperlink" Target="http://maps.google.com/?output=embed&amp;q=43.10633333,-70.85646667" TargetMode="External"/><Relationship Id="rId762" Type="http://schemas.openxmlformats.org/officeDocument/2006/relationships/hyperlink" Target="http://maps.google.com/?output=embed&amp;q=43.84985556,-69.63502778" TargetMode="External"/><Relationship Id="rId194" Type="http://schemas.openxmlformats.org/officeDocument/2006/relationships/hyperlink" Target="http://maps.google.com/?output=embed&amp;q=43.85757500,-69.66427500" TargetMode="External"/><Relationship Id="rId208" Type="http://schemas.openxmlformats.org/officeDocument/2006/relationships/hyperlink" Target="http://www.usharbormaster.com/secure/AuxAidReport_new.cfm?id=36843" TargetMode="External"/><Relationship Id="rId415" Type="http://schemas.openxmlformats.org/officeDocument/2006/relationships/hyperlink" Target="http://maps.google.com/?output=embed&amp;q=43.64669639,-70.25346917" TargetMode="External"/><Relationship Id="rId622" Type="http://schemas.openxmlformats.org/officeDocument/2006/relationships/hyperlink" Target="http://maps.google.com/?output=embed&amp;q=43.82133333,-69.64950000" TargetMode="External"/><Relationship Id="rId261" Type="http://schemas.openxmlformats.org/officeDocument/2006/relationships/hyperlink" Target="http://www.usharbormaster.com/secure/auxview.cfm?recordid=31071" TargetMode="External"/><Relationship Id="rId499" Type="http://schemas.openxmlformats.org/officeDocument/2006/relationships/hyperlink" Target="http://maps.google.com/?output=embed&amp;q=44.00019444,-69.54331111" TargetMode="External"/><Relationship Id="rId927" Type="http://schemas.openxmlformats.org/officeDocument/2006/relationships/hyperlink" Target="http://maps.google.com/?output=embed&amp;q=43.81400361,-69.98189361" TargetMode="External"/><Relationship Id="rId56" Type="http://schemas.openxmlformats.org/officeDocument/2006/relationships/hyperlink" Target="http://www.usharbormaster.com/secure/AuxAidReport_new.cfm?id=44490" TargetMode="External"/><Relationship Id="rId359" Type="http://schemas.openxmlformats.org/officeDocument/2006/relationships/hyperlink" Target="http://maps.google.com/?output=embed&amp;q=43.82783333,-70.01606667" TargetMode="External"/><Relationship Id="rId566" Type="http://schemas.openxmlformats.org/officeDocument/2006/relationships/hyperlink" Target="http://maps.google.com/?output=embed&amp;q=43.11130000,-70.86035000" TargetMode="External"/><Relationship Id="rId773" Type="http://schemas.openxmlformats.org/officeDocument/2006/relationships/hyperlink" Target="http://www.usharbormaster.com/secure/auxview.cfm?recordid=36867" TargetMode="External"/><Relationship Id="rId121" Type="http://schemas.openxmlformats.org/officeDocument/2006/relationships/hyperlink" Target="http://www.usharbormaster.com/secure/auxview.cfm?recordid=28341" TargetMode="External"/><Relationship Id="rId219" Type="http://schemas.openxmlformats.org/officeDocument/2006/relationships/hyperlink" Target="http://maps.google.com/?output=embed&amp;q=43.49408333,-70.44441667" TargetMode="External"/><Relationship Id="rId426" Type="http://schemas.openxmlformats.org/officeDocument/2006/relationships/hyperlink" Target="http://maps.google.com/?output=embed&amp;q=43.64426556,-70.25198167" TargetMode="External"/><Relationship Id="rId633" Type="http://schemas.openxmlformats.org/officeDocument/2006/relationships/hyperlink" Target="http://www.usharbormaster.com/secure/auxview.cfm?recordid=42715" TargetMode="External"/><Relationship Id="rId840" Type="http://schemas.openxmlformats.org/officeDocument/2006/relationships/hyperlink" Target="http://www.usharbormaster.com/secure/AuxAidReport_new.cfm?id=29995" TargetMode="External"/><Relationship Id="rId938" Type="http://schemas.openxmlformats.org/officeDocument/2006/relationships/hyperlink" Target="http://maps.google.com/?output=embed&amp;q=43.81415278,-69.97949389" TargetMode="External"/><Relationship Id="rId67" Type="http://schemas.openxmlformats.org/officeDocument/2006/relationships/hyperlink" Target="http://maps.google.com/?output=embed&amp;q=43.73325000,-70.16331389" TargetMode="External"/><Relationship Id="rId272" Type="http://schemas.openxmlformats.org/officeDocument/2006/relationships/hyperlink" Target="http://www.usharbormaster.com/secure/AuxAidReport_new.cfm?id=44620" TargetMode="External"/><Relationship Id="rId577" Type="http://schemas.openxmlformats.org/officeDocument/2006/relationships/hyperlink" Target="http://www.usharbormaster.com/secure/auxview.cfm?recordid=30355" TargetMode="External"/><Relationship Id="rId700" Type="http://schemas.openxmlformats.org/officeDocument/2006/relationships/hyperlink" Target="http://www.usharbormaster.com/secure/AuxAidReport_new.cfm?id=30638" TargetMode="External"/><Relationship Id="rId132" Type="http://schemas.openxmlformats.org/officeDocument/2006/relationships/hyperlink" Target="http://www.usharbormaster.com/secure/AuxAidReport_new.cfm?id=32251" TargetMode="External"/><Relationship Id="rId784" Type="http://schemas.openxmlformats.org/officeDocument/2006/relationships/hyperlink" Target="http://www.usharbormaster.com/secure/AuxAidReport_new.cfm?id=36868" TargetMode="External"/><Relationship Id="rId437" Type="http://schemas.openxmlformats.org/officeDocument/2006/relationships/hyperlink" Target="http://www.usharbormaster.com/secure/auxview.cfm?recordid=44717" TargetMode="External"/><Relationship Id="rId644" Type="http://schemas.openxmlformats.org/officeDocument/2006/relationships/hyperlink" Target="http://www.usharbormaster.com/secure/AuxAidReport_new.cfm?id=44045" TargetMode="External"/><Relationship Id="rId851" Type="http://schemas.openxmlformats.org/officeDocument/2006/relationships/hyperlink" Target="http://maps.google.com/?output=embed&amp;q=43.02223000,-70.54138000" TargetMode="External"/><Relationship Id="rId283" Type="http://schemas.openxmlformats.org/officeDocument/2006/relationships/hyperlink" Target="http://maps.google.com/?output=embed&amp;q=43.72331667,-70.19855000" TargetMode="External"/><Relationship Id="rId490" Type="http://schemas.openxmlformats.org/officeDocument/2006/relationships/hyperlink" Target="http://maps.google.com/?output=embed&amp;q=43.99968611,-69.54431944" TargetMode="External"/><Relationship Id="rId504" Type="http://schemas.openxmlformats.org/officeDocument/2006/relationships/hyperlink" Target="http://www.usharbormaster.com/secure/AuxAidReport_new.cfm?id=31004" TargetMode="External"/><Relationship Id="rId711" Type="http://schemas.openxmlformats.org/officeDocument/2006/relationships/hyperlink" Target="http://maps.google.com/?output=embed&amp;q=43.46347222,-70.39350000" TargetMode="External"/><Relationship Id="rId949" Type="http://schemas.openxmlformats.org/officeDocument/2006/relationships/hyperlink" Target="http://www.usharbormaster.com/secure/auxview.cfm?recordid=30061" TargetMode="External"/><Relationship Id="rId78" Type="http://schemas.openxmlformats.org/officeDocument/2006/relationships/hyperlink" Target="http://maps.google.com/?output=embed&amp;q=43.83951667,-69.64011667" TargetMode="External"/><Relationship Id="rId143" Type="http://schemas.openxmlformats.org/officeDocument/2006/relationships/hyperlink" Target="http://maps.google.com/?output=embed&amp;q=43.71366667,-70.18588889" TargetMode="External"/><Relationship Id="rId350" Type="http://schemas.openxmlformats.org/officeDocument/2006/relationships/hyperlink" Target="http://maps.google.com/?output=embed&amp;q=43.82745000,-70.01555000" TargetMode="External"/><Relationship Id="rId588" Type="http://schemas.openxmlformats.org/officeDocument/2006/relationships/hyperlink" Target="http://www.usharbormaster.com/secure/AuxAidReport_new.cfm?id=30357" TargetMode="External"/><Relationship Id="rId795" Type="http://schemas.openxmlformats.org/officeDocument/2006/relationships/hyperlink" Target="http://maps.google.com/?output=embed&amp;q=43.11648333,-70.81041667" TargetMode="External"/><Relationship Id="rId809" Type="http://schemas.openxmlformats.org/officeDocument/2006/relationships/hyperlink" Target="http://www.usharbormaster.com/secure/auxview.cfm?recordid=41206"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3.49247222,-70.44025000" TargetMode="External"/><Relationship Id="rId448" Type="http://schemas.openxmlformats.org/officeDocument/2006/relationships/hyperlink" Target="http://www.usharbormaster.com/secure/AuxAidReport_new.cfm?id=44849" TargetMode="External"/><Relationship Id="rId655" Type="http://schemas.openxmlformats.org/officeDocument/2006/relationships/hyperlink" Target="http://maps.google.com/?output=embed&amp;q=43.92893333,-69.26405000" TargetMode="External"/><Relationship Id="rId862" Type="http://schemas.openxmlformats.org/officeDocument/2006/relationships/hyperlink" Target="http://maps.google.com/?output=embed&amp;q=42.88000000,-70.04620000" TargetMode="External"/><Relationship Id="rId294" Type="http://schemas.openxmlformats.org/officeDocument/2006/relationships/hyperlink" Target="http://maps.google.com/?output=embed&amp;q=43.86346667,-69.67731667" TargetMode="External"/><Relationship Id="rId308" Type="http://schemas.openxmlformats.org/officeDocument/2006/relationships/hyperlink" Target="http://www.usharbormaster.com/secure/AuxAidReport_new.cfm?id=30375" TargetMode="External"/><Relationship Id="rId515" Type="http://schemas.openxmlformats.org/officeDocument/2006/relationships/hyperlink" Target="http://maps.google.com/?output=embed&amp;q=44.00320556,-69.54343333" TargetMode="External"/><Relationship Id="rId722" Type="http://schemas.openxmlformats.org/officeDocument/2006/relationships/hyperlink" Target="http://maps.google.com/?output=embed&amp;q=43.49202778,-70.43936111" TargetMode="External"/><Relationship Id="rId89" Type="http://schemas.openxmlformats.org/officeDocument/2006/relationships/hyperlink" Target="http://www.usharbormaster.com/secure/auxview.cfm?recordid=29999" TargetMode="External"/><Relationship Id="rId154" Type="http://schemas.openxmlformats.org/officeDocument/2006/relationships/hyperlink" Target="http://maps.google.com/?output=embed&amp;q=43.71347500,-70.18736944" TargetMode="External"/><Relationship Id="rId361" Type="http://schemas.openxmlformats.org/officeDocument/2006/relationships/hyperlink" Target="http://www.usharbormaster.com/secure/auxview.cfm?recordid=42623" TargetMode="External"/><Relationship Id="rId599" Type="http://schemas.openxmlformats.org/officeDocument/2006/relationships/hyperlink" Target="http://maps.google.com/?output=embed&amp;q=43.81930556,-69.60566667" TargetMode="External"/><Relationship Id="rId459" Type="http://schemas.openxmlformats.org/officeDocument/2006/relationships/hyperlink" Target="http://maps.google.com/?output=embed&amp;q=43.45698861,-70.32901833" TargetMode="External"/><Relationship Id="rId666" Type="http://schemas.openxmlformats.org/officeDocument/2006/relationships/hyperlink" Target="http://maps.google.com/?output=embed&amp;q=43.72446667,-70.19663333" TargetMode="External"/><Relationship Id="rId873" Type="http://schemas.openxmlformats.org/officeDocument/2006/relationships/hyperlink" Target="http://www.usharbormaster.com/secure/auxview.cfm?recordid=26992" TargetMode="Externa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36847" TargetMode="External"/><Relationship Id="rId319" Type="http://schemas.openxmlformats.org/officeDocument/2006/relationships/hyperlink" Target="http://maps.google.com/?output=embed&amp;q=43.70779444,-70.15634444" TargetMode="External"/><Relationship Id="rId526" Type="http://schemas.openxmlformats.org/officeDocument/2006/relationships/hyperlink" Target="http://maps.google.com/?output=embed&amp;q=43.85900000,-69.59261111" TargetMode="External"/><Relationship Id="rId733" Type="http://schemas.openxmlformats.org/officeDocument/2006/relationships/hyperlink" Target="http://www.usharbormaster.com/secure/auxview.cfm?recordid=25877" TargetMode="External"/><Relationship Id="rId940" Type="http://schemas.openxmlformats.org/officeDocument/2006/relationships/hyperlink" Target="http://www.usharbormaster.com/secure/AuxAidReport_new.cfm?id=44593" TargetMode="External"/><Relationship Id="rId165" Type="http://schemas.openxmlformats.org/officeDocument/2006/relationships/hyperlink" Target="http://www.usharbormaster.com/secure/auxview.cfm?recordid=28282" TargetMode="External"/><Relationship Id="rId372" Type="http://schemas.openxmlformats.org/officeDocument/2006/relationships/hyperlink" Target="http://www.usharbormaster.com/secure/AuxAidReport_new.cfm?id=42624" TargetMode="External"/><Relationship Id="rId677" Type="http://schemas.openxmlformats.org/officeDocument/2006/relationships/hyperlink" Target="http://www.usharbormaster.com/secure/auxview.cfm?recordid=36715" TargetMode="External"/><Relationship Id="rId800" Type="http://schemas.openxmlformats.org/officeDocument/2006/relationships/hyperlink" Target="http://www.usharbormaster.com/secure/AuxAidReport_new.cfm?id=23722" TargetMode="External"/><Relationship Id="rId232" Type="http://schemas.openxmlformats.org/officeDocument/2006/relationships/hyperlink" Target="http://www.usharbormaster.com/secure/AuxAidReport_new.cfm?id=23597" TargetMode="External"/><Relationship Id="rId884" Type="http://schemas.openxmlformats.org/officeDocument/2006/relationships/hyperlink" Target="http://www.usharbormaster.com/secure/AuxAidReport_new.cfm?id=45081" TargetMode="External"/><Relationship Id="rId27" Type="http://schemas.openxmlformats.org/officeDocument/2006/relationships/hyperlink" Target="http://maps.google.com/?output=embed&amp;q=43.08108333,-70.74838333" TargetMode="External"/><Relationship Id="rId537" Type="http://schemas.openxmlformats.org/officeDocument/2006/relationships/hyperlink" Target="http://www.usharbormaster.com/secure/auxview.cfm?recordid=32380" TargetMode="External"/><Relationship Id="rId744" Type="http://schemas.openxmlformats.org/officeDocument/2006/relationships/hyperlink" Target="http://www.usharbormaster.com/secure/AuxAidReport_new.cfm?id=25876" TargetMode="External"/><Relationship Id="rId951" Type="http://schemas.openxmlformats.org/officeDocument/2006/relationships/hyperlink" Target="http://maps.google.com/?output=embed&amp;q=43.99638889,-69.66277778" TargetMode="External"/><Relationship Id="rId80" Type="http://schemas.openxmlformats.org/officeDocument/2006/relationships/hyperlink" Target="http://www.usharbormaster.com/secure/AuxAidReport_new.cfm?id=29996" TargetMode="External"/><Relationship Id="rId176" Type="http://schemas.openxmlformats.org/officeDocument/2006/relationships/hyperlink" Target="http://www.usharbormaster.com/secure/AuxAidReport_new.cfm?id=29038" TargetMode="External"/><Relationship Id="rId383" Type="http://schemas.openxmlformats.org/officeDocument/2006/relationships/hyperlink" Target="http://maps.google.com/?output=embed&amp;q=43.98119722,-69.87094444" TargetMode="External"/><Relationship Id="rId590" Type="http://schemas.openxmlformats.org/officeDocument/2006/relationships/hyperlink" Target="http://maps.google.com/?output=embed&amp;q=43.78541667,-69.87666667" TargetMode="External"/><Relationship Id="rId604" Type="http://schemas.openxmlformats.org/officeDocument/2006/relationships/hyperlink" Target="http://www.usharbormaster.com/secure/AuxAidReport_new.cfm?id=25102" TargetMode="External"/><Relationship Id="rId811" Type="http://schemas.openxmlformats.org/officeDocument/2006/relationships/hyperlink" Target="http://maps.google.com/?output=embed&amp;q=43.65277778,-70.22805556" TargetMode="External"/><Relationship Id="rId243" Type="http://schemas.openxmlformats.org/officeDocument/2006/relationships/hyperlink" Target="http://maps.google.com/?output=embed&amp;q=43.81136944,-69.74578611" TargetMode="External"/><Relationship Id="rId450" Type="http://schemas.openxmlformats.org/officeDocument/2006/relationships/hyperlink" Target="http://maps.google.com/?output=embed&amp;q=42.96723000,-70.62338000" TargetMode="External"/><Relationship Id="rId688" Type="http://schemas.openxmlformats.org/officeDocument/2006/relationships/hyperlink" Target="http://www.usharbormaster.com/secure/AuxAidReport_new.cfm?id=28875" TargetMode="External"/><Relationship Id="rId895" Type="http://schemas.openxmlformats.org/officeDocument/2006/relationships/hyperlink" Target="http://maps.google.com/?output=embed&amp;q=43.46694444,-70.36000000" TargetMode="External"/><Relationship Id="rId909" Type="http://schemas.openxmlformats.org/officeDocument/2006/relationships/hyperlink" Target="http://www.usharbormaster.com/secure/auxview.cfm?recordid=45056" TargetMode="External"/><Relationship Id="rId38" Type="http://schemas.openxmlformats.org/officeDocument/2006/relationships/hyperlink" Target="http://maps.google.com/?output=embed&amp;q=43.08071667,-70.75390000" TargetMode="External"/><Relationship Id="rId103" Type="http://schemas.openxmlformats.org/officeDocument/2006/relationships/hyperlink" Target="http://maps.google.com/?output=embed&amp;q=43.86638889,-69.55388889" TargetMode="External"/><Relationship Id="rId310" Type="http://schemas.openxmlformats.org/officeDocument/2006/relationships/hyperlink" Target="http://maps.google.com/?output=embed&amp;q=43.70792778,-70.15865000" TargetMode="External"/><Relationship Id="rId548" Type="http://schemas.openxmlformats.org/officeDocument/2006/relationships/hyperlink" Target="http://www.usharbormaster.com/secure/AuxAidReport_new.cfm?id=32329" TargetMode="External"/><Relationship Id="rId755" Type="http://schemas.openxmlformats.org/officeDocument/2006/relationships/hyperlink" Target="http://maps.google.com/?output=embed&amp;q=43.07935333,-70.74055167" TargetMode="External"/><Relationship Id="rId91" Type="http://schemas.openxmlformats.org/officeDocument/2006/relationships/hyperlink" Target="http://maps.google.com/?output=embed&amp;q=43.83670000,-69.63196667" TargetMode="External"/><Relationship Id="rId187" Type="http://schemas.openxmlformats.org/officeDocument/2006/relationships/hyperlink" Target="http://maps.google.com/?output=embed&amp;q=43.79667500,-69.95395833" TargetMode="External"/><Relationship Id="rId394" Type="http://schemas.openxmlformats.org/officeDocument/2006/relationships/hyperlink" Target="http://maps.google.com/?output=embed&amp;q=43.64582778,-70.25252500" TargetMode="External"/><Relationship Id="rId408" Type="http://schemas.openxmlformats.org/officeDocument/2006/relationships/hyperlink" Target="http://www.usharbormaster.com/secure/AuxAidReport_new.cfm?id=23725" TargetMode="External"/><Relationship Id="rId615" Type="http://schemas.openxmlformats.org/officeDocument/2006/relationships/hyperlink" Target="http://maps.google.com/?output=embed&amp;q=43.07851000,-70.70517694" TargetMode="External"/><Relationship Id="rId822" Type="http://schemas.openxmlformats.org/officeDocument/2006/relationships/hyperlink" Target="http://maps.google.com/?output=embed&amp;q=43.08383333,-70.71835000" TargetMode="External"/><Relationship Id="rId254" Type="http://schemas.openxmlformats.org/officeDocument/2006/relationships/hyperlink" Target="http://maps.google.com/?output=embed&amp;q=43.82781389,-69.70643056" TargetMode="External"/><Relationship Id="rId699" Type="http://schemas.openxmlformats.org/officeDocument/2006/relationships/hyperlink" Target="http://maps.google.com/?output=embed&amp;q=43.78936111,-70.15788889" TargetMode="External"/><Relationship Id="rId49" Type="http://schemas.openxmlformats.org/officeDocument/2006/relationships/hyperlink" Target="http://www.usharbormaster.com/secure/auxview.cfm?recordid=44489" TargetMode="External"/><Relationship Id="rId114" Type="http://schemas.openxmlformats.org/officeDocument/2006/relationships/hyperlink" Target="http://maps.google.com/?output=embed&amp;q=43.86088889,-69.56230556" TargetMode="External"/><Relationship Id="rId461" Type="http://schemas.openxmlformats.org/officeDocument/2006/relationships/hyperlink" Target="http://www.usharbormaster.com/secure/auxview.cfm?recordid=30994" TargetMode="External"/><Relationship Id="rId559" Type="http://schemas.openxmlformats.org/officeDocument/2006/relationships/hyperlink" Target="http://maps.google.com/?output=embed&amp;q=43.11321667,-70.86211667" TargetMode="External"/><Relationship Id="rId766" Type="http://schemas.openxmlformats.org/officeDocument/2006/relationships/hyperlink" Target="http://maps.google.com/?output=embed&amp;q=43.65578333,-70.23723333" TargetMode="External"/><Relationship Id="rId198" Type="http://schemas.openxmlformats.org/officeDocument/2006/relationships/hyperlink" Target="http://maps.google.com/?output=embed&amp;q=43.85694722,-69.66428056" TargetMode="External"/><Relationship Id="rId321" Type="http://schemas.openxmlformats.org/officeDocument/2006/relationships/hyperlink" Target="http://www.usharbormaster.com/secure/auxview.cfm?recordid=44487" TargetMode="External"/><Relationship Id="rId419" Type="http://schemas.openxmlformats.org/officeDocument/2006/relationships/hyperlink" Target="http://maps.google.com/?output=embed&amp;q=43.64567389,-70.25283694" TargetMode="External"/><Relationship Id="rId626" Type="http://schemas.openxmlformats.org/officeDocument/2006/relationships/hyperlink" Target="http://maps.google.com/?output=embed&amp;q=43.83333361,-69.64933333" TargetMode="External"/><Relationship Id="rId833" Type="http://schemas.openxmlformats.org/officeDocument/2006/relationships/hyperlink" Target="http://www.usharbormaster.com/secure/auxview.cfm?recordid=30054" TargetMode="External"/><Relationship Id="rId265" Type="http://schemas.openxmlformats.org/officeDocument/2006/relationships/hyperlink" Target="http://www.usharbormaster.com/secure/auxview.cfm?recordid=31072" TargetMode="External"/><Relationship Id="rId472" Type="http://schemas.openxmlformats.org/officeDocument/2006/relationships/hyperlink" Target="http://www.usharbormaster.com/secure/AuxAidReport_new.cfm?id=30996" TargetMode="External"/><Relationship Id="rId900" Type="http://schemas.openxmlformats.org/officeDocument/2006/relationships/hyperlink" Target="http://www.usharbormaster.com/secure/AuxAidReport_new.cfm?id=45053" TargetMode="External"/><Relationship Id="rId125" Type="http://schemas.openxmlformats.org/officeDocument/2006/relationships/hyperlink" Target="http://www.usharbormaster.com/secure/auxview.cfm?recordid=41340" TargetMode="External"/><Relationship Id="rId332" Type="http://schemas.openxmlformats.org/officeDocument/2006/relationships/hyperlink" Target="http://www.usharbormaster.com/secure/AuxAidReport_new.cfm?id=36911" TargetMode="External"/><Relationship Id="rId777" Type="http://schemas.openxmlformats.org/officeDocument/2006/relationships/hyperlink" Target="http://www.usharbormaster.com/secure/auxview.cfm?recordid=36870" TargetMode="External"/><Relationship Id="rId637" Type="http://schemas.openxmlformats.org/officeDocument/2006/relationships/hyperlink" Target="http://www.usharbormaster.com/secure/auxview.cfm?recordid=44618" TargetMode="External"/><Relationship Id="rId844" Type="http://schemas.openxmlformats.org/officeDocument/2006/relationships/hyperlink" Target="http://www.usharbormaster.com/secure/AuxAidReport_new.cfm?id=42781" TargetMode="External"/><Relationship Id="rId276" Type="http://schemas.openxmlformats.org/officeDocument/2006/relationships/hyperlink" Target="http://www.usharbormaster.com/secure/AuxAidReport_new.cfm?id=43988" TargetMode="External"/><Relationship Id="rId483" Type="http://schemas.openxmlformats.org/officeDocument/2006/relationships/hyperlink" Target="http://maps.google.com/?output=embed&amp;q=43.99993611,-69.54590556" TargetMode="External"/><Relationship Id="rId690" Type="http://schemas.openxmlformats.org/officeDocument/2006/relationships/hyperlink" Target="http://maps.google.com/?output=embed&amp;q=44.07900000,-69.80011111" TargetMode="External"/><Relationship Id="rId704" Type="http://schemas.openxmlformats.org/officeDocument/2006/relationships/hyperlink" Target="http://www.usharbormaster.com/secure/AuxAidReport_new.cfm?id=30639" TargetMode="External"/><Relationship Id="rId911" Type="http://schemas.openxmlformats.org/officeDocument/2006/relationships/hyperlink" Target="http://maps.google.com/?output=embed&amp;q=43.47000000,-70.34944444" TargetMode="External"/><Relationship Id="rId40" Type="http://schemas.openxmlformats.org/officeDocument/2006/relationships/hyperlink" Target="http://www.usharbormaster.com/secure/AuxAidReport_new.cfm?id=42743" TargetMode="External"/><Relationship Id="rId136" Type="http://schemas.openxmlformats.org/officeDocument/2006/relationships/hyperlink" Target="http://www.usharbormaster.com/secure/AuxAidReport_new.cfm?id=32252" TargetMode="External"/><Relationship Id="rId343" Type="http://schemas.openxmlformats.org/officeDocument/2006/relationships/hyperlink" Target="http://maps.google.com/?output=embed&amp;q=43.84788333,-69.62850000" TargetMode="External"/><Relationship Id="rId550" Type="http://schemas.openxmlformats.org/officeDocument/2006/relationships/hyperlink" Target="http://maps.google.com/?output=embed&amp;q=43.10620000,-70.85580000" TargetMode="External"/><Relationship Id="rId788" Type="http://schemas.openxmlformats.org/officeDocument/2006/relationships/hyperlink" Target="http://www.usharbormaster.com/secure/AuxAidReport_new.cfm?id=27010" TargetMode="External"/><Relationship Id="rId203" Type="http://schemas.openxmlformats.org/officeDocument/2006/relationships/hyperlink" Target="http://maps.google.com/?output=embed&amp;q=42.95054972,-70.71471972" TargetMode="External"/><Relationship Id="rId648" Type="http://schemas.openxmlformats.org/officeDocument/2006/relationships/hyperlink" Target="http://www.usharbormaster.com/secure/AuxAidReport_new.cfm?id=42739" TargetMode="External"/><Relationship Id="rId855" Type="http://schemas.openxmlformats.org/officeDocument/2006/relationships/hyperlink" Target="http://maps.google.com/?output=embed&amp;q=42.92930833,-70.69509167" TargetMode="External"/><Relationship Id="rId287" Type="http://schemas.openxmlformats.org/officeDocument/2006/relationships/hyperlink" Target="http://maps.google.com/?output=embed&amp;q=43.72380000,-70.19803333" TargetMode="External"/><Relationship Id="rId410" Type="http://schemas.openxmlformats.org/officeDocument/2006/relationships/hyperlink" Target="http://maps.google.com/?output=embed&amp;q=43.64247028,-70.25080000" TargetMode="External"/><Relationship Id="rId494" Type="http://schemas.openxmlformats.org/officeDocument/2006/relationships/hyperlink" Target="http://maps.google.com/?output=embed&amp;q=43.99955556,-69.54353056" TargetMode="External"/><Relationship Id="rId508" Type="http://schemas.openxmlformats.org/officeDocument/2006/relationships/hyperlink" Target="http://www.usharbormaster.com/secure/AuxAidReport_new.cfm?id=31005" TargetMode="External"/><Relationship Id="rId715" Type="http://schemas.openxmlformats.org/officeDocument/2006/relationships/hyperlink" Target="http://maps.google.com/?output=embed&amp;q=43.47122222,-70.39808333" TargetMode="External"/><Relationship Id="rId922" Type="http://schemas.openxmlformats.org/officeDocument/2006/relationships/hyperlink" Target="http://maps.google.com/?output=embed&amp;q=43.45500000,-70.33250000" TargetMode="External"/><Relationship Id="rId147" Type="http://schemas.openxmlformats.org/officeDocument/2006/relationships/hyperlink" Target="http://maps.google.com/?output=embed&amp;q=43.71324167,-70.18627500" TargetMode="External"/><Relationship Id="rId354" Type="http://schemas.openxmlformats.org/officeDocument/2006/relationships/hyperlink" Target="http://maps.google.com/?output=embed&amp;q=43.82765000,-70.01623333" TargetMode="External"/><Relationship Id="rId799" Type="http://schemas.openxmlformats.org/officeDocument/2006/relationships/hyperlink" Target="http://maps.google.com/?output=embed&amp;q=43.11583333,-70.81000000" TargetMode="External"/><Relationship Id="rId51" Type="http://schemas.openxmlformats.org/officeDocument/2006/relationships/hyperlink" Target="http://maps.google.com/?output=embed&amp;q=43.72741944,-70.09399444" TargetMode="External"/><Relationship Id="rId561" Type="http://schemas.openxmlformats.org/officeDocument/2006/relationships/hyperlink" Target="http://www.usharbormaster.com/secure/auxview.cfm?recordid=30351" TargetMode="External"/><Relationship Id="rId659" Type="http://schemas.openxmlformats.org/officeDocument/2006/relationships/hyperlink" Target="http://maps.google.com/?output=embed&amp;q=43.92988333,-69.26536667" TargetMode="External"/><Relationship Id="rId866" Type="http://schemas.openxmlformats.org/officeDocument/2006/relationships/hyperlink" Target="http://maps.google.com/?output=embed&amp;q=43.10737972,-70.86337000" TargetMode="External"/><Relationship Id="rId214" Type="http://schemas.openxmlformats.org/officeDocument/2006/relationships/hyperlink" Target="http://maps.google.com/?output=embed&amp;q=43.49400000,-70.44472222" TargetMode="External"/><Relationship Id="rId298" Type="http://schemas.openxmlformats.org/officeDocument/2006/relationships/hyperlink" Target="http://maps.google.com/?output=embed&amp;q=43.84896667,-69.67876667" TargetMode="External"/><Relationship Id="rId421" Type="http://schemas.openxmlformats.org/officeDocument/2006/relationships/hyperlink" Target="http://www.usharbormaster.com/secure/auxview.cfm?recordid=23728" TargetMode="External"/><Relationship Id="rId519" Type="http://schemas.openxmlformats.org/officeDocument/2006/relationships/hyperlink" Target="http://maps.google.com/?output=embed&amp;q=44.00448056,-69.54385833" TargetMode="External"/><Relationship Id="rId158" Type="http://schemas.openxmlformats.org/officeDocument/2006/relationships/hyperlink" Target="http://maps.google.com/?output=embed&amp;q=43.71235000,-70.18769722" TargetMode="External"/><Relationship Id="rId726" Type="http://schemas.openxmlformats.org/officeDocument/2006/relationships/hyperlink" Target="http://maps.google.com/?output=embed&amp;q=43.48780556,-70.43361111" TargetMode="External"/><Relationship Id="rId933" Type="http://schemas.openxmlformats.org/officeDocument/2006/relationships/hyperlink" Target="http://www.usharbormaster.com/secure/auxview.cfm?recordid=44592" TargetMode="External"/><Relationship Id="rId62" Type="http://schemas.openxmlformats.org/officeDocument/2006/relationships/hyperlink" Target="http://maps.google.com/?output=embed&amp;q=43.73358889,-70.16302778" TargetMode="External"/><Relationship Id="rId365" Type="http://schemas.openxmlformats.org/officeDocument/2006/relationships/hyperlink" Target="http://www.usharbormaster.com/secure/auxview.cfm?recordid=42626" TargetMode="External"/><Relationship Id="rId572" Type="http://schemas.openxmlformats.org/officeDocument/2006/relationships/hyperlink" Target="http://www.usharbormaster.com/secure/AuxAidReport_new.cfm?id=30353" TargetMode="External"/><Relationship Id="rId225" Type="http://schemas.openxmlformats.org/officeDocument/2006/relationships/hyperlink" Target="http://www.usharbormaster.com/secure/auxview.cfm?recordid=36848" TargetMode="External"/><Relationship Id="rId432" Type="http://schemas.openxmlformats.org/officeDocument/2006/relationships/hyperlink" Target="http://www.usharbormaster.com/secure/AuxAidReport_new.cfm?id=28386" TargetMode="External"/><Relationship Id="rId877" Type="http://schemas.openxmlformats.org/officeDocument/2006/relationships/hyperlink" Target="http://www.usharbormaster.com/secure/auxview.cfm?recordid=45075" TargetMode="External"/><Relationship Id="rId737" Type="http://schemas.openxmlformats.org/officeDocument/2006/relationships/hyperlink" Target="http://www.usharbormaster.com/secure/auxview.cfm?recordid=25872" TargetMode="External"/><Relationship Id="rId944" Type="http://schemas.openxmlformats.org/officeDocument/2006/relationships/hyperlink" Target="http://www.usharbormaster.com/secure/AuxAidReport_new.cfm?id=30059" TargetMode="External"/><Relationship Id="rId73" Type="http://schemas.openxmlformats.org/officeDocument/2006/relationships/hyperlink" Target="http://www.usharbormaster.com/secure/auxview.cfm?recordid=36912" TargetMode="External"/><Relationship Id="rId169" Type="http://schemas.openxmlformats.org/officeDocument/2006/relationships/hyperlink" Target="http://www.usharbormaster.com/secure/auxview.cfm?recordid=29070" TargetMode="External"/><Relationship Id="rId376" Type="http://schemas.openxmlformats.org/officeDocument/2006/relationships/hyperlink" Target="http://www.usharbormaster.com/secure/AuxAidReport_new.cfm?id=42625" TargetMode="External"/><Relationship Id="rId583" Type="http://schemas.openxmlformats.org/officeDocument/2006/relationships/hyperlink" Target="http://maps.google.com/?output=embed&amp;q=43.10711667,-70.85658333" TargetMode="External"/><Relationship Id="rId790" Type="http://schemas.openxmlformats.org/officeDocument/2006/relationships/hyperlink" Target="http://maps.google.com/?output=embed&amp;q=43.65310528,-70.24311750" TargetMode="External"/><Relationship Id="rId804" Type="http://schemas.openxmlformats.org/officeDocument/2006/relationships/hyperlink" Target="http://www.usharbormaster.com/secure/AuxAidReport_new.cfm?id=23724" TargetMode="External"/><Relationship Id="rId4" Type="http://schemas.openxmlformats.org/officeDocument/2006/relationships/hyperlink" Target="http://www.usharbormaster.com/secure/auxviewall.cfm" TargetMode="External"/><Relationship Id="rId236" Type="http://schemas.openxmlformats.org/officeDocument/2006/relationships/hyperlink" Target="http://www.usharbormaster.com/secure/AuxAidReport_new.cfm?id=32396" TargetMode="External"/><Relationship Id="rId443" Type="http://schemas.openxmlformats.org/officeDocument/2006/relationships/hyperlink" Target="http://maps.google.com/?output=embed&amp;q=43.76484000,-69.31581000" TargetMode="External"/><Relationship Id="rId650" Type="http://schemas.openxmlformats.org/officeDocument/2006/relationships/hyperlink" Target="http://maps.google.com/?output=embed&amp;q=43.92856667,-69.26430000" TargetMode="External"/><Relationship Id="rId888" Type="http://schemas.openxmlformats.org/officeDocument/2006/relationships/hyperlink" Target="http://www.usharbormaster.com/secure/AuxAidReport_new.cfm?id=45079" TargetMode="External"/><Relationship Id="rId303" Type="http://schemas.openxmlformats.org/officeDocument/2006/relationships/hyperlink" Target="http://maps.google.com/?output=embed&amp;q=43.86558333,-69.67946667" TargetMode="External"/><Relationship Id="rId748" Type="http://schemas.openxmlformats.org/officeDocument/2006/relationships/hyperlink" Target="http://www.usharbormaster.com/secure/AuxAidReport_new.cfm?id=36840" TargetMode="External"/><Relationship Id="rId955" Type="http://schemas.openxmlformats.org/officeDocument/2006/relationships/hyperlink" Target="http://maps.google.com/?output=embed&amp;q=43.99777778,-69.66111111" TargetMode="External"/><Relationship Id="rId84" Type="http://schemas.openxmlformats.org/officeDocument/2006/relationships/hyperlink" Target="http://www.usharbormaster.com/secure/AuxAidReport_new.cfm?id=29997" TargetMode="External"/><Relationship Id="rId387" Type="http://schemas.openxmlformats.org/officeDocument/2006/relationships/hyperlink" Target="http://maps.google.com/?output=embed&amp;q=43.98465000,-69.87548333" TargetMode="External"/><Relationship Id="rId510" Type="http://schemas.openxmlformats.org/officeDocument/2006/relationships/hyperlink" Target="http://maps.google.com/?output=embed&amp;q=44.00236111,-69.54314722" TargetMode="External"/><Relationship Id="rId594" Type="http://schemas.openxmlformats.org/officeDocument/2006/relationships/hyperlink" Target="http://maps.google.com/?output=embed&amp;q=43.78550000,-69.87525000" TargetMode="External"/><Relationship Id="rId608" Type="http://schemas.openxmlformats.org/officeDocument/2006/relationships/hyperlink" Target="http://www.usharbormaster.com/secure/AuxAidReport_new.cfm?id=25103" TargetMode="External"/><Relationship Id="rId815" Type="http://schemas.openxmlformats.org/officeDocument/2006/relationships/hyperlink" Target="http://maps.google.com/?output=embed&amp;q=43.65531833,-70.22816139" TargetMode="External"/><Relationship Id="rId247" Type="http://schemas.openxmlformats.org/officeDocument/2006/relationships/hyperlink" Target="http://maps.google.com/?output=embed&amp;q=43.80952778,-69.74655556" TargetMode="External"/><Relationship Id="rId899" Type="http://schemas.openxmlformats.org/officeDocument/2006/relationships/hyperlink" Target="http://maps.google.com/?output=embed&amp;q=43.46972222,-70.35083333" TargetMode="External"/><Relationship Id="rId107" Type="http://schemas.openxmlformats.org/officeDocument/2006/relationships/hyperlink" Target="http://maps.google.com/?output=embed&amp;q=43.86427778,-69.55386111" TargetMode="External"/><Relationship Id="rId454" Type="http://schemas.openxmlformats.org/officeDocument/2006/relationships/hyperlink" Target="http://maps.google.com/?output=embed&amp;q=43.70747444,-69.75783889" TargetMode="External"/><Relationship Id="rId661" Type="http://schemas.openxmlformats.org/officeDocument/2006/relationships/hyperlink" Target="http://www.usharbormaster.com/secure/auxview.cfm?recordid=40159" TargetMode="External"/><Relationship Id="rId759" Type="http://schemas.openxmlformats.org/officeDocument/2006/relationships/hyperlink" Target="http://maps.google.com/?output=embed&amp;q=43.07946333,-70.74115333" TargetMode="External"/><Relationship Id="rId11" Type="http://schemas.openxmlformats.org/officeDocument/2006/relationships/hyperlink" Target="http://www.usharbormaster.com/secure/auxviewall.cfm" TargetMode="External"/><Relationship Id="rId314" Type="http://schemas.openxmlformats.org/officeDocument/2006/relationships/hyperlink" Target="http://maps.google.com/?output=embed&amp;q=43.70813889,-70.15634722" TargetMode="External"/><Relationship Id="rId398" Type="http://schemas.openxmlformats.org/officeDocument/2006/relationships/hyperlink" Target="http://maps.google.com/?output=embed&amp;q=43.64501111,-70.25216111" TargetMode="External"/><Relationship Id="rId521" Type="http://schemas.openxmlformats.org/officeDocument/2006/relationships/hyperlink" Target="http://www.usharbormaster.com/secure/auxview.cfm?recordid=31009" TargetMode="External"/><Relationship Id="rId619" Type="http://schemas.openxmlformats.org/officeDocument/2006/relationships/hyperlink" Target="http://maps.google.com/?output=embed&amp;q=43.07996389,-70.70794694" TargetMode="External"/><Relationship Id="rId95" Type="http://schemas.openxmlformats.org/officeDocument/2006/relationships/hyperlink" Target="http://maps.google.com/?output=embed&amp;q=43.84833333,-69.63194444" TargetMode="External"/><Relationship Id="rId160" Type="http://schemas.openxmlformats.org/officeDocument/2006/relationships/hyperlink" Target="http://www.usharbormaster.com/secure/AuxAidReport_new.cfm?id=44482" TargetMode="External"/><Relationship Id="rId826" Type="http://schemas.openxmlformats.org/officeDocument/2006/relationships/hyperlink" Target="http://maps.google.com/?output=embed&amp;q=43.72675000,-70.19461667" TargetMode="External"/><Relationship Id="rId258" Type="http://schemas.openxmlformats.org/officeDocument/2006/relationships/hyperlink" Target="http://maps.google.com/?output=embed&amp;q=43.82322778,-69.70573611" TargetMode="External"/><Relationship Id="rId465" Type="http://schemas.openxmlformats.org/officeDocument/2006/relationships/hyperlink" Target="http://www.usharbormaster.com/secure/auxview.cfm?recordid=30995" TargetMode="External"/><Relationship Id="rId672" Type="http://schemas.openxmlformats.org/officeDocument/2006/relationships/hyperlink" Target="http://www.usharbormaster.com/secure/AuxAidReport_new.cfm?id=28308" TargetMode="External"/><Relationship Id="rId22" Type="http://schemas.openxmlformats.org/officeDocument/2006/relationships/hyperlink" Target="http://maps.google.com/?output=embed&amp;q=43.08419444,-70.71419444" TargetMode="External"/><Relationship Id="rId118" Type="http://schemas.openxmlformats.org/officeDocument/2006/relationships/hyperlink" Target="http://maps.google.com/?output=embed&amp;q=43.10366667,-70.79208333" TargetMode="External"/><Relationship Id="rId325" Type="http://schemas.openxmlformats.org/officeDocument/2006/relationships/hyperlink" Target="http://www.usharbormaster.com/secure/auxview.cfm?recordid=32332" TargetMode="External"/><Relationship Id="rId532" Type="http://schemas.openxmlformats.org/officeDocument/2006/relationships/hyperlink" Target="http://www.usharbormaster.com/secure/AuxAidReport_new.cfm?id=32334" TargetMode="External"/><Relationship Id="rId171" Type="http://schemas.openxmlformats.org/officeDocument/2006/relationships/hyperlink" Target="http://maps.google.com/?output=embed&amp;q=43.74805556,-69.98769444" TargetMode="External"/><Relationship Id="rId837" Type="http://schemas.openxmlformats.org/officeDocument/2006/relationships/hyperlink" Target="http://www.usharbormaster.com/secure/auxview.cfm?recordid=29995" TargetMode="External"/><Relationship Id="rId269" Type="http://schemas.openxmlformats.org/officeDocument/2006/relationships/hyperlink" Target="http://www.usharbormaster.com/secure/auxview.cfm?recordid=44620" TargetMode="External"/><Relationship Id="rId476" Type="http://schemas.openxmlformats.org/officeDocument/2006/relationships/hyperlink" Target="http://www.usharbormaster.com/secure/AuxAidReport_new.cfm?id=30997" TargetMode="External"/><Relationship Id="rId683" Type="http://schemas.openxmlformats.org/officeDocument/2006/relationships/hyperlink" Target="http://maps.google.com/?output=embed&amp;q=44.08941667,-69.79125000" TargetMode="External"/><Relationship Id="rId890" Type="http://schemas.openxmlformats.org/officeDocument/2006/relationships/hyperlink" Target="http://maps.google.com/?output=embed&amp;q=43.65194444,-70.11805556" TargetMode="External"/><Relationship Id="rId904" Type="http://schemas.openxmlformats.org/officeDocument/2006/relationships/hyperlink" Target="http://www.usharbormaster.com/secure/AuxAidReport_new.cfm?id=45054" TargetMode="External"/><Relationship Id="rId33" Type="http://schemas.openxmlformats.org/officeDocument/2006/relationships/hyperlink" Target="http://www.usharbormaster.com/secure/auxview.cfm?recordid=32331" TargetMode="External"/><Relationship Id="rId129" Type="http://schemas.openxmlformats.org/officeDocument/2006/relationships/hyperlink" Target="http://www.usharbormaster.com/secure/auxview.cfm?recordid=32251" TargetMode="External"/><Relationship Id="rId336" Type="http://schemas.openxmlformats.org/officeDocument/2006/relationships/hyperlink" Target="http://www.usharbormaster.com/secure/AuxAidReport_new.cfm?id=32394" TargetMode="External"/><Relationship Id="rId543" Type="http://schemas.openxmlformats.org/officeDocument/2006/relationships/hyperlink" Target="http://maps.google.com/?output=embed&amp;q=43.82233333,-69.60913333" TargetMode="External"/><Relationship Id="rId182" Type="http://schemas.openxmlformats.org/officeDocument/2006/relationships/hyperlink" Target="http://maps.google.com/?output=embed&amp;q=44.03209444,-69.53482778" TargetMode="External"/><Relationship Id="rId403" Type="http://schemas.openxmlformats.org/officeDocument/2006/relationships/hyperlink" Target="http://maps.google.com/?output=embed&amp;q=43.64439444,-70.25185000" TargetMode="External"/><Relationship Id="rId750" Type="http://schemas.openxmlformats.org/officeDocument/2006/relationships/hyperlink" Target="http://maps.google.com/?output=embed&amp;q=43.46555556,-70.39444444" TargetMode="External"/><Relationship Id="rId848" Type="http://schemas.openxmlformats.org/officeDocument/2006/relationships/hyperlink" Target="http://www.usharbormaster.com/secure/AuxAidReport_new.cfm?id=45050" TargetMode="External"/><Relationship Id="rId487" Type="http://schemas.openxmlformats.org/officeDocument/2006/relationships/hyperlink" Target="http://maps.google.com/?output=embed&amp;q=43.99980556,-69.54511667" TargetMode="External"/><Relationship Id="rId610" Type="http://schemas.openxmlformats.org/officeDocument/2006/relationships/hyperlink" Target="http://maps.google.com/?output=embed&amp;q=43.08100000,-70.70425000" TargetMode="External"/><Relationship Id="rId694" Type="http://schemas.openxmlformats.org/officeDocument/2006/relationships/hyperlink" Target="http://maps.google.com/?output=embed&amp;q=43.83210278,-69.73617222" TargetMode="External"/><Relationship Id="rId708" Type="http://schemas.openxmlformats.org/officeDocument/2006/relationships/hyperlink" Target="http://www.usharbormaster.com/secure/AuxAidReport_new.cfm?id=43985" TargetMode="External"/><Relationship Id="rId915" Type="http://schemas.openxmlformats.org/officeDocument/2006/relationships/hyperlink" Target="http://maps.google.com/?output=embed&amp;q=43.46972222,-70.35694444" TargetMode="External"/><Relationship Id="rId347" Type="http://schemas.openxmlformats.org/officeDocument/2006/relationships/hyperlink" Target="http://maps.google.com/?output=embed&amp;q=43.82723333,-70.01580000" TargetMode="External"/><Relationship Id="rId44" Type="http://schemas.openxmlformats.org/officeDocument/2006/relationships/hyperlink" Target="http://www.usharbormaster.com/secure/AuxAidReport_new.cfm?id=42742" TargetMode="External"/><Relationship Id="rId554" Type="http://schemas.openxmlformats.org/officeDocument/2006/relationships/hyperlink" Target="http://maps.google.com/?output=embed&amp;q=43.10633333,-70.85646667" TargetMode="External"/><Relationship Id="rId761" Type="http://schemas.openxmlformats.org/officeDocument/2006/relationships/hyperlink" Target="http://www.usharbormaster.com/secure/auxview.cfm?recordid=29957" TargetMode="External"/><Relationship Id="rId859" Type="http://schemas.openxmlformats.org/officeDocument/2006/relationships/hyperlink" Target="http://maps.google.com/?output=embed&amp;q=43.02225000,-70.54005000" TargetMode="External"/><Relationship Id="rId193" Type="http://schemas.openxmlformats.org/officeDocument/2006/relationships/hyperlink" Target="http://www.usharbormaster.com/secure/auxview.cfm?recordid=44771" TargetMode="External"/><Relationship Id="rId207" Type="http://schemas.openxmlformats.org/officeDocument/2006/relationships/hyperlink" Target="http://maps.google.com/?output=embed&amp;q=43.49229167,-70.44044444" TargetMode="External"/><Relationship Id="rId414" Type="http://schemas.openxmlformats.org/officeDocument/2006/relationships/hyperlink" Target="http://maps.google.com/?output=embed&amp;q=43.64669639,-70.25346917" TargetMode="External"/><Relationship Id="rId498" Type="http://schemas.openxmlformats.org/officeDocument/2006/relationships/hyperlink" Target="http://maps.google.com/?output=embed&amp;q=44.00019444,-69.54331111" TargetMode="External"/><Relationship Id="rId621" Type="http://schemas.openxmlformats.org/officeDocument/2006/relationships/hyperlink" Target="http://www.usharbormaster.com/secure/auxview.cfm?recordid=30051" TargetMode="External"/><Relationship Id="rId260" Type="http://schemas.openxmlformats.org/officeDocument/2006/relationships/hyperlink" Target="http://www.usharbormaster.com/secure/AuxAidReport_new.cfm?id=31070" TargetMode="External"/><Relationship Id="rId719" Type="http://schemas.openxmlformats.org/officeDocument/2006/relationships/hyperlink" Target="http://maps.google.com/?output=embed&amp;q=43.48305556,-70.42330556" TargetMode="External"/><Relationship Id="rId926" Type="http://schemas.openxmlformats.org/officeDocument/2006/relationships/hyperlink" Target="http://maps.google.com/?output=embed&amp;q=43.81400361,-69.98189361" TargetMode="External"/><Relationship Id="rId55" Type="http://schemas.openxmlformats.org/officeDocument/2006/relationships/hyperlink" Target="http://maps.google.com/?output=embed&amp;q=43.72785278,-70.09366389" TargetMode="External"/><Relationship Id="rId120" Type="http://schemas.openxmlformats.org/officeDocument/2006/relationships/hyperlink" Target="http://www.usharbormaster.com/secure/AuxAidReport_new.cfm?id=23614" TargetMode="External"/><Relationship Id="rId358" Type="http://schemas.openxmlformats.org/officeDocument/2006/relationships/hyperlink" Target="http://maps.google.com/?output=embed&amp;q=43.82783333,-70.01606667" TargetMode="External"/><Relationship Id="rId565" Type="http://schemas.openxmlformats.org/officeDocument/2006/relationships/hyperlink" Target="http://www.usharbormaster.com/secure/auxview.cfm?recordid=30352" TargetMode="External"/><Relationship Id="rId772" Type="http://schemas.openxmlformats.org/officeDocument/2006/relationships/hyperlink" Target="http://www.usharbormaster.com/secure/AuxAidReport_new.cfm?id=36869" TargetMode="External"/><Relationship Id="rId218" Type="http://schemas.openxmlformats.org/officeDocument/2006/relationships/hyperlink" Target="http://maps.google.com/?output=embed&amp;q=43.49408333,-70.44441667" TargetMode="External"/><Relationship Id="rId425" Type="http://schemas.openxmlformats.org/officeDocument/2006/relationships/hyperlink" Target="http://www.usharbormaster.com/secure/auxview.cfm?recordid=23729" TargetMode="External"/><Relationship Id="rId632" Type="http://schemas.openxmlformats.org/officeDocument/2006/relationships/hyperlink" Target="http://www.usharbormaster.com/secure/AuxAidReport_new.cfm?id=30052" TargetMode="External"/><Relationship Id="rId271" Type="http://schemas.openxmlformats.org/officeDocument/2006/relationships/hyperlink" Target="http://maps.google.com/?output=embed&amp;q=43.34472222,-70.48194444" TargetMode="External"/><Relationship Id="rId937" Type="http://schemas.openxmlformats.org/officeDocument/2006/relationships/hyperlink" Target="http://www.usharbormaster.com/secure/auxview.cfm?recordid=44593" TargetMode="External"/><Relationship Id="rId66" Type="http://schemas.openxmlformats.org/officeDocument/2006/relationships/hyperlink" Target="http://maps.google.com/?output=embed&amp;q=43.73325000,-70.16331389" TargetMode="External"/><Relationship Id="rId131" Type="http://schemas.openxmlformats.org/officeDocument/2006/relationships/hyperlink" Target="http://maps.google.com/?output=embed&amp;q=43.84405556,-69.55944444" TargetMode="External"/><Relationship Id="rId369" Type="http://schemas.openxmlformats.org/officeDocument/2006/relationships/hyperlink" Target="http://www.usharbormaster.com/secure/auxview.cfm?recordid=42624" TargetMode="External"/><Relationship Id="rId576" Type="http://schemas.openxmlformats.org/officeDocument/2006/relationships/hyperlink" Target="http://www.usharbormaster.com/secure/AuxAidReport_new.cfm?id=30354" TargetMode="External"/><Relationship Id="rId783" Type="http://schemas.openxmlformats.org/officeDocument/2006/relationships/hyperlink" Target="http://maps.google.com/?output=embed&amp;q=43.65478333,-70.23700000" TargetMode="External"/><Relationship Id="rId229" Type="http://schemas.openxmlformats.org/officeDocument/2006/relationships/hyperlink" Target="http://www.usharbormaster.com/secure/auxview.cfm?recordid=23597" TargetMode="External"/><Relationship Id="rId436" Type="http://schemas.openxmlformats.org/officeDocument/2006/relationships/hyperlink" Target="http://www.usharbormaster.com/secure/AuxAidReport_new.cfm?id=44850" TargetMode="External"/><Relationship Id="rId643" Type="http://schemas.openxmlformats.org/officeDocument/2006/relationships/hyperlink" Target="http://maps.google.com/?output=embed&amp;q=43.92415556,-69.58347222" TargetMode="External"/><Relationship Id="rId850" Type="http://schemas.openxmlformats.org/officeDocument/2006/relationships/hyperlink" Target="http://maps.google.com/?output=embed&amp;q=43.02223000,-70.54138000" TargetMode="External"/><Relationship Id="rId948" Type="http://schemas.openxmlformats.org/officeDocument/2006/relationships/hyperlink" Target="http://www.usharbormaster.com/secure/AuxAidReport_new.cfm?id=30060" TargetMode="External"/><Relationship Id="rId77" Type="http://schemas.openxmlformats.org/officeDocument/2006/relationships/hyperlink" Target="http://www.usharbormaster.com/secure/auxview.cfm?recordid=29996" TargetMode="External"/><Relationship Id="rId282" Type="http://schemas.openxmlformats.org/officeDocument/2006/relationships/hyperlink" Target="http://maps.google.com/?output=embed&amp;q=43.72331667,-70.19855000" TargetMode="External"/><Relationship Id="rId503" Type="http://schemas.openxmlformats.org/officeDocument/2006/relationships/hyperlink" Target="http://maps.google.com/?output=embed&amp;q=44.00084722,-69.54308333" TargetMode="External"/><Relationship Id="rId587" Type="http://schemas.openxmlformats.org/officeDocument/2006/relationships/hyperlink" Target="http://maps.google.com/?output=embed&amp;q=43.10730000,-70.85711667" TargetMode="External"/><Relationship Id="rId710" Type="http://schemas.openxmlformats.org/officeDocument/2006/relationships/hyperlink" Target="http://maps.google.com/?output=embed&amp;q=43.46347222,-70.39350000" TargetMode="External"/><Relationship Id="rId808" Type="http://schemas.openxmlformats.org/officeDocument/2006/relationships/hyperlink" Target="http://www.usharbormaster.com/secure/AuxAidReport_new.cfm?id=43833"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3.71366667,-70.18588889" TargetMode="External"/><Relationship Id="rId447" Type="http://schemas.openxmlformats.org/officeDocument/2006/relationships/hyperlink" Target="http://maps.google.com/?output=embed&amp;q=43.83697000,-69.50606000" TargetMode="External"/><Relationship Id="rId794" Type="http://schemas.openxmlformats.org/officeDocument/2006/relationships/hyperlink" Target="http://maps.google.com/?output=embed&amp;q=43.11648333,-70.81041667" TargetMode="External"/><Relationship Id="rId654" Type="http://schemas.openxmlformats.org/officeDocument/2006/relationships/hyperlink" Target="http://maps.google.com/?output=embed&amp;q=43.92893333,-69.26405000" TargetMode="External"/><Relationship Id="rId861" Type="http://schemas.openxmlformats.org/officeDocument/2006/relationships/hyperlink" Target="http://www.usharbormaster.com/secure/auxview.cfm?recordid=42814" TargetMode="External"/><Relationship Id="rId293" Type="http://schemas.openxmlformats.org/officeDocument/2006/relationships/hyperlink" Target="http://www.usharbormaster.com/secure/auxview.cfm?recordid=44020" TargetMode="External"/><Relationship Id="rId307" Type="http://schemas.openxmlformats.org/officeDocument/2006/relationships/hyperlink" Target="http://maps.google.com/?output=embed&amp;q=43.70826111,-70.15868611" TargetMode="External"/><Relationship Id="rId514" Type="http://schemas.openxmlformats.org/officeDocument/2006/relationships/hyperlink" Target="http://maps.google.com/?output=embed&amp;q=44.00320556,-69.54343333" TargetMode="External"/><Relationship Id="rId721" Type="http://schemas.openxmlformats.org/officeDocument/2006/relationships/hyperlink" Target="http://www.usharbormaster.com/secure/auxview.cfm?recordid=25878" TargetMode="External"/><Relationship Id="rId88" Type="http://schemas.openxmlformats.org/officeDocument/2006/relationships/hyperlink" Target="http://www.usharbormaster.com/secure/AuxAidReport_new.cfm?id=29998" TargetMode="External"/><Relationship Id="rId153" Type="http://schemas.openxmlformats.org/officeDocument/2006/relationships/hyperlink" Target="http://www.usharbormaster.com/secure/auxview.cfm?recordid=44481" TargetMode="External"/><Relationship Id="rId360" Type="http://schemas.openxmlformats.org/officeDocument/2006/relationships/hyperlink" Target="http://www.usharbormaster.com/secure/AuxAidReport_new.cfm?id=28901" TargetMode="External"/><Relationship Id="rId598" Type="http://schemas.openxmlformats.org/officeDocument/2006/relationships/hyperlink" Target="http://maps.google.com/?output=embed&amp;q=43.81930556,-69.60566667" TargetMode="External"/><Relationship Id="rId819" Type="http://schemas.openxmlformats.org/officeDocument/2006/relationships/hyperlink" Target="http://maps.google.com/?output=embed&amp;q=43.08250000,-70.71925000" TargetMode="External"/><Relationship Id="rId220" Type="http://schemas.openxmlformats.org/officeDocument/2006/relationships/hyperlink" Target="http://www.usharbormaster.com/secure/AuxAidReport_new.cfm?id=36846" TargetMode="External"/><Relationship Id="rId458" Type="http://schemas.openxmlformats.org/officeDocument/2006/relationships/hyperlink" Target="http://maps.google.com/?output=embed&amp;q=43.45698861,-70.32901833" TargetMode="External"/><Relationship Id="rId665" Type="http://schemas.openxmlformats.org/officeDocument/2006/relationships/hyperlink" Target="http://www.usharbormaster.com/secure/auxview.cfm?recordid=28309" TargetMode="External"/><Relationship Id="rId872" Type="http://schemas.openxmlformats.org/officeDocument/2006/relationships/hyperlink" Target="http://www.usharbormaster.com/secure/AuxAidReport_new.cfm?id=26991" TargetMode="External"/><Relationship Id="rId15" Type="http://schemas.openxmlformats.org/officeDocument/2006/relationships/hyperlink" Target="http://www.usharbormaster.com/secure/auxviewall.cfm" TargetMode="External"/><Relationship Id="rId318" Type="http://schemas.openxmlformats.org/officeDocument/2006/relationships/hyperlink" Target="http://maps.google.com/?output=embed&amp;q=43.70779444,-70.15634444" TargetMode="External"/><Relationship Id="rId525" Type="http://schemas.openxmlformats.org/officeDocument/2006/relationships/hyperlink" Target="http://www.usharbormaster.com/secure/auxview.cfm?recordid=32333" TargetMode="External"/><Relationship Id="rId732" Type="http://schemas.openxmlformats.org/officeDocument/2006/relationships/hyperlink" Target="http://www.usharbormaster.com/secure/AuxAidReport_new.cfm?id=25871" TargetMode="External"/><Relationship Id="rId99" Type="http://schemas.openxmlformats.org/officeDocument/2006/relationships/hyperlink" Target="http://maps.google.com/?output=embed&amp;q=43.76063333,-69.98853333" TargetMode="External"/><Relationship Id="rId164" Type="http://schemas.openxmlformats.org/officeDocument/2006/relationships/hyperlink" Target="http://www.usharbormaster.com/secure/AuxAidReport_new.cfm?id=44483" TargetMode="External"/><Relationship Id="rId371" Type="http://schemas.openxmlformats.org/officeDocument/2006/relationships/hyperlink" Target="http://maps.google.com/?output=embed&amp;q=43.83247500,-70.02697222" TargetMode="External"/><Relationship Id="rId469" Type="http://schemas.openxmlformats.org/officeDocument/2006/relationships/hyperlink" Target="http://www.usharbormaster.com/secure/auxview.cfm?recordid=30996" TargetMode="External"/><Relationship Id="rId676" Type="http://schemas.openxmlformats.org/officeDocument/2006/relationships/hyperlink" Target="http://www.usharbormaster.com/secure/AuxAidReport_new.cfm?id=31214" TargetMode="External"/><Relationship Id="rId883" Type="http://schemas.openxmlformats.org/officeDocument/2006/relationships/hyperlink" Target="http://maps.google.com/?output=embed&amp;q=43.46361111,-70.35694444" TargetMode="External"/><Relationship Id="rId26" Type="http://schemas.openxmlformats.org/officeDocument/2006/relationships/hyperlink" Target="http://maps.google.com/?output=embed&amp;q=43.08108333,-70.74838333" TargetMode="External"/><Relationship Id="rId231" Type="http://schemas.openxmlformats.org/officeDocument/2006/relationships/hyperlink" Target="http://maps.google.com/?output=embed&amp;q=43.64235167,-70.25980000" TargetMode="External"/><Relationship Id="rId329" Type="http://schemas.openxmlformats.org/officeDocument/2006/relationships/hyperlink" Target="http://www.usharbormaster.com/secure/auxview.cfm?recordid=36911" TargetMode="External"/><Relationship Id="rId536" Type="http://schemas.openxmlformats.org/officeDocument/2006/relationships/hyperlink" Target="http://www.usharbormaster.com/secure/AuxAidReport_new.cfm?id=32335" TargetMode="External"/><Relationship Id="rId175" Type="http://schemas.openxmlformats.org/officeDocument/2006/relationships/hyperlink" Target="http://maps.google.com/?output=embed&amp;q=43.74800000,-69.98738889" TargetMode="External"/><Relationship Id="rId743" Type="http://schemas.openxmlformats.org/officeDocument/2006/relationships/hyperlink" Target="http://maps.google.com/?output=embed&amp;q=43.47886111,-70.41100000" TargetMode="External"/><Relationship Id="rId950" Type="http://schemas.openxmlformats.org/officeDocument/2006/relationships/hyperlink" Target="http://maps.google.com/?output=embed&amp;q=43.99638889,-69.66277778" TargetMode="External"/><Relationship Id="rId382" Type="http://schemas.openxmlformats.org/officeDocument/2006/relationships/hyperlink" Target="http://maps.google.com/?output=embed&amp;q=43.98119722,-69.87094444" TargetMode="External"/><Relationship Id="rId603" Type="http://schemas.openxmlformats.org/officeDocument/2006/relationships/hyperlink" Target="http://maps.google.com/?output=embed&amp;q=43.07944444,-70.70444444" TargetMode="External"/><Relationship Id="rId687" Type="http://schemas.openxmlformats.org/officeDocument/2006/relationships/hyperlink" Target="http://maps.google.com/?output=embed&amp;q=44.08705000,-69.79863333" TargetMode="External"/><Relationship Id="rId810" Type="http://schemas.openxmlformats.org/officeDocument/2006/relationships/hyperlink" Target="http://maps.google.com/?output=embed&amp;q=43.65277778,-70.22805556" TargetMode="External"/><Relationship Id="rId908" Type="http://schemas.openxmlformats.org/officeDocument/2006/relationships/hyperlink" Target="http://www.usharbormaster.com/secure/AuxAidReport_new.cfm?id=45055" TargetMode="External"/><Relationship Id="rId242" Type="http://schemas.openxmlformats.org/officeDocument/2006/relationships/hyperlink" Target="http://maps.google.com/?output=embed&amp;q=43.81136944,-69.74578611" TargetMode="External"/><Relationship Id="rId894" Type="http://schemas.openxmlformats.org/officeDocument/2006/relationships/hyperlink" Target="http://maps.google.com/?output=embed&amp;q=43.46694444,-70.36000000" TargetMode="External"/><Relationship Id="rId37" Type="http://schemas.openxmlformats.org/officeDocument/2006/relationships/hyperlink" Target="http://www.usharbormaster.com/secure/auxview.cfm?recordid=42743" TargetMode="External"/><Relationship Id="rId102" Type="http://schemas.openxmlformats.org/officeDocument/2006/relationships/hyperlink" Target="http://maps.google.com/?output=embed&amp;q=43.86638889,-69.55388889" TargetMode="External"/><Relationship Id="rId547" Type="http://schemas.openxmlformats.org/officeDocument/2006/relationships/hyperlink" Target="http://maps.google.com/?output=embed&amp;q=43.82227778,-69.60813889" TargetMode="External"/><Relationship Id="rId754" Type="http://schemas.openxmlformats.org/officeDocument/2006/relationships/hyperlink" Target="http://maps.google.com/?output=embed&amp;q=43.07935333,-70.74055167" TargetMode="External"/><Relationship Id="rId90" Type="http://schemas.openxmlformats.org/officeDocument/2006/relationships/hyperlink" Target="http://maps.google.com/?output=embed&amp;q=43.83670000,-69.63196667" TargetMode="External"/><Relationship Id="rId186" Type="http://schemas.openxmlformats.org/officeDocument/2006/relationships/hyperlink" Target="http://maps.google.com/?output=embed&amp;q=43.79667500,-69.95395833" TargetMode="External"/><Relationship Id="rId393" Type="http://schemas.openxmlformats.org/officeDocument/2006/relationships/hyperlink" Target="http://www.usharbormaster.com/secure/auxview.cfm?recordid=23731" TargetMode="External"/><Relationship Id="rId407" Type="http://schemas.openxmlformats.org/officeDocument/2006/relationships/hyperlink" Target="http://maps.google.com/?output=embed&amp;q=43.64679444,-70.25325528" TargetMode="External"/><Relationship Id="rId614" Type="http://schemas.openxmlformats.org/officeDocument/2006/relationships/hyperlink" Target="http://maps.google.com/?output=embed&amp;q=43.07851000,-70.70517694" TargetMode="External"/><Relationship Id="rId821" Type="http://schemas.openxmlformats.org/officeDocument/2006/relationships/hyperlink" Target="http://www.usharbormaster.com/secure/auxview.cfm?recordid=41342" TargetMode="External"/><Relationship Id="rId253" Type="http://schemas.openxmlformats.org/officeDocument/2006/relationships/hyperlink" Target="http://www.usharbormaster.com/secure/auxview.cfm?recordid=31069" TargetMode="External"/><Relationship Id="rId460" Type="http://schemas.openxmlformats.org/officeDocument/2006/relationships/hyperlink" Target="http://www.usharbormaster.com/secure/AuxAidReport_new.cfm?id=44719" TargetMode="External"/><Relationship Id="rId698" Type="http://schemas.openxmlformats.org/officeDocument/2006/relationships/hyperlink" Target="http://maps.google.com/?output=embed&amp;q=43.78936111,-70.15788889" TargetMode="External"/><Relationship Id="rId919" Type="http://schemas.openxmlformats.org/officeDocument/2006/relationships/hyperlink" Target="http://maps.google.com/?output=embed&amp;q=43.45500000,-70.33638889" TargetMode="External"/><Relationship Id="rId48" Type="http://schemas.openxmlformats.org/officeDocument/2006/relationships/hyperlink" Target="http://www.usharbormaster.com/secure/AuxAidReport_new.cfm?id=44488" TargetMode="External"/><Relationship Id="rId113" Type="http://schemas.openxmlformats.org/officeDocument/2006/relationships/hyperlink" Target="http://www.usharbormaster.com/secure/auxview.cfm?recordid=32250" TargetMode="External"/><Relationship Id="rId320" Type="http://schemas.openxmlformats.org/officeDocument/2006/relationships/hyperlink" Target="http://www.usharbormaster.com/secure/AuxAidReport_new.cfm?id=30378" TargetMode="External"/><Relationship Id="rId558" Type="http://schemas.openxmlformats.org/officeDocument/2006/relationships/hyperlink" Target="http://maps.google.com/?output=embed&amp;q=43.11321667,-70.86211667" TargetMode="External"/><Relationship Id="rId765" Type="http://schemas.openxmlformats.org/officeDocument/2006/relationships/hyperlink" Target="http://www.usharbormaster.com/secure/auxview.cfm?recordid=36871" TargetMode="External"/><Relationship Id="rId197" Type="http://schemas.openxmlformats.org/officeDocument/2006/relationships/hyperlink" Target="http://www.usharbormaster.com/secure/auxview.cfm?recordid=44770" TargetMode="External"/><Relationship Id="rId418" Type="http://schemas.openxmlformats.org/officeDocument/2006/relationships/hyperlink" Target="http://maps.google.com/?output=embed&amp;q=43.64567389,-70.25283694" TargetMode="External"/><Relationship Id="rId625" Type="http://schemas.openxmlformats.org/officeDocument/2006/relationships/hyperlink" Target="http://www.usharbormaster.com/secure/auxview.cfm?recordid=30053" TargetMode="External"/><Relationship Id="rId832" Type="http://schemas.openxmlformats.org/officeDocument/2006/relationships/hyperlink" Target="http://www.usharbormaster.com/secure/AuxAidReport_new.cfm?id=28306" TargetMode="External"/><Relationship Id="rId264" Type="http://schemas.openxmlformats.org/officeDocument/2006/relationships/hyperlink" Target="http://www.usharbormaster.com/secure/AuxAidReport_new.cfm?id=31071" TargetMode="External"/><Relationship Id="rId471" Type="http://schemas.openxmlformats.org/officeDocument/2006/relationships/hyperlink" Target="http://maps.google.com/?output=embed&amp;q=44.01983333,-69.54337222" TargetMode="External"/><Relationship Id="rId59" Type="http://schemas.openxmlformats.org/officeDocument/2006/relationships/hyperlink" Target="http://maps.google.com/?output=embed&amp;q=43.73388056,-70.16216111" TargetMode="External"/><Relationship Id="rId124" Type="http://schemas.openxmlformats.org/officeDocument/2006/relationships/hyperlink" Target="http://www.usharbormaster.com/secure/AuxAidReport_new.cfm?id=28341" TargetMode="External"/><Relationship Id="rId569" Type="http://schemas.openxmlformats.org/officeDocument/2006/relationships/hyperlink" Target="http://www.usharbormaster.com/secure/auxview.cfm?recordid=30353" TargetMode="External"/><Relationship Id="rId776" Type="http://schemas.openxmlformats.org/officeDocument/2006/relationships/hyperlink" Target="http://www.usharbormaster.com/secure/AuxAidReport_new.cfm?id=36867" TargetMode="External"/><Relationship Id="rId331" Type="http://schemas.openxmlformats.org/officeDocument/2006/relationships/hyperlink" Target="http://maps.google.com/?output=embed&amp;q=43.40150000,-70.39900000" TargetMode="External"/><Relationship Id="rId429" Type="http://schemas.openxmlformats.org/officeDocument/2006/relationships/hyperlink" Target="http://www.usharbormaster.com/secure/auxview.cfm?recordid=28386" TargetMode="External"/><Relationship Id="rId636" Type="http://schemas.openxmlformats.org/officeDocument/2006/relationships/hyperlink" Target="http://www.usharbormaster.com/secure/AuxAidReport_new.cfm?id=42715" TargetMode="External"/><Relationship Id="rId843" Type="http://schemas.openxmlformats.org/officeDocument/2006/relationships/hyperlink" Target="http://maps.google.com/?output=embed&amp;q=43.93075000,-69.57958333" TargetMode="External"/><Relationship Id="rId275" Type="http://schemas.openxmlformats.org/officeDocument/2006/relationships/hyperlink" Target="http://maps.google.com/?output=embed&amp;q=43.80249278,-70.04369889" TargetMode="External"/><Relationship Id="rId482" Type="http://schemas.openxmlformats.org/officeDocument/2006/relationships/hyperlink" Target="http://maps.google.com/?output=embed&amp;q=43.99993611,-69.54590556" TargetMode="External"/><Relationship Id="rId703" Type="http://schemas.openxmlformats.org/officeDocument/2006/relationships/hyperlink" Target="http://maps.google.com/?output=embed&amp;q=43.79240000,-70.15026667" TargetMode="External"/><Relationship Id="rId910" Type="http://schemas.openxmlformats.org/officeDocument/2006/relationships/hyperlink" Target="http://maps.google.com/?output=embed&amp;q=43.47000000,-70.34944444" TargetMode="External"/><Relationship Id="rId135" Type="http://schemas.openxmlformats.org/officeDocument/2006/relationships/hyperlink" Target="http://maps.google.com/?output=embed&amp;q=43.84388889,-69.55930556" TargetMode="External"/><Relationship Id="rId342" Type="http://schemas.openxmlformats.org/officeDocument/2006/relationships/hyperlink" Target="http://maps.google.com/?output=embed&amp;q=43.84788333,-69.62850000" TargetMode="External"/><Relationship Id="rId787" Type="http://schemas.openxmlformats.org/officeDocument/2006/relationships/hyperlink" Target="http://maps.google.com/?output=embed&amp;q=43.65552000,-70.23485306" TargetMode="External"/><Relationship Id="rId202" Type="http://schemas.openxmlformats.org/officeDocument/2006/relationships/hyperlink" Target="http://maps.google.com/?output=embed&amp;q=42.95054972,-70.71471972" TargetMode="External"/><Relationship Id="rId647" Type="http://schemas.openxmlformats.org/officeDocument/2006/relationships/hyperlink" Target="http://maps.google.com/?output=embed&amp;q=43.92102778,-69.59222222" TargetMode="External"/><Relationship Id="rId854" Type="http://schemas.openxmlformats.org/officeDocument/2006/relationships/hyperlink" Target="http://maps.google.com/?output=embed&amp;q=42.92930833,-70.69509167"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usharbormaster.com/secure/auxview.cfm?recordid=23614" TargetMode="External"/><Relationship Id="rId671" Type="http://schemas.openxmlformats.org/officeDocument/2006/relationships/hyperlink" Target="http://maps.google.com/?output=embed&amp;q=43.72520000,-70.19665000" TargetMode="External"/><Relationship Id="rId769" Type="http://schemas.openxmlformats.org/officeDocument/2006/relationships/hyperlink" Target="http://www.usharbormaster.com/secure/auxview.cfm?recordid=36869" TargetMode="External"/><Relationship Id="rId21" Type="http://schemas.openxmlformats.org/officeDocument/2006/relationships/hyperlink" Target="http://www.usharbormaster.com/secure/auxview.cfm?recordid=41344" TargetMode="External"/><Relationship Id="rId324" Type="http://schemas.openxmlformats.org/officeDocument/2006/relationships/hyperlink" Target="http://www.usharbormaster.com/secure/AuxAidReport_new.cfm?id=44487" TargetMode="External"/><Relationship Id="rId531" Type="http://schemas.openxmlformats.org/officeDocument/2006/relationships/hyperlink" Target="http://maps.google.com/?output=embed&amp;q=43.85908333,-69.59169444" TargetMode="External"/><Relationship Id="rId629" Type="http://schemas.openxmlformats.org/officeDocument/2006/relationships/hyperlink" Target="http://www.usharbormaster.com/secure/auxview.cfm?recordid=30052" TargetMode="External"/><Relationship Id="rId170" Type="http://schemas.openxmlformats.org/officeDocument/2006/relationships/hyperlink" Target="http://maps.google.com/?output=embed&amp;q=43.74805556,-69.98769444" TargetMode="External"/><Relationship Id="rId836" Type="http://schemas.openxmlformats.org/officeDocument/2006/relationships/hyperlink" Target="http://www.usharbormaster.com/secure/AuxAidReport_new.cfm?id=30054" TargetMode="External"/><Relationship Id="rId268" Type="http://schemas.openxmlformats.org/officeDocument/2006/relationships/hyperlink" Target="http://www.usharbormaster.com/secure/AuxAidReport_new.cfm?id=31072" TargetMode="External"/><Relationship Id="rId475" Type="http://schemas.openxmlformats.org/officeDocument/2006/relationships/hyperlink" Target="http://maps.google.com/?output=embed&amp;q=44.02185000,-69.54335000" TargetMode="External"/><Relationship Id="rId682" Type="http://schemas.openxmlformats.org/officeDocument/2006/relationships/hyperlink" Target="http://maps.google.com/?output=embed&amp;q=44.08941667,-69.79125000" TargetMode="External"/><Relationship Id="rId903" Type="http://schemas.openxmlformats.org/officeDocument/2006/relationships/hyperlink" Target="http://maps.google.com/?output=embed&amp;q=43.47027778,-70.34972222" TargetMode="External"/><Relationship Id="rId32" Type="http://schemas.openxmlformats.org/officeDocument/2006/relationships/hyperlink" Target="http://www.usharbormaster.com/secure/AuxAidReport_new.cfm?id=41346" TargetMode="External"/><Relationship Id="rId128" Type="http://schemas.openxmlformats.org/officeDocument/2006/relationships/hyperlink" Target="http://www.usharbormaster.com/secure/AuxAidReport_new.cfm?id=41340" TargetMode="External"/><Relationship Id="rId335" Type="http://schemas.openxmlformats.org/officeDocument/2006/relationships/hyperlink" Target="http://maps.google.com/?output=embed&amp;q=43.83588333,-69.68011667" TargetMode="External"/><Relationship Id="rId542" Type="http://schemas.openxmlformats.org/officeDocument/2006/relationships/hyperlink" Target="http://maps.google.com/?output=embed&amp;q=43.82233333,-69.60913333" TargetMode="External"/><Relationship Id="rId181" Type="http://schemas.openxmlformats.org/officeDocument/2006/relationships/hyperlink" Target="http://www.usharbormaster.com/secure/auxview.cfm?recordid=40109" TargetMode="External"/><Relationship Id="rId402" Type="http://schemas.openxmlformats.org/officeDocument/2006/relationships/hyperlink" Target="http://maps.google.com/?output=embed&amp;q=43.64439444,-70.25185000" TargetMode="External"/><Relationship Id="rId847" Type="http://schemas.openxmlformats.org/officeDocument/2006/relationships/hyperlink" Target="http://maps.google.com/?output=embed&amp;q=43.47250000,-70.36222222" TargetMode="External"/><Relationship Id="rId279" Type="http://schemas.openxmlformats.org/officeDocument/2006/relationships/hyperlink" Target="http://maps.google.com/?output=embed&amp;q=43.76606667,-69.94751667" TargetMode="External"/><Relationship Id="rId486" Type="http://schemas.openxmlformats.org/officeDocument/2006/relationships/hyperlink" Target="http://maps.google.com/?output=embed&amp;q=43.99980556,-69.54511667" TargetMode="External"/><Relationship Id="rId693" Type="http://schemas.openxmlformats.org/officeDocument/2006/relationships/hyperlink" Target="http://www.usharbormaster.com/secure/auxview.cfm?recordid=35450" TargetMode="External"/><Relationship Id="rId707" Type="http://schemas.openxmlformats.org/officeDocument/2006/relationships/hyperlink" Target="http://maps.google.com/?output=embed&amp;q=43.81990000,-69.98470806" TargetMode="External"/><Relationship Id="rId914" Type="http://schemas.openxmlformats.org/officeDocument/2006/relationships/hyperlink" Target="http://maps.google.com/?output=embed&amp;q=43.46972222,-70.35694444" TargetMode="External"/><Relationship Id="rId43" Type="http://schemas.openxmlformats.org/officeDocument/2006/relationships/hyperlink" Target="http://maps.google.com/?output=embed&amp;q=43.08066667,-70.75528333" TargetMode="External"/><Relationship Id="rId139" Type="http://schemas.openxmlformats.org/officeDocument/2006/relationships/hyperlink" Target="http://maps.google.com/?output=embed&amp;q=43.84344444,-69.55888889" TargetMode="External"/><Relationship Id="rId346" Type="http://schemas.openxmlformats.org/officeDocument/2006/relationships/hyperlink" Target="http://maps.google.com/?output=embed&amp;q=43.82723333,-70.01580000" TargetMode="External"/><Relationship Id="rId553" Type="http://schemas.openxmlformats.org/officeDocument/2006/relationships/hyperlink" Target="http://www.usharbormaster.com/secure/auxview.cfm?recordid=30349" TargetMode="External"/><Relationship Id="rId760" Type="http://schemas.openxmlformats.org/officeDocument/2006/relationships/hyperlink" Target="http://www.usharbormaster.com/secure/AuxAidReport_new.cfm?id=26240" TargetMode="External"/><Relationship Id="rId192" Type="http://schemas.openxmlformats.org/officeDocument/2006/relationships/hyperlink" Target="http://www.usharbormaster.com/secure/AuxAidReport_new.cfm?id=25793" TargetMode="External"/><Relationship Id="rId206" Type="http://schemas.openxmlformats.org/officeDocument/2006/relationships/hyperlink" Target="http://maps.google.com/?output=embed&amp;q=43.49229167,-70.44044444" TargetMode="External"/><Relationship Id="rId413" Type="http://schemas.openxmlformats.org/officeDocument/2006/relationships/hyperlink" Target="http://www.usharbormaster.com/secure/auxview.cfm?recordid=23726" TargetMode="External"/><Relationship Id="rId858" Type="http://schemas.openxmlformats.org/officeDocument/2006/relationships/hyperlink" Target="http://maps.google.com/?output=embed&amp;q=43.02225000,-70.54005000" TargetMode="External"/><Relationship Id="rId497" Type="http://schemas.openxmlformats.org/officeDocument/2006/relationships/hyperlink" Target="http://www.usharbormaster.com/secure/auxview.cfm?recordid=31003" TargetMode="External"/><Relationship Id="rId620" Type="http://schemas.openxmlformats.org/officeDocument/2006/relationships/hyperlink" Target="http://www.usharbormaster.com/secure/AuxAidReport_new.cfm?id=41339" TargetMode="External"/><Relationship Id="rId718" Type="http://schemas.openxmlformats.org/officeDocument/2006/relationships/hyperlink" Target="http://maps.google.com/?output=embed&amp;q=43.48305556,-70.42330556" TargetMode="External"/><Relationship Id="rId925" Type="http://schemas.openxmlformats.org/officeDocument/2006/relationships/hyperlink" Target="http://www.usharbormaster.com/secure/auxview.cfm?recordid=44590" TargetMode="External"/><Relationship Id="rId357" Type="http://schemas.openxmlformats.org/officeDocument/2006/relationships/hyperlink" Target="http://www.usharbormaster.com/secure/auxview.cfm?recordid=28901" TargetMode="External"/><Relationship Id="rId54" Type="http://schemas.openxmlformats.org/officeDocument/2006/relationships/hyperlink" Target="http://maps.google.com/?output=embed&amp;q=43.72785278,-70.09366389" TargetMode="External"/><Relationship Id="rId217" Type="http://schemas.openxmlformats.org/officeDocument/2006/relationships/hyperlink" Target="http://www.usharbormaster.com/secure/auxview.cfm?recordid=36846" TargetMode="External"/><Relationship Id="rId564" Type="http://schemas.openxmlformats.org/officeDocument/2006/relationships/hyperlink" Target="http://www.usharbormaster.com/secure/AuxAidReport_new.cfm?id=30351" TargetMode="External"/><Relationship Id="rId771" Type="http://schemas.openxmlformats.org/officeDocument/2006/relationships/hyperlink" Target="http://maps.google.com/?output=embed&amp;q=43.65546667,-70.23708333" TargetMode="External"/><Relationship Id="rId869" Type="http://schemas.openxmlformats.org/officeDocument/2006/relationships/hyperlink" Target="http://www.usharbormaster.com/secure/auxview.cfm?recordid=26991" TargetMode="External"/><Relationship Id="rId424" Type="http://schemas.openxmlformats.org/officeDocument/2006/relationships/hyperlink" Target="http://www.usharbormaster.com/secure/AuxAidReport_new.cfm?id=23728" TargetMode="External"/><Relationship Id="rId631" Type="http://schemas.openxmlformats.org/officeDocument/2006/relationships/hyperlink" Target="http://maps.google.com/?output=embed&amp;q=43.83083333,-69.64783333" TargetMode="External"/><Relationship Id="rId729" Type="http://schemas.openxmlformats.org/officeDocument/2006/relationships/hyperlink" Target="http://www.usharbormaster.com/secure/auxview.cfm?recordid=25871" TargetMode="External"/><Relationship Id="rId270" Type="http://schemas.openxmlformats.org/officeDocument/2006/relationships/hyperlink" Target="http://maps.google.com/?output=embed&amp;q=43.34472222,-70.48194444" TargetMode="External"/><Relationship Id="rId936" Type="http://schemas.openxmlformats.org/officeDocument/2006/relationships/hyperlink" Target="http://www.usharbormaster.com/secure/AuxAidReport_new.cfm?id=44592" TargetMode="External"/><Relationship Id="rId65" Type="http://schemas.openxmlformats.org/officeDocument/2006/relationships/hyperlink" Target="http://www.usharbormaster.com/secure/auxview.cfm?recordid=44486" TargetMode="External"/><Relationship Id="rId130" Type="http://schemas.openxmlformats.org/officeDocument/2006/relationships/hyperlink" Target="http://maps.google.com/?output=embed&amp;q=43.84405556,-69.55944444" TargetMode="External"/><Relationship Id="rId368" Type="http://schemas.openxmlformats.org/officeDocument/2006/relationships/hyperlink" Target="http://www.usharbormaster.com/secure/AuxAidReport_new.cfm?id=42626" TargetMode="External"/><Relationship Id="rId575" Type="http://schemas.openxmlformats.org/officeDocument/2006/relationships/hyperlink" Target="http://maps.google.com/?output=embed&amp;q=43.10953333,-70.85875000" TargetMode="External"/><Relationship Id="rId782" Type="http://schemas.openxmlformats.org/officeDocument/2006/relationships/hyperlink" Target="http://maps.google.com/?output=embed&amp;q=43.65478333,-70.23700000" TargetMode="External"/><Relationship Id="rId228" Type="http://schemas.openxmlformats.org/officeDocument/2006/relationships/hyperlink" Target="http://www.usharbormaster.com/secure/AuxAidReport_new.cfm?id=36848" TargetMode="External"/><Relationship Id="rId435" Type="http://schemas.openxmlformats.org/officeDocument/2006/relationships/hyperlink" Target="http://maps.google.com/?output=embed&amp;q=43.56608000,-70.20000694" TargetMode="External"/><Relationship Id="rId642" Type="http://schemas.openxmlformats.org/officeDocument/2006/relationships/hyperlink" Target="http://maps.google.com/?output=embed&amp;q=43.92415556,-69.58347222" TargetMode="External"/><Relationship Id="rId281" Type="http://schemas.openxmlformats.org/officeDocument/2006/relationships/hyperlink" Target="http://www.usharbormaster.com/secure/auxview.cfm?recordid=28311" TargetMode="External"/><Relationship Id="rId502" Type="http://schemas.openxmlformats.org/officeDocument/2006/relationships/hyperlink" Target="http://maps.google.com/?output=embed&amp;q=44.00084722,-69.54308333" TargetMode="External"/><Relationship Id="rId947" Type="http://schemas.openxmlformats.org/officeDocument/2006/relationships/hyperlink" Target="http://maps.google.com/?output=embed&amp;q=43.99780556,-69.66450000" TargetMode="External"/><Relationship Id="rId76" Type="http://schemas.openxmlformats.org/officeDocument/2006/relationships/hyperlink" Target="http://www.usharbormaster.com/secure/AuxAidReport_new.cfm?id=36912" TargetMode="External"/><Relationship Id="rId141" Type="http://schemas.openxmlformats.org/officeDocument/2006/relationships/hyperlink" Target="http://www.usharbormaster.com/secure/auxview.cfm?recordid=44478" TargetMode="External"/><Relationship Id="rId379" Type="http://schemas.openxmlformats.org/officeDocument/2006/relationships/hyperlink" Target="http://maps.google.com/?output=embed&amp;q=43.98283056,-69.85472222" TargetMode="External"/><Relationship Id="rId586" Type="http://schemas.openxmlformats.org/officeDocument/2006/relationships/hyperlink" Target="http://maps.google.com/?output=embed&amp;q=43.10730000,-70.85711667" TargetMode="External"/><Relationship Id="rId793" Type="http://schemas.openxmlformats.org/officeDocument/2006/relationships/hyperlink" Target="http://www.usharbormaster.com/secure/auxview.cfm?recordid=23723" TargetMode="External"/><Relationship Id="rId807" Type="http://schemas.openxmlformats.org/officeDocument/2006/relationships/hyperlink" Target="http://maps.google.com/?output=embed&amp;q=43.65030556,-70.22952778"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3.85373333,-69.72898056" TargetMode="External"/><Relationship Id="rId446" Type="http://schemas.openxmlformats.org/officeDocument/2006/relationships/hyperlink" Target="http://maps.google.com/?output=embed&amp;q=43.83697000,-69.50606000" TargetMode="External"/><Relationship Id="rId653" Type="http://schemas.openxmlformats.org/officeDocument/2006/relationships/hyperlink" Target="http://www.usharbormaster.com/secure/auxview.cfm?recordid=40157" TargetMode="External"/><Relationship Id="rId292" Type="http://schemas.openxmlformats.org/officeDocument/2006/relationships/hyperlink" Target="http://www.usharbormaster.com/secure/AuxAidReport_new.cfm?id=44019" TargetMode="External"/><Relationship Id="rId306" Type="http://schemas.openxmlformats.org/officeDocument/2006/relationships/hyperlink" Target="http://maps.google.com/?output=embed&amp;q=43.70826111,-70.15868611" TargetMode="External"/><Relationship Id="rId860" Type="http://schemas.openxmlformats.org/officeDocument/2006/relationships/hyperlink" Target="http://www.usharbormaster.com/secure/AuxAidReport_new.cfm?id=27883" TargetMode="External"/><Relationship Id="rId87" Type="http://schemas.openxmlformats.org/officeDocument/2006/relationships/hyperlink" Target="http://maps.google.com/?output=embed&amp;q=43.83848333,-69.63756667" TargetMode="External"/><Relationship Id="rId513" Type="http://schemas.openxmlformats.org/officeDocument/2006/relationships/hyperlink" Target="http://www.usharbormaster.com/secure/auxview.cfm?recordid=31007" TargetMode="External"/><Relationship Id="rId597" Type="http://schemas.openxmlformats.org/officeDocument/2006/relationships/hyperlink" Target="http://www.usharbormaster.com/secure/auxview.cfm?recordid=32330" TargetMode="External"/><Relationship Id="rId720" Type="http://schemas.openxmlformats.org/officeDocument/2006/relationships/hyperlink" Target="http://www.usharbormaster.com/secure/AuxAidReport_new.cfm?id=36841" TargetMode="External"/><Relationship Id="rId818" Type="http://schemas.openxmlformats.org/officeDocument/2006/relationships/hyperlink" Target="http://maps.google.com/?output=embed&amp;q=43.08250000,-70.71925000" TargetMode="External"/><Relationship Id="rId152" Type="http://schemas.openxmlformats.org/officeDocument/2006/relationships/hyperlink" Target="http://www.usharbormaster.com/secure/AuxAidReport_new.cfm?id=44480" TargetMode="External"/><Relationship Id="rId457" Type="http://schemas.openxmlformats.org/officeDocument/2006/relationships/hyperlink" Target="http://www.usharbormaster.com/secure/auxview.cfm?recordid=44719" TargetMode="External"/><Relationship Id="rId664" Type="http://schemas.openxmlformats.org/officeDocument/2006/relationships/hyperlink" Target="http://www.usharbormaster.com/secure/AuxAidReport_new.cfm?id=40159" TargetMode="External"/><Relationship Id="rId871" Type="http://schemas.openxmlformats.org/officeDocument/2006/relationships/hyperlink" Target="http://maps.google.com/?output=embed&amp;q=43.17966667,-70.4268333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30378" TargetMode="External"/><Relationship Id="rId524" Type="http://schemas.openxmlformats.org/officeDocument/2006/relationships/hyperlink" Target="http://www.usharbormaster.com/secure/AuxAidReport_new.cfm?id=31009" TargetMode="External"/><Relationship Id="rId731" Type="http://schemas.openxmlformats.org/officeDocument/2006/relationships/hyperlink" Target="http://maps.google.com/?output=embed&amp;q=43.46166667,-70.37672222" TargetMode="External"/><Relationship Id="rId98" Type="http://schemas.openxmlformats.org/officeDocument/2006/relationships/hyperlink" Target="http://maps.google.com/?output=embed&amp;q=43.76063333,-69.98853333" TargetMode="External"/><Relationship Id="rId163" Type="http://schemas.openxmlformats.org/officeDocument/2006/relationships/hyperlink" Target="http://maps.google.com/?output=embed&amp;q=43.71198889,-70.18813333" TargetMode="External"/><Relationship Id="rId370" Type="http://schemas.openxmlformats.org/officeDocument/2006/relationships/hyperlink" Target="http://maps.google.com/?output=embed&amp;q=43.83247500,-70.02697222" TargetMode="External"/><Relationship Id="rId829" Type="http://schemas.openxmlformats.org/officeDocument/2006/relationships/hyperlink" Target="http://www.usharbormaster.com/secure/auxview.cfm?recordid=28306" TargetMode="External"/><Relationship Id="rId230" Type="http://schemas.openxmlformats.org/officeDocument/2006/relationships/hyperlink" Target="http://maps.google.com/?output=embed&amp;q=43.64235167,-70.25980000" TargetMode="External"/><Relationship Id="rId468" Type="http://schemas.openxmlformats.org/officeDocument/2006/relationships/hyperlink" Target="http://www.usharbormaster.com/secure/AuxAidReport_new.cfm?id=30995" TargetMode="External"/><Relationship Id="rId675" Type="http://schemas.openxmlformats.org/officeDocument/2006/relationships/hyperlink" Target="http://maps.google.com/?output=embed&amp;q=43.74948333,-69.98943333" TargetMode="External"/><Relationship Id="rId882" Type="http://schemas.openxmlformats.org/officeDocument/2006/relationships/hyperlink" Target="http://maps.google.com/?output=embed&amp;q=43.46361111,-70.35694444" TargetMode="External"/><Relationship Id="rId25" Type="http://schemas.openxmlformats.org/officeDocument/2006/relationships/hyperlink" Target="http://www.usharbormaster.com/secure/auxview.cfm?recordid=41345" TargetMode="External"/><Relationship Id="rId328" Type="http://schemas.openxmlformats.org/officeDocument/2006/relationships/hyperlink" Target="http://www.usharbormaster.com/secure/AuxAidReport_new.cfm?id=32332" TargetMode="External"/><Relationship Id="rId535" Type="http://schemas.openxmlformats.org/officeDocument/2006/relationships/hyperlink" Target="http://maps.google.com/?output=embed&amp;q=43.86025000,-69.59194444" TargetMode="External"/><Relationship Id="rId742" Type="http://schemas.openxmlformats.org/officeDocument/2006/relationships/hyperlink" Target="http://maps.google.com/?output=embed&amp;q=43.47886111,-70.41100000" TargetMode="External"/><Relationship Id="rId174" Type="http://schemas.openxmlformats.org/officeDocument/2006/relationships/hyperlink" Target="http://maps.google.com/?output=embed&amp;q=43.74800000,-69.98738889" TargetMode="External"/><Relationship Id="rId381" Type="http://schemas.openxmlformats.org/officeDocument/2006/relationships/hyperlink" Target="http://www.usharbormaster.com/secure/auxview.cfm?recordid=28332" TargetMode="External"/><Relationship Id="rId602" Type="http://schemas.openxmlformats.org/officeDocument/2006/relationships/hyperlink" Target="http://maps.google.com/?output=embed&amp;q=43.07944444,-70.70444444" TargetMode="External"/><Relationship Id="rId241" Type="http://schemas.openxmlformats.org/officeDocument/2006/relationships/hyperlink" Target="http://www.usharbormaster.com/secure/auxview.cfm?recordid=31066" TargetMode="External"/><Relationship Id="rId479" Type="http://schemas.openxmlformats.org/officeDocument/2006/relationships/hyperlink" Target="http://maps.google.com/?output=embed&amp;q=44.02405833,-69.54298333" TargetMode="External"/><Relationship Id="rId686" Type="http://schemas.openxmlformats.org/officeDocument/2006/relationships/hyperlink" Target="http://maps.google.com/?output=embed&amp;q=44.08705000,-69.79863333" TargetMode="External"/><Relationship Id="rId893" Type="http://schemas.openxmlformats.org/officeDocument/2006/relationships/hyperlink" Target="http://www.usharbormaster.com/secure/auxview.cfm?recordid=45103" TargetMode="External"/><Relationship Id="rId907" Type="http://schemas.openxmlformats.org/officeDocument/2006/relationships/hyperlink" Target="http://maps.google.com/?output=embed&amp;q=43.46944444,-70.35027778" TargetMode="External"/><Relationship Id="rId36" Type="http://schemas.openxmlformats.org/officeDocument/2006/relationships/hyperlink" Target="http://www.usharbormaster.com/secure/AuxAidReport_new.cfm?id=32331" TargetMode="External"/><Relationship Id="rId339" Type="http://schemas.openxmlformats.org/officeDocument/2006/relationships/hyperlink" Target="http://maps.google.com/?output=embed&amp;q=43.84852500,-69.63050000" TargetMode="External"/><Relationship Id="rId546" Type="http://schemas.openxmlformats.org/officeDocument/2006/relationships/hyperlink" Target="http://maps.google.com/?output=embed&amp;q=43.82227778,-69.60813889" TargetMode="External"/><Relationship Id="rId753" Type="http://schemas.openxmlformats.org/officeDocument/2006/relationships/hyperlink" Target="http://www.usharbormaster.com/secure/auxview.cfm?recordid=26239" TargetMode="External"/><Relationship Id="rId101" Type="http://schemas.openxmlformats.org/officeDocument/2006/relationships/hyperlink" Target="http://www.usharbormaster.com/secure/auxview.cfm?recordid=32247" TargetMode="External"/><Relationship Id="rId185" Type="http://schemas.openxmlformats.org/officeDocument/2006/relationships/hyperlink" Target="http://www.usharbormaster.com/secure/auxview.cfm?recordid=36825" TargetMode="External"/><Relationship Id="rId406" Type="http://schemas.openxmlformats.org/officeDocument/2006/relationships/hyperlink" Target="http://maps.google.com/?output=embed&amp;q=43.64679444,-70.25325528" TargetMode="External"/><Relationship Id="rId392" Type="http://schemas.openxmlformats.org/officeDocument/2006/relationships/hyperlink" Target="http://www.usharbormaster.com/secure/AuxAidReport_new.cfm?id=28334" TargetMode="External"/><Relationship Id="rId613" Type="http://schemas.openxmlformats.org/officeDocument/2006/relationships/hyperlink" Target="http://www.usharbormaster.com/secure/auxview.cfm?recordid=41338" TargetMode="External"/><Relationship Id="rId697" Type="http://schemas.openxmlformats.org/officeDocument/2006/relationships/hyperlink" Target="http://www.usharbormaster.com/secure/auxview.cfm?recordid=30638" TargetMode="External"/><Relationship Id="rId820" Type="http://schemas.openxmlformats.org/officeDocument/2006/relationships/hyperlink" Target="http://www.usharbormaster.com/secure/AuxAidReport_new.cfm?id=41341" TargetMode="External"/><Relationship Id="rId918" Type="http://schemas.openxmlformats.org/officeDocument/2006/relationships/hyperlink" Target="http://maps.google.com/?output=embed&amp;q=43.45500000,-70.33638889" TargetMode="External"/><Relationship Id="rId252" Type="http://schemas.openxmlformats.org/officeDocument/2006/relationships/hyperlink" Target="http://www.usharbormaster.com/secure/AuxAidReport_new.cfm?id=31068" TargetMode="External"/><Relationship Id="rId47" Type="http://schemas.openxmlformats.org/officeDocument/2006/relationships/hyperlink" Target="http://maps.google.com/?output=embed&amp;q=43.72673056,-70.09483889" TargetMode="External"/><Relationship Id="rId112" Type="http://schemas.openxmlformats.org/officeDocument/2006/relationships/hyperlink" Target="http://www.usharbormaster.com/secure/AuxAidReport_new.cfm?id=32249" TargetMode="External"/><Relationship Id="rId557" Type="http://schemas.openxmlformats.org/officeDocument/2006/relationships/hyperlink" Target="http://www.usharbormaster.com/secure/auxview.cfm?recordid=30350" TargetMode="External"/><Relationship Id="rId764" Type="http://schemas.openxmlformats.org/officeDocument/2006/relationships/hyperlink" Target="http://www.usharbormaster.com/secure/AuxAidReport_new.cfm?id=29957" TargetMode="External"/><Relationship Id="rId196" Type="http://schemas.openxmlformats.org/officeDocument/2006/relationships/hyperlink" Target="http://www.usharbormaster.com/secure/AuxAidReport_new.cfm?id=44771" TargetMode="External"/><Relationship Id="rId417" Type="http://schemas.openxmlformats.org/officeDocument/2006/relationships/hyperlink" Target="http://www.usharbormaster.com/secure/auxview.cfm?recordid=23727" TargetMode="External"/><Relationship Id="rId624" Type="http://schemas.openxmlformats.org/officeDocument/2006/relationships/hyperlink" Target="http://www.usharbormaster.com/secure/AuxAidReport_new.cfm?id=30051" TargetMode="External"/><Relationship Id="rId831" Type="http://schemas.openxmlformats.org/officeDocument/2006/relationships/hyperlink" Target="http://maps.google.com/?output=embed&amp;q=43.72758333,-70.19383333" TargetMode="External"/><Relationship Id="rId263" Type="http://schemas.openxmlformats.org/officeDocument/2006/relationships/hyperlink" Target="http://maps.google.com/?output=embed&amp;q=43.81926389,-69.71020833" TargetMode="External"/><Relationship Id="rId470" Type="http://schemas.openxmlformats.org/officeDocument/2006/relationships/hyperlink" Target="http://maps.google.com/?output=embed&amp;q=44.01983333,-69.54337222" TargetMode="External"/><Relationship Id="rId929" Type="http://schemas.openxmlformats.org/officeDocument/2006/relationships/hyperlink" Target="http://www.usharbormaster.com/secure/auxview.cfm?recordid=44591" TargetMode="External"/><Relationship Id="rId58" Type="http://schemas.openxmlformats.org/officeDocument/2006/relationships/hyperlink" Target="http://maps.google.com/?output=embed&amp;q=43.73388056,-70.16216111" TargetMode="External"/><Relationship Id="rId123" Type="http://schemas.openxmlformats.org/officeDocument/2006/relationships/hyperlink" Target="http://maps.google.com/?output=embed&amp;q=44.00697222,-69.88155556" TargetMode="External"/><Relationship Id="rId330" Type="http://schemas.openxmlformats.org/officeDocument/2006/relationships/hyperlink" Target="http://maps.google.com/?output=embed&amp;q=43.40150000,-70.39900000" TargetMode="External"/><Relationship Id="rId568" Type="http://schemas.openxmlformats.org/officeDocument/2006/relationships/hyperlink" Target="http://www.usharbormaster.com/secure/AuxAidReport_new.cfm?id=30352" TargetMode="External"/><Relationship Id="rId775" Type="http://schemas.openxmlformats.org/officeDocument/2006/relationships/hyperlink" Target="http://maps.google.com/?output=embed&amp;q=43.65503333,-70.23688333" TargetMode="External"/><Relationship Id="rId428" Type="http://schemas.openxmlformats.org/officeDocument/2006/relationships/hyperlink" Target="http://www.usharbormaster.com/secure/AuxAidReport_new.cfm?id=23729" TargetMode="External"/><Relationship Id="rId635" Type="http://schemas.openxmlformats.org/officeDocument/2006/relationships/hyperlink" Target="http://maps.google.com/?output=embed&amp;q=43.08035306,-70.75107778" TargetMode="External"/><Relationship Id="rId842" Type="http://schemas.openxmlformats.org/officeDocument/2006/relationships/hyperlink" Target="http://maps.google.com/?output=embed&amp;q=43.93075000,-69.57958333" TargetMode="External"/><Relationship Id="rId274" Type="http://schemas.openxmlformats.org/officeDocument/2006/relationships/hyperlink" Target="http://maps.google.com/?output=embed&amp;q=43.80249278,-70.04369889" TargetMode="External"/><Relationship Id="rId481" Type="http://schemas.openxmlformats.org/officeDocument/2006/relationships/hyperlink" Target="http://www.usharbormaster.com/secure/auxview.cfm?recordid=30999" TargetMode="External"/><Relationship Id="rId702" Type="http://schemas.openxmlformats.org/officeDocument/2006/relationships/hyperlink" Target="http://maps.google.com/?output=embed&amp;q=43.79240000,-70.15026667" TargetMode="External"/><Relationship Id="rId69" Type="http://schemas.openxmlformats.org/officeDocument/2006/relationships/hyperlink" Target="http://www.usharbormaster.com/secure/auxview.cfm?recordid=28655" TargetMode="External"/><Relationship Id="rId134" Type="http://schemas.openxmlformats.org/officeDocument/2006/relationships/hyperlink" Target="http://maps.google.com/?output=embed&amp;q=43.84388889,-69.55930556" TargetMode="External"/><Relationship Id="rId579" Type="http://schemas.openxmlformats.org/officeDocument/2006/relationships/hyperlink" Target="http://maps.google.com/?output=embed&amp;q=43.10960000,-70.85918333" TargetMode="External"/><Relationship Id="rId786" Type="http://schemas.openxmlformats.org/officeDocument/2006/relationships/hyperlink" Target="http://maps.google.com/?output=embed&amp;q=43.65552000,-70.23485306" TargetMode="External"/><Relationship Id="rId341" Type="http://schemas.openxmlformats.org/officeDocument/2006/relationships/hyperlink" Target="http://www.usharbormaster.com/secure/auxview.cfm?recordid=29994" TargetMode="External"/><Relationship Id="rId439" Type="http://schemas.openxmlformats.org/officeDocument/2006/relationships/hyperlink" Target="http://maps.google.com/?output=embed&amp;q=43.65598417,-70.03686694" TargetMode="External"/><Relationship Id="rId646" Type="http://schemas.openxmlformats.org/officeDocument/2006/relationships/hyperlink" Target="http://maps.google.com/?output=embed&amp;q=43.92102778,-69.59222222" TargetMode="External"/><Relationship Id="rId201" Type="http://schemas.openxmlformats.org/officeDocument/2006/relationships/hyperlink" Target="http://www.usharbormaster.com/secure/auxview.cfm?recordid=44722" TargetMode="External"/><Relationship Id="rId285" Type="http://schemas.openxmlformats.org/officeDocument/2006/relationships/hyperlink" Target="http://www.usharbormaster.com/secure/auxview.cfm?recordid=28310" TargetMode="External"/><Relationship Id="rId506" Type="http://schemas.openxmlformats.org/officeDocument/2006/relationships/hyperlink" Target="http://maps.google.com/?output=embed&amp;q=44.00150278,-69.54288056" TargetMode="External"/><Relationship Id="rId853" Type="http://schemas.openxmlformats.org/officeDocument/2006/relationships/hyperlink" Target="http://www.usharbormaster.com/secure/auxview.cfm?recordid=44619" TargetMode="External"/><Relationship Id="rId492" Type="http://schemas.openxmlformats.org/officeDocument/2006/relationships/hyperlink" Target="http://www.usharbormaster.com/secure/AuxAidReport_new.cfm?id=31001" TargetMode="External"/><Relationship Id="rId713" Type="http://schemas.openxmlformats.org/officeDocument/2006/relationships/hyperlink" Target="http://www.usharbormaster.com/secure/auxview.cfm?recordid=25874" TargetMode="External"/><Relationship Id="rId797" Type="http://schemas.openxmlformats.org/officeDocument/2006/relationships/hyperlink" Target="http://www.usharbormaster.com/secure/auxview.cfm?recordid=23722" TargetMode="External"/><Relationship Id="rId920" Type="http://schemas.openxmlformats.org/officeDocument/2006/relationships/hyperlink" Target="http://www.usharbormaster.com/secure/AuxAidReport_new.cfm?id=45057" TargetMode="External"/><Relationship Id="rId145" Type="http://schemas.openxmlformats.org/officeDocument/2006/relationships/hyperlink" Target="http://www.usharbormaster.com/secure/auxview.cfm?recordid=44479" TargetMode="External"/><Relationship Id="rId352" Type="http://schemas.openxmlformats.org/officeDocument/2006/relationships/hyperlink" Target="http://www.usharbormaster.com/secure/AuxAidReport_new.cfm?id=28903" TargetMode="External"/><Relationship Id="rId212" Type="http://schemas.openxmlformats.org/officeDocument/2006/relationships/hyperlink" Target="http://www.usharbormaster.com/secure/AuxAidReport_new.cfm?id=36844" TargetMode="External"/><Relationship Id="rId657" Type="http://schemas.openxmlformats.org/officeDocument/2006/relationships/hyperlink" Target="http://www.usharbormaster.com/secure/auxview.cfm?recordid=40158" TargetMode="External"/><Relationship Id="rId864" Type="http://schemas.openxmlformats.org/officeDocument/2006/relationships/hyperlink" Target="http://www.usharbormaster.com/secure/AuxAidReport_new.cfm?id=42814" TargetMode="External"/><Relationship Id="rId296" Type="http://schemas.openxmlformats.org/officeDocument/2006/relationships/hyperlink" Target="http://www.usharbormaster.com/secure/AuxAidReport_new.cfm?id=44020" TargetMode="External"/><Relationship Id="rId517" Type="http://schemas.openxmlformats.org/officeDocument/2006/relationships/hyperlink" Target="http://www.usharbormaster.com/secure/auxview.cfm?recordid=31008" TargetMode="External"/><Relationship Id="rId724" Type="http://schemas.openxmlformats.org/officeDocument/2006/relationships/hyperlink" Target="http://www.usharbormaster.com/secure/AuxAidReport_new.cfm?id=25878" TargetMode="External"/><Relationship Id="rId931" Type="http://schemas.openxmlformats.org/officeDocument/2006/relationships/hyperlink" Target="http://maps.google.com/?output=embed&amp;q=43.81484389,-69.98009972" TargetMode="External"/><Relationship Id="rId60" Type="http://schemas.openxmlformats.org/officeDocument/2006/relationships/hyperlink" Target="http://www.usharbormaster.com/secure/AuxAidReport_new.cfm?id=44484" TargetMode="External"/><Relationship Id="rId156" Type="http://schemas.openxmlformats.org/officeDocument/2006/relationships/hyperlink" Target="http://www.usharbormaster.com/secure/AuxAidReport_new.cfm?id=44481" TargetMode="External"/><Relationship Id="rId363" Type="http://schemas.openxmlformats.org/officeDocument/2006/relationships/hyperlink" Target="http://maps.google.com/?output=embed&amp;q=43.83747778,-70.02151944" TargetMode="External"/><Relationship Id="rId570" Type="http://schemas.openxmlformats.org/officeDocument/2006/relationships/hyperlink" Target="http://maps.google.com/?output=embed&amp;q=43.11146667,-70.86100000" TargetMode="External"/><Relationship Id="rId223" Type="http://schemas.openxmlformats.org/officeDocument/2006/relationships/hyperlink" Target="http://maps.google.com/?output=embed&amp;q=43.49300000,-70.44619444" TargetMode="External"/><Relationship Id="rId430" Type="http://schemas.openxmlformats.org/officeDocument/2006/relationships/hyperlink" Target="http://maps.google.com/?output=embed&amp;q=43.64352556,-70.25171333" TargetMode="External"/><Relationship Id="rId668" Type="http://schemas.openxmlformats.org/officeDocument/2006/relationships/hyperlink" Target="http://www.usharbormaster.com/secure/AuxAidReport_new.cfm?id=28309" TargetMode="External"/><Relationship Id="rId875" Type="http://schemas.openxmlformats.org/officeDocument/2006/relationships/hyperlink" Target="http://maps.google.com/?output=embed&amp;q=43.71511111,-69.35475000" TargetMode="External"/><Relationship Id="rId18" Type="http://schemas.openxmlformats.org/officeDocument/2006/relationships/hyperlink" Target="http://maps.google.com/?output=embed&amp;q=43.08160000,-70.72241667" TargetMode="External"/><Relationship Id="rId528" Type="http://schemas.openxmlformats.org/officeDocument/2006/relationships/hyperlink" Target="http://www.usharbormaster.com/secure/AuxAidReport_new.cfm?id=32333" TargetMode="External"/><Relationship Id="rId735" Type="http://schemas.openxmlformats.org/officeDocument/2006/relationships/hyperlink" Target="http://maps.google.com/?output=embed&amp;q=43.48063889,-70.41808333" TargetMode="External"/><Relationship Id="rId942" Type="http://schemas.openxmlformats.org/officeDocument/2006/relationships/hyperlink" Target="http://maps.google.com/?output=embed&amp;q=43.99605556,-69.66397222" TargetMode="External"/><Relationship Id="rId167" Type="http://schemas.openxmlformats.org/officeDocument/2006/relationships/hyperlink" Target="http://maps.google.com/?output=embed&amp;q=43.79950000,-70.15146667" TargetMode="External"/><Relationship Id="rId374" Type="http://schemas.openxmlformats.org/officeDocument/2006/relationships/hyperlink" Target="http://maps.google.com/?output=embed&amp;q=43.83347222,-70.02877778" TargetMode="External"/><Relationship Id="rId581" Type="http://schemas.openxmlformats.org/officeDocument/2006/relationships/hyperlink" Target="http://www.usharbormaster.com/secure/auxview.cfm?recordid=30356" TargetMode="External"/><Relationship Id="rId71" Type="http://schemas.openxmlformats.org/officeDocument/2006/relationships/hyperlink" Target="http://maps.google.com/?output=embed&amp;q=43.73277778,-70.16444444" TargetMode="External"/><Relationship Id="rId234" Type="http://schemas.openxmlformats.org/officeDocument/2006/relationships/hyperlink" Target="http://maps.google.com/?output=embed&amp;q=43.86126667,-69.56100000" TargetMode="External"/><Relationship Id="rId679" Type="http://schemas.openxmlformats.org/officeDocument/2006/relationships/hyperlink" Target="http://maps.google.com/?output=embed&amp;q=43.74966667,-69.98921667" TargetMode="External"/><Relationship Id="rId802" Type="http://schemas.openxmlformats.org/officeDocument/2006/relationships/hyperlink" Target="http://maps.google.com/?output=embed&amp;q=43.11750000,-70.81222222" TargetMode="External"/><Relationship Id="rId886" Type="http://schemas.openxmlformats.org/officeDocument/2006/relationships/hyperlink" Target="http://maps.google.com/?output=embed&amp;q=43.38694444,-70.41000000"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41346" TargetMode="External"/><Relationship Id="rId441" Type="http://schemas.openxmlformats.org/officeDocument/2006/relationships/hyperlink" Target="http://www.usharbormaster.com/secure/auxview.cfm?recordid=45115" TargetMode="External"/><Relationship Id="rId539" Type="http://schemas.openxmlformats.org/officeDocument/2006/relationships/hyperlink" Target="http://maps.google.com/?output=embed&amp;q=43.86102778,-69.59166667" TargetMode="External"/><Relationship Id="rId746" Type="http://schemas.openxmlformats.org/officeDocument/2006/relationships/hyperlink" Target="http://maps.google.com/?output=embed&amp;q=43.47316667,-70.40125000" TargetMode="External"/><Relationship Id="rId178" Type="http://schemas.openxmlformats.org/officeDocument/2006/relationships/hyperlink" Target="http://maps.google.com/?output=embed&amp;q=44.03104056,-69.53565778" TargetMode="External"/><Relationship Id="rId301" Type="http://schemas.openxmlformats.org/officeDocument/2006/relationships/hyperlink" Target="http://www.usharbormaster.com/secure/auxview.cfm?recordid=44022" TargetMode="External"/><Relationship Id="rId953" Type="http://schemas.openxmlformats.org/officeDocument/2006/relationships/hyperlink" Target="http://www.usharbormaster.com/secure/auxview.cfm?recordid=30062" TargetMode="External"/><Relationship Id="rId82" Type="http://schemas.openxmlformats.org/officeDocument/2006/relationships/hyperlink" Target="http://maps.google.com/?output=embed&amp;q=43.83906667,-69.63903333" TargetMode="External"/><Relationship Id="rId385" Type="http://schemas.openxmlformats.org/officeDocument/2006/relationships/hyperlink" Target="http://www.usharbormaster.com/secure/auxview.cfm?recordid=28387" TargetMode="External"/><Relationship Id="rId592" Type="http://schemas.openxmlformats.org/officeDocument/2006/relationships/hyperlink" Target="http://www.usharbormaster.com/secure/AuxAidReport_new.cfm?id=33420" TargetMode="External"/><Relationship Id="rId606" Type="http://schemas.openxmlformats.org/officeDocument/2006/relationships/hyperlink" Target="http://maps.google.com/?output=embed&amp;q=43.08019444,-70.70436111" TargetMode="External"/><Relationship Id="rId813" Type="http://schemas.openxmlformats.org/officeDocument/2006/relationships/hyperlink" Target="http://www.usharbormaster.com/secure/auxview.cfm?recordid=26266" TargetMode="External"/><Relationship Id="rId245" Type="http://schemas.openxmlformats.org/officeDocument/2006/relationships/hyperlink" Target="http://www.usharbormaster.com/secure/auxview.cfm?recordid=31067" TargetMode="External"/><Relationship Id="rId452" Type="http://schemas.openxmlformats.org/officeDocument/2006/relationships/hyperlink" Target="http://www.usharbormaster.com/secure/AuxAidReport_new.cfm?id=44851" TargetMode="External"/><Relationship Id="rId897" Type="http://schemas.openxmlformats.org/officeDocument/2006/relationships/hyperlink" Target="http://www.usharbormaster.com/secure/auxview.cfm?recordid=45053" TargetMode="External"/><Relationship Id="rId105" Type="http://schemas.openxmlformats.org/officeDocument/2006/relationships/hyperlink" Target="http://www.usharbormaster.com/secure/auxview.cfm?recordid=32248" TargetMode="External"/><Relationship Id="rId312" Type="http://schemas.openxmlformats.org/officeDocument/2006/relationships/hyperlink" Target="http://www.usharbormaster.com/secure/AuxAidReport_new.cfm?id=30376" TargetMode="External"/><Relationship Id="rId757" Type="http://schemas.openxmlformats.org/officeDocument/2006/relationships/hyperlink" Target="http://www.usharbormaster.com/secure/auxview.cfm?recordid=26240" TargetMode="External"/><Relationship Id="rId93" Type="http://schemas.openxmlformats.org/officeDocument/2006/relationships/hyperlink" Target="http://www.usharbormaster.com/secure/auxview.cfm?recordid=31122" TargetMode="External"/><Relationship Id="rId189" Type="http://schemas.openxmlformats.org/officeDocument/2006/relationships/hyperlink" Target="http://www.usharbormaster.com/secure/auxview.cfm?recordid=25793" TargetMode="External"/><Relationship Id="rId396" Type="http://schemas.openxmlformats.org/officeDocument/2006/relationships/hyperlink" Target="http://www.usharbormaster.com/secure/AuxAidReport_new.cfm?id=23731" TargetMode="External"/><Relationship Id="rId617" Type="http://schemas.openxmlformats.org/officeDocument/2006/relationships/hyperlink" Target="http://www.usharbormaster.com/secure/auxview.cfm?recordid=41339" TargetMode="External"/><Relationship Id="rId824" Type="http://schemas.openxmlformats.org/officeDocument/2006/relationships/hyperlink" Target="http://www.usharbormaster.com/secure/AuxAidReport_new.cfm?id=41342" TargetMode="External"/><Relationship Id="rId256" Type="http://schemas.openxmlformats.org/officeDocument/2006/relationships/hyperlink" Target="http://www.usharbormaster.com/secure/AuxAidReport_new.cfm?id=31069" TargetMode="External"/><Relationship Id="rId463" Type="http://schemas.openxmlformats.org/officeDocument/2006/relationships/hyperlink" Target="http://maps.google.com/?output=embed&amp;q=44.01883333,-69.54508333" TargetMode="External"/><Relationship Id="rId670" Type="http://schemas.openxmlformats.org/officeDocument/2006/relationships/hyperlink" Target="http://maps.google.com/?output=embed&amp;q=43.72520000,-70.19665000" TargetMode="External"/><Relationship Id="rId116" Type="http://schemas.openxmlformats.org/officeDocument/2006/relationships/hyperlink" Target="http://www.usharbormaster.com/secure/AuxAidReport_new.cfm?id=32250" TargetMode="External"/><Relationship Id="rId323" Type="http://schemas.openxmlformats.org/officeDocument/2006/relationships/hyperlink" Target="http://maps.google.com/?output=embed&amp;q=43.70808333,-70.15733889" TargetMode="External"/><Relationship Id="rId530" Type="http://schemas.openxmlformats.org/officeDocument/2006/relationships/hyperlink" Target="http://maps.google.com/?output=embed&amp;q=43.85908333,-69.59169444" TargetMode="External"/><Relationship Id="rId768" Type="http://schemas.openxmlformats.org/officeDocument/2006/relationships/hyperlink" Target="http://www.usharbormaster.com/secure/AuxAidReport_new.cfm?id=36871" TargetMode="External"/><Relationship Id="rId20" Type="http://schemas.openxmlformats.org/officeDocument/2006/relationships/hyperlink" Target="http://www.usharbormaster.com/secure/AuxAidReport_new.cfm?id=41343" TargetMode="External"/><Relationship Id="rId628" Type="http://schemas.openxmlformats.org/officeDocument/2006/relationships/hyperlink" Target="http://www.usharbormaster.com/secure/AuxAidReport_new.cfm?id=30053" TargetMode="External"/><Relationship Id="rId835" Type="http://schemas.openxmlformats.org/officeDocument/2006/relationships/hyperlink" Target="http://maps.google.com/?output=embed&amp;q=43.85066667,-69.66700000" TargetMode="External"/><Relationship Id="rId267" Type="http://schemas.openxmlformats.org/officeDocument/2006/relationships/hyperlink" Target="http://maps.google.com/?output=embed&amp;q=43.80705833,-69.71856389" TargetMode="External"/><Relationship Id="rId474" Type="http://schemas.openxmlformats.org/officeDocument/2006/relationships/hyperlink" Target="http://maps.google.com/?output=embed&amp;q=44.02185000,-69.54335000" TargetMode="External"/><Relationship Id="rId127" Type="http://schemas.openxmlformats.org/officeDocument/2006/relationships/hyperlink" Target="http://maps.google.com/?output=embed&amp;q=43.07966194,-70.69982083" TargetMode="External"/><Relationship Id="rId681" Type="http://schemas.openxmlformats.org/officeDocument/2006/relationships/hyperlink" Target="http://www.usharbormaster.com/secure/auxview.cfm?recordid=28873" TargetMode="External"/><Relationship Id="rId779" Type="http://schemas.openxmlformats.org/officeDocument/2006/relationships/hyperlink" Target="http://maps.google.com/?output=embed&amp;q=43.65485000,-70.23711667" TargetMode="External"/><Relationship Id="rId902" Type="http://schemas.openxmlformats.org/officeDocument/2006/relationships/hyperlink" Target="http://maps.google.com/?output=embed&amp;q=43.47027778,-70.34972222" TargetMode="External"/><Relationship Id="rId31" Type="http://schemas.openxmlformats.org/officeDocument/2006/relationships/hyperlink" Target="http://maps.google.com/?output=embed&amp;q=43.08353333,-70.75000278" TargetMode="External"/><Relationship Id="rId334" Type="http://schemas.openxmlformats.org/officeDocument/2006/relationships/hyperlink" Target="http://maps.google.com/?output=embed&amp;q=43.83588333,-69.68011667" TargetMode="External"/><Relationship Id="rId541" Type="http://schemas.openxmlformats.org/officeDocument/2006/relationships/hyperlink" Target="http://www.usharbormaster.com/secure/auxview.cfm?recordid=29008" TargetMode="External"/><Relationship Id="rId639" Type="http://schemas.openxmlformats.org/officeDocument/2006/relationships/hyperlink" Target="http://maps.google.com/?output=embed&amp;q=43.92065611,-69.59288583" TargetMode="External"/><Relationship Id="rId180" Type="http://schemas.openxmlformats.org/officeDocument/2006/relationships/hyperlink" Target="http://www.usharbormaster.com/secure/AuxAidReport_new.cfm?id=40110" TargetMode="External"/><Relationship Id="rId278" Type="http://schemas.openxmlformats.org/officeDocument/2006/relationships/hyperlink" Target="http://maps.google.com/?output=embed&amp;q=43.76606667,-69.94751667" TargetMode="External"/><Relationship Id="rId401" Type="http://schemas.openxmlformats.org/officeDocument/2006/relationships/hyperlink" Target="http://www.usharbormaster.com/secure/auxview.cfm?recordid=23733" TargetMode="External"/><Relationship Id="rId846" Type="http://schemas.openxmlformats.org/officeDocument/2006/relationships/hyperlink" Target="http://maps.google.com/?output=embed&amp;q=43.47250000,-70.36222222" TargetMode="External"/><Relationship Id="rId485" Type="http://schemas.openxmlformats.org/officeDocument/2006/relationships/hyperlink" Target="http://www.usharbormaster.com/secure/auxview.cfm?recordid=31000" TargetMode="External"/><Relationship Id="rId692" Type="http://schemas.openxmlformats.org/officeDocument/2006/relationships/hyperlink" Target="http://www.usharbormaster.com/secure/AuxAidReport_new.cfm?id=28876" TargetMode="External"/><Relationship Id="rId706" Type="http://schemas.openxmlformats.org/officeDocument/2006/relationships/hyperlink" Target="http://maps.google.com/?output=embed&amp;q=43.81990000,-69.98470806" TargetMode="External"/><Relationship Id="rId913" Type="http://schemas.openxmlformats.org/officeDocument/2006/relationships/hyperlink" Target="http://www.usharbormaster.com/secure/auxview.cfm?recordid=45078" TargetMode="External"/><Relationship Id="rId42" Type="http://schemas.openxmlformats.org/officeDocument/2006/relationships/hyperlink" Target="http://maps.google.com/?output=embed&amp;q=43.08066667,-70.75528333" TargetMode="External"/><Relationship Id="rId138" Type="http://schemas.openxmlformats.org/officeDocument/2006/relationships/hyperlink" Target="http://maps.google.com/?output=embed&amp;q=43.84344444,-69.55888889" TargetMode="External"/><Relationship Id="rId345" Type="http://schemas.openxmlformats.org/officeDocument/2006/relationships/hyperlink" Target="http://www.usharbormaster.com/secure/auxview.cfm?recordid=28902" TargetMode="External"/><Relationship Id="rId552" Type="http://schemas.openxmlformats.org/officeDocument/2006/relationships/hyperlink" Target="http://www.usharbormaster.com/secure/AuxAidReport_new.cfm?id=30347" TargetMode="External"/><Relationship Id="rId191" Type="http://schemas.openxmlformats.org/officeDocument/2006/relationships/hyperlink" Target="http://maps.google.com/?output=embed&amp;q=43.15655000,-70.83094444" TargetMode="External"/><Relationship Id="rId205" Type="http://schemas.openxmlformats.org/officeDocument/2006/relationships/hyperlink" Target="http://www.usharbormaster.com/secure/auxview.cfm?recordid=36843" TargetMode="External"/><Relationship Id="rId412" Type="http://schemas.openxmlformats.org/officeDocument/2006/relationships/hyperlink" Target="http://www.usharbormaster.com/secure/AuxAidReport_new.cfm?id=23734" TargetMode="External"/><Relationship Id="rId857" Type="http://schemas.openxmlformats.org/officeDocument/2006/relationships/hyperlink" Target="http://www.usharbormaster.com/secure/auxview.cfm?recordid=27883" TargetMode="External"/><Relationship Id="rId289" Type="http://schemas.openxmlformats.org/officeDocument/2006/relationships/hyperlink" Target="http://www.usharbormaster.com/secure/auxview.cfm?recordid=44019" TargetMode="External"/><Relationship Id="rId496" Type="http://schemas.openxmlformats.org/officeDocument/2006/relationships/hyperlink" Target="http://www.usharbormaster.com/secure/AuxAidReport_new.cfm?id=31002" TargetMode="External"/><Relationship Id="rId717" Type="http://schemas.openxmlformats.org/officeDocument/2006/relationships/hyperlink" Target="http://www.usharbormaster.com/secure/auxview.cfm?recordid=36841" TargetMode="External"/><Relationship Id="rId924" Type="http://schemas.openxmlformats.org/officeDocument/2006/relationships/hyperlink" Target="http://www.usharbormaster.com/secure/AuxAidReport_new.cfm?id=45058" TargetMode="External"/><Relationship Id="rId53" Type="http://schemas.openxmlformats.org/officeDocument/2006/relationships/hyperlink" Target="http://www.usharbormaster.com/secure/auxview.cfm?recordid=44490" TargetMode="External"/><Relationship Id="rId149" Type="http://schemas.openxmlformats.org/officeDocument/2006/relationships/hyperlink" Target="http://www.usharbormaster.com/secure/auxview.cfm?recordid=44480" TargetMode="External"/><Relationship Id="rId356" Type="http://schemas.openxmlformats.org/officeDocument/2006/relationships/hyperlink" Target="http://www.usharbormaster.com/secure/AuxAidReport_new.cfm?id=28900" TargetMode="External"/><Relationship Id="rId563" Type="http://schemas.openxmlformats.org/officeDocument/2006/relationships/hyperlink" Target="http://maps.google.com/?output=embed&amp;q=43.11333333,-70.86275000" TargetMode="External"/><Relationship Id="rId770" Type="http://schemas.openxmlformats.org/officeDocument/2006/relationships/hyperlink" Target="http://maps.google.com/?output=embed&amp;q=43.65546667,-70.23708333" TargetMode="External"/><Relationship Id="rId216" Type="http://schemas.openxmlformats.org/officeDocument/2006/relationships/hyperlink" Target="http://www.usharbormaster.com/secure/AuxAidReport_new.cfm?id=36845" TargetMode="External"/><Relationship Id="rId423" Type="http://schemas.openxmlformats.org/officeDocument/2006/relationships/hyperlink" Target="http://maps.google.com/?output=embed&amp;q=43.64489111,-70.25235750" TargetMode="External"/><Relationship Id="rId868" Type="http://schemas.openxmlformats.org/officeDocument/2006/relationships/hyperlink" Target="http://www.usharbormaster.com/secure/AuxAidReport_new.cfm?id=44638" TargetMode="External"/><Relationship Id="rId630" Type="http://schemas.openxmlformats.org/officeDocument/2006/relationships/hyperlink" Target="http://maps.google.com/?output=embed&amp;q=43.83083333,-69.64783333" TargetMode="External"/><Relationship Id="rId728" Type="http://schemas.openxmlformats.org/officeDocument/2006/relationships/hyperlink" Target="http://www.usharbormaster.com/secure/AuxAidReport_new.cfm?id=36842" TargetMode="External"/><Relationship Id="rId935" Type="http://schemas.openxmlformats.org/officeDocument/2006/relationships/hyperlink" Target="http://maps.google.com/?output=embed&amp;q=43.81328778,-69.98133083" TargetMode="External"/><Relationship Id="rId64" Type="http://schemas.openxmlformats.org/officeDocument/2006/relationships/hyperlink" Target="http://www.usharbormaster.com/secure/AuxAidReport_new.cfm?id=44485" TargetMode="External"/><Relationship Id="rId367" Type="http://schemas.openxmlformats.org/officeDocument/2006/relationships/hyperlink" Target="http://maps.google.com/?output=embed&amp;q=43.83863889,-70.02361111" TargetMode="External"/><Relationship Id="rId574" Type="http://schemas.openxmlformats.org/officeDocument/2006/relationships/hyperlink" Target="http://maps.google.com/?output=embed&amp;q=43.10953333,-70.85875000" TargetMode="External"/><Relationship Id="rId227" Type="http://schemas.openxmlformats.org/officeDocument/2006/relationships/hyperlink" Target="http://maps.google.com/?output=embed&amp;q=43.49302778,-70.44661111" TargetMode="External"/><Relationship Id="rId781" Type="http://schemas.openxmlformats.org/officeDocument/2006/relationships/hyperlink" Target="http://www.usharbormaster.com/secure/auxview.cfm?recordid=36868" TargetMode="External"/><Relationship Id="rId879" Type="http://schemas.openxmlformats.org/officeDocument/2006/relationships/hyperlink" Target="http://maps.google.com/?output=embed&amp;q=43.43500000,-70.35027778" TargetMode="External"/><Relationship Id="rId434" Type="http://schemas.openxmlformats.org/officeDocument/2006/relationships/hyperlink" Target="http://maps.google.com/?output=embed&amp;q=43.56608000,-70.20000694" TargetMode="External"/><Relationship Id="rId641" Type="http://schemas.openxmlformats.org/officeDocument/2006/relationships/hyperlink" Target="http://www.usharbormaster.com/secure/auxview.cfm?recordid=44045" TargetMode="External"/><Relationship Id="rId739" Type="http://schemas.openxmlformats.org/officeDocument/2006/relationships/hyperlink" Target="http://maps.google.com/?output=embed&amp;q=43.46180556,-70.38816667" TargetMode="External"/><Relationship Id="rId280" Type="http://schemas.openxmlformats.org/officeDocument/2006/relationships/hyperlink" Target="http://www.usharbormaster.com/secure/AuxAidReport_new.cfm?id=42697" TargetMode="External"/><Relationship Id="rId501" Type="http://schemas.openxmlformats.org/officeDocument/2006/relationships/hyperlink" Target="http://www.usharbormaster.com/secure/auxview.cfm?recordid=31004" TargetMode="External"/><Relationship Id="rId946" Type="http://schemas.openxmlformats.org/officeDocument/2006/relationships/hyperlink" Target="http://maps.google.com/?output=embed&amp;q=43.99780556,-69.66450000" TargetMode="External"/><Relationship Id="rId75" Type="http://schemas.openxmlformats.org/officeDocument/2006/relationships/hyperlink" Target="http://maps.google.com/?output=embed&amp;q=43.38750000,-70.42791667" TargetMode="External"/><Relationship Id="rId140" Type="http://schemas.openxmlformats.org/officeDocument/2006/relationships/hyperlink" Target="http://www.usharbormaster.com/secure/AuxAidReport_new.cfm?id=32253" TargetMode="External"/><Relationship Id="rId378" Type="http://schemas.openxmlformats.org/officeDocument/2006/relationships/hyperlink" Target="http://maps.google.com/?output=embed&amp;q=43.98283056,-69.85472222" TargetMode="External"/><Relationship Id="rId585" Type="http://schemas.openxmlformats.org/officeDocument/2006/relationships/hyperlink" Target="http://www.usharbormaster.com/secure/auxview.cfm?recordid=30357" TargetMode="External"/><Relationship Id="rId792" Type="http://schemas.openxmlformats.org/officeDocument/2006/relationships/hyperlink" Target="http://www.usharbormaster.com/secure/AuxAidReport_new.cfm?id=26267" TargetMode="External"/><Relationship Id="rId806" Type="http://schemas.openxmlformats.org/officeDocument/2006/relationships/hyperlink" Target="http://maps.google.com/?output=embed&amp;q=43.65030556,-70.22952778"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3.85373333,-69.72898056" TargetMode="External"/><Relationship Id="rId445" Type="http://schemas.openxmlformats.org/officeDocument/2006/relationships/hyperlink" Target="http://www.usharbormaster.com/secure/auxview.cfm?recordid=44849" TargetMode="External"/><Relationship Id="rId652" Type="http://schemas.openxmlformats.org/officeDocument/2006/relationships/hyperlink" Target="http://www.usharbormaster.com/secure/AuxAidReport_new.cfm?id=40156" TargetMode="External"/><Relationship Id="rId291" Type="http://schemas.openxmlformats.org/officeDocument/2006/relationships/hyperlink" Target="http://maps.google.com/?output=embed&amp;q=43.86391667,-69.67698333" TargetMode="External"/><Relationship Id="rId305" Type="http://schemas.openxmlformats.org/officeDocument/2006/relationships/hyperlink" Target="http://www.usharbormaster.com/secure/auxview.cfm?recordid=30375" TargetMode="External"/><Relationship Id="rId512" Type="http://schemas.openxmlformats.org/officeDocument/2006/relationships/hyperlink" Target="http://www.usharbormaster.com/secure/AuxAidReport_new.cfm?id=31006" TargetMode="External"/><Relationship Id="rId957" Type="http://schemas.openxmlformats.org/officeDocument/2006/relationships/drawing" Target="../drawings/drawing4.xml"/><Relationship Id="rId86" Type="http://schemas.openxmlformats.org/officeDocument/2006/relationships/hyperlink" Target="http://maps.google.com/?output=embed&amp;q=43.83848333,-69.63756667" TargetMode="External"/><Relationship Id="rId151" Type="http://schemas.openxmlformats.org/officeDocument/2006/relationships/hyperlink" Target="http://maps.google.com/?output=embed&amp;q=43.71391389,-70.18707500" TargetMode="External"/><Relationship Id="rId389" Type="http://schemas.openxmlformats.org/officeDocument/2006/relationships/hyperlink" Target="http://www.usharbormaster.com/secure/auxview.cfm?recordid=28334" TargetMode="External"/><Relationship Id="rId596" Type="http://schemas.openxmlformats.org/officeDocument/2006/relationships/hyperlink" Target="http://www.usharbormaster.com/secure/AuxAidReport_new.cfm?id=33419" TargetMode="External"/><Relationship Id="rId817" Type="http://schemas.openxmlformats.org/officeDocument/2006/relationships/hyperlink" Target="http://www.usharbormaster.com/secure/auxview.cfm?recordid=41341" TargetMode="External"/><Relationship Id="rId249" Type="http://schemas.openxmlformats.org/officeDocument/2006/relationships/hyperlink" Target="http://www.usharbormaster.com/secure/auxview.cfm?recordid=31068" TargetMode="External"/><Relationship Id="rId456" Type="http://schemas.openxmlformats.org/officeDocument/2006/relationships/hyperlink" Target="http://www.usharbormaster.com/secure/AuxAidReport_new.cfm?id=44720" TargetMode="External"/><Relationship Id="rId663" Type="http://schemas.openxmlformats.org/officeDocument/2006/relationships/hyperlink" Target="http://maps.google.com/?output=embed&amp;q=43.93038333,-69.26486667" TargetMode="External"/><Relationship Id="rId870" Type="http://schemas.openxmlformats.org/officeDocument/2006/relationships/hyperlink" Target="http://maps.google.com/?output=embed&amp;q=43.17966667,-70.42683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32249" TargetMode="External"/><Relationship Id="rId316" Type="http://schemas.openxmlformats.org/officeDocument/2006/relationships/hyperlink" Target="http://www.usharbormaster.com/secure/AuxAidReport_new.cfm?id=30377" TargetMode="External"/><Relationship Id="rId523" Type="http://schemas.openxmlformats.org/officeDocument/2006/relationships/hyperlink" Target="http://maps.google.com/?output=embed&amp;q=44.00574444,-69.54428611" TargetMode="External"/><Relationship Id="rId97" Type="http://schemas.openxmlformats.org/officeDocument/2006/relationships/hyperlink" Target="http://www.usharbormaster.com/secure/auxview.cfm?recordid=28057" TargetMode="External"/><Relationship Id="rId730" Type="http://schemas.openxmlformats.org/officeDocument/2006/relationships/hyperlink" Target="http://maps.google.com/?output=embed&amp;q=43.46166667,-70.37672222" TargetMode="External"/><Relationship Id="rId828" Type="http://schemas.openxmlformats.org/officeDocument/2006/relationships/hyperlink" Target="http://www.usharbormaster.com/secure/AuxAidReport_new.cfm?id=28307" TargetMode="External"/><Relationship Id="rId162" Type="http://schemas.openxmlformats.org/officeDocument/2006/relationships/hyperlink" Target="http://maps.google.com/?output=embed&amp;q=43.71198889,-70.18813333" TargetMode="External"/><Relationship Id="rId467" Type="http://schemas.openxmlformats.org/officeDocument/2006/relationships/hyperlink" Target="http://maps.google.com/?output=embed&amp;q=44.01935833,-69.54416667" TargetMode="External"/><Relationship Id="rId674" Type="http://schemas.openxmlformats.org/officeDocument/2006/relationships/hyperlink" Target="http://maps.google.com/?output=embed&amp;q=43.74948333,-69.98943333" TargetMode="External"/><Relationship Id="rId881" Type="http://schemas.openxmlformats.org/officeDocument/2006/relationships/hyperlink" Target="http://www.usharbormaster.com/secure/auxview.cfm?recordid=45081" TargetMode="External"/><Relationship Id="rId24" Type="http://schemas.openxmlformats.org/officeDocument/2006/relationships/hyperlink" Target="http://www.usharbormaster.com/secure/AuxAidReport_new.cfm?id=41344" TargetMode="External"/><Relationship Id="rId327" Type="http://schemas.openxmlformats.org/officeDocument/2006/relationships/hyperlink" Target="http://maps.google.com/?output=embed&amp;q=43.82519444,-69.58336111" TargetMode="External"/><Relationship Id="rId534" Type="http://schemas.openxmlformats.org/officeDocument/2006/relationships/hyperlink" Target="http://maps.google.com/?output=embed&amp;q=43.86025000,-69.59194444" TargetMode="External"/><Relationship Id="rId741" Type="http://schemas.openxmlformats.org/officeDocument/2006/relationships/hyperlink" Target="http://www.usharbormaster.com/secure/auxview.cfm?recordid=25876" TargetMode="External"/><Relationship Id="rId839" Type="http://schemas.openxmlformats.org/officeDocument/2006/relationships/hyperlink" Target="http://maps.google.com/?output=embed&amp;q=43.83821667,-69.63225000" TargetMode="External"/><Relationship Id="rId173" Type="http://schemas.openxmlformats.org/officeDocument/2006/relationships/hyperlink" Target="http://www.usharbormaster.com/secure/auxview.cfm?recordid=29038" TargetMode="External"/><Relationship Id="rId380" Type="http://schemas.openxmlformats.org/officeDocument/2006/relationships/hyperlink" Target="http://www.usharbormaster.com/secure/AuxAidReport_new.cfm?id=28329" TargetMode="External"/><Relationship Id="rId601" Type="http://schemas.openxmlformats.org/officeDocument/2006/relationships/hyperlink" Target="http://www.usharbormaster.com/secure/auxview.cfm?recordid=25102" TargetMode="External"/><Relationship Id="rId240" Type="http://schemas.openxmlformats.org/officeDocument/2006/relationships/hyperlink" Target="http://www.usharbormaster.com/secure/AuxAidReport_new.cfm?id=30845" TargetMode="External"/><Relationship Id="rId478" Type="http://schemas.openxmlformats.org/officeDocument/2006/relationships/hyperlink" Target="http://maps.google.com/?output=embed&amp;q=44.02405833,-69.54298333" TargetMode="External"/><Relationship Id="rId685" Type="http://schemas.openxmlformats.org/officeDocument/2006/relationships/hyperlink" Target="http://www.usharbormaster.com/secure/auxview.cfm?recordid=28875" TargetMode="External"/><Relationship Id="rId892" Type="http://schemas.openxmlformats.org/officeDocument/2006/relationships/hyperlink" Target="http://www.usharbormaster.com/secure/AuxAidReport_new.cfm?id=45080" TargetMode="External"/><Relationship Id="rId906" Type="http://schemas.openxmlformats.org/officeDocument/2006/relationships/hyperlink" Target="http://maps.google.com/?output=embed&amp;q=43.46944444,-70.35027778" TargetMode="External"/><Relationship Id="rId35" Type="http://schemas.openxmlformats.org/officeDocument/2006/relationships/hyperlink" Target="http://maps.google.com/?output=embed&amp;q=43.88443333,-69.66671667" TargetMode="External"/><Relationship Id="rId100" Type="http://schemas.openxmlformats.org/officeDocument/2006/relationships/hyperlink" Target="http://www.usharbormaster.com/secure/AuxAidReport_new.cfm?id=28057" TargetMode="External"/><Relationship Id="rId338" Type="http://schemas.openxmlformats.org/officeDocument/2006/relationships/hyperlink" Target="http://maps.google.com/?output=embed&amp;q=43.84852500,-69.63050000" TargetMode="External"/><Relationship Id="rId545" Type="http://schemas.openxmlformats.org/officeDocument/2006/relationships/hyperlink" Target="http://www.usharbormaster.com/secure/auxview.cfm?recordid=32329" TargetMode="External"/><Relationship Id="rId752" Type="http://schemas.openxmlformats.org/officeDocument/2006/relationships/hyperlink" Target="http://www.usharbormaster.com/secure/AuxAidReport_new.cfm?id=25873" TargetMode="External"/><Relationship Id="rId184" Type="http://schemas.openxmlformats.org/officeDocument/2006/relationships/hyperlink" Target="http://www.usharbormaster.com/secure/AuxAidReport_new.cfm?id=40109" TargetMode="External"/><Relationship Id="rId391" Type="http://schemas.openxmlformats.org/officeDocument/2006/relationships/hyperlink" Target="http://maps.google.com/?output=embed&amp;q=43.98483333,-69.87603333" TargetMode="External"/><Relationship Id="rId405" Type="http://schemas.openxmlformats.org/officeDocument/2006/relationships/hyperlink" Target="http://www.usharbormaster.com/secure/auxview.cfm?recordid=23725" TargetMode="External"/><Relationship Id="rId612" Type="http://schemas.openxmlformats.org/officeDocument/2006/relationships/hyperlink" Target="http://www.usharbormaster.com/secure/AuxAidReport_new.cfm?id=25104" TargetMode="External"/><Relationship Id="rId251" Type="http://schemas.openxmlformats.org/officeDocument/2006/relationships/hyperlink" Target="http://maps.google.com/?output=embed&amp;q=43.83958333,-69.71347222" TargetMode="External"/><Relationship Id="rId489" Type="http://schemas.openxmlformats.org/officeDocument/2006/relationships/hyperlink" Target="http://www.usharbormaster.com/secure/auxview.cfm?recordid=31001" TargetMode="External"/><Relationship Id="rId696" Type="http://schemas.openxmlformats.org/officeDocument/2006/relationships/hyperlink" Target="http://www.usharbormaster.com/secure/AuxAidReport_new.cfm?id=35450" TargetMode="External"/><Relationship Id="rId917" Type="http://schemas.openxmlformats.org/officeDocument/2006/relationships/hyperlink" Target="http://www.usharbormaster.com/secure/auxview.cfm?recordid=45057" TargetMode="External"/><Relationship Id="rId46" Type="http://schemas.openxmlformats.org/officeDocument/2006/relationships/hyperlink" Target="http://maps.google.com/?output=embed&amp;q=43.72673056,-70.09483889" TargetMode="External"/><Relationship Id="rId349" Type="http://schemas.openxmlformats.org/officeDocument/2006/relationships/hyperlink" Target="http://www.usharbormaster.com/secure/auxview.cfm?recordid=28903" TargetMode="External"/><Relationship Id="rId556" Type="http://schemas.openxmlformats.org/officeDocument/2006/relationships/hyperlink" Target="http://www.usharbormaster.com/secure/AuxAidReport_new.cfm?id=30349" TargetMode="External"/><Relationship Id="rId763" Type="http://schemas.openxmlformats.org/officeDocument/2006/relationships/hyperlink" Target="http://maps.google.com/?output=embed&amp;q=43.84985556,-69.63502778" TargetMode="External"/><Relationship Id="rId111" Type="http://schemas.openxmlformats.org/officeDocument/2006/relationships/hyperlink" Target="http://maps.google.com/?output=embed&amp;q=43.86200000,-69.55933333" TargetMode="External"/><Relationship Id="rId195" Type="http://schemas.openxmlformats.org/officeDocument/2006/relationships/hyperlink" Target="http://maps.google.com/?output=embed&amp;q=43.85757500,-69.66427500" TargetMode="External"/><Relationship Id="rId209" Type="http://schemas.openxmlformats.org/officeDocument/2006/relationships/hyperlink" Target="http://www.usharbormaster.com/secure/auxview.cfm?recordid=36844" TargetMode="External"/><Relationship Id="rId416" Type="http://schemas.openxmlformats.org/officeDocument/2006/relationships/hyperlink" Target="http://www.usharbormaster.com/secure/AuxAidReport_new.cfm?id=23726" TargetMode="External"/><Relationship Id="rId623" Type="http://schemas.openxmlformats.org/officeDocument/2006/relationships/hyperlink" Target="http://maps.google.com/?output=embed&amp;q=43.82133333,-69.64950000" TargetMode="External"/><Relationship Id="rId830" Type="http://schemas.openxmlformats.org/officeDocument/2006/relationships/hyperlink" Target="http://maps.google.com/?output=embed&amp;q=43.72758333,-70.19383333" TargetMode="External"/><Relationship Id="rId928" Type="http://schemas.openxmlformats.org/officeDocument/2006/relationships/hyperlink" Target="http://www.usharbormaster.com/secure/AuxAidReport_new.cfm?id=44590" TargetMode="External"/><Relationship Id="rId57" Type="http://schemas.openxmlformats.org/officeDocument/2006/relationships/hyperlink" Target="http://www.usharbormaster.com/secure/auxview.cfm?recordid=44484" TargetMode="External"/><Relationship Id="rId262" Type="http://schemas.openxmlformats.org/officeDocument/2006/relationships/hyperlink" Target="http://maps.google.com/?output=embed&amp;q=43.81926389,-69.71020833" TargetMode="External"/><Relationship Id="rId567" Type="http://schemas.openxmlformats.org/officeDocument/2006/relationships/hyperlink" Target="http://maps.google.com/?output=embed&amp;q=43.11130000,-70.86035000" TargetMode="External"/><Relationship Id="rId122" Type="http://schemas.openxmlformats.org/officeDocument/2006/relationships/hyperlink" Target="http://maps.google.com/?output=embed&amp;q=44.00697222,-69.88155556" TargetMode="External"/><Relationship Id="rId774" Type="http://schemas.openxmlformats.org/officeDocument/2006/relationships/hyperlink" Target="http://maps.google.com/?output=embed&amp;q=43.65503333,-70.23688333" TargetMode="External"/><Relationship Id="rId427" Type="http://schemas.openxmlformats.org/officeDocument/2006/relationships/hyperlink" Target="http://maps.google.com/?output=embed&amp;q=43.64426556,-70.25198167" TargetMode="External"/><Relationship Id="rId634" Type="http://schemas.openxmlformats.org/officeDocument/2006/relationships/hyperlink" Target="http://maps.google.com/?output=embed&amp;q=43.08035306,-70.75107778" TargetMode="External"/><Relationship Id="rId841" Type="http://schemas.openxmlformats.org/officeDocument/2006/relationships/hyperlink" Target="http://www.usharbormaster.com/secure/auxview.cfm?recordid=42781" TargetMode="External"/><Relationship Id="rId273" Type="http://schemas.openxmlformats.org/officeDocument/2006/relationships/hyperlink" Target="http://www.usharbormaster.com/secure/auxview.cfm?recordid=43988" TargetMode="External"/><Relationship Id="rId480" Type="http://schemas.openxmlformats.org/officeDocument/2006/relationships/hyperlink" Target="http://www.usharbormaster.com/secure/AuxAidReport_new.cfm?id=30998" TargetMode="External"/><Relationship Id="rId701" Type="http://schemas.openxmlformats.org/officeDocument/2006/relationships/hyperlink" Target="http://www.usharbormaster.com/secure/auxview.cfm?recordid=30639" TargetMode="External"/><Relationship Id="rId939" Type="http://schemas.openxmlformats.org/officeDocument/2006/relationships/hyperlink" Target="http://maps.google.com/?output=embed&amp;q=43.81415278,-69.97949389" TargetMode="External"/><Relationship Id="rId68" Type="http://schemas.openxmlformats.org/officeDocument/2006/relationships/hyperlink" Target="http://www.usharbormaster.com/secure/AuxAidReport_new.cfm?id=44486" TargetMode="External"/><Relationship Id="rId133" Type="http://schemas.openxmlformats.org/officeDocument/2006/relationships/hyperlink" Target="http://www.usharbormaster.com/secure/auxview.cfm?recordid=32252" TargetMode="External"/><Relationship Id="rId340" Type="http://schemas.openxmlformats.org/officeDocument/2006/relationships/hyperlink" Target="http://www.usharbormaster.com/secure/AuxAidReport_new.cfm?id=23602" TargetMode="External"/><Relationship Id="rId578" Type="http://schemas.openxmlformats.org/officeDocument/2006/relationships/hyperlink" Target="http://maps.google.com/?output=embed&amp;q=43.10960000,-70.85918333" TargetMode="External"/><Relationship Id="rId785" Type="http://schemas.openxmlformats.org/officeDocument/2006/relationships/hyperlink" Target="http://www.usharbormaster.com/secure/auxview.cfm?recordid=27010" TargetMode="External"/><Relationship Id="rId200" Type="http://schemas.openxmlformats.org/officeDocument/2006/relationships/hyperlink" Target="http://www.usharbormaster.com/secure/AuxAidReport_new.cfm?id=44770" TargetMode="External"/><Relationship Id="rId438" Type="http://schemas.openxmlformats.org/officeDocument/2006/relationships/hyperlink" Target="http://maps.google.com/?output=embed&amp;q=43.65598417,-70.03686694" TargetMode="External"/><Relationship Id="rId645" Type="http://schemas.openxmlformats.org/officeDocument/2006/relationships/hyperlink" Target="http://www.usharbormaster.com/secure/auxview.cfm?recordid=42739" TargetMode="External"/><Relationship Id="rId852" Type="http://schemas.openxmlformats.org/officeDocument/2006/relationships/hyperlink" Target="http://www.usharbormaster.com/secure/AuxAidReport_new.cfm?id=44582" TargetMode="External"/><Relationship Id="rId284" Type="http://schemas.openxmlformats.org/officeDocument/2006/relationships/hyperlink" Target="http://www.usharbormaster.com/secure/AuxAidReport_new.cfm?id=28311" TargetMode="External"/><Relationship Id="rId491" Type="http://schemas.openxmlformats.org/officeDocument/2006/relationships/hyperlink" Target="http://maps.google.com/?output=embed&amp;q=43.99968611,-69.54431944" TargetMode="External"/><Relationship Id="rId505" Type="http://schemas.openxmlformats.org/officeDocument/2006/relationships/hyperlink" Target="http://www.usharbormaster.com/secure/auxview.cfm?recordid=31005" TargetMode="External"/><Relationship Id="rId712" Type="http://schemas.openxmlformats.org/officeDocument/2006/relationships/hyperlink" Target="http://www.usharbormaster.com/secure/AuxAidReport_new.cfm?id=36839" TargetMode="External"/><Relationship Id="rId79" Type="http://schemas.openxmlformats.org/officeDocument/2006/relationships/hyperlink" Target="http://maps.google.com/?output=embed&amp;q=43.83951667,-69.64011667" TargetMode="External"/><Relationship Id="rId144" Type="http://schemas.openxmlformats.org/officeDocument/2006/relationships/hyperlink" Target="http://www.usharbormaster.com/secure/AuxAidReport_new.cfm?id=44478" TargetMode="External"/><Relationship Id="rId589" Type="http://schemas.openxmlformats.org/officeDocument/2006/relationships/hyperlink" Target="http://www.usharbormaster.com/secure/auxview.cfm?recordid=33420" TargetMode="External"/><Relationship Id="rId796" Type="http://schemas.openxmlformats.org/officeDocument/2006/relationships/hyperlink" Target="http://www.usharbormaster.com/secure/AuxAidReport_new.cfm?id=23723" TargetMode="External"/><Relationship Id="rId351" Type="http://schemas.openxmlformats.org/officeDocument/2006/relationships/hyperlink" Target="http://maps.google.com/?output=embed&amp;q=43.82745000,-70.01555000" TargetMode="External"/><Relationship Id="rId449" Type="http://schemas.openxmlformats.org/officeDocument/2006/relationships/hyperlink" Target="http://www.usharbormaster.com/secure/auxview.cfm?recordid=44851" TargetMode="External"/><Relationship Id="rId656" Type="http://schemas.openxmlformats.org/officeDocument/2006/relationships/hyperlink" Target="http://www.usharbormaster.com/secure/AuxAidReport_new.cfm?id=40157" TargetMode="External"/><Relationship Id="rId863" Type="http://schemas.openxmlformats.org/officeDocument/2006/relationships/hyperlink" Target="http://maps.google.com/?output=embed&amp;q=42.88000000,-70.04620000" TargetMode="External"/><Relationship Id="rId211" Type="http://schemas.openxmlformats.org/officeDocument/2006/relationships/hyperlink" Target="http://maps.google.com/?output=embed&amp;q=43.49247222,-70.44025000" TargetMode="External"/><Relationship Id="rId295" Type="http://schemas.openxmlformats.org/officeDocument/2006/relationships/hyperlink" Target="http://maps.google.com/?output=embed&amp;q=43.86346667,-69.67731667" TargetMode="External"/><Relationship Id="rId309" Type="http://schemas.openxmlformats.org/officeDocument/2006/relationships/hyperlink" Target="http://www.usharbormaster.com/secure/auxview.cfm?recordid=30376" TargetMode="External"/><Relationship Id="rId516" Type="http://schemas.openxmlformats.org/officeDocument/2006/relationships/hyperlink" Target="http://www.usharbormaster.com/secure/AuxAidReport_new.cfm?id=31007" TargetMode="External"/><Relationship Id="rId723" Type="http://schemas.openxmlformats.org/officeDocument/2006/relationships/hyperlink" Target="http://maps.google.com/?output=embed&amp;q=43.49202778,-70.43936111" TargetMode="External"/><Relationship Id="rId930" Type="http://schemas.openxmlformats.org/officeDocument/2006/relationships/hyperlink" Target="http://maps.google.com/?output=embed&amp;q=43.81484389,-69.98009972" TargetMode="External"/><Relationship Id="rId155" Type="http://schemas.openxmlformats.org/officeDocument/2006/relationships/hyperlink" Target="http://maps.google.com/?output=embed&amp;q=43.71347500,-70.18736944" TargetMode="External"/><Relationship Id="rId362" Type="http://schemas.openxmlformats.org/officeDocument/2006/relationships/hyperlink" Target="http://maps.google.com/?output=embed&amp;q=43.83747778,-70.02151944" TargetMode="External"/><Relationship Id="rId222" Type="http://schemas.openxmlformats.org/officeDocument/2006/relationships/hyperlink" Target="http://maps.google.com/?output=embed&amp;q=43.49300000,-70.44619444" TargetMode="External"/><Relationship Id="rId667" Type="http://schemas.openxmlformats.org/officeDocument/2006/relationships/hyperlink" Target="http://maps.google.com/?output=embed&amp;q=43.72446667,-70.19663333" TargetMode="External"/><Relationship Id="rId874" Type="http://schemas.openxmlformats.org/officeDocument/2006/relationships/hyperlink" Target="http://maps.google.com/?output=embed&amp;q=43.71511111,-69.35475000" TargetMode="External"/><Relationship Id="rId17" Type="http://schemas.openxmlformats.org/officeDocument/2006/relationships/hyperlink" Target="http://www.usharbormaster.com/secure/auxview.cfm?recordid=41343" TargetMode="External"/><Relationship Id="rId527" Type="http://schemas.openxmlformats.org/officeDocument/2006/relationships/hyperlink" Target="http://maps.google.com/?output=embed&amp;q=43.85900000,-69.59261111" TargetMode="External"/><Relationship Id="rId734" Type="http://schemas.openxmlformats.org/officeDocument/2006/relationships/hyperlink" Target="http://maps.google.com/?output=embed&amp;q=43.48063889,-70.41808333" TargetMode="External"/><Relationship Id="rId941" Type="http://schemas.openxmlformats.org/officeDocument/2006/relationships/hyperlink" Target="http://www.usharbormaster.com/secure/auxview.cfm?recordid=30059" TargetMode="External"/><Relationship Id="rId70" Type="http://schemas.openxmlformats.org/officeDocument/2006/relationships/hyperlink" Target="http://maps.google.com/?output=embed&amp;q=43.73277778,-70.16444444" TargetMode="External"/><Relationship Id="rId166" Type="http://schemas.openxmlformats.org/officeDocument/2006/relationships/hyperlink" Target="http://maps.google.com/?output=embed&amp;q=43.79950000,-70.15146667" TargetMode="External"/><Relationship Id="rId373" Type="http://schemas.openxmlformats.org/officeDocument/2006/relationships/hyperlink" Target="http://www.usharbormaster.com/secure/auxview.cfm?recordid=42625" TargetMode="External"/><Relationship Id="rId580" Type="http://schemas.openxmlformats.org/officeDocument/2006/relationships/hyperlink" Target="http://www.usharbormaster.com/secure/AuxAidReport_new.cfm?id=30355" TargetMode="External"/><Relationship Id="rId801" Type="http://schemas.openxmlformats.org/officeDocument/2006/relationships/hyperlink" Target="http://www.usharbormaster.com/secure/auxview.cfm?recordid=23724"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32396" TargetMode="External"/><Relationship Id="rId440" Type="http://schemas.openxmlformats.org/officeDocument/2006/relationships/hyperlink" Target="http://www.usharbormaster.com/secure/AuxAidReport_new.cfm?id=44717" TargetMode="External"/><Relationship Id="rId678" Type="http://schemas.openxmlformats.org/officeDocument/2006/relationships/hyperlink" Target="http://maps.google.com/?output=embed&amp;q=43.74966667,-69.98921667" TargetMode="External"/><Relationship Id="rId885" Type="http://schemas.openxmlformats.org/officeDocument/2006/relationships/hyperlink" Target="http://www.usharbormaster.com/secure/auxview.cfm?recordid=45079" TargetMode="External"/><Relationship Id="rId28" Type="http://schemas.openxmlformats.org/officeDocument/2006/relationships/hyperlink" Target="http://www.usharbormaster.com/secure/AuxAidReport_new.cfm?id=41345" TargetMode="External"/><Relationship Id="rId300" Type="http://schemas.openxmlformats.org/officeDocument/2006/relationships/hyperlink" Target="http://www.usharbormaster.com/secure/AuxAidReport_new.cfm?id=44021" TargetMode="External"/><Relationship Id="rId538" Type="http://schemas.openxmlformats.org/officeDocument/2006/relationships/hyperlink" Target="http://maps.google.com/?output=embed&amp;q=43.86102778,-69.59166667" TargetMode="External"/><Relationship Id="rId745" Type="http://schemas.openxmlformats.org/officeDocument/2006/relationships/hyperlink" Target="http://www.usharbormaster.com/secure/auxview.cfm?recordid=36840" TargetMode="External"/><Relationship Id="rId952" Type="http://schemas.openxmlformats.org/officeDocument/2006/relationships/hyperlink" Target="http://www.usharbormaster.com/secure/AuxAidReport_new.cfm?id=30061" TargetMode="External"/><Relationship Id="rId81" Type="http://schemas.openxmlformats.org/officeDocument/2006/relationships/hyperlink" Target="http://www.usharbormaster.com/secure/auxview.cfm?recordid=29997" TargetMode="External"/><Relationship Id="rId177" Type="http://schemas.openxmlformats.org/officeDocument/2006/relationships/hyperlink" Target="http://www.usharbormaster.com/secure/auxview.cfm?recordid=40110" TargetMode="External"/><Relationship Id="rId384" Type="http://schemas.openxmlformats.org/officeDocument/2006/relationships/hyperlink" Target="http://www.usharbormaster.com/secure/AuxAidReport_new.cfm?id=28332" TargetMode="External"/><Relationship Id="rId591" Type="http://schemas.openxmlformats.org/officeDocument/2006/relationships/hyperlink" Target="http://maps.google.com/?output=embed&amp;q=43.78541667,-69.87666667" TargetMode="External"/><Relationship Id="rId605" Type="http://schemas.openxmlformats.org/officeDocument/2006/relationships/hyperlink" Target="http://www.usharbormaster.com/secure/auxview.cfm?recordid=25103" TargetMode="External"/><Relationship Id="rId812" Type="http://schemas.openxmlformats.org/officeDocument/2006/relationships/hyperlink" Target="http://www.usharbormaster.com/secure/AuxAidReport_new.cfm?id=41206" TargetMode="External"/><Relationship Id="rId244" Type="http://schemas.openxmlformats.org/officeDocument/2006/relationships/hyperlink" Target="http://www.usharbormaster.com/secure/AuxAidReport_new.cfm?id=31066" TargetMode="External"/><Relationship Id="rId689" Type="http://schemas.openxmlformats.org/officeDocument/2006/relationships/hyperlink" Target="http://www.usharbormaster.com/secure/auxview.cfm?recordid=28876" TargetMode="External"/><Relationship Id="rId896" Type="http://schemas.openxmlformats.org/officeDocument/2006/relationships/hyperlink" Target="http://www.usharbormaster.com/secure/AuxAidReport_new.cfm?id=45103" TargetMode="External"/><Relationship Id="rId39" Type="http://schemas.openxmlformats.org/officeDocument/2006/relationships/hyperlink" Target="http://maps.google.com/?output=embed&amp;q=43.08071667,-70.75390000" TargetMode="External"/><Relationship Id="rId286" Type="http://schemas.openxmlformats.org/officeDocument/2006/relationships/hyperlink" Target="http://maps.google.com/?output=embed&amp;q=43.72380000,-70.19803333" TargetMode="External"/><Relationship Id="rId451" Type="http://schemas.openxmlformats.org/officeDocument/2006/relationships/hyperlink" Target="http://maps.google.com/?output=embed&amp;q=42.96723000,-70.62338000" TargetMode="External"/><Relationship Id="rId493" Type="http://schemas.openxmlformats.org/officeDocument/2006/relationships/hyperlink" Target="http://www.usharbormaster.com/secure/auxview.cfm?recordid=31002" TargetMode="External"/><Relationship Id="rId507" Type="http://schemas.openxmlformats.org/officeDocument/2006/relationships/hyperlink" Target="http://maps.google.com/?output=embed&amp;q=44.00150278,-69.54288056" TargetMode="External"/><Relationship Id="rId549" Type="http://schemas.openxmlformats.org/officeDocument/2006/relationships/hyperlink" Target="http://www.usharbormaster.com/secure/auxview.cfm?recordid=30347" TargetMode="External"/><Relationship Id="rId714" Type="http://schemas.openxmlformats.org/officeDocument/2006/relationships/hyperlink" Target="http://maps.google.com/?output=embed&amp;q=43.47122222,-70.39808333" TargetMode="External"/><Relationship Id="rId756" Type="http://schemas.openxmlformats.org/officeDocument/2006/relationships/hyperlink" Target="http://www.usharbormaster.com/secure/AuxAidReport_new.cfm?id=26239" TargetMode="External"/><Relationship Id="rId921" Type="http://schemas.openxmlformats.org/officeDocument/2006/relationships/hyperlink" Target="http://www.usharbormaster.com/secure/auxview.cfm?recordid=45058" TargetMode="External"/><Relationship Id="rId50" Type="http://schemas.openxmlformats.org/officeDocument/2006/relationships/hyperlink" Target="http://maps.google.com/?output=embed&amp;q=43.72741944,-70.09399444" TargetMode="External"/><Relationship Id="rId104" Type="http://schemas.openxmlformats.org/officeDocument/2006/relationships/hyperlink" Target="http://www.usharbormaster.com/secure/AuxAidReport_new.cfm?id=32247" TargetMode="External"/><Relationship Id="rId146" Type="http://schemas.openxmlformats.org/officeDocument/2006/relationships/hyperlink" Target="http://maps.google.com/?output=embed&amp;q=43.71324167,-70.18627500" TargetMode="External"/><Relationship Id="rId188" Type="http://schemas.openxmlformats.org/officeDocument/2006/relationships/hyperlink" Target="http://www.usharbormaster.com/secure/AuxAidReport_new.cfm?id=36825" TargetMode="External"/><Relationship Id="rId311" Type="http://schemas.openxmlformats.org/officeDocument/2006/relationships/hyperlink" Target="http://maps.google.com/?output=embed&amp;q=43.70792778,-70.15865000" TargetMode="External"/><Relationship Id="rId353" Type="http://schemas.openxmlformats.org/officeDocument/2006/relationships/hyperlink" Target="http://www.usharbormaster.com/secure/auxview.cfm?recordid=28900" TargetMode="External"/><Relationship Id="rId395" Type="http://schemas.openxmlformats.org/officeDocument/2006/relationships/hyperlink" Target="http://maps.google.com/?output=embed&amp;q=43.64582778,-70.25252500" TargetMode="External"/><Relationship Id="rId409" Type="http://schemas.openxmlformats.org/officeDocument/2006/relationships/hyperlink" Target="http://www.usharbormaster.com/secure/auxview.cfm?recordid=23734" TargetMode="External"/><Relationship Id="rId560" Type="http://schemas.openxmlformats.org/officeDocument/2006/relationships/hyperlink" Target="http://www.usharbormaster.com/secure/AuxAidReport_new.cfm?id=30350" TargetMode="External"/><Relationship Id="rId798" Type="http://schemas.openxmlformats.org/officeDocument/2006/relationships/hyperlink" Target="http://maps.google.com/?output=embed&amp;q=43.11583333,-70.81000000" TargetMode="External"/><Relationship Id="rId92" Type="http://schemas.openxmlformats.org/officeDocument/2006/relationships/hyperlink" Target="http://www.usharbormaster.com/secure/AuxAidReport_new.cfm?id=29999" TargetMode="External"/><Relationship Id="rId213" Type="http://schemas.openxmlformats.org/officeDocument/2006/relationships/hyperlink" Target="http://www.usharbormaster.com/secure/auxview.cfm?recordid=36845" TargetMode="External"/><Relationship Id="rId420" Type="http://schemas.openxmlformats.org/officeDocument/2006/relationships/hyperlink" Target="http://www.usharbormaster.com/secure/AuxAidReport_new.cfm?id=23727" TargetMode="External"/><Relationship Id="rId616" Type="http://schemas.openxmlformats.org/officeDocument/2006/relationships/hyperlink" Target="http://www.usharbormaster.com/secure/AuxAidReport_new.cfm?id=41338" TargetMode="External"/><Relationship Id="rId658" Type="http://schemas.openxmlformats.org/officeDocument/2006/relationships/hyperlink" Target="http://maps.google.com/?output=embed&amp;q=43.92988333,-69.26536667" TargetMode="External"/><Relationship Id="rId823" Type="http://schemas.openxmlformats.org/officeDocument/2006/relationships/hyperlink" Target="http://maps.google.com/?output=embed&amp;q=43.08383333,-70.71835000" TargetMode="External"/><Relationship Id="rId865" Type="http://schemas.openxmlformats.org/officeDocument/2006/relationships/hyperlink" Target="http://www.usharbormaster.com/secure/auxview.cfm?recordid=44638" TargetMode="External"/><Relationship Id="rId255" Type="http://schemas.openxmlformats.org/officeDocument/2006/relationships/hyperlink" Target="http://maps.google.com/?output=embed&amp;q=43.82781389,-69.70643056" TargetMode="External"/><Relationship Id="rId297" Type="http://schemas.openxmlformats.org/officeDocument/2006/relationships/hyperlink" Target="http://www.usharbormaster.com/secure/auxview.cfm?recordid=44021" TargetMode="External"/><Relationship Id="rId462" Type="http://schemas.openxmlformats.org/officeDocument/2006/relationships/hyperlink" Target="http://maps.google.com/?output=embed&amp;q=44.01883333,-69.54508333" TargetMode="External"/><Relationship Id="rId518" Type="http://schemas.openxmlformats.org/officeDocument/2006/relationships/hyperlink" Target="http://maps.google.com/?output=embed&amp;q=44.00448056,-69.54385833" TargetMode="External"/><Relationship Id="rId725" Type="http://schemas.openxmlformats.org/officeDocument/2006/relationships/hyperlink" Target="http://www.usharbormaster.com/secure/auxview.cfm?recordid=36842" TargetMode="External"/><Relationship Id="rId932" Type="http://schemas.openxmlformats.org/officeDocument/2006/relationships/hyperlink" Target="http://www.usharbormaster.com/secure/AuxAidReport_new.cfm?id=44591" TargetMode="External"/><Relationship Id="rId115" Type="http://schemas.openxmlformats.org/officeDocument/2006/relationships/hyperlink" Target="http://maps.google.com/?output=embed&amp;q=43.86088889,-69.56230556" TargetMode="External"/><Relationship Id="rId157" Type="http://schemas.openxmlformats.org/officeDocument/2006/relationships/hyperlink" Target="http://www.usharbormaster.com/secure/auxview.cfm?recordid=44482" TargetMode="External"/><Relationship Id="rId322" Type="http://schemas.openxmlformats.org/officeDocument/2006/relationships/hyperlink" Target="http://maps.google.com/?output=embed&amp;q=43.70808333,-70.15733889" TargetMode="External"/><Relationship Id="rId364" Type="http://schemas.openxmlformats.org/officeDocument/2006/relationships/hyperlink" Target="http://www.usharbormaster.com/secure/AuxAidReport_new.cfm?id=42623" TargetMode="External"/><Relationship Id="rId767" Type="http://schemas.openxmlformats.org/officeDocument/2006/relationships/hyperlink" Target="http://maps.google.com/?output=embed&amp;q=43.65578333,-70.23723333" TargetMode="External"/><Relationship Id="rId61" Type="http://schemas.openxmlformats.org/officeDocument/2006/relationships/hyperlink" Target="http://www.usharbormaster.com/secure/auxview.cfm?recordid=44485" TargetMode="External"/><Relationship Id="rId199" Type="http://schemas.openxmlformats.org/officeDocument/2006/relationships/hyperlink" Target="http://maps.google.com/?output=embed&amp;q=43.85694722,-69.66428056" TargetMode="External"/><Relationship Id="rId571" Type="http://schemas.openxmlformats.org/officeDocument/2006/relationships/hyperlink" Target="http://maps.google.com/?output=embed&amp;q=43.11146667,-70.86100000" TargetMode="External"/><Relationship Id="rId627" Type="http://schemas.openxmlformats.org/officeDocument/2006/relationships/hyperlink" Target="http://maps.google.com/?output=embed&amp;q=43.83333361,-69.64933333" TargetMode="External"/><Relationship Id="rId669" Type="http://schemas.openxmlformats.org/officeDocument/2006/relationships/hyperlink" Target="http://www.usharbormaster.com/secure/auxview.cfm?recordid=28308" TargetMode="External"/><Relationship Id="rId834" Type="http://schemas.openxmlformats.org/officeDocument/2006/relationships/hyperlink" Target="http://maps.google.com/?output=embed&amp;q=43.85066667,-69.66700000" TargetMode="External"/><Relationship Id="rId876" Type="http://schemas.openxmlformats.org/officeDocument/2006/relationships/hyperlink" Target="http://www.usharbormaster.com/secure/AuxAidReport_new.cfm?id=26992" TargetMode="External"/><Relationship Id="rId19" Type="http://schemas.openxmlformats.org/officeDocument/2006/relationships/hyperlink" Target="http://maps.google.com/?output=embed&amp;q=43.08160000,-70.72241667" TargetMode="External"/><Relationship Id="rId224" Type="http://schemas.openxmlformats.org/officeDocument/2006/relationships/hyperlink" Target="http://www.usharbormaster.com/secure/AuxAidReport_new.cfm?id=36847" TargetMode="External"/><Relationship Id="rId266" Type="http://schemas.openxmlformats.org/officeDocument/2006/relationships/hyperlink" Target="http://maps.google.com/?output=embed&amp;q=43.80705833,-69.71856389" TargetMode="External"/><Relationship Id="rId431" Type="http://schemas.openxmlformats.org/officeDocument/2006/relationships/hyperlink" Target="http://maps.google.com/?output=embed&amp;q=43.64352556,-70.25171333" TargetMode="External"/><Relationship Id="rId473" Type="http://schemas.openxmlformats.org/officeDocument/2006/relationships/hyperlink" Target="http://www.usharbormaster.com/secure/auxview.cfm?recordid=30997" TargetMode="External"/><Relationship Id="rId529" Type="http://schemas.openxmlformats.org/officeDocument/2006/relationships/hyperlink" Target="http://www.usharbormaster.com/secure/auxview.cfm?recordid=32334" TargetMode="External"/><Relationship Id="rId680" Type="http://schemas.openxmlformats.org/officeDocument/2006/relationships/hyperlink" Target="http://www.usharbormaster.com/secure/AuxAidReport_new.cfm?id=36715" TargetMode="External"/><Relationship Id="rId736" Type="http://schemas.openxmlformats.org/officeDocument/2006/relationships/hyperlink" Target="http://www.usharbormaster.com/secure/AuxAidReport_new.cfm?id=25877" TargetMode="External"/><Relationship Id="rId901" Type="http://schemas.openxmlformats.org/officeDocument/2006/relationships/hyperlink" Target="http://www.usharbormaster.com/secure/auxview.cfm?recordid=45054" TargetMode="External"/><Relationship Id="rId30" Type="http://schemas.openxmlformats.org/officeDocument/2006/relationships/hyperlink" Target="http://maps.google.com/?output=embed&amp;q=43.08353333,-70.75000278" TargetMode="External"/><Relationship Id="rId126" Type="http://schemas.openxmlformats.org/officeDocument/2006/relationships/hyperlink" Target="http://maps.google.com/?output=embed&amp;q=43.07966194,-70.69982083" TargetMode="External"/><Relationship Id="rId168" Type="http://schemas.openxmlformats.org/officeDocument/2006/relationships/hyperlink" Target="http://www.usharbormaster.com/secure/AuxAidReport_new.cfm?id=28282" TargetMode="External"/><Relationship Id="rId333" Type="http://schemas.openxmlformats.org/officeDocument/2006/relationships/hyperlink" Target="http://www.usharbormaster.com/secure/auxview.cfm?recordid=32394" TargetMode="External"/><Relationship Id="rId540" Type="http://schemas.openxmlformats.org/officeDocument/2006/relationships/hyperlink" Target="http://www.usharbormaster.com/secure/AuxAidReport_new.cfm?id=32380" TargetMode="External"/><Relationship Id="rId778" Type="http://schemas.openxmlformats.org/officeDocument/2006/relationships/hyperlink" Target="http://maps.google.com/?output=embed&amp;q=43.65485000,-70.23711667" TargetMode="External"/><Relationship Id="rId943" Type="http://schemas.openxmlformats.org/officeDocument/2006/relationships/hyperlink" Target="http://maps.google.com/?output=embed&amp;q=43.99605556,-69.66397222" TargetMode="External"/><Relationship Id="rId72" Type="http://schemas.openxmlformats.org/officeDocument/2006/relationships/hyperlink" Target="http://www.usharbormaster.com/secure/AuxAidReport_new.cfm?id=28655" TargetMode="External"/><Relationship Id="rId375" Type="http://schemas.openxmlformats.org/officeDocument/2006/relationships/hyperlink" Target="http://maps.google.com/?output=embed&amp;q=43.83347222,-70.02877778" TargetMode="External"/><Relationship Id="rId582" Type="http://schemas.openxmlformats.org/officeDocument/2006/relationships/hyperlink" Target="http://maps.google.com/?output=embed&amp;q=43.10711667,-70.85658333" TargetMode="External"/><Relationship Id="rId638" Type="http://schemas.openxmlformats.org/officeDocument/2006/relationships/hyperlink" Target="http://maps.google.com/?output=embed&amp;q=43.92065611,-69.59288583" TargetMode="External"/><Relationship Id="rId803" Type="http://schemas.openxmlformats.org/officeDocument/2006/relationships/hyperlink" Target="http://maps.google.com/?output=embed&amp;q=43.11750000,-70.81222222" TargetMode="External"/><Relationship Id="rId845" Type="http://schemas.openxmlformats.org/officeDocument/2006/relationships/hyperlink" Target="http://www.usharbormaster.com/secure/auxview.cfm?recordid=45050"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3.86126667,-69.56100000" TargetMode="External"/><Relationship Id="rId277" Type="http://schemas.openxmlformats.org/officeDocument/2006/relationships/hyperlink" Target="http://www.usharbormaster.com/secure/auxview.cfm?recordid=42697" TargetMode="External"/><Relationship Id="rId400" Type="http://schemas.openxmlformats.org/officeDocument/2006/relationships/hyperlink" Target="http://www.usharbormaster.com/secure/AuxAidReport_new.cfm?id=23732" TargetMode="External"/><Relationship Id="rId442" Type="http://schemas.openxmlformats.org/officeDocument/2006/relationships/hyperlink" Target="http://maps.google.com/?output=embed&amp;q=43.76484000,-69.31581000" TargetMode="External"/><Relationship Id="rId484" Type="http://schemas.openxmlformats.org/officeDocument/2006/relationships/hyperlink" Target="http://www.usharbormaster.com/secure/AuxAidReport_new.cfm?id=30999" TargetMode="External"/><Relationship Id="rId705" Type="http://schemas.openxmlformats.org/officeDocument/2006/relationships/hyperlink" Target="http://www.usharbormaster.com/secure/auxview.cfm?recordid=43985" TargetMode="External"/><Relationship Id="rId887" Type="http://schemas.openxmlformats.org/officeDocument/2006/relationships/hyperlink" Target="http://maps.google.com/?output=embed&amp;q=43.38694444,-70.41000000" TargetMode="External"/><Relationship Id="rId137" Type="http://schemas.openxmlformats.org/officeDocument/2006/relationships/hyperlink" Target="http://www.usharbormaster.com/secure/auxview.cfm?recordid=32253" TargetMode="External"/><Relationship Id="rId302" Type="http://schemas.openxmlformats.org/officeDocument/2006/relationships/hyperlink" Target="http://maps.google.com/?output=embed&amp;q=43.86558333,-69.67946667" TargetMode="External"/><Relationship Id="rId344" Type="http://schemas.openxmlformats.org/officeDocument/2006/relationships/hyperlink" Target="http://www.usharbormaster.com/secure/AuxAidReport_new.cfm?id=29994" TargetMode="External"/><Relationship Id="rId691" Type="http://schemas.openxmlformats.org/officeDocument/2006/relationships/hyperlink" Target="http://maps.google.com/?output=embed&amp;q=44.07900000,-69.80011111" TargetMode="External"/><Relationship Id="rId747" Type="http://schemas.openxmlformats.org/officeDocument/2006/relationships/hyperlink" Target="http://maps.google.com/?output=embed&amp;q=43.47316667,-70.40125000" TargetMode="External"/><Relationship Id="rId789" Type="http://schemas.openxmlformats.org/officeDocument/2006/relationships/hyperlink" Target="http://www.usharbormaster.com/secure/auxview.cfm?recordid=26267" TargetMode="External"/><Relationship Id="rId912" Type="http://schemas.openxmlformats.org/officeDocument/2006/relationships/hyperlink" Target="http://www.usharbormaster.com/secure/AuxAidReport_new.cfm?id=45056" TargetMode="External"/><Relationship Id="rId954" Type="http://schemas.openxmlformats.org/officeDocument/2006/relationships/hyperlink" Target="http://maps.google.com/?output=embed&amp;q=43.99777778,-69.66111111" TargetMode="External"/><Relationship Id="rId41" Type="http://schemas.openxmlformats.org/officeDocument/2006/relationships/hyperlink" Target="http://www.usharbormaster.com/secure/auxview.cfm?recordid=42742" TargetMode="External"/><Relationship Id="rId83" Type="http://schemas.openxmlformats.org/officeDocument/2006/relationships/hyperlink" Target="http://maps.google.com/?output=embed&amp;q=43.83906667,-69.63903333" TargetMode="External"/><Relationship Id="rId179" Type="http://schemas.openxmlformats.org/officeDocument/2006/relationships/hyperlink" Target="http://maps.google.com/?output=embed&amp;q=44.03104056,-69.53565778" TargetMode="External"/><Relationship Id="rId386" Type="http://schemas.openxmlformats.org/officeDocument/2006/relationships/hyperlink" Target="http://maps.google.com/?output=embed&amp;q=43.98465000,-69.87548333" TargetMode="External"/><Relationship Id="rId551" Type="http://schemas.openxmlformats.org/officeDocument/2006/relationships/hyperlink" Target="http://maps.google.com/?output=embed&amp;q=43.10620000,-70.85580000" TargetMode="External"/><Relationship Id="rId593" Type="http://schemas.openxmlformats.org/officeDocument/2006/relationships/hyperlink" Target="http://www.usharbormaster.com/secure/auxview.cfm?recordid=33419" TargetMode="External"/><Relationship Id="rId607" Type="http://schemas.openxmlformats.org/officeDocument/2006/relationships/hyperlink" Target="http://maps.google.com/?output=embed&amp;q=43.08019444,-70.70436111" TargetMode="External"/><Relationship Id="rId649" Type="http://schemas.openxmlformats.org/officeDocument/2006/relationships/hyperlink" Target="http://www.usharbormaster.com/secure/auxview.cfm?recordid=40156" TargetMode="External"/><Relationship Id="rId814" Type="http://schemas.openxmlformats.org/officeDocument/2006/relationships/hyperlink" Target="http://maps.google.com/?output=embed&amp;q=43.65531833,-70.22816139" TargetMode="External"/><Relationship Id="rId856" Type="http://schemas.openxmlformats.org/officeDocument/2006/relationships/hyperlink" Target="http://www.usharbormaster.com/secure/AuxAidReport_new.cfm?id=44619" TargetMode="External"/><Relationship Id="rId190" Type="http://schemas.openxmlformats.org/officeDocument/2006/relationships/hyperlink" Target="http://maps.google.com/?output=embed&amp;q=43.15655000,-70.83094444" TargetMode="External"/><Relationship Id="rId204" Type="http://schemas.openxmlformats.org/officeDocument/2006/relationships/hyperlink" Target="http://www.usharbormaster.com/secure/AuxAidReport_new.cfm?id=44722" TargetMode="External"/><Relationship Id="rId246" Type="http://schemas.openxmlformats.org/officeDocument/2006/relationships/hyperlink" Target="http://maps.google.com/?output=embed&amp;q=43.80952778,-69.74655556" TargetMode="External"/><Relationship Id="rId288" Type="http://schemas.openxmlformats.org/officeDocument/2006/relationships/hyperlink" Target="http://www.usharbormaster.com/secure/AuxAidReport_new.cfm?id=28310" TargetMode="External"/><Relationship Id="rId411" Type="http://schemas.openxmlformats.org/officeDocument/2006/relationships/hyperlink" Target="http://maps.google.com/?output=embed&amp;q=43.64247028,-70.25080000" TargetMode="External"/><Relationship Id="rId453" Type="http://schemas.openxmlformats.org/officeDocument/2006/relationships/hyperlink" Target="http://www.usharbormaster.com/secure/auxview.cfm?recordid=44720" TargetMode="External"/><Relationship Id="rId509" Type="http://schemas.openxmlformats.org/officeDocument/2006/relationships/hyperlink" Target="http://www.usharbormaster.com/secure/auxview.cfm?recordid=31006" TargetMode="External"/><Relationship Id="rId660" Type="http://schemas.openxmlformats.org/officeDocument/2006/relationships/hyperlink" Target="http://www.usharbormaster.com/secure/AuxAidReport_new.cfm?id=40158" TargetMode="External"/><Relationship Id="rId898" Type="http://schemas.openxmlformats.org/officeDocument/2006/relationships/hyperlink" Target="http://maps.google.com/?output=embed&amp;q=43.46972222,-70.35083333" TargetMode="External"/><Relationship Id="rId106" Type="http://schemas.openxmlformats.org/officeDocument/2006/relationships/hyperlink" Target="http://maps.google.com/?output=embed&amp;q=43.86427778,-69.55386111" TargetMode="External"/><Relationship Id="rId313" Type="http://schemas.openxmlformats.org/officeDocument/2006/relationships/hyperlink" Target="http://www.usharbormaster.com/secure/auxview.cfm?recordid=30377" TargetMode="External"/><Relationship Id="rId495" Type="http://schemas.openxmlformats.org/officeDocument/2006/relationships/hyperlink" Target="http://maps.google.com/?output=embed&amp;q=43.99955556,-69.54353056" TargetMode="External"/><Relationship Id="rId716" Type="http://schemas.openxmlformats.org/officeDocument/2006/relationships/hyperlink" Target="http://www.usharbormaster.com/secure/AuxAidReport_new.cfm?id=25874" TargetMode="External"/><Relationship Id="rId758" Type="http://schemas.openxmlformats.org/officeDocument/2006/relationships/hyperlink" Target="http://maps.google.com/?output=embed&amp;q=43.07946333,-70.74115333" TargetMode="External"/><Relationship Id="rId923" Type="http://schemas.openxmlformats.org/officeDocument/2006/relationships/hyperlink" Target="http://maps.google.com/?output=embed&amp;q=43.45500000,-70.3325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44489" TargetMode="External"/><Relationship Id="rId94" Type="http://schemas.openxmlformats.org/officeDocument/2006/relationships/hyperlink" Target="http://maps.google.com/?output=embed&amp;q=43.84833333,-69.63194444" TargetMode="External"/><Relationship Id="rId148" Type="http://schemas.openxmlformats.org/officeDocument/2006/relationships/hyperlink" Target="http://www.usharbormaster.com/secure/AuxAidReport_new.cfm?id=44479" TargetMode="External"/><Relationship Id="rId355" Type="http://schemas.openxmlformats.org/officeDocument/2006/relationships/hyperlink" Target="http://maps.google.com/?output=embed&amp;q=43.82765000,-70.01623333" TargetMode="External"/><Relationship Id="rId397" Type="http://schemas.openxmlformats.org/officeDocument/2006/relationships/hyperlink" Target="http://www.usharbormaster.com/secure/auxview.cfm?recordid=23732" TargetMode="External"/><Relationship Id="rId520" Type="http://schemas.openxmlformats.org/officeDocument/2006/relationships/hyperlink" Target="http://www.usharbormaster.com/secure/AuxAidReport_new.cfm?id=31008" TargetMode="External"/><Relationship Id="rId562" Type="http://schemas.openxmlformats.org/officeDocument/2006/relationships/hyperlink" Target="http://maps.google.com/?output=embed&amp;q=43.11333333,-70.86275000" TargetMode="External"/><Relationship Id="rId618" Type="http://schemas.openxmlformats.org/officeDocument/2006/relationships/hyperlink" Target="http://maps.google.com/?output=embed&amp;q=43.07996389,-70.70794694" TargetMode="External"/><Relationship Id="rId825" Type="http://schemas.openxmlformats.org/officeDocument/2006/relationships/hyperlink" Target="http://www.usharbormaster.com/secure/auxview.cfm?recordid=28307" TargetMode="External"/><Relationship Id="rId215" Type="http://schemas.openxmlformats.org/officeDocument/2006/relationships/hyperlink" Target="http://maps.google.com/?output=embed&amp;q=43.49400000,-70.44472222" TargetMode="External"/><Relationship Id="rId257" Type="http://schemas.openxmlformats.org/officeDocument/2006/relationships/hyperlink" Target="http://www.usharbormaster.com/secure/auxview.cfm?recordid=31070" TargetMode="External"/><Relationship Id="rId422" Type="http://schemas.openxmlformats.org/officeDocument/2006/relationships/hyperlink" Target="http://maps.google.com/?output=embed&amp;q=43.64489111,-70.25235750" TargetMode="External"/><Relationship Id="rId464" Type="http://schemas.openxmlformats.org/officeDocument/2006/relationships/hyperlink" Target="http://www.usharbormaster.com/secure/AuxAidReport_new.cfm?id=30994" TargetMode="External"/><Relationship Id="rId867" Type="http://schemas.openxmlformats.org/officeDocument/2006/relationships/hyperlink" Target="http://maps.google.com/?output=embed&amp;q=43.10737972,-70.86337000" TargetMode="External"/><Relationship Id="rId299" Type="http://schemas.openxmlformats.org/officeDocument/2006/relationships/hyperlink" Target="http://maps.google.com/?output=embed&amp;q=43.84896667,-69.67876667" TargetMode="External"/><Relationship Id="rId727" Type="http://schemas.openxmlformats.org/officeDocument/2006/relationships/hyperlink" Target="http://maps.google.com/?output=embed&amp;q=43.48780556,-70.43361111" TargetMode="External"/><Relationship Id="rId934" Type="http://schemas.openxmlformats.org/officeDocument/2006/relationships/hyperlink" Target="http://maps.google.com/?output=embed&amp;q=43.81328778,-69.98133083" TargetMode="External"/><Relationship Id="rId63" Type="http://schemas.openxmlformats.org/officeDocument/2006/relationships/hyperlink" Target="http://maps.google.com/?output=embed&amp;q=43.73358889,-70.16302778" TargetMode="External"/><Relationship Id="rId159" Type="http://schemas.openxmlformats.org/officeDocument/2006/relationships/hyperlink" Target="http://maps.google.com/?output=embed&amp;q=43.71235000,-70.18769722" TargetMode="External"/><Relationship Id="rId366" Type="http://schemas.openxmlformats.org/officeDocument/2006/relationships/hyperlink" Target="http://maps.google.com/?output=embed&amp;q=43.83863889,-70.02361111" TargetMode="External"/><Relationship Id="rId573" Type="http://schemas.openxmlformats.org/officeDocument/2006/relationships/hyperlink" Target="http://www.usharbormaster.com/secure/auxview.cfm?recordid=30354" TargetMode="External"/><Relationship Id="rId780" Type="http://schemas.openxmlformats.org/officeDocument/2006/relationships/hyperlink" Target="http://www.usharbormaster.com/secure/AuxAidReport_new.cfm?id=36870" TargetMode="External"/><Relationship Id="rId226" Type="http://schemas.openxmlformats.org/officeDocument/2006/relationships/hyperlink" Target="http://maps.google.com/?output=embed&amp;q=43.49302778,-70.44661111" TargetMode="External"/><Relationship Id="rId433" Type="http://schemas.openxmlformats.org/officeDocument/2006/relationships/hyperlink" Target="http://www.usharbormaster.com/secure/auxview.cfm?recordid=44850" TargetMode="External"/><Relationship Id="rId878" Type="http://schemas.openxmlformats.org/officeDocument/2006/relationships/hyperlink" Target="http://maps.google.com/?output=embed&amp;q=43.43500000,-70.35027778" TargetMode="External"/><Relationship Id="rId640" Type="http://schemas.openxmlformats.org/officeDocument/2006/relationships/hyperlink" Target="http://www.usharbormaster.com/secure/AuxAidReport_new.cfm?id=44618" TargetMode="External"/><Relationship Id="rId738" Type="http://schemas.openxmlformats.org/officeDocument/2006/relationships/hyperlink" Target="http://maps.google.com/?output=embed&amp;q=43.46180556,-70.38816667" TargetMode="External"/><Relationship Id="rId945" Type="http://schemas.openxmlformats.org/officeDocument/2006/relationships/hyperlink" Target="http://www.usharbormaster.com/secure/auxview.cfm?recordid=30060" TargetMode="External"/><Relationship Id="rId74" Type="http://schemas.openxmlformats.org/officeDocument/2006/relationships/hyperlink" Target="http://maps.google.com/?output=embed&amp;q=43.38750000,-70.42791667" TargetMode="External"/><Relationship Id="rId377" Type="http://schemas.openxmlformats.org/officeDocument/2006/relationships/hyperlink" Target="http://www.usharbormaster.com/secure/auxview.cfm?recordid=28329" TargetMode="External"/><Relationship Id="rId500" Type="http://schemas.openxmlformats.org/officeDocument/2006/relationships/hyperlink" Target="http://www.usharbormaster.com/secure/AuxAidReport_new.cfm?id=31003" TargetMode="External"/><Relationship Id="rId584" Type="http://schemas.openxmlformats.org/officeDocument/2006/relationships/hyperlink" Target="http://www.usharbormaster.com/secure/AuxAidReport_new.cfm?id=30356" TargetMode="External"/><Relationship Id="rId805" Type="http://schemas.openxmlformats.org/officeDocument/2006/relationships/hyperlink" Target="http://www.usharbormaster.com/secure/auxview.cfm?recordid=43833"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30845" TargetMode="External"/><Relationship Id="rId791" Type="http://schemas.openxmlformats.org/officeDocument/2006/relationships/hyperlink" Target="http://maps.google.com/?output=embed&amp;q=43.65310528,-70.24311750" TargetMode="External"/><Relationship Id="rId889" Type="http://schemas.openxmlformats.org/officeDocument/2006/relationships/hyperlink" Target="http://www.usharbormaster.com/secure/auxview.cfm?recordid=45080" TargetMode="External"/><Relationship Id="rId444" Type="http://schemas.openxmlformats.org/officeDocument/2006/relationships/hyperlink" Target="http://www.usharbormaster.com/secure/AuxAidReport_new.cfm?id=45115" TargetMode="External"/><Relationship Id="rId651" Type="http://schemas.openxmlformats.org/officeDocument/2006/relationships/hyperlink" Target="http://maps.google.com/?output=embed&amp;q=43.92856667,-69.26430000" TargetMode="External"/><Relationship Id="rId749" Type="http://schemas.openxmlformats.org/officeDocument/2006/relationships/hyperlink" Target="http://www.usharbormaster.com/secure/auxview.cfm?recordid=25873" TargetMode="External"/><Relationship Id="rId290" Type="http://schemas.openxmlformats.org/officeDocument/2006/relationships/hyperlink" Target="http://maps.google.com/?output=embed&amp;q=43.86391667,-69.67698333" TargetMode="External"/><Relationship Id="rId304" Type="http://schemas.openxmlformats.org/officeDocument/2006/relationships/hyperlink" Target="http://www.usharbormaster.com/secure/AuxAidReport_new.cfm?id=44022" TargetMode="External"/><Relationship Id="rId388" Type="http://schemas.openxmlformats.org/officeDocument/2006/relationships/hyperlink" Target="http://www.usharbormaster.com/secure/AuxAidReport_new.cfm?id=28387" TargetMode="External"/><Relationship Id="rId511" Type="http://schemas.openxmlformats.org/officeDocument/2006/relationships/hyperlink" Target="http://maps.google.com/?output=embed&amp;q=44.00236111,-69.54314722" TargetMode="External"/><Relationship Id="rId609" Type="http://schemas.openxmlformats.org/officeDocument/2006/relationships/hyperlink" Target="http://www.usharbormaster.com/secure/auxview.cfm?recordid=25104" TargetMode="External"/><Relationship Id="rId956" Type="http://schemas.openxmlformats.org/officeDocument/2006/relationships/hyperlink" Target="http://www.usharbormaster.com/secure/AuxAidReport_new.cfm?id=30062" TargetMode="External"/><Relationship Id="rId85" Type="http://schemas.openxmlformats.org/officeDocument/2006/relationships/hyperlink" Target="http://www.usharbormaster.com/secure/auxview.cfm?recordid=29998" TargetMode="External"/><Relationship Id="rId150" Type="http://schemas.openxmlformats.org/officeDocument/2006/relationships/hyperlink" Target="http://maps.google.com/?output=embed&amp;q=43.71391389,-70.18707500" TargetMode="External"/><Relationship Id="rId595" Type="http://schemas.openxmlformats.org/officeDocument/2006/relationships/hyperlink" Target="http://maps.google.com/?output=embed&amp;q=43.78550000,-69.87525000" TargetMode="External"/><Relationship Id="rId816" Type="http://schemas.openxmlformats.org/officeDocument/2006/relationships/hyperlink" Target="http://www.usharbormaster.com/secure/AuxAidReport_new.cfm?id=26266" TargetMode="External"/><Relationship Id="rId248" Type="http://schemas.openxmlformats.org/officeDocument/2006/relationships/hyperlink" Target="http://www.usharbormaster.com/secure/AuxAidReport_new.cfm?id=31067" TargetMode="External"/><Relationship Id="rId455" Type="http://schemas.openxmlformats.org/officeDocument/2006/relationships/hyperlink" Target="http://maps.google.com/?output=embed&amp;q=43.70747444,-69.75783889" TargetMode="External"/><Relationship Id="rId662" Type="http://schemas.openxmlformats.org/officeDocument/2006/relationships/hyperlink" Target="http://maps.google.com/?output=embed&amp;q=43.93038333,-69.26486667"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32248" TargetMode="External"/><Relationship Id="rId315" Type="http://schemas.openxmlformats.org/officeDocument/2006/relationships/hyperlink" Target="http://maps.google.com/?output=embed&amp;q=43.70813889,-70.15634722" TargetMode="External"/><Relationship Id="rId522" Type="http://schemas.openxmlformats.org/officeDocument/2006/relationships/hyperlink" Target="http://maps.google.com/?output=embed&amp;q=44.00574444,-69.54428611" TargetMode="External"/><Relationship Id="rId96" Type="http://schemas.openxmlformats.org/officeDocument/2006/relationships/hyperlink" Target="http://www.usharbormaster.com/secure/AuxAidReport_new.cfm?id=31122" TargetMode="External"/><Relationship Id="rId161" Type="http://schemas.openxmlformats.org/officeDocument/2006/relationships/hyperlink" Target="http://www.usharbormaster.com/secure/auxview.cfm?recordid=44483" TargetMode="External"/><Relationship Id="rId399" Type="http://schemas.openxmlformats.org/officeDocument/2006/relationships/hyperlink" Target="http://maps.google.com/?output=embed&amp;q=43.64501111,-70.25216111" TargetMode="External"/><Relationship Id="rId827" Type="http://schemas.openxmlformats.org/officeDocument/2006/relationships/hyperlink" Target="http://maps.google.com/?output=embed&amp;q=43.72675000,-70.19461667" TargetMode="External"/><Relationship Id="rId259" Type="http://schemas.openxmlformats.org/officeDocument/2006/relationships/hyperlink" Target="http://maps.google.com/?output=embed&amp;q=43.82322778,-69.70573611" TargetMode="External"/><Relationship Id="rId466" Type="http://schemas.openxmlformats.org/officeDocument/2006/relationships/hyperlink" Target="http://maps.google.com/?output=embed&amp;q=44.01935833,-69.54416667" TargetMode="External"/><Relationship Id="rId673" Type="http://schemas.openxmlformats.org/officeDocument/2006/relationships/hyperlink" Target="http://www.usharbormaster.com/secure/auxview.cfm?recordid=31214" TargetMode="External"/><Relationship Id="rId880" Type="http://schemas.openxmlformats.org/officeDocument/2006/relationships/hyperlink" Target="http://www.usharbormaster.com/secure/AuxAidReport_new.cfm?id=45075" TargetMode="External"/><Relationship Id="rId23" Type="http://schemas.openxmlformats.org/officeDocument/2006/relationships/hyperlink" Target="http://maps.google.com/?output=embed&amp;q=43.08419444,-70.71419444" TargetMode="External"/><Relationship Id="rId119" Type="http://schemas.openxmlformats.org/officeDocument/2006/relationships/hyperlink" Target="http://maps.google.com/?output=embed&amp;q=43.10366667,-70.79208333" TargetMode="External"/><Relationship Id="rId326" Type="http://schemas.openxmlformats.org/officeDocument/2006/relationships/hyperlink" Target="http://maps.google.com/?output=embed&amp;q=43.82519444,-69.58336111" TargetMode="External"/><Relationship Id="rId533" Type="http://schemas.openxmlformats.org/officeDocument/2006/relationships/hyperlink" Target="http://www.usharbormaster.com/secure/auxview.cfm?recordid=32335" TargetMode="External"/><Relationship Id="rId740" Type="http://schemas.openxmlformats.org/officeDocument/2006/relationships/hyperlink" Target="http://www.usharbormaster.com/secure/AuxAidReport_new.cfm?id=25872" TargetMode="External"/><Relationship Id="rId838" Type="http://schemas.openxmlformats.org/officeDocument/2006/relationships/hyperlink" Target="http://maps.google.com/?output=embed&amp;q=43.83821667,-69.63225000" TargetMode="External"/><Relationship Id="rId172" Type="http://schemas.openxmlformats.org/officeDocument/2006/relationships/hyperlink" Target="http://www.usharbormaster.com/secure/AuxAidReport_new.cfm?id=29070" TargetMode="External"/><Relationship Id="rId477" Type="http://schemas.openxmlformats.org/officeDocument/2006/relationships/hyperlink" Target="http://www.usharbormaster.com/secure/auxview.cfm?recordid=30998" TargetMode="External"/><Relationship Id="rId600" Type="http://schemas.openxmlformats.org/officeDocument/2006/relationships/hyperlink" Target="http://www.usharbormaster.com/secure/AuxAidReport_new.cfm?id=32330" TargetMode="External"/><Relationship Id="rId684" Type="http://schemas.openxmlformats.org/officeDocument/2006/relationships/hyperlink" Target="http://www.usharbormaster.com/secure/AuxAidReport_new.cfm?id=28873" TargetMode="External"/><Relationship Id="rId337" Type="http://schemas.openxmlformats.org/officeDocument/2006/relationships/hyperlink" Target="http://www.usharbormaster.com/secure/auxview.cfm?recordid=23602" TargetMode="External"/><Relationship Id="rId891" Type="http://schemas.openxmlformats.org/officeDocument/2006/relationships/hyperlink" Target="http://maps.google.com/?output=embed&amp;q=43.65194444,-70.11805556" TargetMode="External"/><Relationship Id="rId905" Type="http://schemas.openxmlformats.org/officeDocument/2006/relationships/hyperlink" Target="http://www.usharbormaster.com/secure/auxview.cfm?recordid=45055" TargetMode="External"/><Relationship Id="rId34" Type="http://schemas.openxmlformats.org/officeDocument/2006/relationships/hyperlink" Target="http://maps.google.com/?output=embed&amp;q=43.88443333,-69.66671667" TargetMode="External"/><Relationship Id="rId544" Type="http://schemas.openxmlformats.org/officeDocument/2006/relationships/hyperlink" Target="http://www.usharbormaster.com/secure/AuxAidReport_new.cfm?id=29008" TargetMode="External"/><Relationship Id="rId751" Type="http://schemas.openxmlformats.org/officeDocument/2006/relationships/hyperlink" Target="http://maps.google.com/?output=embed&amp;q=43.46555556,-70.39444444" TargetMode="External"/><Relationship Id="rId849" Type="http://schemas.openxmlformats.org/officeDocument/2006/relationships/hyperlink" Target="http://www.usharbormaster.com/secure/auxview.cfm?recordid=44582" TargetMode="External"/><Relationship Id="rId183" Type="http://schemas.openxmlformats.org/officeDocument/2006/relationships/hyperlink" Target="http://maps.google.com/?output=embed&amp;q=44.03209444,-69.53482778" TargetMode="External"/><Relationship Id="rId390" Type="http://schemas.openxmlformats.org/officeDocument/2006/relationships/hyperlink" Target="http://maps.google.com/?output=embed&amp;q=43.98483333,-69.87603333" TargetMode="External"/><Relationship Id="rId404" Type="http://schemas.openxmlformats.org/officeDocument/2006/relationships/hyperlink" Target="http://www.usharbormaster.com/secure/AuxAidReport_new.cfm?id=23733" TargetMode="External"/><Relationship Id="rId611" Type="http://schemas.openxmlformats.org/officeDocument/2006/relationships/hyperlink" Target="http://maps.google.com/?output=embed&amp;q=43.08100000,-70.70425000" TargetMode="External"/><Relationship Id="rId250" Type="http://schemas.openxmlformats.org/officeDocument/2006/relationships/hyperlink" Target="http://maps.google.com/?output=embed&amp;q=43.83958333,-69.71347222" TargetMode="External"/><Relationship Id="rId488" Type="http://schemas.openxmlformats.org/officeDocument/2006/relationships/hyperlink" Target="http://www.usharbormaster.com/secure/AuxAidReport_new.cfm?id=31000" TargetMode="External"/><Relationship Id="rId695" Type="http://schemas.openxmlformats.org/officeDocument/2006/relationships/hyperlink" Target="http://maps.google.com/?output=embed&amp;q=43.83210278,-69.73617222" TargetMode="External"/><Relationship Id="rId709" Type="http://schemas.openxmlformats.org/officeDocument/2006/relationships/hyperlink" Target="http://www.usharbormaster.com/secure/auxview.cfm?recordid=36839" TargetMode="External"/><Relationship Id="rId916" Type="http://schemas.openxmlformats.org/officeDocument/2006/relationships/hyperlink" Target="http://www.usharbormaster.com/secure/AuxAidReport_new.cfm?id=45078" TargetMode="External"/><Relationship Id="rId45" Type="http://schemas.openxmlformats.org/officeDocument/2006/relationships/hyperlink" Target="http://www.usharbormaster.com/secure/auxview.cfm?recordid=44488" TargetMode="External"/><Relationship Id="rId110" Type="http://schemas.openxmlformats.org/officeDocument/2006/relationships/hyperlink" Target="http://maps.google.com/?output=embed&amp;q=43.86200000,-69.55933333" TargetMode="External"/><Relationship Id="rId348" Type="http://schemas.openxmlformats.org/officeDocument/2006/relationships/hyperlink" Target="http://www.usharbormaster.com/secure/AuxAidReport_new.cfm?id=28902" TargetMode="External"/><Relationship Id="rId555" Type="http://schemas.openxmlformats.org/officeDocument/2006/relationships/hyperlink" Target="http://maps.google.com/?output=embed&amp;q=43.10633333,-70.85646667" TargetMode="External"/><Relationship Id="rId762" Type="http://schemas.openxmlformats.org/officeDocument/2006/relationships/hyperlink" Target="http://maps.google.com/?output=embed&amp;q=43.84985556,-69.63502778" TargetMode="External"/><Relationship Id="rId194" Type="http://schemas.openxmlformats.org/officeDocument/2006/relationships/hyperlink" Target="http://maps.google.com/?output=embed&amp;q=43.85757500,-69.66427500" TargetMode="External"/><Relationship Id="rId208" Type="http://schemas.openxmlformats.org/officeDocument/2006/relationships/hyperlink" Target="http://www.usharbormaster.com/secure/AuxAidReport_new.cfm?id=36843" TargetMode="External"/><Relationship Id="rId415" Type="http://schemas.openxmlformats.org/officeDocument/2006/relationships/hyperlink" Target="http://maps.google.com/?output=embed&amp;q=43.64669639,-70.25346917" TargetMode="External"/><Relationship Id="rId622" Type="http://schemas.openxmlformats.org/officeDocument/2006/relationships/hyperlink" Target="http://maps.google.com/?output=embed&amp;q=43.82133333,-69.64950000" TargetMode="External"/><Relationship Id="rId261" Type="http://schemas.openxmlformats.org/officeDocument/2006/relationships/hyperlink" Target="http://www.usharbormaster.com/secure/auxview.cfm?recordid=31071" TargetMode="External"/><Relationship Id="rId499" Type="http://schemas.openxmlformats.org/officeDocument/2006/relationships/hyperlink" Target="http://maps.google.com/?output=embed&amp;q=44.00019444,-69.54331111" TargetMode="External"/><Relationship Id="rId927" Type="http://schemas.openxmlformats.org/officeDocument/2006/relationships/hyperlink" Target="http://maps.google.com/?output=embed&amp;q=43.81400361,-69.98189361" TargetMode="External"/><Relationship Id="rId56" Type="http://schemas.openxmlformats.org/officeDocument/2006/relationships/hyperlink" Target="http://www.usharbormaster.com/secure/AuxAidReport_new.cfm?id=44490" TargetMode="External"/><Relationship Id="rId359" Type="http://schemas.openxmlformats.org/officeDocument/2006/relationships/hyperlink" Target="http://maps.google.com/?output=embed&amp;q=43.82783333,-70.01606667" TargetMode="External"/><Relationship Id="rId566" Type="http://schemas.openxmlformats.org/officeDocument/2006/relationships/hyperlink" Target="http://maps.google.com/?output=embed&amp;q=43.11130000,-70.86035000" TargetMode="External"/><Relationship Id="rId773" Type="http://schemas.openxmlformats.org/officeDocument/2006/relationships/hyperlink" Target="http://www.usharbormaster.com/secure/auxview.cfm?recordid=36867" TargetMode="External"/><Relationship Id="rId121" Type="http://schemas.openxmlformats.org/officeDocument/2006/relationships/hyperlink" Target="http://www.usharbormaster.com/secure/auxview.cfm?recordid=28341" TargetMode="External"/><Relationship Id="rId219" Type="http://schemas.openxmlformats.org/officeDocument/2006/relationships/hyperlink" Target="http://maps.google.com/?output=embed&amp;q=43.49408333,-70.44441667" TargetMode="External"/><Relationship Id="rId426" Type="http://schemas.openxmlformats.org/officeDocument/2006/relationships/hyperlink" Target="http://maps.google.com/?output=embed&amp;q=43.64426556,-70.25198167" TargetMode="External"/><Relationship Id="rId633" Type="http://schemas.openxmlformats.org/officeDocument/2006/relationships/hyperlink" Target="http://www.usharbormaster.com/secure/auxview.cfm?recordid=42715" TargetMode="External"/><Relationship Id="rId840" Type="http://schemas.openxmlformats.org/officeDocument/2006/relationships/hyperlink" Target="http://www.usharbormaster.com/secure/AuxAidReport_new.cfm?id=29995" TargetMode="External"/><Relationship Id="rId938" Type="http://schemas.openxmlformats.org/officeDocument/2006/relationships/hyperlink" Target="http://maps.google.com/?output=embed&amp;q=43.81415278,-69.97949389" TargetMode="External"/><Relationship Id="rId67" Type="http://schemas.openxmlformats.org/officeDocument/2006/relationships/hyperlink" Target="http://maps.google.com/?output=embed&amp;q=43.73325000,-70.16331389" TargetMode="External"/><Relationship Id="rId272" Type="http://schemas.openxmlformats.org/officeDocument/2006/relationships/hyperlink" Target="http://www.usharbormaster.com/secure/AuxAidReport_new.cfm?id=44620" TargetMode="External"/><Relationship Id="rId577" Type="http://schemas.openxmlformats.org/officeDocument/2006/relationships/hyperlink" Target="http://www.usharbormaster.com/secure/auxview.cfm?recordid=30355" TargetMode="External"/><Relationship Id="rId700" Type="http://schemas.openxmlformats.org/officeDocument/2006/relationships/hyperlink" Target="http://www.usharbormaster.com/secure/AuxAidReport_new.cfm?id=30638" TargetMode="External"/><Relationship Id="rId132" Type="http://schemas.openxmlformats.org/officeDocument/2006/relationships/hyperlink" Target="http://www.usharbormaster.com/secure/AuxAidReport_new.cfm?id=32251" TargetMode="External"/><Relationship Id="rId784" Type="http://schemas.openxmlformats.org/officeDocument/2006/relationships/hyperlink" Target="http://www.usharbormaster.com/secure/AuxAidReport_new.cfm?id=36868" TargetMode="External"/><Relationship Id="rId437" Type="http://schemas.openxmlformats.org/officeDocument/2006/relationships/hyperlink" Target="http://www.usharbormaster.com/secure/auxview.cfm?recordid=44717" TargetMode="External"/><Relationship Id="rId644" Type="http://schemas.openxmlformats.org/officeDocument/2006/relationships/hyperlink" Target="http://www.usharbormaster.com/secure/AuxAidReport_new.cfm?id=44045" TargetMode="External"/><Relationship Id="rId851" Type="http://schemas.openxmlformats.org/officeDocument/2006/relationships/hyperlink" Target="http://maps.google.com/?output=embed&amp;q=43.02223000,-70.54138000" TargetMode="External"/><Relationship Id="rId283" Type="http://schemas.openxmlformats.org/officeDocument/2006/relationships/hyperlink" Target="http://maps.google.com/?output=embed&amp;q=43.72331667,-70.19855000" TargetMode="External"/><Relationship Id="rId490" Type="http://schemas.openxmlformats.org/officeDocument/2006/relationships/hyperlink" Target="http://maps.google.com/?output=embed&amp;q=43.99968611,-69.54431944" TargetMode="External"/><Relationship Id="rId504" Type="http://schemas.openxmlformats.org/officeDocument/2006/relationships/hyperlink" Target="http://www.usharbormaster.com/secure/AuxAidReport_new.cfm?id=31004" TargetMode="External"/><Relationship Id="rId711" Type="http://schemas.openxmlformats.org/officeDocument/2006/relationships/hyperlink" Target="http://maps.google.com/?output=embed&amp;q=43.46347222,-70.39350000" TargetMode="External"/><Relationship Id="rId949" Type="http://schemas.openxmlformats.org/officeDocument/2006/relationships/hyperlink" Target="http://www.usharbormaster.com/secure/auxview.cfm?recordid=30061" TargetMode="External"/><Relationship Id="rId78" Type="http://schemas.openxmlformats.org/officeDocument/2006/relationships/hyperlink" Target="http://maps.google.com/?output=embed&amp;q=43.83951667,-69.64011667" TargetMode="External"/><Relationship Id="rId143" Type="http://schemas.openxmlformats.org/officeDocument/2006/relationships/hyperlink" Target="http://maps.google.com/?output=embed&amp;q=43.71366667,-70.18588889" TargetMode="External"/><Relationship Id="rId350" Type="http://schemas.openxmlformats.org/officeDocument/2006/relationships/hyperlink" Target="http://maps.google.com/?output=embed&amp;q=43.82745000,-70.01555000" TargetMode="External"/><Relationship Id="rId588" Type="http://schemas.openxmlformats.org/officeDocument/2006/relationships/hyperlink" Target="http://www.usharbormaster.com/secure/AuxAidReport_new.cfm?id=30357" TargetMode="External"/><Relationship Id="rId795" Type="http://schemas.openxmlformats.org/officeDocument/2006/relationships/hyperlink" Target="http://maps.google.com/?output=embed&amp;q=43.11648333,-70.81041667" TargetMode="External"/><Relationship Id="rId809" Type="http://schemas.openxmlformats.org/officeDocument/2006/relationships/hyperlink" Target="http://www.usharbormaster.com/secure/auxview.cfm?recordid=41206"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3.49247222,-70.44025000" TargetMode="External"/><Relationship Id="rId448" Type="http://schemas.openxmlformats.org/officeDocument/2006/relationships/hyperlink" Target="http://www.usharbormaster.com/secure/AuxAidReport_new.cfm?id=44849" TargetMode="External"/><Relationship Id="rId655" Type="http://schemas.openxmlformats.org/officeDocument/2006/relationships/hyperlink" Target="http://maps.google.com/?output=embed&amp;q=43.92893333,-69.26405000" TargetMode="External"/><Relationship Id="rId862" Type="http://schemas.openxmlformats.org/officeDocument/2006/relationships/hyperlink" Target="http://maps.google.com/?output=embed&amp;q=42.88000000,-70.04620000" TargetMode="External"/><Relationship Id="rId294" Type="http://schemas.openxmlformats.org/officeDocument/2006/relationships/hyperlink" Target="http://maps.google.com/?output=embed&amp;q=43.86346667,-69.67731667" TargetMode="External"/><Relationship Id="rId308" Type="http://schemas.openxmlformats.org/officeDocument/2006/relationships/hyperlink" Target="http://www.usharbormaster.com/secure/AuxAidReport_new.cfm?id=30375" TargetMode="External"/><Relationship Id="rId515" Type="http://schemas.openxmlformats.org/officeDocument/2006/relationships/hyperlink" Target="http://maps.google.com/?output=embed&amp;q=44.00320556,-69.54343333" TargetMode="External"/><Relationship Id="rId722" Type="http://schemas.openxmlformats.org/officeDocument/2006/relationships/hyperlink" Target="http://maps.google.com/?output=embed&amp;q=43.49202778,-70.43936111" TargetMode="External"/><Relationship Id="rId89" Type="http://schemas.openxmlformats.org/officeDocument/2006/relationships/hyperlink" Target="http://www.usharbormaster.com/secure/auxview.cfm?recordid=29999" TargetMode="External"/><Relationship Id="rId154" Type="http://schemas.openxmlformats.org/officeDocument/2006/relationships/hyperlink" Target="http://maps.google.com/?output=embed&amp;q=43.71347500,-70.18736944" TargetMode="External"/><Relationship Id="rId361" Type="http://schemas.openxmlformats.org/officeDocument/2006/relationships/hyperlink" Target="http://www.usharbormaster.com/secure/auxview.cfm?recordid=42623" TargetMode="External"/><Relationship Id="rId599" Type="http://schemas.openxmlformats.org/officeDocument/2006/relationships/hyperlink" Target="http://maps.google.com/?output=embed&amp;q=43.81930556,-69.60566667" TargetMode="External"/><Relationship Id="rId459" Type="http://schemas.openxmlformats.org/officeDocument/2006/relationships/hyperlink" Target="http://maps.google.com/?output=embed&amp;q=43.45698861,-70.32901833" TargetMode="External"/><Relationship Id="rId666" Type="http://schemas.openxmlformats.org/officeDocument/2006/relationships/hyperlink" Target="http://maps.google.com/?output=embed&amp;q=43.72446667,-70.19663333" TargetMode="External"/><Relationship Id="rId873" Type="http://schemas.openxmlformats.org/officeDocument/2006/relationships/hyperlink" Target="http://www.usharbormaster.com/secure/auxview.cfm?recordid=26992" TargetMode="Externa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36847" TargetMode="External"/><Relationship Id="rId319" Type="http://schemas.openxmlformats.org/officeDocument/2006/relationships/hyperlink" Target="http://maps.google.com/?output=embed&amp;q=43.70779444,-70.15634444" TargetMode="External"/><Relationship Id="rId526" Type="http://schemas.openxmlformats.org/officeDocument/2006/relationships/hyperlink" Target="http://maps.google.com/?output=embed&amp;q=43.85900000,-69.59261111" TargetMode="External"/><Relationship Id="rId733" Type="http://schemas.openxmlformats.org/officeDocument/2006/relationships/hyperlink" Target="http://www.usharbormaster.com/secure/auxview.cfm?recordid=25877" TargetMode="External"/><Relationship Id="rId940" Type="http://schemas.openxmlformats.org/officeDocument/2006/relationships/hyperlink" Target="http://www.usharbormaster.com/secure/AuxAidReport_new.cfm?id=44593" TargetMode="External"/><Relationship Id="rId165" Type="http://schemas.openxmlformats.org/officeDocument/2006/relationships/hyperlink" Target="http://www.usharbormaster.com/secure/auxview.cfm?recordid=28282" TargetMode="External"/><Relationship Id="rId372" Type="http://schemas.openxmlformats.org/officeDocument/2006/relationships/hyperlink" Target="http://www.usharbormaster.com/secure/AuxAidReport_new.cfm?id=42624" TargetMode="External"/><Relationship Id="rId677" Type="http://schemas.openxmlformats.org/officeDocument/2006/relationships/hyperlink" Target="http://www.usharbormaster.com/secure/auxview.cfm?recordid=36715" TargetMode="External"/><Relationship Id="rId800" Type="http://schemas.openxmlformats.org/officeDocument/2006/relationships/hyperlink" Target="http://www.usharbormaster.com/secure/AuxAidReport_new.cfm?id=23722" TargetMode="External"/><Relationship Id="rId232" Type="http://schemas.openxmlformats.org/officeDocument/2006/relationships/hyperlink" Target="http://www.usharbormaster.com/secure/AuxAidReport_new.cfm?id=23597" TargetMode="External"/><Relationship Id="rId884" Type="http://schemas.openxmlformats.org/officeDocument/2006/relationships/hyperlink" Target="http://www.usharbormaster.com/secure/AuxAidReport_new.cfm?id=45081" TargetMode="External"/><Relationship Id="rId27" Type="http://schemas.openxmlformats.org/officeDocument/2006/relationships/hyperlink" Target="http://maps.google.com/?output=embed&amp;q=43.08108333,-70.74838333" TargetMode="External"/><Relationship Id="rId537" Type="http://schemas.openxmlformats.org/officeDocument/2006/relationships/hyperlink" Target="http://www.usharbormaster.com/secure/auxview.cfm?recordid=32380" TargetMode="External"/><Relationship Id="rId744" Type="http://schemas.openxmlformats.org/officeDocument/2006/relationships/hyperlink" Target="http://www.usharbormaster.com/secure/AuxAidReport_new.cfm?id=25876" TargetMode="External"/><Relationship Id="rId951" Type="http://schemas.openxmlformats.org/officeDocument/2006/relationships/hyperlink" Target="http://maps.google.com/?output=embed&amp;q=43.99638889,-69.66277778" TargetMode="External"/><Relationship Id="rId80" Type="http://schemas.openxmlformats.org/officeDocument/2006/relationships/hyperlink" Target="http://www.usharbormaster.com/secure/AuxAidReport_new.cfm?id=29996" TargetMode="External"/><Relationship Id="rId176" Type="http://schemas.openxmlformats.org/officeDocument/2006/relationships/hyperlink" Target="http://www.usharbormaster.com/secure/AuxAidReport_new.cfm?id=29038" TargetMode="External"/><Relationship Id="rId383" Type="http://schemas.openxmlformats.org/officeDocument/2006/relationships/hyperlink" Target="http://maps.google.com/?output=embed&amp;q=43.98119722,-69.87094444" TargetMode="External"/><Relationship Id="rId590" Type="http://schemas.openxmlformats.org/officeDocument/2006/relationships/hyperlink" Target="http://maps.google.com/?output=embed&amp;q=43.78541667,-69.87666667" TargetMode="External"/><Relationship Id="rId604" Type="http://schemas.openxmlformats.org/officeDocument/2006/relationships/hyperlink" Target="http://www.usharbormaster.com/secure/AuxAidReport_new.cfm?id=25102" TargetMode="External"/><Relationship Id="rId811" Type="http://schemas.openxmlformats.org/officeDocument/2006/relationships/hyperlink" Target="http://maps.google.com/?output=embed&amp;q=43.65277778,-70.22805556" TargetMode="External"/><Relationship Id="rId243" Type="http://schemas.openxmlformats.org/officeDocument/2006/relationships/hyperlink" Target="http://maps.google.com/?output=embed&amp;q=43.81136944,-69.74578611" TargetMode="External"/><Relationship Id="rId450" Type="http://schemas.openxmlformats.org/officeDocument/2006/relationships/hyperlink" Target="http://maps.google.com/?output=embed&amp;q=42.96723000,-70.62338000" TargetMode="External"/><Relationship Id="rId688" Type="http://schemas.openxmlformats.org/officeDocument/2006/relationships/hyperlink" Target="http://www.usharbormaster.com/secure/AuxAidReport_new.cfm?id=28875" TargetMode="External"/><Relationship Id="rId895" Type="http://schemas.openxmlformats.org/officeDocument/2006/relationships/hyperlink" Target="http://maps.google.com/?output=embed&amp;q=43.46694444,-70.36000000" TargetMode="External"/><Relationship Id="rId909" Type="http://schemas.openxmlformats.org/officeDocument/2006/relationships/hyperlink" Target="http://www.usharbormaster.com/secure/auxview.cfm?recordid=45056" TargetMode="External"/><Relationship Id="rId38" Type="http://schemas.openxmlformats.org/officeDocument/2006/relationships/hyperlink" Target="http://maps.google.com/?output=embed&amp;q=43.08071667,-70.75390000" TargetMode="External"/><Relationship Id="rId103" Type="http://schemas.openxmlformats.org/officeDocument/2006/relationships/hyperlink" Target="http://maps.google.com/?output=embed&amp;q=43.86638889,-69.55388889" TargetMode="External"/><Relationship Id="rId310" Type="http://schemas.openxmlformats.org/officeDocument/2006/relationships/hyperlink" Target="http://maps.google.com/?output=embed&amp;q=43.70792778,-70.15865000" TargetMode="External"/><Relationship Id="rId548" Type="http://schemas.openxmlformats.org/officeDocument/2006/relationships/hyperlink" Target="http://www.usharbormaster.com/secure/AuxAidReport_new.cfm?id=32329" TargetMode="External"/><Relationship Id="rId755" Type="http://schemas.openxmlformats.org/officeDocument/2006/relationships/hyperlink" Target="http://maps.google.com/?output=embed&amp;q=43.07935333,-70.74055167" TargetMode="External"/><Relationship Id="rId91" Type="http://schemas.openxmlformats.org/officeDocument/2006/relationships/hyperlink" Target="http://maps.google.com/?output=embed&amp;q=43.83670000,-69.63196667" TargetMode="External"/><Relationship Id="rId187" Type="http://schemas.openxmlformats.org/officeDocument/2006/relationships/hyperlink" Target="http://maps.google.com/?output=embed&amp;q=43.79667500,-69.95395833" TargetMode="External"/><Relationship Id="rId394" Type="http://schemas.openxmlformats.org/officeDocument/2006/relationships/hyperlink" Target="http://maps.google.com/?output=embed&amp;q=43.64582778,-70.25252500" TargetMode="External"/><Relationship Id="rId408" Type="http://schemas.openxmlformats.org/officeDocument/2006/relationships/hyperlink" Target="http://www.usharbormaster.com/secure/AuxAidReport_new.cfm?id=23725" TargetMode="External"/><Relationship Id="rId615" Type="http://schemas.openxmlformats.org/officeDocument/2006/relationships/hyperlink" Target="http://maps.google.com/?output=embed&amp;q=43.07851000,-70.70517694" TargetMode="External"/><Relationship Id="rId822" Type="http://schemas.openxmlformats.org/officeDocument/2006/relationships/hyperlink" Target="http://maps.google.com/?output=embed&amp;q=43.08383333,-70.71835000" TargetMode="External"/><Relationship Id="rId254" Type="http://schemas.openxmlformats.org/officeDocument/2006/relationships/hyperlink" Target="http://maps.google.com/?output=embed&amp;q=43.82781389,-69.70643056" TargetMode="External"/><Relationship Id="rId699" Type="http://schemas.openxmlformats.org/officeDocument/2006/relationships/hyperlink" Target="http://maps.google.com/?output=embed&amp;q=43.78936111,-70.15788889" TargetMode="External"/><Relationship Id="rId49" Type="http://schemas.openxmlformats.org/officeDocument/2006/relationships/hyperlink" Target="http://www.usharbormaster.com/secure/auxview.cfm?recordid=44489" TargetMode="External"/><Relationship Id="rId114" Type="http://schemas.openxmlformats.org/officeDocument/2006/relationships/hyperlink" Target="http://maps.google.com/?output=embed&amp;q=43.86088889,-69.56230556" TargetMode="External"/><Relationship Id="rId461" Type="http://schemas.openxmlformats.org/officeDocument/2006/relationships/hyperlink" Target="http://www.usharbormaster.com/secure/auxview.cfm?recordid=30994" TargetMode="External"/><Relationship Id="rId559" Type="http://schemas.openxmlformats.org/officeDocument/2006/relationships/hyperlink" Target="http://maps.google.com/?output=embed&amp;q=43.11321667,-70.86211667" TargetMode="External"/><Relationship Id="rId766" Type="http://schemas.openxmlformats.org/officeDocument/2006/relationships/hyperlink" Target="http://maps.google.com/?output=embed&amp;q=43.65578333,-70.23723333" TargetMode="External"/><Relationship Id="rId198" Type="http://schemas.openxmlformats.org/officeDocument/2006/relationships/hyperlink" Target="http://maps.google.com/?output=embed&amp;q=43.85694722,-69.66428056" TargetMode="External"/><Relationship Id="rId321" Type="http://schemas.openxmlformats.org/officeDocument/2006/relationships/hyperlink" Target="http://www.usharbormaster.com/secure/auxview.cfm?recordid=44487" TargetMode="External"/><Relationship Id="rId419" Type="http://schemas.openxmlformats.org/officeDocument/2006/relationships/hyperlink" Target="http://maps.google.com/?output=embed&amp;q=43.64567389,-70.25283694" TargetMode="External"/><Relationship Id="rId626" Type="http://schemas.openxmlformats.org/officeDocument/2006/relationships/hyperlink" Target="http://maps.google.com/?output=embed&amp;q=43.83333361,-69.64933333" TargetMode="External"/><Relationship Id="rId833" Type="http://schemas.openxmlformats.org/officeDocument/2006/relationships/hyperlink" Target="http://www.usharbormaster.com/secure/auxview.cfm?recordid=30054" TargetMode="External"/><Relationship Id="rId265" Type="http://schemas.openxmlformats.org/officeDocument/2006/relationships/hyperlink" Target="http://www.usharbormaster.com/secure/auxview.cfm?recordid=31072" TargetMode="External"/><Relationship Id="rId472" Type="http://schemas.openxmlformats.org/officeDocument/2006/relationships/hyperlink" Target="http://www.usharbormaster.com/secure/AuxAidReport_new.cfm?id=30996" TargetMode="External"/><Relationship Id="rId900" Type="http://schemas.openxmlformats.org/officeDocument/2006/relationships/hyperlink" Target="http://www.usharbormaster.com/secure/AuxAidReport_new.cfm?id=45053" TargetMode="External"/><Relationship Id="rId125" Type="http://schemas.openxmlformats.org/officeDocument/2006/relationships/hyperlink" Target="http://www.usharbormaster.com/secure/auxview.cfm?recordid=41340" TargetMode="External"/><Relationship Id="rId332" Type="http://schemas.openxmlformats.org/officeDocument/2006/relationships/hyperlink" Target="http://www.usharbormaster.com/secure/AuxAidReport_new.cfm?id=36911" TargetMode="External"/><Relationship Id="rId777" Type="http://schemas.openxmlformats.org/officeDocument/2006/relationships/hyperlink" Target="http://www.usharbormaster.com/secure/auxview.cfm?recordid=36870" TargetMode="External"/><Relationship Id="rId637" Type="http://schemas.openxmlformats.org/officeDocument/2006/relationships/hyperlink" Target="http://www.usharbormaster.com/secure/auxview.cfm?recordid=44618" TargetMode="External"/><Relationship Id="rId844" Type="http://schemas.openxmlformats.org/officeDocument/2006/relationships/hyperlink" Target="http://www.usharbormaster.com/secure/AuxAidReport_new.cfm?id=42781" TargetMode="External"/><Relationship Id="rId276" Type="http://schemas.openxmlformats.org/officeDocument/2006/relationships/hyperlink" Target="http://www.usharbormaster.com/secure/AuxAidReport_new.cfm?id=43988" TargetMode="External"/><Relationship Id="rId483" Type="http://schemas.openxmlformats.org/officeDocument/2006/relationships/hyperlink" Target="http://maps.google.com/?output=embed&amp;q=43.99993611,-69.54590556" TargetMode="External"/><Relationship Id="rId690" Type="http://schemas.openxmlformats.org/officeDocument/2006/relationships/hyperlink" Target="http://maps.google.com/?output=embed&amp;q=44.07900000,-69.80011111" TargetMode="External"/><Relationship Id="rId704" Type="http://schemas.openxmlformats.org/officeDocument/2006/relationships/hyperlink" Target="http://www.usharbormaster.com/secure/AuxAidReport_new.cfm?id=30639" TargetMode="External"/><Relationship Id="rId911" Type="http://schemas.openxmlformats.org/officeDocument/2006/relationships/hyperlink" Target="http://maps.google.com/?output=embed&amp;q=43.47000000,-70.34944444" TargetMode="External"/><Relationship Id="rId40" Type="http://schemas.openxmlformats.org/officeDocument/2006/relationships/hyperlink" Target="http://www.usharbormaster.com/secure/AuxAidReport_new.cfm?id=42743" TargetMode="External"/><Relationship Id="rId136" Type="http://schemas.openxmlformats.org/officeDocument/2006/relationships/hyperlink" Target="http://www.usharbormaster.com/secure/AuxAidReport_new.cfm?id=32252" TargetMode="External"/><Relationship Id="rId343" Type="http://schemas.openxmlformats.org/officeDocument/2006/relationships/hyperlink" Target="http://maps.google.com/?output=embed&amp;q=43.84788333,-69.62850000" TargetMode="External"/><Relationship Id="rId550" Type="http://schemas.openxmlformats.org/officeDocument/2006/relationships/hyperlink" Target="http://maps.google.com/?output=embed&amp;q=43.10620000,-70.85580000" TargetMode="External"/><Relationship Id="rId788" Type="http://schemas.openxmlformats.org/officeDocument/2006/relationships/hyperlink" Target="http://www.usharbormaster.com/secure/AuxAidReport_new.cfm?id=27010" TargetMode="External"/><Relationship Id="rId203" Type="http://schemas.openxmlformats.org/officeDocument/2006/relationships/hyperlink" Target="http://maps.google.com/?output=embed&amp;q=42.95054972,-70.71471972" TargetMode="External"/><Relationship Id="rId648" Type="http://schemas.openxmlformats.org/officeDocument/2006/relationships/hyperlink" Target="http://www.usharbormaster.com/secure/AuxAidReport_new.cfm?id=42739" TargetMode="External"/><Relationship Id="rId855" Type="http://schemas.openxmlformats.org/officeDocument/2006/relationships/hyperlink" Target="http://maps.google.com/?output=embed&amp;q=42.92930833,-70.69509167" TargetMode="External"/><Relationship Id="rId287" Type="http://schemas.openxmlformats.org/officeDocument/2006/relationships/hyperlink" Target="http://maps.google.com/?output=embed&amp;q=43.72380000,-70.19803333" TargetMode="External"/><Relationship Id="rId410" Type="http://schemas.openxmlformats.org/officeDocument/2006/relationships/hyperlink" Target="http://maps.google.com/?output=embed&amp;q=43.64247028,-70.25080000" TargetMode="External"/><Relationship Id="rId494" Type="http://schemas.openxmlformats.org/officeDocument/2006/relationships/hyperlink" Target="http://maps.google.com/?output=embed&amp;q=43.99955556,-69.54353056" TargetMode="External"/><Relationship Id="rId508" Type="http://schemas.openxmlformats.org/officeDocument/2006/relationships/hyperlink" Target="http://www.usharbormaster.com/secure/AuxAidReport_new.cfm?id=31005" TargetMode="External"/><Relationship Id="rId715" Type="http://schemas.openxmlformats.org/officeDocument/2006/relationships/hyperlink" Target="http://maps.google.com/?output=embed&amp;q=43.47122222,-70.39808333" TargetMode="External"/><Relationship Id="rId922" Type="http://schemas.openxmlformats.org/officeDocument/2006/relationships/hyperlink" Target="http://maps.google.com/?output=embed&amp;q=43.45500000,-70.33250000" TargetMode="External"/><Relationship Id="rId147" Type="http://schemas.openxmlformats.org/officeDocument/2006/relationships/hyperlink" Target="http://maps.google.com/?output=embed&amp;q=43.71324167,-70.18627500" TargetMode="External"/><Relationship Id="rId354" Type="http://schemas.openxmlformats.org/officeDocument/2006/relationships/hyperlink" Target="http://maps.google.com/?output=embed&amp;q=43.82765000,-70.01623333" TargetMode="External"/><Relationship Id="rId799" Type="http://schemas.openxmlformats.org/officeDocument/2006/relationships/hyperlink" Target="http://maps.google.com/?output=embed&amp;q=43.11583333,-70.81000000" TargetMode="External"/><Relationship Id="rId51" Type="http://schemas.openxmlformats.org/officeDocument/2006/relationships/hyperlink" Target="http://maps.google.com/?output=embed&amp;q=43.72741944,-70.09399444" TargetMode="External"/><Relationship Id="rId561" Type="http://schemas.openxmlformats.org/officeDocument/2006/relationships/hyperlink" Target="http://www.usharbormaster.com/secure/auxview.cfm?recordid=30351" TargetMode="External"/><Relationship Id="rId659" Type="http://schemas.openxmlformats.org/officeDocument/2006/relationships/hyperlink" Target="http://maps.google.com/?output=embed&amp;q=43.92988333,-69.26536667" TargetMode="External"/><Relationship Id="rId866" Type="http://schemas.openxmlformats.org/officeDocument/2006/relationships/hyperlink" Target="http://maps.google.com/?output=embed&amp;q=43.10737972,-70.86337000" TargetMode="External"/><Relationship Id="rId214" Type="http://schemas.openxmlformats.org/officeDocument/2006/relationships/hyperlink" Target="http://maps.google.com/?output=embed&amp;q=43.49400000,-70.44472222" TargetMode="External"/><Relationship Id="rId298" Type="http://schemas.openxmlformats.org/officeDocument/2006/relationships/hyperlink" Target="http://maps.google.com/?output=embed&amp;q=43.84896667,-69.67876667" TargetMode="External"/><Relationship Id="rId421" Type="http://schemas.openxmlformats.org/officeDocument/2006/relationships/hyperlink" Target="http://www.usharbormaster.com/secure/auxview.cfm?recordid=23728" TargetMode="External"/><Relationship Id="rId519" Type="http://schemas.openxmlformats.org/officeDocument/2006/relationships/hyperlink" Target="http://maps.google.com/?output=embed&amp;q=44.00448056,-69.54385833" TargetMode="External"/><Relationship Id="rId158" Type="http://schemas.openxmlformats.org/officeDocument/2006/relationships/hyperlink" Target="http://maps.google.com/?output=embed&amp;q=43.71235000,-70.18769722" TargetMode="External"/><Relationship Id="rId726" Type="http://schemas.openxmlformats.org/officeDocument/2006/relationships/hyperlink" Target="http://maps.google.com/?output=embed&amp;q=43.48780556,-70.43361111" TargetMode="External"/><Relationship Id="rId933" Type="http://schemas.openxmlformats.org/officeDocument/2006/relationships/hyperlink" Target="http://www.usharbormaster.com/secure/auxview.cfm?recordid=44592" TargetMode="External"/><Relationship Id="rId62" Type="http://schemas.openxmlformats.org/officeDocument/2006/relationships/hyperlink" Target="http://maps.google.com/?output=embed&amp;q=43.73358889,-70.16302778" TargetMode="External"/><Relationship Id="rId365" Type="http://schemas.openxmlformats.org/officeDocument/2006/relationships/hyperlink" Target="http://www.usharbormaster.com/secure/auxview.cfm?recordid=42626" TargetMode="External"/><Relationship Id="rId572" Type="http://schemas.openxmlformats.org/officeDocument/2006/relationships/hyperlink" Target="http://www.usharbormaster.com/secure/AuxAidReport_new.cfm?id=30353" TargetMode="External"/><Relationship Id="rId225" Type="http://schemas.openxmlformats.org/officeDocument/2006/relationships/hyperlink" Target="http://www.usharbormaster.com/secure/auxview.cfm?recordid=36848" TargetMode="External"/><Relationship Id="rId432" Type="http://schemas.openxmlformats.org/officeDocument/2006/relationships/hyperlink" Target="http://www.usharbormaster.com/secure/AuxAidReport_new.cfm?id=28386" TargetMode="External"/><Relationship Id="rId877" Type="http://schemas.openxmlformats.org/officeDocument/2006/relationships/hyperlink" Target="http://www.usharbormaster.com/secure/auxview.cfm?recordid=45075" TargetMode="External"/><Relationship Id="rId737" Type="http://schemas.openxmlformats.org/officeDocument/2006/relationships/hyperlink" Target="http://www.usharbormaster.com/secure/auxview.cfm?recordid=25872" TargetMode="External"/><Relationship Id="rId944" Type="http://schemas.openxmlformats.org/officeDocument/2006/relationships/hyperlink" Target="http://www.usharbormaster.com/secure/AuxAidReport_new.cfm?id=30059" TargetMode="External"/><Relationship Id="rId73" Type="http://schemas.openxmlformats.org/officeDocument/2006/relationships/hyperlink" Target="http://www.usharbormaster.com/secure/auxview.cfm?recordid=36912" TargetMode="External"/><Relationship Id="rId169" Type="http://schemas.openxmlformats.org/officeDocument/2006/relationships/hyperlink" Target="http://www.usharbormaster.com/secure/auxview.cfm?recordid=29070" TargetMode="External"/><Relationship Id="rId376" Type="http://schemas.openxmlformats.org/officeDocument/2006/relationships/hyperlink" Target="http://www.usharbormaster.com/secure/AuxAidReport_new.cfm?id=42625" TargetMode="External"/><Relationship Id="rId583" Type="http://schemas.openxmlformats.org/officeDocument/2006/relationships/hyperlink" Target="http://maps.google.com/?output=embed&amp;q=43.10711667,-70.85658333" TargetMode="External"/><Relationship Id="rId790" Type="http://schemas.openxmlformats.org/officeDocument/2006/relationships/hyperlink" Target="http://maps.google.com/?output=embed&amp;q=43.65310528,-70.24311750" TargetMode="External"/><Relationship Id="rId804" Type="http://schemas.openxmlformats.org/officeDocument/2006/relationships/hyperlink" Target="http://www.usharbormaster.com/secure/AuxAidReport_new.cfm?id=23724" TargetMode="External"/><Relationship Id="rId4" Type="http://schemas.openxmlformats.org/officeDocument/2006/relationships/hyperlink" Target="http://www.usharbormaster.com/secure/auxviewall.cfm" TargetMode="External"/><Relationship Id="rId236" Type="http://schemas.openxmlformats.org/officeDocument/2006/relationships/hyperlink" Target="http://www.usharbormaster.com/secure/AuxAidReport_new.cfm?id=32396" TargetMode="External"/><Relationship Id="rId443" Type="http://schemas.openxmlformats.org/officeDocument/2006/relationships/hyperlink" Target="http://maps.google.com/?output=embed&amp;q=43.76484000,-69.31581000" TargetMode="External"/><Relationship Id="rId650" Type="http://schemas.openxmlformats.org/officeDocument/2006/relationships/hyperlink" Target="http://maps.google.com/?output=embed&amp;q=43.92856667,-69.26430000" TargetMode="External"/><Relationship Id="rId888" Type="http://schemas.openxmlformats.org/officeDocument/2006/relationships/hyperlink" Target="http://www.usharbormaster.com/secure/AuxAidReport_new.cfm?id=45079" TargetMode="External"/><Relationship Id="rId303" Type="http://schemas.openxmlformats.org/officeDocument/2006/relationships/hyperlink" Target="http://maps.google.com/?output=embed&amp;q=43.86558333,-69.67946667" TargetMode="External"/><Relationship Id="rId748" Type="http://schemas.openxmlformats.org/officeDocument/2006/relationships/hyperlink" Target="http://www.usharbormaster.com/secure/AuxAidReport_new.cfm?id=36840" TargetMode="External"/><Relationship Id="rId955" Type="http://schemas.openxmlformats.org/officeDocument/2006/relationships/hyperlink" Target="http://maps.google.com/?output=embed&amp;q=43.99777778,-69.66111111" TargetMode="External"/><Relationship Id="rId84" Type="http://schemas.openxmlformats.org/officeDocument/2006/relationships/hyperlink" Target="http://www.usharbormaster.com/secure/AuxAidReport_new.cfm?id=29997" TargetMode="External"/><Relationship Id="rId387" Type="http://schemas.openxmlformats.org/officeDocument/2006/relationships/hyperlink" Target="http://maps.google.com/?output=embed&amp;q=43.98465000,-69.87548333" TargetMode="External"/><Relationship Id="rId510" Type="http://schemas.openxmlformats.org/officeDocument/2006/relationships/hyperlink" Target="http://maps.google.com/?output=embed&amp;q=44.00236111,-69.54314722" TargetMode="External"/><Relationship Id="rId594" Type="http://schemas.openxmlformats.org/officeDocument/2006/relationships/hyperlink" Target="http://maps.google.com/?output=embed&amp;q=43.78550000,-69.87525000" TargetMode="External"/><Relationship Id="rId608" Type="http://schemas.openxmlformats.org/officeDocument/2006/relationships/hyperlink" Target="http://www.usharbormaster.com/secure/AuxAidReport_new.cfm?id=25103" TargetMode="External"/><Relationship Id="rId815" Type="http://schemas.openxmlformats.org/officeDocument/2006/relationships/hyperlink" Target="http://maps.google.com/?output=embed&amp;q=43.65531833,-70.22816139" TargetMode="External"/><Relationship Id="rId247" Type="http://schemas.openxmlformats.org/officeDocument/2006/relationships/hyperlink" Target="http://maps.google.com/?output=embed&amp;q=43.80952778,-69.74655556" TargetMode="External"/><Relationship Id="rId899" Type="http://schemas.openxmlformats.org/officeDocument/2006/relationships/hyperlink" Target="http://maps.google.com/?output=embed&amp;q=43.46972222,-70.35083333" TargetMode="External"/><Relationship Id="rId107" Type="http://schemas.openxmlformats.org/officeDocument/2006/relationships/hyperlink" Target="http://maps.google.com/?output=embed&amp;q=43.86427778,-69.55386111" TargetMode="External"/><Relationship Id="rId454" Type="http://schemas.openxmlformats.org/officeDocument/2006/relationships/hyperlink" Target="http://maps.google.com/?output=embed&amp;q=43.70747444,-69.75783889" TargetMode="External"/><Relationship Id="rId661" Type="http://schemas.openxmlformats.org/officeDocument/2006/relationships/hyperlink" Target="http://www.usharbormaster.com/secure/auxview.cfm?recordid=40159" TargetMode="External"/><Relationship Id="rId759" Type="http://schemas.openxmlformats.org/officeDocument/2006/relationships/hyperlink" Target="http://maps.google.com/?output=embed&amp;q=43.07946333,-70.74115333" TargetMode="External"/><Relationship Id="rId11" Type="http://schemas.openxmlformats.org/officeDocument/2006/relationships/hyperlink" Target="http://www.usharbormaster.com/secure/auxviewall.cfm" TargetMode="External"/><Relationship Id="rId314" Type="http://schemas.openxmlformats.org/officeDocument/2006/relationships/hyperlink" Target="http://maps.google.com/?output=embed&amp;q=43.70813889,-70.15634722" TargetMode="External"/><Relationship Id="rId398" Type="http://schemas.openxmlformats.org/officeDocument/2006/relationships/hyperlink" Target="http://maps.google.com/?output=embed&amp;q=43.64501111,-70.25216111" TargetMode="External"/><Relationship Id="rId521" Type="http://schemas.openxmlformats.org/officeDocument/2006/relationships/hyperlink" Target="http://www.usharbormaster.com/secure/auxview.cfm?recordid=31009" TargetMode="External"/><Relationship Id="rId619" Type="http://schemas.openxmlformats.org/officeDocument/2006/relationships/hyperlink" Target="http://maps.google.com/?output=embed&amp;q=43.07996389,-70.70794694" TargetMode="External"/><Relationship Id="rId95" Type="http://schemas.openxmlformats.org/officeDocument/2006/relationships/hyperlink" Target="http://maps.google.com/?output=embed&amp;q=43.84833333,-69.63194444" TargetMode="External"/><Relationship Id="rId160" Type="http://schemas.openxmlformats.org/officeDocument/2006/relationships/hyperlink" Target="http://www.usharbormaster.com/secure/AuxAidReport_new.cfm?id=44482" TargetMode="External"/><Relationship Id="rId826" Type="http://schemas.openxmlformats.org/officeDocument/2006/relationships/hyperlink" Target="http://maps.google.com/?output=embed&amp;q=43.72675000,-70.19461667" TargetMode="External"/><Relationship Id="rId258" Type="http://schemas.openxmlformats.org/officeDocument/2006/relationships/hyperlink" Target="http://maps.google.com/?output=embed&amp;q=43.82322778,-69.70573611" TargetMode="External"/><Relationship Id="rId465" Type="http://schemas.openxmlformats.org/officeDocument/2006/relationships/hyperlink" Target="http://www.usharbormaster.com/secure/auxview.cfm?recordid=30995" TargetMode="External"/><Relationship Id="rId672" Type="http://schemas.openxmlformats.org/officeDocument/2006/relationships/hyperlink" Target="http://www.usharbormaster.com/secure/AuxAidReport_new.cfm?id=28308" TargetMode="External"/><Relationship Id="rId22" Type="http://schemas.openxmlformats.org/officeDocument/2006/relationships/hyperlink" Target="http://maps.google.com/?output=embed&amp;q=43.08419444,-70.71419444" TargetMode="External"/><Relationship Id="rId118" Type="http://schemas.openxmlformats.org/officeDocument/2006/relationships/hyperlink" Target="http://maps.google.com/?output=embed&amp;q=43.10366667,-70.79208333" TargetMode="External"/><Relationship Id="rId325" Type="http://schemas.openxmlformats.org/officeDocument/2006/relationships/hyperlink" Target="http://www.usharbormaster.com/secure/auxview.cfm?recordid=32332" TargetMode="External"/><Relationship Id="rId532" Type="http://schemas.openxmlformats.org/officeDocument/2006/relationships/hyperlink" Target="http://www.usharbormaster.com/secure/AuxAidReport_new.cfm?id=32334" TargetMode="External"/><Relationship Id="rId171" Type="http://schemas.openxmlformats.org/officeDocument/2006/relationships/hyperlink" Target="http://maps.google.com/?output=embed&amp;q=43.74805556,-69.98769444" TargetMode="External"/><Relationship Id="rId837" Type="http://schemas.openxmlformats.org/officeDocument/2006/relationships/hyperlink" Target="http://www.usharbormaster.com/secure/auxview.cfm?recordid=29995" TargetMode="External"/><Relationship Id="rId269" Type="http://schemas.openxmlformats.org/officeDocument/2006/relationships/hyperlink" Target="http://www.usharbormaster.com/secure/auxview.cfm?recordid=44620" TargetMode="External"/><Relationship Id="rId476" Type="http://schemas.openxmlformats.org/officeDocument/2006/relationships/hyperlink" Target="http://www.usharbormaster.com/secure/AuxAidReport_new.cfm?id=30997" TargetMode="External"/><Relationship Id="rId683" Type="http://schemas.openxmlformats.org/officeDocument/2006/relationships/hyperlink" Target="http://maps.google.com/?output=embed&amp;q=44.08941667,-69.79125000" TargetMode="External"/><Relationship Id="rId890" Type="http://schemas.openxmlformats.org/officeDocument/2006/relationships/hyperlink" Target="http://maps.google.com/?output=embed&amp;q=43.65194444,-70.11805556" TargetMode="External"/><Relationship Id="rId904" Type="http://schemas.openxmlformats.org/officeDocument/2006/relationships/hyperlink" Target="http://www.usharbormaster.com/secure/AuxAidReport_new.cfm?id=45054" TargetMode="External"/><Relationship Id="rId33" Type="http://schemas.openxmlformats.org/officeDocument/2006/relationships/hyperlink" Target="http://www.usharbormaster.com/secure/auxview.cfm?recordid=32331" TargetMode="External"/><Relationship Id="rId129" Type="http://schemas.openxmlformats.org/officeDocument/2006/relationships/hyperlink" Target="http://www.usharbormaster.com/secure/auxview.cfm?recordid=32251" TargetMode="External"/><Relationship Id="rId336" Type="http://schemas.openxmlformats.org/officeDocument/2006/relationships/hyperlink" Target="http://www.usharbormaster.com/secure/AuxAidReport_new.cfm?id=32394" TargetMode="External"/><Relationship Id="rId543" Type="http://schemas.openxmlformats.org/officeDocument/2006/relationships/hyperlink" Target="http://maps.google.com/?output=embed&amp;q=43.82233333,-69.60913333" TargetMode="External"/><Relationship Id="rId182" Type="http://schemas.openxmlformats.org/officeDocument/2006/relationships/hyperlink" Target="http://maps.google.com/?output=embed&amp;q=44.03209444,-69.53482778" TargetMode="External"/><Relationship Id="rId403" Type="http://schemas.openxmlformats.org/officeDocument/2006/relationships/hyperlink" Target="http://maps.google.com/?output=embed&amp;q=43.64439444,-70.25185000" TargetMode="External"/><Relationship Id="rId750" Type="http://schemas.openxmlformats.org/officeDocument/2006/relationships/hyperlink" Target="http://maps.google.com/?output=embed&amp;q=43.46555556,-70.39444444" TargetMode="External"/><Relationship Id="rId848" Type="http://schemas.openxmlformats.org/officeDocument/2006/relationships/hyperlink" Target="http://www.usharbormaster.com/secure/AuxAidReport_new.cfm?id=45050" TargetMode="External"/><Relationship Id="rId487" Type="http://schemas.openxmlformats.org/officeDocument/2006/relationships/hyperlink" Target="http://maps.google.com/?output=embed&amp;q=43.99980556,-69.54511667" TargetMode="External"/><Relationship Id="rId610" Type="http://schemas.openxmlformats.org/officeDocument/2006/relationships/hyperlink" Target="http://maps.google.com/?output=embed&amp;q=43.08100000,-70.70425000" TargetMode="External"/><Relationship Id="rId694" Type="http://schemas.openxmlformats.org/officeDocument/2006/relationships/hyperlink" Target="http://maps.google.com/?output=embed&amp;q=43.83210278,-69.73617222" TargetMode="External"/><Relationship Id="rId708" Type="http://schemas.openxmlformats.org/officeDocument/2006/relationships/hyperlink" Target="http://www.usharbormaster.com/secure/AuxAidReport_new.cfm?id=43985" TargetMode="External"/><Relationship Id="rId915" Type="http://schemas.openxmlformats.org/officeDocument/2006/relationships/hyperlink" Target="http://maps.google.com/?output=embed&amp;q=43.46972222,-70.35694444" TargetMode="External"/><Relationship Id="rId347" Type="http://schemas.openxmlformats.org/officeDocument/2006/relationships/hyperlink" Target="http://maps.google.com/?output=embed&amp;q=43.82723333,-70.01580000" TargetMode="External"/><Relationship Id="rId44" Type="http://schemas.openxmlformats.org/officeDocument/2006/relationships/hyperlink" Target="http://www.usharbormaster.com/secure/AuxAidReport_new.cfm?id=42742" TargetMode="External"/><Relationship Id="rId554" Type="http://schemas.openxmlformats.org/officeDocument/2006/relationships/hyperlink" Target="http://maps.google.com/?output=embed&amp;q=43.10633333,-70.85646667" TargetMode="External"/><Relationship Id="rId761" Type="http://schemas.openxmlformats.org/officeDocument/2006/relationships/hyperlink" Target="http://www.usharbormaster.com/secure/auxview.cfm?recordid=29957" TargetMode="External"/><Relationship Id="rId859" Type="http://schemas.openxmlformats.org/officeDocument/2006/relationships/hyperlink" Target="http://maps.google.com/?output=embed&amp;q=43.02225000,-70.54005000" TargetMode="External"/><Relationship Id="rId193" Type="http://schemas.openxmlformats.org/officeDocument/2006/relationships/hyperlink" Target="http://www.usharbormaster.com/secure/auxview.cfm?recordid=44771" TargetMode="External"/><Relationship Id="rId207" Type="http://schemas.openxmlformats.org/officeDocument/2006/relationships/hyperlink" Target="http://maps.google.com/?output=embed&amp;q=43.49229167,-70.44044444" TargetMode="External"/><Relationship Id="rId414" Type="http://schemas.openxmlformats.org/officeDocument/2006/relationships/hyperlink" Target="http://maps.google.com/?output=embed&amp;q=43.64669639,-70.25346917" TargetMode="External"/><Relationship Id="rId498" Type="http://schemas.openxmlformats.org/officeDocument/2006/relationships/hyperlink" Target="http://maps.google.com/?output=embed&amp;q=44.00019444,-69.54331111" TargetMode="External"/><Relationship Id="rId621" Type="http://schemas.openxmlformats.org/officeDocument/2006/relationships/hyperlink" Target="http://www.usharbormaster.com/secure/auxview.cfm?recordid=30051" TargetMode="External"/><Relationship Id="rId260" Type="http://schemas.openxmlformats.org/officeDocument/2006/relationships/hyperlink" Target="http://www.usharbormaster.com/secure/AuxAidReport_new.cfm?id=31070" TargetMode="External"/><Relationship Id="rId719" Type="http://schemas.openxmlformats.org/officeDocument/2006/relationships/hyperlink" Target="http://maps.google.com/?output=embed&amp;q=43.48305556,-70.42330556" TargetMode="External"/><Relationship Id="rId926" Type="http://schemas.openxmlformats.org/officeDocument/2006/relationships/hyperlink" Target="http://maps.google.com/?output=embed&amp;q=43.81400361,-69.98189361" TargetMode="External"/><Relationship Id="rId55" Type="http://schemas.openxmlformats.org/officeDocument/2006/relationships/hyperlink" Target="http://maps.google.com/?output=embed&amp;q=43.72785278,-70.09366389" TargetMode="External"/><Relationship Id="rId120" Type="http://schemas.openxmlformats.org/officeDocument/2006/relationships/hyperlink" Target="http://www.usharbormaster.com/secure/AuxAidReport_new.cfm?id=23614" TargetMode="External"/><Relationship Id="rId358" Type="http://schemas.openxmlformats.org/officeDocument/2006/relationships/hyperlink" Target="http://maps.google.com/?output=embed&amp;q=43.82783333,-70.01606667" TargetMode="External"/><Relationship Id="rId565" Type="http://schemas.openxmlformats.org/officeDocument/2006/relationships/hyperlink" Target="http://www.usharbormaster.com/secure/auxview.cfm?recordid=30352" TargetMode="External"/><Relationship Id="rId772" Type="http://schemas.openxmlformats.org/officeDocument/2006/relationships/hyperlink" Target="http://www.usharbormaster.com/secure/AuxAidReport_new.cfm?id=36869" TargetMode="External"/><Relationship Id="rId218" Type="http://schemas.openxmlformats.org/officeDocument/2006/relationships/hyperlink" Target="http://maps.google.com/?output=embed&amp;q=43.49408333,-70.44441667" TargetMode="External"/><Relationship Id="rId425" Type="http://schemas.openxmlformats.org/officeDocument/2006/relationships/hyperlink" Target="http://www.usharbormaster.com/secure/auxview.cfm?recordid=23729" TargetMode="External"/><Relationship Id="rId632" Type="http://schemas.openxmlformats.org/officeDocument/2006/relationships/hyperlink" Target="http://www.usharbormaster.com/secure/AuxAidReport_new.cfm?id=30052" TargetMode="External"/><Relationship Id="rId271" Type="http://schemas.openxmlformats.org/officeDocument/2006/relationships/hyperlink" Target="http://maps.google.com/?output=embed&amp;q=43.34472222,-70.48194444" TargetMode="External"/><Relationship Id="rId937" Type="http://schemas.openxmlformats.org/officeDocument/2006/relationships/hyperlink" Target="http://www.usharbormaster.com/secure/auxview.cfm?recordid=44593" TargetMode="External"/><Relationship Id="rId66" Type="http://schemas.openxmlformats.org/officeDocument/2006/relationships/hyperlink" Target="http://maps.google.com/?output=embed&amp;q=43.73325000,-70.16331389" TargetMode="External"/><Relationship Id="rId131" Type="http://schemas.openxmlformats.org/officeDocument/2006/relationships/hyperlink" Target="http://maps.google.com/?output=embed&amp;q=43.84405556,-69.55944444" TargetMode="External"/><Relationship Id="rId369" Type="http://schemas.openxmlformats.org/officeDocument/2006/relationships/hyperlink" Target="http://www.usharbormaster.com/secure/auxview.cfm?recordid=42624" TargetMode="External"/><Relationship Id="rId576" Type="http://schemas.openxmlformats.org/officeDocument/2006/relationships/hyperlink" Target="http://www.usharbormaster.com/secure/AuxAidReport_new.cfm?id=30354" TargetMode="External"/><Relationship Id="rId783" Type="http://schemas.openxmlformats.org/officeDocument/2006/relationships/hyperlink" Target="http://maps.google.com/?output=embed&amp;q=43.65478333,-70.23700000" TargetMode="External"/><Relationship Id="rId229" Type="http://schemas.openxmlformats.org/officeDocument/2006/relationships/hyperlink" Target="http://www.usharbormaster.com/secure/auxview.cfm?recordid=23597" TargetMode="External"/><Relationship Id="rId436" Type="http://schemas.openxmlformats.org/officeDocument/2006/relationships/hyperlink" Target="http://www.usharbormaster.com/secure/AuxAidReport_new.cfm?id=44850" TargetMode="External"/><Relationship Id="rId643" Type="http://schemas.openxmlformats.org/officeDocument/2006/relationships/hyperlink" Target="http://maps.google.com/?output=embed&amp;q=43.92415556,-69.58347222" TargetMode="External"/><Relationship Id="rId850" Type="http://schemas.openxmlformats.org/officeDocument/2006/relationships/hyperlink" Target="http://maps.google.com/?output=embed&amp;q=43.02223000,-70.54138000" TargetMode="External"/><Relationship Id="rId948" Type="http://schemas.openxmlformats.org/officeDocument/2006/relationships/hyperlink" Target="http://www.usharbormaster.com/secure/AuxAidReport_new.cfm?id=30060" TargetMode="External"/><Relationship Id="rId77" Type="http://schemas.openxmlformats.org/officeDocument/2006/relationships/hyperlink" Target="http://www.usharbormaster.com/secure/auxview.cfm?recordid=29996" TargetMode="External"/><Relationship Id="rId282" Type="http://schemas.openxmlformats.org/officeDocument/2006/relationships/hyperlink" Target="http://maps.google.com/?output=embed&amp;q=43.72331667,-70.19855000" TargetMode="External"/><Relationship Id="rId503" Type="http://schemas.openxmlformats.org/officeDocument/2006/relationships/hyperlink" Target="http://maps.google.com/?output=embed&amp;q=44.00084722,-69.54308333" TargetMode="External"/><Relationship Id="rId587" Type="http://schemas.openxmlformats.org/officeDocument/2006/relationships/hyperlink" Target="http://maps.google.com/?output=embed&amp;q=43.10730000,-70.85711667" TargetMode="External"/><Relationship Id="rId710" Type="http://schemas.openxmlformats.org/officeDocument/2006/relationships/hyperlink" Target="http://maps.google.com/?output=embed&amp;q=43.46347222,-70.39350000" TargetMode="External"/><Relationship Id="rId808" Type="http://schemas.openxmlformats.org/officeDocument/2006/relationships/hyperlink" Target="http://www.usharbormaster.com/secure/AuxAidReport_new.cfm?id=43833"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3.71366667,-70.18588889" TargetMode="External"/><Relationship Id="rId447" Type="http://schemas.openxmlformats.org/officeDocument/2006/relationships/hyperlink" Target="http://maps.google.com/?output=embed&amp;q=43.83697000,-69.50606000" TargetMode="External"/><Relationship Id="rId794" Type="http://schemas.openxmlformats.org/officeDocument/2006/relationships/hyperlink" Target="http://maps.google.com/?output=embed&amp;q=43.11648333,-70.81041667" TargetMode="External"/><Relationship Id="rId654" Type="http://schemas.openxmlformats.org/officeDocument/2006/relationships/hyperlink" Target="http://maps.google.com/?output=embed&amp;q=43.92893333,-69.26405000" TargetMode="External"/><Relationship Id="rId861" Type="http://schemas.openxmlformats.org/officeDocument/2006/relationships/hyperlink" Target="http://www.usharbormaster.com/secure/auxview.cfm?recordid=42814" TargetMode="External"/><Relationship Id="rId293" Type="http://schemas.openxmlformats.org/officeDocument/2006/relationships/hyperlink" Target="http://www.usharbormaster.com/secure/auxview.cfm?recordid=44020" TargetMode="External"/><Relationship Id="rId307" Type="http://schemas.openxmlformats.org/officeDocument/2006/relationships/hyperlink" Target="http://maps.google.com/?output=embed&amp;q=43.70826111,-70.15868611" TargetMode="External"/><Relationship Id="rId514" Type="http://schemas.openxmlformats.org/officeDocument/2006/relationships/hyperlink" Target="http://maps.google.com/?output=embed&amp;q=44.00320556,-69.54343333" TargetMode="External"/><Relationship Id="rId721" Type="http://schemas.openxmlformats.org/officeDocument/2006/relationships/hyperlink" Target="http://www.usharbormaster.com/secure/auxview.cfm?recordid=25878" TargetMode="External"/><Relationship Id="rId88" Type="http://schemas.openxmlformats.org/officeDocument/2006/relationships/hyperlink" Target="http://www.usharbormaster.com/secure/AuxAidReport_new.cfm?id=29998" TargetMode="External"/><Relationship Id="rId153" Type="http://schemas.openxmlformats.org/officeDocument/2006/relationships/hyperlink" Target="http://www.usharbormaster.com/secure/auxview.cfm?recordid=44481" TargetMode="External"/><Relationship Id="rId360" Type="http://schemas.openxmlformats.org/officeDocument/2006/relationships/hyperlink" Target="http://www.usharbormaster.com/secure/AuxAidReport_new.cfm?id=28901" TargetMode="External"/><Relationship Id="rId598" Type="http://schemas.openxmlformats.org/officeDocument/2006/relationships/hyperlink" Target="http://maps.google.com/?output=embed&amp;q=43.81930556,-69.60566667" TargetMode="External"/><Relationship Id="rId819" Type="http://schemas.openxmlformats.org/officeDocument/2006/relationships/hyperlink" Target="http://maps.google.com/?output=embed&amp;q=43.08250000,-70.71925000" TargetMode="External"/><Relationship Id="rId220" Type="http://schemas.openxmlformats.org/officeDocument/2006/relationships/hyperlink" Target="http://www.usharbormaster.com/secure/AuxAidReport_new.cfm?id=36846" TargetMode="External"/><Relationship Id="rId458" Type="http://schemas.openxmlformats.org/officeDocument/2006/relationships/hyperlink" Target="http://maps.google.com/?output=embed&amp;q=43.45698861,-70.32901833" TargetMode="External"/><Relationship Id="rId665" Type="http://schemas.openxmlformats.org/officeDocument/2006/relationships/hyperlink" Target="http://www.usharbormaster.com/secure/auxview.cfm?recordid=28309" TargetMode="External"/><Relationship Id="rId872" Type="http://schemas.openxmlformats.org/officeDocument/2006/relationships/hyperlink" Target="http://www.usharbormaster.com/secure/AuxAidReport_new.cfm?id=26991" TargetMode="External"/><Relationship Id="rId15" Type="http://schemas.openxmlformats.org/officeDocument/2006/relationships/hyperlink" Target="http://www.usharbormaster.com/secure/auxviewall.cfm" TargetMode="External"/><Relationship Id="rId318" Type="http://schemas.openxmlformats.org/officeDocument/2006/relationships/hyperlink" Target="http://maps.google.com/?output=embed&amp;q=43.70779444,-70.15634444" TargetMode="External"/><Relationship Id="rId525" Type="http://schemas.openxmlformats.org/officeDocument/2006/relationships/hyperlink" Target="http://www.usharbormaster.com/secure/auxview.cfm?recordid=32333" TargetMode="External"/><Relationship Id="rId732" Type="http://schemas.openxmlformats.org/officeDocument/2006/relationships/hyperlink" Target="http://www.usharbormaster.com/secure/AuxAidReport_new.cfm?id=25871" TargetMode="External"/><Relationship Id="rId99" Type="http://schemas.openxmlformats.org/officeDocument/2006/relationships/hyperlink" Target="http://maps.google.com/?output=embed&amp;q=43.76063333,-69.98853333" TargetMode="External"/><Relationship Id="rId164" Type="http://schemas.openxmlformats.org/officeDocument/2006/relationships/hyperlink" Target="http://www.usharbormaster.com/secure/AuxAidReport_new.cfm?id=44483" TargetMode="External"/><Relationship Id="rId371" Type="http://schemas.openxmlformats.org/officeDocument/2006/relationships/hyperlink" Target="http://maps.google.com/?output=embed&amp;q=43.83247500,-70.02697222" TargetMode="External"/><Relationship Id="rId469" Type="http://schemas.openxmlformats.org/officeDocument/2006/relationships/hyperlink" Target="http://www.usharbormaster.com/secure/auxview.cfm?recordid=30996" TargetMode="External"/><Relationship Id="rId676" Type="http://schemas.openxmlformats.org/officeDocument/2006/relationships/hyperlink" Target="http://www.usharbormaster.com/secure/AuxAidReport_new.cfm?id=31214" TargetMode="External"/><Relationship Id="rId883" Type="http://schemas.openxmlformats.org/officeDocument/2006/relationships/hyperlink" Target="http://maps.google.com/?output=embed&amp;q=43.46361111,-70.35694444" TargetMode="External"/><Relationship Id="rId26" Type="http://schemas.openxmlformats.org/officeDocument/2006/relationships/hyperlink" Target="http://maps.google.com/?output=embed&amp;q=43.08108333,-70.74838333" TargetMode="External"/><Relationship Id="rId231" Type="http://schemas.openxmlformats.org/officeDocument/2006/relationships/hyperlink" Target="http://maps.google.com/?output=embed&amp;q=43.64235167,-70.25980000" TargetMode="External"/><Relationship Id="rId329" Type="http://schemas.openxmlformats.org/officeDocument/2006/relationships/hyperlink" Target="http://www.usharbormaster.com/secure/auxview.cfm?recordid=36911" TargetMode="External"/><Relationship Id="rId536" Type="http://schemas.openxmlformats.org/officeDocument/2006/relationships/hyperlink" Target="http://www.usharbormaster.com/secure/AuxAidReport_new.cfm?id=32335" TargetMode="External"/><Relationship Id="rId175" Type="http://schemas.openxmlformats.org/officeDocument/2006/relationships/hyperlink" Target="http://maps.google.com/?output=embed&amp;q=43.74800000,-69.98738889" TargetMode="External"/><Relationship Id="rId743" Type="http://schemas.openxmlformats.org/officeDocument/2006/relationships/hyperlink" Target="http://maps.google.com/?output=embed&amp;q=43.47886111,-70.41100000" TargetMode="External"/><Relationship Id="rId950" Type="http://schemas.openxmlformats.org/officeDocument/2006/relationships/hyperlink" Target="http://maps.google.com/?output=embed&amp;q=43.99638889,-69.66277778" TargetMode="External"/><Relationship Id="rId382" Type="http://schemas.openxmlformats.org/officeDocument/2006/relationships/hyperlink" Target="http://maps.google.com/?output=embed&amp;q=43.98119722,-69.87094444" TargetMode="External"/><Relationship Id="rId603" Type="http://schemas.openxmlformats.org/officeDocument/2006/relationships/hyperlink" Target="http://maps.google.com/?output=embed&amp;q=43.07944444,-70.70444444" TargetMode="External"/><Relationship Id="rId687" Type="http://schemas.openxmlformats.org/officeDocument/2006/relationships/hyperlink" Target="http://maps.google.com/?output=embed&amp;q=44.08705000,-69.79863333" TargetMode="External"/><Relationship Id="rId810" Type="http://schemas.openxmlformats.org/officeDocument/2006/relationships/hyperlink" Target="http://maps.google.com/?output=embed&amp;q=43.65277778,-70.22805556" TargetMode="External"/><Relationship Id="rId908" Type="http://schemas.openxmlformats.org/officeDocument/2006/relationships/hyperlink" Target="http://www.usharbormaster.com/secure/AuxAidReport_new.cfm?id=45055" TargetMode="External"/><Relationship Id="rId242" Type="http://schemas.openxmlformats.org/officeDocument/2006/relationships/hyperlink" Target="http://maps.google.com/?output=embed&amp;q=43.81136944,-69.74578611" TargetMode="External"/><Relationship Id="rId894" Type="http://schemas.openxmlformats.org/officeDocument/2006/relationships/hyperlink" Target="http://maps.google.com/?output=embed&amp;q=43.46694444,-70.36000000" TargetMode="External"/><Relationship Id="rId37" Type="http://schemas.openxmlformats.org/officeDocument/2006/relationships/hyperlink" Target="http://www.usharbormaster.com/secure/auxview.cfm?recordid=42743" TargetMode="External"/><Relationship Id="rId102" Type="http://schemas.openxmlformats.org/officeDocument/2006/relationships/hyperlink" Target="http://maps.google.com/?output=embed&amp;q=43.86638889,-69.55388889" TargetMode="External"/><Relationship Id="rId547" Type="http://schemas.openxmlformats.org/officeDocument/2006/relationships/hyperlink" Target="http://maps.google.com/?output=embed&amp;q=43.82227778,-69.60813889" TargetMode="External"/><Relationship Id="rId754" Type="http://schemas.openxmlformats.org/officeDocument/2006/relationships/hyperlink" Target="http://maps.google.com/?output=embed&amp;q=43.07935333,-70.74055167" TargetMode="External"/><Relationship Id="rId90" Type="http://schemas.openxmlformats.org/officeDocument/2006/relationships/hyperlink" Target="http://maps.google.com/?output=embed&amp;q=43.83670000,-69.63196667" TargetMode="External"/><Relationship Id="rId186" Type="http://schemas.openxmlformats.org/officeDocument/2006/relationships/hyperlink" Target="http://maps.google.com/?output=embed&amp;q=43.79667500,-69.95395833" TargetMode="External"/><Relationship Id="rId393" Type="http://schemas.openxmlformats.org/officeDocument/2006/relationships/hyperlink" Target="http://www.usharbormaster.com/secure/auxview.cfm?recordid=23731" TargetMode="External"/><Relationship Id="rId407" Type="http://schemas.openxmlformats.org/officeDocument/2006/relationships/hyperlink" Target="http://maps.google.com/?output=embed&amp;q=43.64679444,-70.25325528" TargetMode="External"/><Relationship Id="rId614" Type="http://schemas.openxmlformats.org/officeDocument/2006/relationships/hyperlink" Target="http://maps.google.com/?output=embed&amp;q=43.07851000,-70.70517694" TargetMode="External"/><Relationship Id="rId821" Type="http://schemas.openxmlformats.org/officeDocument/2006/relationships/hyperlink" Target="http://www.usharbormaster.com/secure/auxview.cfm?recordid=41342" TargetMode="External"/><Relationship Id="rId253" Type="http://schemas.openxmlformats.org/officeDocument/2006/relationships/hyperlink" Target="http://www.usharbormaster.com/secure/auxview.cfm?recordid=31069" TargetMode="External"/><Relationship Id="rId460" Type="http://schemas.openxmlformats.org/officeDocument/2006/relationships/hyperlink" Target="http://www.usharbormaster.com/secure/AuxAidReport_new.cfm?id=44719" TargetMode="External"/><Relationship Id="rId698" Type="http://schemas.openxmlformats.org/officeDocument/2006/relationships/hyperlink" Target="http://maps.google.com/?output=embed&amp;q=43.78936111,-70.15788889" TargetMode="External"/><Relationship Id="rId919" Type="http://schemas.openxmlformats.org/officeDocument/2006/relationships/hyperlink" Target="http://maps.google.com/?output=embed&amp;q=43.45500000,-70.33638889" TargetMode="External"/><Relationship Id="rId48" Type="http://schemas.openxmlformats.org/officeDocument/2006/relationships/hyperlink" Target="http://www.usharbormaster.com/secure/AuxAidReport_new.cfm?id=44488" TargetMode="External"/><Relationship Id="rId113" Type="http://schemas.openxmlformats.org/officeDocument/2006/relationships/hyperlink" Target="http://www.usharbormaster.com/secure/auxview.cfm?recordid=32250" TargetMode="External"/><Relationship Id="rId320" Type="http://schemas.openxmlformats.org/officeDocument/2006/relationships/hyperlink" Target="http://www.usharbormaster.com/secure/AuxAidReport_new.cfm?id=30378" TargetMode="External"/><Relationship Id="rId558" Type="http://schemas.openxmlformats.org/officeDocument/2006/relationships/hyperlink" Target="http://maps.google.com/?output=embed&amp;q=43.11321667,-70.86211667" TargetMode="External"/><Relationship Id="rId765" Type="http://schemas.openxmlformats.org/officeDocument/2006/relationships/hyperlink" Target="http://www.usharbormaster.com/secure/auxview.cfm?recordid=36871" TargetMode="External"/><Relationship Id="rId197" Type="http://schemas.openxmlformats.org/officeDocument/2006/relationships/hyperlink" Target="http://www.usharbormaster.com/secure/auxview.cfm?recordid=44770" TargetMode="External"/><Relationship Id="rId418" Type="http://schemas.openxmlformats.org/officeDocument/2006/relationships/hyperlink" Target="http://maps.google.com/?output=embed&amp;q=43.64567389,-70.25283694" TargetMode="External"/><Relationship Id="rId625" Type="http://schemas.openxmlformats.org/officeDocument/2006/relationships/hyperlink" Target="http://www.usharbormaster.com/secure/auxview.cfm?recordid=30053" TargetMode="External"/><Relationship Id="rId832" Type="http://schemas.openxmlformats.org/officeDocument/2006/relationships/hyperlink" Target="http://www.usharbormaster.com/secure/AuxAidReport_new.cfm?id=28306" TargetMode="External"/><Relationship Id="rId264" Type="http://schemas.openxmlformats.org/officeDocument/2006/relationships/hyperlink" Target="http://www.usharbormaster.com/secure/AuxAidReport_new.cfm?id=31071" TargetMode="External"/><Relationship Id="rId471" Type="http://schemas.openxmlformats.org/officeDocument/2006/relationships/hyperlink" Target="http://maps.google.com/?output=embed&amp;q=44.01983333,-69.54337222" TargetMode="External"/><Relationship Id="rId59" Type="http://schemas.openxmlformats.org/officeDocument/2006/relationships/hyperlink" Target="http://maps.google.com/?output=embed&amp;q=43.73388056,-70.16216111" TargetMode="External"/><Relationship Id="rId124" Type="http://schemas.openxmlformats.org/officeDocument/2006/relationships/hyperlink" Target="http://www.usharbormaster.com/secure/AuxAidReport_new.cfm?id=28341" TargetMode="External"/><Relationship Id="rId569" Type="http://schemas.openxmlformats.org/officeDocument/2006/relationships/hyperlink" Target="http://www.usharbormaster.com/secure/auxview.cfm?recordid=30353" TargetMode="External"/><Relationship Id="rId776" Type="http://schemas.openxmlformats.org/officeDocument/2006/relationships/hyperlink" Target="http://www.usharbormaster.com/secure/AuxAidReport_new.cfm?id=36867" TargetMode="External"/><Relationship Id="rId331" Type="http://schemas.openxmlformats.org/officeDocument/2006/relationships/hyperlink" Target="http://maps.google.com/?output=embed&amp;q=43.40150000,-70.39900000" TargetMode="External"/><Relationship Id="rId429" Type="http://schemas.openxmlformats.org/officeDocument/2006/relationships/hyperlink" Target="http://www.usharbormaster.com/secure/auxview.cfm?recordid=28386" TargetMode="External"/><Relationship Id="rId636" Type="http://schemas.openxmlformats.org/officeDocument/2006/relationships/hyperlink" Target="http://www.usharbormaster.com/secure/AuxAidReport_new.cfm?id=42715" TargetMode="External"/><Relationship Id="rId843" Type="http://schemas.openxmlformats.org/officeDocument/2006/relationships/hyperlink" Target="http://maps.google.com/?output=embed&amp;q=43.93075000,-69.57958333" TargetMode="External"/><Relationship Id="rId275" Type="http://schemas.openxmlformats.org/officeDocument/2006/relationships/hyperlink" Target="http://maps.google.com/?output=embed&amp;q=43.80249278,-70.04369889" TargetMode="External"/><Relationship Id="rId482" Type="http://schemas.openxmlformats.org/officeDocument/2006/relationships/hyperlink" Target="http://maps.google.com/?output=embed&amp;q=43.99993611,-69.54590556" TargetMode="External"/><Relationship Id="rId703" Type="http://schemas.openxmlformats.org/officeDocument/2006/relationships/hyperlink" Target="http://maps.google.com/?output=embed&amp;q=43.79240000,-70.15026667" TargetMode="External"/><Relationship Id="rId910" Type="http://schemas.openxmlformats.org/officeDocument/2006/relationships/hyperlink" Target="http://maps.google.com/?output=embed&amp;q=43.47000000,-70.34944444" TargetMode="External"/><Relationship Id="rId135" Type="http://schemas.openxmlformats.org/officeDocument/2006/relationships/hyperlink" Target="http://maps.google.com/?output=embed&amp;q=43.84388889,-69.55930556" TargetMode="External"/><Relationship Id="rId342" Type="http://schemas.openxmlformats.org/officeDocument/2006/relationships/hyperlink" Target="http://maps.google.com/?output=embed&amp;q=43.84788333,-69.62850000" TargetMode="External"/><Relationship Id="rId787" Type="http://schemas.openxmlformats.org/officeDocument/2006/relationships/hyperlink" Target="http://maps.google.com/?output=embed&amp;q=43.65552000,-70.23485306" TargetMode="External"/><Relationship Id="rId202" Type="http://schemas.openxmlformats.org/officeDocument/2006/relationships/hyperlink" Target="http://maps.google.com/?output=embed&amp;q=42.95054972,-70.71471972" TargetMode="External"/><Relationship Id="rId647" Type="http://schemas.openxmlformats.org/officeDocument/2006/relationships/hyperlink" Target="http://maps.google.com/?output=embed&amp;q=43.92102778,-69.59222222" TargetMode="External"/><Relationship Id="rId854" Type="http://schemas.openxmlformats.org/officeDocument/2006/relationships/hyperlink" Target="http://maps.google.com/?output=embed&amp;q=42.92930833,-70.6950916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39A9-BA6B-42A3-BE24-51F864A97B0D}">
  <dimension ref="A1:Q237"/>
  <sheetViews>
    <sheetView topLeftCell="E1" workbookViewId="0">
      <selection activeCell="E1" sqref="E1:K1"/>
    </sheetView>
  </sheetViews>
  <sheetFormatPr defaultRowHeight="14.4" x14ac:dyDescent="0.3"/>
  <cols>
    <col min="1" max="2" width="22" customWidth="1"/>
    <col min="3" max="3" width="12.109375" customWidth="1"/>
    <col min="4" max="4" width="11.33203125" customWidth="1"/>
    <col min="5" max="5" width="23" customWidth="1"/>
    <col min="6" max="6" width="12.77734375" customWidth="1"/>
    <col min="7" max="7" width="13.88671875" customWidth="1"/>
  </cols>
  <sheetData>
    <row r="1" spans="1:17" x14ac:dyDescent="0.3">
      <c r="E1">
        <f>COUNTA(A3:A500)</f>
        <v>235</v>
      </c>
      <c r="F1">
        <f>E1/3</f>
        <v>78.333333333333329</v>
      </c>
      <c r="G1">
        <v>79</v>
      </c>
      <c r="J1">
        <f>COUNTIF(J3:J500,"Yes")</f>
        <v>23</v>
      </c>
    </row>
    <row r="2" spans="1:17" ht="28.8" x14ac:dyDescent="0.3">
      <c r="A2" s="267" t="s">
        <v>729</v>
      </c>
      <c r="B2" s="267" t="s">
        <v>730</v>
      </c>
      <c r="C2" s="267" t="s">
        <v>731</v>
      </c>
      <c r="D2" s="267" t="s">
        <v>732</v>
      </c>
      <c r="E2" s="267" t="s">
        <v>681</v>
      </c>
      <c r="F2" s="267" t="s">
        <v>721</v>
      </c>
      <c r="G2" s="267" t="s">
        <v>722</v>
      </c>
      <c r="H2" s="267" t="s">
        <v>723</v>
      </c>
      <c r="I2" s="267" t="s">
        <v>724</v>
      </c>
      <c r="J2" s="267" t="s">
        <v>725</v>
      </c>
      <c r="K2" s="267" t="s">
        <v>733</v>
      </c>
      <c r="L2" s="267" t="s">
        <v>682</v>
      </c>
      <c r="M2" s="267" t="s">
        <v>734</v>
      </c>
      <c r="N2" s="267" t="s">
        <v>735</v>
      </c>
      <c r="O2" s="267" t="s">
        <v>726</v>
      </c>
      <c r="P2" s="267" t="s">
        <v>736</v>
      </c>
      <c r="Q2" s="266"/>
    </row>
    <row r="3" spans="1:17" ht="45" customHeight="1" x14ac:dyDescent="0.3">
      <c r="A3" s="259" t="s">
        <v>737</v>
      </c>
      <c r="B3" s="268">
        <v>44849</v>
      </c>
      <c r="C3" s="260"/>
      <c r="D3" s="260" t="s">
        <v>738</v>
      </c>
      <c r="E3" s="269" t="s">
        <v>6</v>
      </c>
      <c r="F3" s="269" t="s">
        <v>7</v>
      </c>
      <c r="G3" s="269" t="s">
        <v>8</v>
      </c>
      <c r="H3" s="262" t="s">
        <v>739</v>
      </c>
      <c r="I3" s="262" t="s">
        <v>9</v>
      </c>
      <c r="J3" s="262" t="s">
        <v>10</v>
      </c>
      <c r="K3" s="262" t="s">
        <v>740</v>
      </c>
      <c r="L3" s="262" t="s">
        <v>741</v>
      </c>
      <c r="M3" s="260" t="s">
        <v>742</v>
      </c>
      <c r="N3" s="260" t="s">
        <v>743</v>
      </c>
      <c r="O3" s="262" t="s">
        <v>11</v>
      </c>
      <c r="P3" s="269" t="s">
        <v>744</v>
      </c>
      <c r="Q3" s="261"/>
    </row>
    <row r="4" spans="1:17" ht="45" customHeight="1" x14ac:dyDescent="0.3">
      <c r="A4" s="259" t="s">
        <v>737</v>
      </c>
      <c r="B4" s="270">
        <v>44849</v>
      </c>
      <c r="C4" s="263"/>
      <c r="D4" s="263" t="s">
        <v>745</v>
      </c>
      <c r="E4" s="271" t="s">
        <v>12</v>
      </c>
      <c r="F4" s="271" t="s">
        <v>13</v>
      </c>
      <c r="G4" s="271" t="s">
        <v>14</v>
      </c>
      <c r="H4" s="265" t="s">
        <v>739</v>
      </c>
      <c r="I4" s="265" t="s">
        <v>9</v>
      </c>
      <c r="J4" s="265" t="s">
        <v>10</v>
      </c>
      <c r="K4" s="265" t="s">
        <v>740</v>
      </c>
      <c r="L4" s="265" t="s">
        <v>741</v>
      </c>
      <c r="M4" s="263" t="s">
        <v>742</v>
      </c>
      <c r="N4" s="263" t="s">
        <v>743</v>
      </c>
      <c r="O4" s="265" t="s">
        <v>11</v>
      </c>
      <c r="P4" s="271" t="s">
        <v>744</v>
      </c>
      <c r="Q4" s="264"/>
    </row>
    <row r="5" spans="1:17" ht="45" customHeight="1" x14ac:dyDescent="0.3">
      <c r="A5" s="259" t="s">
        <v>737</v>
      </c>
      <c r="B5" s="268">
        <v>45489</v>
      </c>
      <c r="C5" s="260"/>
      <c r="D5" s="260" t="s">
        <v>746</v>
      </c>
      <c r="E5" s="269" t="s">
        <v>15</v>
      </c>
      <c r="F5" s="269" t="s">
        <v>16</v>
      </c>
      <c r="G5" s="269" t="s">
        <v>17</v>
      </c>
      <c r="H5" s="262" t="s">
        <v>739</v>
      </c>
      <c r="I5" s="262" t="s">
        <v>9</v>
      </c>
      <c r="J5" s="262" t="s">
        <v>10</v>
      </c>
      <c r="K5" s="262" t="s">
        <v>740</v>
      </c>
      <c r="L5" s="262" t="s">
        <v>741</v>
      </c>
      <c r="M5" s="260" t="s">
        <v>742</v>
      </c>
      <c r="N5" s="260" t="s">
        <v>743</v>
      </c>
      <c r="O5" s="262" t="s">
        <v>11</v>
      </c>
      <c r="P5" s="269" t="s">
        <v>744</v>
      </c>
      <c r="Q5" s="261"/>
    </row>
    <row r="6" spans="1:17" ht="45" customHeight="1" x14ac:dyDescent="0.3">
      <c r="A6" s="259" t="s">
        <v>737</v>
      </c>
      <c r="B6" s="263" t="s">
        <v>747</v>
      </c>
      <c r="C6" s="263"/>
      <c r="D6" s="263" t="s">
        <v>748</v>
      </c>
      <c r="E6" s="271" t="s">
        <v>19</v>
      </c>
      <c r="F6" s="271" t="s">
        <v>20</v>
      </c>
      <c r="G6" s="271" t="s">
        <v>21</v>
      </c>
      <c r="H6" s="265" t="s">
        <v>739</v>
      </c>
      <c r="I6" s="265" t="s">
        <v>9</v>
      </c>
      <c r="J6" s="265" t="s">
        <v>18</v>
      </c>
      <c r="K6" s="265" t="s">
        <v>740</v>
      </c>
      <c r="L6" s="265" t="s">
        <v>741</v>
      </c>
      <c r="M6" s="263" t="s">
        <v>742</v>
      </c>
      <c r="N6" s="263" t="s">
        <v>743</v>
      </c>
      <c r="O6" s="265" t="s">
        <v>11</v>
      </c>
      <c r="P6" s="271" t="s">
        <v>744</v>
      </c>
      <c r="Q6" s="264"/>
    </row>
    <row r="7" spans="1:17" ht="45" customHeight="1" x14ac:dyDescent="0.3">
      <c r="A7" s="259" t="s">
        <v>737</v>
      </c>
      <c r="B7" s="260" t="s">
        <v>749</v>
      </c>
      <c r="C7" s="260"/>
      <c r="D7" s="260" t="s">
        <v>750</v>
      </c>
      <c r="E7" s="269" t="s">
        <v>22</v>
      </c>
      <c r="F7" s="269" t="s">
        <v>23</v>
      </c>
      <c r="G7" s="269" t="s">
        <v>24</v>
      </c>
      <c r="H7" s="262" t="s">
        <v>739</v>
      </c>
      <c r="I7" s="262" t="s">
        <v>9</v>
      </c>
      <c r="J7" s="262" t="s">
        <v>10</v>
      </c>
      <c r="K7" s="262" t="s">
        <v>740</v>
      </c>
      <c r="L7" s="262" t="s">
        <v>751</v>
      </c>
      <c r="M7" s="260" t="s">
        <v>752</v>
      </c>
      <c r="N7" s="260" t="s">
        <v>743</v>
      </c>
      <c r="O7" s="262" t="s">
        <v>25</v>
      </c>
      <c r="P7" s="269" t="s">
        <v>744</v>
      </c>
      <c r="Q7" s="261"/>
    </row>
    <row r="8" spans="1:17" ht="45" customHeight="1" x14ac:dyDescent="0.3">
      <c r="A8" s="259" t="s">
        <v>737</v>
      </c>
      <c r="B8" s="270">
        <v>45489</v>
      </c>
      <c r="C8" s="263"/>
      <c r="D8" s="263" t="s">
        <v>753</v>
      </c>
      <c r="E8" s="271" t="s">
        <v>26</v>
      </c>
      <c r="F8" s="271" t="s">
        <v>27</v>
      </c>
      <c r="G8" s="271" t="s">
        <v>28</v>
      </c>
      <c r="H8" s="265" t="s">
        <v>739</v>
      </c>
      <c r="I8" s="265" t="s">
        <v>9</v>
      </c>
      <c r="J8" s="265" t="s">
        <v>10</v>
      </c>
      <c r="K8" s="265" t="s">
        <v>740</v>
      </c>
      <c r="L8" s="265" t="s">
        <v>741</v>
      </c>
      <c r="M8" s="263" t="s">
        <v>754</v>
      </c>
      <c r="N8" s="263" t="s">
        <v>755</v>
      </c>
      <c r="O8" s="265"/>
      <c r="P8" s="271" t="s">
        <v>744</v>
      </c>
      <c r="Q8" s="264"/>
    </row>
    <row r="9" spans="1:17" ht="45" customHeight="1" x14ac:dyDescent="0.3">
      <c r="A9" s="259" t="s">
        <v>737</v>
      </c>
      <c r="B9" s="268">
        <v>45121</v>
      </c>
      <c r="C9" s="260"/>
      <c r="D9" s="260" t="s">
        <v>756</v>
      </c>
      <c r="E9" s="269" t="s">
        <v>29</v>
      </c>
      <c r="F9" s="269" t="s">
        <v>30</v>
      </c>
      <c r="G9" s="269" t="s">
        <v>31</v>
      </c>
      <c r="H9" s="262" t="s">
        <v>739</v>
      </c>
      <c r="I9" s="262" t="s">
        <v>9</v>
      </c>
      <c r="J9" s="262" t="s">
        <v>10</v>
      </c>
      <c r="K9" s="262" t="s">
        <v>740</v>
      </c>
      <c r="L9" s="262" t="s">
        <v>741</v>
      </c>
      <c r="M9" s="260" t="s">
        <v>754</v>
      </c>
      <c r="N9" s="260" t="s">
        <v>755</v>
      </c>
      <c r="O9" s="262"/>
      <c r="P9" s="269" t="s">
        <v>744</v>
      </c>
      <c r="Q9" s="261"/>
    </row>
    <row r="10" spans="1:17" ht="45" customHeight="1" x14ac:dyDescent="0.3">
      <c r="A10" s="259" t="s">
        <v>737</v>
      </c>
      <c r="B10" s="263" t="s">
        <v>1262</v>
      </c>
      <c r="C10" s="263" t="s">
        <v>757</v>
      </c>
      <c r="D10" s="263" t="s">
        <v>758</v>
      </c>
      <c r="E10" s="271" t="s">
        <v>759</v>
      </c>
      <c r="F10" s="271" t="s">
        <v>760</v>
      </c>
      <c r="G10" s="271" t="s">
        <v>761</v>
      </c>
      <c r="H10" s="265" t="s">
        <v>762</v>
      </c>
      <c r="I10" s="265" t="s">
        <v>32</v>
      </c>
      <c r="J10" s="265" t="s">
        <v>10</v>
      </c>
      <c r="K10" s="265" t="s">
        <v>763</v>
      </c>
      <c r="L10" s="265" t="s">
        <v>764</v>
      </c>
      <c r="M10" s="263" t="s">
        <v>765</v>
      </c>
      <c r="N10" s="263" t="s">
        <v>755</v>
      </c>
      <c r="O10" s="265"/>
      <c r="P10" s="271" t="s">
        <v>744</v>
      </c>
      <c r="Q10" s="264"/>
    </row>
    <row r="11" spans="1:17" ht="45" customHeight="1" x14ac:dyDescent="0.3">
      <c r="A11" s="259" t="s">
        <v>737</v>
      </c>
      <c r="B11" s="260" t="s">
        <v>1262</v>
      </c>
      <c r="C11" s="260" t="s">
        <v>766</v>
      </c>
      <c r="D11" s="260" t="s">
        <v>767</v>
      </c>
      <c r="E11" s="269" t="s">
        <v>768</v>
      </c>
      <c r="F11" s="269" t="s">
        <v>769</v>
      </c>
      <c r="G11" s="269" t="s">
        <v>770</v>
      </c>
      <c r="H11" s="262" t="s">
        <v>762</v>
      </c>
      <c r="I11" s="262" t="s">
        <v>32</v>
      </c>
      <c r="J11" s="262" t="s">
        <v>10</v>
      </c>
      <c r="K11" s="262" t="s">
        <v>763</v>
      </c>
      <c r="L11" s="262" t="s">
        <v>764</v>
      </c>
      <c r="M11" s="260" t="s">
        <v>765</v>
      </c>
      <c r="N11" s="260" t="s">
        <v>755</v>
      </c>
      <c r="O11" s="262"/>
      <c r="P11" s="269" t="s">
        <v>744</v>
      </c>
      <c r="Q11" s="261"/>
    </row>
    <row r="12" spans="1:17" ht="45" customHeight="1" x14ac:dyDescent="0.3">
      <c r="A12" s="259" t="s">
        <v>737</v>
      </c>
      <c r="B12" s="263" t="s">
        <v>1262</v>
      </c>
      <c r="C12" s="263" t="s">
        <v>771</v>
      </c>
      <c r="D12" s="263" t="s">
        <v>772</v>
      </c>
      <c r="E12" s="271" t="s">
        <v>773</v>
      </c>
      <c r="F12" s="271" t="s">
        <v>774</v>
      </c>
      <c r="G12" s="271" t="s">
        <v>775</v>
      </c>
      <c r="H12" s="265" t="s">
        <v>762</v>
      </c>
      <c r="I12" s="265" t="s">
        <v>32</v>
      </c>
      <c r="J12" s="265" t="s">
        <v>10</v>
      </c>
      <c r="K12" s="265" t="s">
        <v>763</v>
      </c>
      <c r="L12" s="265" t="s">
        <v>764</v>
      </c>
      <c r="M12" s="263" t="s">
        <v>765</v>
      </c>
      <c r="N12" s="263" t="s">
        <v>755</v>
      </c>
      <c r="O12" s="265"/>
      <c r="P12" s="271" t="s">
        <v>744</v>
      </c>
      <c r="Q12" s="264"/>
    </row>
    <row r="13" spans="1:17" ht="45" customHeight="1" x14ac:dyDescent="0.3">
      <c r="A13" s="259" t="s">
        <v>737</v>
      </c>
      <c r="B13" s="260" t="s">
        <v>1262</v>
      </c>
      <c r="C13" s="260" t="s">
        <v>776</v>
      </c>
      <c r="D13" s="260" t="s">
        <v>777</v>
      </c>
      <c r="E13" s="269" t="s">
        <v>778</v>
      </c>
      <c r="F13" s="269" t="s">
        <v>779</v>
      </c>
      <c r="G13" s="269" t="s">
        <v>780</v>
      </c>
      <c r="H13" s="262" t="s">
        <v>762</v>
      </c>
      <c r="I13" s="262" t="s">
        <v>32</v>
      </c>
      <c r="J13" s="262" t="s">
        <v>10</v>
      </c>
      <c r="K13" s="262" t="s">
        <v>763</v>
      </c>
      <c r="L13" s="262" t="s">
        <v>764</v>
      </c>
      <c r="M13" s="260" t="s">
        <v>765</v>
      </c>
      <c r="N13" s="260" t="s">
        <v>755</v>
      </c>
      <c r="O13" s="262"/>
      <c r="P13" s="269" t="s">
        <v>744</v>
      </c>
      <c r="Q13" s="261"/>
    </row>
    <row r="14" spans="1:17" ht="45" customHeight="1" x14ac:dyDescent="0.3">
      <c r="A14" s="259" t="s">
        <v>737</v>
      </c>
      <c r="B14" s="263" t="s">
        <v>1263</v>
      </c>
      <c r="C14" s="263" t="s">
        <v>781</v>
      </c>
      <c r="D14" s="263" t="s">
        <v>782</v>
      </c>
      <c r="E14" s="271" t="s">
        <v>783</v>
      </c>
      <c r="F14" s="271" t="s">
        <v>784</v>
      </c>
      <c r="G14" s="271" t="s">
        <v>785</v>
      </c>
      <c r="H14" s="265" t="s">
        <v>762</v>
      </c>
      <c r="I14" s="265" t="s">
        <v>32</v>
      </c>
      <c r="J14" s="265" t="s">
        <v>10</v>
      </c>
      <c r="K14" s="265" t="s">
        <v>763</v>
      </c>
      <c r="L14" s="265" t="s">
        <v>764</v>
      </c>
      <c r="M14" s="263" t="s">
        <v>765</v>
      </c>
      <c r="N14" s="263" t="s">
        <v>755</v>
      </c>
      <c r="O14" s="265"/>
      <c r="P14" s="271" t="s">
        <v>744</v>
      </c>
      <c r="Q14" s="264"/>
    </row>
    <row r="15" spans="1:17" ht="45" customHeight="1" x14ac:dyDescent="0.3">
      <c r="A15" s="259" t="s">
        <v>737</v>
      </c>
      <c r="B15" s="260" t="s">
        <v>1262</v>
      </c>
      <c r="C15" s="260" t="s">
        <v>786</v>
      </c>
      <c r="D15" s="260" t="s">
        <v>787</v>
      </c>
      <c r="E15" s="269" t="s">
        <v>788</v>
      </c>
      <c r="F15" s="269" t="s">
        <v>789</v>
      </c>
      <c r="G15" s="269" t="s">
        <v>790</v>
      </c>
      <c r="H15" s="262" t="s">
        <v>762</v>
      </c>
      <c r="I15" s="262" t="s">
        <v>32</v>
      </c>
      <c r="J15" s="262" t="s">
        <v>10</v>
      </c>
      <c r="K15" s="262" t="s">
        <v>763</v>
      </c>
      <c r="L15" s="262" t="s">
        <v>764</v>
      </c>
      <c r="M15" s="260" t="s">
        <v>765</v>
      </c>
      <c r="N15" s="260" t="s">
        <v>755</v>
      </c>
      <c r="O15" s="262"/>
      <c r="P15" s="269" t="s">
        <v>744</v>
      </c>
      <c r="Q15" s="261"/>
    </row>
    <row r="16" spans="1:17" ht="45" customHeight="1" x14ac:dyDescent="0.3">
      <c r="A16" s="259" t="s">
        <v>737</v>
      </c>
      <c r="B16" s="263" t="s">
        <v>1262</v>
      </c>
      <c r="C16" s="263" t="s">
        <v>792</v>
      </c>
      <c r="D16" s="263" t="s">
        <v>793</v>
      </c>
      <c r="E16" s="271" t="s">
        <v>33</v>
      </c>
      <c r="F16" s="271" t="s">
        <v>34</v>
      </c>
      <c r="G16" s="271" t="s">
        <v>35</v>
      </c>
      <c r="H16" s="265" t="s">
        <v>762</v>
      </c>
      <c r="I16" s="265" t="s">
        <v>32</v>
      </c>
      <c r="J16" s="265" t="s">
        <v>10</v>
      </c>
      <c r="K16" s="265" t="s">
        <v>763</v>
      </c>
      <c r="L16" s="265" t="s">
        <v>764</v>
      </c>
      <c r="M16" s="263" t="s">
        <v>794</v>
      </c>
      <c r="N16" s="263" t="s">
        <v>755</v>
      </c>
      <c r="O16" s="265"/>
      <c r="P16" s="271" t="s">
        <v>744</v>
      </c>
      <c r="Q16" s="264"/>
    </row>
    <row r="17" spans="1:17" ht="45" customHeight="1" x14ac:dyDescent="0.3">
      <c r="A17" s="259" t="s">
        <v>737</v>
      </c>
      <c r="B17" s="260" t="s">
        <v>795</v>
      </c>
      <c r="C17" s="260"/>
      <c r="D17" s="260" t="s">
        <v>796</v>
      </c>
      <c r="E17" s="269" t="s">
        <v>36</v>
      </c>
      <c r="F17" s="269" t="s">
        <v>37</v>
      </c>
      <c r="G17" s="269" t="s">
        <v>38</v>
      </c>
      <c r="H17" s="262" t="s">
        <v>739</v>
      </c>
      <c r="I17" s="262" t="s">
        <v>9</v>
      </c>
      <c r="J17" s="262" t="s">
        <v>10</v>
      </c>
      <c r="K17" s="262" t="s">
        <v>797</v>
      </c>
      <c r="L17" s="262" t="s">
        <v>798</v>
      </c>
      <c r="M17" s="260" t="s">
        <v>799</v>
      </c>
      <c r="N17" s="260" t="s">
        <v>743</v>
      </c>
      <c r="O17" s="262" t="s">
        <v>39</v>
      </c>
      <c r="P17" s="269" t="s">
        <v>744</v>
      </c>
      <c r="Q17" s="261"/>
    </row>
    <row r="18" spans="1:17" ht="45" customHeight="1" x14ac:dyDescent="0.3">
      <c r="A18" s="259" t="s">
        <v>737</v>
      </c>
      <c r="B18" s="263" t="s">
        <v>1264</v>
      </c>
      <c r="C18" s="263"/>
      <c r="D18" s="263" t="s">
        <v>800</v>
      </c>
      <c r="E18" s="271" t="s">
        <v>40</v>
      </c>
      <c r="F18" s="271" t="s">
        <v>41</v>
      </c>
      <c r="G18" s="271" t="s">
        <v>42</v>
      </c>
      <c r="H18" s="265" t="s">
        <v>762</v>
      </c>
      <c r="I18" s="265" t="s">
        <v>32</v>
      </c>
      <c r="J18" s="265" t="s">
        <v>10</v>
      </c>
      <c r="K18" s="265" t="s">
        <v>740</v>
      </c>
      <c r="L18" s="265" t="s">
        <v>801</v>
      </c>
      <c r="M18" s="263" t="s">
        <v>802</v>
      </c>
      <c r="N18" s="263" t="s">
        <v>743</v>
      </c>
      <c r="O18" s="265" t="s">
        <v>43</v>
      </c>
      <c r="P18" s="271" t="s">
        <v>744</v>
      </c>
      <c r="Q18" s="264"/>
    </row>
    <row r="19" spans="1:17" ht="45" customHeight="1" x14ac:dyDescent="0.3">
      <c r="A19" s="259" t="s">
        <v>737</v>
      </c>
      <c r="B19" s="260" t="s">
        <v>1264</v>
      </c>
      <c r="C19" s="260"/>
      <c r="D19" s="260" t="s">
        <v>803</v>
      </c>
      <c r="E19" s="269" t="s">
        <v>44</v>
      </c>
      <c r="F19" s="269" t="s">
        <v>45</v>
      </c>
      <c r="G19" s="269" t="s">
        <v>46</v>
      </c>
      <c r="H19" s="262" t="s">
        <v>762</v>
      </c>
      <c r="I19" s="262" t="s">
        <v>32</v>
      </c>
      <c r="J19" s="262" t="s">
        <v>10</v>
      </c>
      <c r="K19" s="262" t="s">
        <v>740</v>
      </c>
      <c r="L19" s="262" t="s">
        <v>801</v>
      </c>
      <c r="M19" s="260" t="s">
        <v>802</v>
      </c>
      <c r="N19" s="260" t="s">
        <v>743</v>
      </c>
      <c r="O19" s="262" t="s">
        <v>43</v>
      </c>
      <c r="P19" s="269" t="s">
        <v>744</v>
      </c>
      <c r="Q19" s="261"/>
    </row>
    <row r="20" spans="1:17" ht="45" customHeight="1" x14ac:dyDescent="0.3">
      <c r="A20" s="259" t="s">
        <v>737</v>
      </c>
      <c r="B20" s="263" t="s">
        <v>804</v>
      </c>
      <c r="C20" s="263"/>
      <c r="D20" s="263" t="s">
        <v>805</v>
      </c>
      <c r="E20" s="271" t="s">
        <v>47</v>
      </c>
      <c r="F20" s="271" t="s">
        <v>48</v>
      </c>
      <c r="G20" s="271" t="s">
        <v>49</v>
      </c>
      <c r="H20" s="265" t="s">
        <v>762</v>
      </c>
      <c r="I20" s="265" t="s">
        <v>32</v>
      </c>
      <c r="J20" s="265" t="s">
        <v>10</v>
      </c>
      <c r="K20" s="265" t="s">
        <v>740</v>
      </c>
      <c r="L20" s="265" t="s">
        <v>801</v>
      </c>
      <c r="M20" s="263" t="s">
        <v>806</v>
      </c>
      <c r="N20" s="263" t="s">
        <v>743</v>
      </c>
      <c r="O20" s="265" t="s">
        <v>43</v>
      </c>
      <c r="P20" s="271" t="s">
        <v>744</v>
      </c>
      <c r="Q20" s="264"/>
    </row>
    <row r="21" spans="1:17" ht="45" customHeight="1" x14ac:dyDescent="0.3">
      <c r="A21" s="259" t="s">
        <v>737</v>
      </c>
      <c r="B21" s="260" t="s">
        <v>1264</v>
      </c>
      <c r="C21" s="260"/>
      <c r="D21" s="260" t="s">
        <v>807</v>
      </c>
      <c r="E21" s="269" t="s">
        <v>50</v>
      </c>
      <c r="F21" s="269" t="s">
        <v>51</v>
      </c>
      <c r="G21" s="269" t="s">
        <v>52</v>
      </c>
      <c r="H21" s="262" t="s">
        <v>762</v>
      </c>
      <c r="I21" s="262" t="s">
        <v>32</v>
      </c>
      <c r="J21" s="262" t="s">
        <v>10</v>
      </c>
      <c r="K21" s="262" t="s">
        <v>740</v>
      </c>
      <c r="L21" s="262" t="s">
        <v>801</v>
      </c>
      <c r="M21" s="260" t="s">
        <v>802</v>
      </c>
      <c r="N21" s="260" t="s">
        <v>743</v>
      </c>
      <c r="O21" s="262" t="s">
        <v>43</v>
      </c>
      <c r="P21" s="269" t="s">
        <v>744</v>
      </c>
      <c r="Q21" s="261"/>
    </row>
    <row r="22" spans="1:17" ht="45" customHeight="1" x14ac:dyDescent="0.3">
      <c r="A22" s="259" t="s">
        <v>737</v>
      </c>
      <c r="B22" s="270">
        <v>44908</v>
      </c>
      <c r="C22" s="263"/>
      <c r="D22" s="263" t="s">
        <v>808</v>
      </c>
      <c r="E22" s="271" t="s">
        <v>53</v>
      </c>
      <c r="F22" s="271" t="s">
        <v>54</v>
      </c>
      <c r="G22" s="271" t="s">
        <v>55</v>
      </c>
      <c r="H22" s="265" t="s">
        <v>809</v>
      </c>
      <c r="I22" s="265" t="s">
        <v>9</v>
      </c>
      <c r="J22" s="265" t="s">
        <v>10</v>
      </c>
      <c r="K22" s="265" t="s">
        <v>740</v>
      </c>
      <c r="L22" s="265" t="s">
        <v>801</v>
      </c>
      <c r="M22" s="263" t="s">
        <v>810</v>
      </c>
      <c r="N22" s="263" t="s">
        <v>755</v>
      </c>
      <c r="O22" s="265"/>
      <c r="P22" s="271" t="s">
        <v>744</v>
      </c>
      <c r="Q22" s="264"/>
    </row>
    <row r="23" spans="1:17" ht="45" customHeight="1" x14ac:dyDescent="0.3">
      <c r="A23" s="259" t="s">
        <v>737</v>
      </c>
      <c r="B23" s="260" t="s">
        <v>811</v>
      </c>
      <c r="C23" s="260" t="s">
        <v>812</v>
      </c>
      <c r="D23" s="260" t="s">
        <v>813</v>
      </c>
      <c r="E23" s="269" t="s">
        <v>56</v>
      </c>
      <c r="F23" s="269" t="s">
        <v>57</v>
      </c>
      <c r="G23" s="269" t="s">
        <v>58</v>
      </c>
      <c r="H23" s="262" t="s">
        <v>739</v>
      </c>
      <c r="I23" s="262" t="s">
        <v>32</v>
      </c>
      <c r="J23" s="262" t="s">
        <v>10</v>
      </c>
      <c r="K23" s="262" t="s">
        <v>763</v>
      </c>
      <c r="L23" s="262" t="s">
        <v>814</v>
      </c>
      <c r="M23" s="260" t="s">
        <v>815</v>
      </c>
      <c r="N23" s="260" t="s">
        <v>743</v>
      </c>
      <c r="O23" s="262" t="s">
        <v>59</v>
      </c>
      <c r="P23" s="269" t="s">
        <v>744</v>
      </c>
      <c r="Q23" s="261"/>
    </row>
    <row r="24" spans="1:17" ht="45" customHeight="1" x14ac:dyDescent="0.3">
      <c r="A24" s="259" t="s">
        <v>737</v>
      </c>
      <c r="B24" s="263" t="s">
        <v>1265</v>
      </c>
      <c r="C24" s="263"/>
      <c r="D24" s="263" t="s">
        <v>816</v>
      </c>
      <c r="E24" s="271" t="s">
        <v>60</v>
      </c>
      <c r="F24" s="271" t="s">
        <v>61</v>
      </c>
      <c r="G24" s="271" t="s">
        <v>62</v>
      </c>
      <c r="H24" s="265" t="s">
        <v>739</v>
      </c>
      <c r="I24" s="265" t="s">
        <v>9</v>
      </c>
      <c r="J24" s="265" t="s">
        <v>10</v>
      </c>
      <c r="K24" s="265" t="s">
        <v>740</v>
      </c>
      <c r="L24" s="265" t="s">
        <v>801</v>
      </c>
      <c r="M24" s="263" t="s">
        <v>817</v>
      </c>
      <c r="N24" s="263" t="s">
        <v>743</v>
      </c>
      <c r="O24" s="265" t="s">
        <v>63</v>
      </c>
      <c r="P24" s="271" t="s">
        <v>744</v>
      </c>
      <c r="Q24" s="264"/>
    </row>
    <row r="25" spans="1:17" ht="45" customHeight="1" x14ac:dyDescent="0.3">
      <c r="A25" s="259" t="s">
        <v>737</v>
      </c>
      <c r="B25" s="260" t="s">
        <v>1265</v>
      </c>
      <c r="C25" s="260"/>
      <c r="D25" s="260" t="s">
        <v>818</v>
      </c>
      <c r="E25" s="269" t="s">
        <v>64</v>
      </c>
      <c r="F25" s="269" t="s">
        <v>65</v>
      </c>
      <c r="G25" s="269" t="s">
        <v>66</v>
      </c>
      <c r="H25" s="262" t="s">
        <v>739</v>
      </c>
      <c r="I25" s="262" t="s">
        <v>9</v>
      </c>
      <c r="J25" s="262" t="s">
        <v>10</v>
      </c>
      <c r="K25" s="262" t="s">
        <v>740</v>
      </c>
      <c r="L25" s="262" t="s">
        <v>801</v>
      </c>
      <c r="M25" s="260" t="s">
        <v>817</v>
      </c>
      <c r="N25" s="260" t="s">
        <v>743</v>
      </c>
      <c r="O25" s="262" t="s">
        <v>63</v>
      </c>
      <c r="P25" s="269" t="s">
        <v>744</v>
      </c>
      <c r="Q25" s="261"/>
    </row>
    <row r="26" spans="1:17" ht="45" customHeight="1" x14ac:dyDescent="0.3">
      <c r="A26" s="259" t="s">
        <v>737</v>
      </c>
      <c r="B26" s="263" t="s">
        <v>1265</v>
      </c>
      <c r="C26" s="263"/>
      <c r="D26" s="263" t="s">
        <v>819</v>
      </c>
      <c r="E26" s="271" t="s">
        <v>67</v>
      </c>
      <c r="F26" s="271" t="s">
        <v>68</v>
      </c>
      <c r="G26" s="271" t="s">
        <v>69</v>
      </c>
      <c r="H26" s="265" t="s">
        <v>739</v>
      </c>
      <c r="I26" s="265" t="s">
        <v>9</v>
      </c>
      <c r="J26" s="265" t="s">
        <v>10</v>
      </c>
      <c r="K26" s="265" t="s">
        <v>740</v>
      </c>
      <c r="L26" s="265" t="s">
        <v>801</v>
      </c>
      <c r="M26" s="263" t="s">
        <v>817</v>
      </c>
      <c r="N26" s="263" t="s">
        <v>743</v>
      </c>
      <c r="O26" s="265" t="s">
        <v>63</v>
      </c>
      <c r="P26" s="271" t="s">
        <v>744</v>
      </c>
      <c r="Q26" s="264"/>
    </row>
    <row r="27" spans="1:17" ht="45" customHeight="1" x14ac:dyDescent="0.3">
      <c r="A27" s="259" t="s">
        <v>737</v>
      </c>
      <c r="B27" s="260" t="s">
        <v>1265</v>
      </c>
      <c r="C27" s="260"/>
      <c r="D27" s="260" t="s">
        <v>820</v>
      </c>
      <c r="E27" s="269" t="s">
        <v>70</v>
      </c>
      <c r="F27" s="269" t="s">
        <v>71</v>
      </c>
      <c r="G27" s="269" t="s">
        <v>72</v>
      </c>
      <c r="H27" s="262" t="s">
        <v>739</v>
      </c>
      <c r="I27" s="262" t="s">
        <v>9</v>
      </c>
      <c r="J27" s="262" t="s">
        <v>10</v>
      </c>
      <c r="K27" s="262" t="s">
        <v>740</v>
      </c>
      <c r="L27" s="262" t="s">
        <v>801</v>
      </c>
      <c r="M27" s="260" t="s">
        <v>817</v>
      </c>
      <c r="N27" s="260" t="s">
        <v>743</v>
      </c>
      <c r="O27" s="262" t="s">
        <v>63</v>
      </c>
      <c r="P27" s="269" t="s">
        <v>744</v>
      </c>
      <c r="Q27" s="261"/>
    </row>
    <row r="28" spans="1:17" ht="45" customHeight="1" x14ac:dyDescent="0.3">
      <c r="A28" s="259" t="s">
        <v>737</v>
      </c>
      <c r="B28" s="270">
        <v>45121</v>
      </c>
      <c r="C28" s="263" t="s">
        <v>821</v>
      </c>
      <c r="D28" s="263" t="s">
        <v>822</v>
      </c>
      <c r="E28" s="271" t="s">
        <v>74</v>
      </c>
      <c r="F28" s="271" t="s">
        <v>75</v>
      </c>
      <c r="G28" s="271" t="s">
        <v>76</v>
      </c>
      <c r="H28" s="265" t="s">
        <v>823</v>
      </c>
      <c r="I28" s="265" t="s">
        <v>32</v>
      </c>
      <c r="J28" s="265" t="s">
        <v>10</v>
      </c>
      <c r="K28" s="265" t="s">
        <v>824</v>
      </c>
      <c r="L28" s="265" t="s">
        <v>741</v>
      </c>
      <c r="M28" s="263" t="s">
        <v>825</v>
      </c>
      <c r="N28" s="263" t="s">
        <v>755</v>
      </c>
      <c r="O28" s="265"/>
      <c r="P28" s="271" t="s">
        <v>744</v>
      </c>
      <c r="Q28" s="264"/>
    </row>
    <row r="29" spans="1:17" ht="45" customHeight="1" x14ac:dyDescent="0.3">
      <c r="A29" s="259" t="s">
        <v>737</v>
      </c>
      <c r="B29" s="260" t="s">
        <v>1266</v>
      </c>
      <c r="C29" s="260"/>
      <c r="D29" s="260" t="s">
        <v>826</v>
      </c>
      <c r="E29" s="269" t="s">
        <v>727</v>
      </c>
      <c r="F29" s="269" t="s">
        <v>77</v>
      </c>
      <c r="G29" s="269" t="s">
        <v>78</v>
      </c>
      <c r="H29" s="262" t="s">
        <v>739</v>
      </c>
      <c r="I29" s="262" t="s">
        <v>9</v>
      </c>
      <c r="J29" s="262" t="s">
        <v>10</v>
      </c>
      <c r="K29" s="262" t="s">
        <v>740</v>
      </c>
      <c r="L29" s="262" t="s">
        <v>827</v>
      </c>
      <c r="M29" s="260" t="s">
        <v>828</v>
      </c>
      <c r="N29" s="260" t="s">
        <v>743</v>
      </c>
      <c r="O29" s="262" t="s">
        <v>79</v>
      </c>
      <c r="P29" s="269" t="s">
        <v>744</v>
      </c>
      <c r="Q29" s="261"/>
    </row>
    <row r="30" spans="1:17" ht="45" customHeight="1" x14ac:dyDescent="0.3">
      <c r="A30" s="259" t="s">
        <v>737</v>
      </c>
      <c r="B30" s="270">
        <v>44849</v>
      </c>
      <c r="C30" s="263"/>
      <c r="D30" s="263" t="s">
        <v>829</v>
      </c>
      <c r="E30" s="271" t="s">
        <v>80</v>
      </c>
      <c r="F30" s="271" t="s">
        <v>81</v>
      </c>
      <c r="G30" s="271" t="s">
        <v>82</v>
      </c>
      <c r="H30" s="265" t="s">
        <v>739</v>
      </c>
      <c r="I30" s="265" t="s">
        <v>9</v>
      </c>
      <c r="J30" s="265" t="s">
        <v>10</v>
      </c>
      <c r="K30" s="265" t="s">
        <v>740</v>
      </c>
      <c r="L30" s="265" t="s">
        <v>741</v>
      </c>
      <c r="M30" s="263" t="s">
        <v>742</v>
      </c>
      <c r="N30" s="263" t="s">
        <v>743</v>
      </c>
      <c r="O30" s="265" t="s">
        <v>11</v>
      </c>
      <c r="P30" s="271" t="s">
        <v>744</v>
      </c>
      <c r="Q30" s="264"/>
    </row>
    <row r="31" spans="1:17" ht="45" customHeight="1" x14ac:dyDescent="0.3">
      <c r="A31" s="259" t="s">
        <v>737</v>
      </c>
      <c r="B31" s="260" t="s">
        <v>830</v>
      </c>
      <c r="C31" s="260"/>
      <c r="D31" s="260" t="s">
        <v>831</v>
      </c>
      <c r="E31" s="269" t="s">
        <v>83</v>
      </c>
      <c r="F31" s="269" t="s">
        <v>84</v>
      </c>
      <c r="G31" s="269" t="s">
        <v>85</v>
      </c>
      <c r="H31" s="262" t="s">
        <v>739</v>
      </c>
      <c r="I31" s="262" t="s">
        <v>9</v>
      </c>
      <c r="J31" s="262" t="s">
        <v>10</v>
      </c>
      <c r="K31" s="262" t="s">
        <v>740</v>
      </c>
      <c r="L31" s="262" t="s">
        <v>801</v>
      </c>
      <c r="M31" s="260" t="s">
        <v>817</v>
      </c>
      <c r="N31" s="260" t="s">
        <v>743</v>
      </c>
      <c r="O31" s="262" t="s">
        <v>63</v>
      </c>
      <c r="P31" s="269" t="s">
        <v>744</v>
      </c>
      <c r="Q31" s="261"/>
    </row>
    <row r="32" spans="1:17" ht="45" customHeight="1" x14ac:dyDescent="0.3">
      <c r="A32" s="259" t="s">
        <v>737</v>
      </c>
      <c r="B32" s="263" t="s">
        <v>832</v>
      </c>
      <c r="C32" s="263"/>
      <c r="D32" s="263" t="s">
        <v>833</v>
      </c>
      <c r="E32" s="271" t="s">
        <v>86</v>
      </c>
      <c r="F32" s="271" t="s">
        <v>87</v>
      </c>
      <c r="G32" s="271" t="s">
        <v>88</v>
      </c>
      <c r="H32" s="265" t="s">
        <v>739</v>
      </c>
      <c r="I32" s="265" t="s">
        <v>9</v>
      </c>
      <c r="J32" s="265" t="s">
        <v>10</v>
      </c>
      <c r="K32" s="265" t="s">
        <v>740</v>
      </c>
      <c r="L32" s="265" t="s">
        <v>801</v>
      </c>
      <c r="M32" s="263" t="s">
        <v>817</v>
      </c>
      <c r="N32" s="263" t="s">
        <v>743</v>
      </c>
      <c r="O32" s="265" t="s">
        <v>63</v>
      </c>
      <c r="P32" s="271" t="s">
        <v>744</v>
      </c>
      <c r="Q32" s="264"/>
    </row>
    <row r="33" spans="1:17" ht="45" customHeight="1" x14ac:dyDescent="0.3">
      <c r="A33" s="259" t="s">
        <v>737</v>
      </c>
      <c r="B33" s="260" t="s">
        <v>830</v>
      </c>
      <c r="C33" s="260"/>
      <c r="D33" s="260" t="s">
        <v>834</v>
      </c>
      <c r="E33" s="269" t="s">
        <v>89</v>
      </c>
      <c r="F33" s="269" t="s">
        <v>90</v>
      </c>
      <c r="G33" s="269" t="s">
        <v>91</v>
      </c>
      <c r="H33" s="262" t="s">
        <v>739</v>
      </c>
      <c r="I33" s="262" t="s">
        <v>9</v>
      </c>
      <c r="J33" s="262" t="s">
        <v>10</v>
      </c>
      <c r="K33" s="262" t="s">
        <v>740</v>
      </c>
      <c r="L33" s="262" t="s">
        <v>801</v>
      </c>
      <c r="M33" s="260" t="s">
        <v>817</v>
      </c>
      <c r="N33" s="260" t="s">
        <v>743</v>
      </c>
      <c r="O33" s="262" t="s">
        <v>63</v>
      </c>
      <c r="P33" s="269" t="s">
        <v>744</v>
      </c>
      <c r="Q33" s="261"/>
    </row>
    <row r="34" spans="1:17" ht="45" customHeight="1" x14ac:dyDescent="0.3">
      <c r="A34" s="259" t="s">
        <v>737</v>
      </c>
      <c r="B34" s="263" t="s">
        <v>1262</v>
      </c>
      <c r="C34" s="263" t="s">
        <v>835</v>
      </c>
      <c r="D34" s="263" t="s">
        <v>836</v>
      </c>
      <c r="E34" s="271" t="s">
        <v>837</v>
      </c>
      <c r="F34" s="271" t="s">
        <v>838</v>
      </c>
      <c r="G34" s="271" t="s">
        <v>839</v>
      </c>
      <c r="H34" s="265" t="s">
        <v>762</v>
      </c>
      <c r="I34" s="265" t="s">
        <v>32</v>
      </c>
      <c r="J34" s="265" t="s">
        <v>18</v>
      </c>
      <c r="K34" s="265" t="s">
        <v>763</v>
      </c>
      <c r="L34" s="265" t="s">
        <v>764</v>
      </c>
      <c r="M34" s="263" t="s">
        <v>765</v>
      </c>
      <c r="N34" s="263" t="s">
        <v>755</v>
      </c>
      <c r="O34" s="265"/>
      <c r="P34" s="271" t="s">
        <v>744</v>
      </c>
      <c r="Q34" s="264"/>
    </row>
    <row r="35" spans="1:17" ht="45" customHeight="1" x14ac:dyDescent="0.3">
      <c r="A35" s="259" t="s">
        <v>737</v>
      </c>
      <c r="B35" s="260" t="s">
        <v>1262</v>
      </c>
      <c r="C35" s="260" t="s">
        <v>840</v>
      </c>
      <c r="D35" s="260" t="s">
        <v>841</v>
      </c>
      <c r="E35" s="269" t="s">
        <v>842</v>
      </c>
      <c r="F35" s="269" t="s">
        <v>843</v>
      </c>
      <c r="G35" s="269" t="s">
        <v>844</v>
      </c>
      <c r="H35" s="262" t="s">
        <v>762</v>
      </c>
      <c r="I35" s="262" t="s">
        <v>32</v>
      </c>
      <c r="J35" s="262" t="s">
        <v>10</v>
      </c>
      <c r="K35" s="262" t="s">
        <v>763</v>
      </c>
      <c r="L35" s="262" t="s">
        <v>764</v>
      </c>
      <c r="M35" s="260" t="s">
        <v>765</v>
      </c>
      <c r="N35" s="260" t="s">
        <v>755</v>
      </c>
      <c r="O35" s="262"/>
      <c r="P35" s="269" t="s">
        <v>744</v>
      </c>
      <c r="Q35" s="261"/>
    </row>
    <row r="36" spans="1:17" ht="45" customHeight="1" x14ac:dyDescent="0.3">
      <c r="A36" s="259" t="s">
        <v>737</v>
      </c>
      <c r="B36" s="263" t="s">
        <v>1262</v>
      </c>
      <c r="C36" s="263" t="s">
        <v>845</v>
      </c>
      <c r="D36" s="263" t="s">
        <v>846</v>
      </c>
      <c r="E36" s="271" t="s">
        <v>847</v>
      </c>
      <c r="F36" s="271" t="s">
        <v>848</v>
      </c>
      <c r="G36" s="271" t="s">
        <v>849</v>
      </c>
      <c r="H36" s="265" t="s">
        <v>762</v>
      </c>
      <c r="I36" s="265" t="s">
        <v>32</v>
      </c>
      <c r="J36" s="265" t="s">
        <v>10</v>
      </c>
      <c r="K36" s="265" t="s">
        <v>763</v>
      </c>
      <c r="L36" s="265" t="s">
        <v>764</v>
      </c>
      <c r="M36" s="263" t="s">
        <v>765</v>
      </c>
      <c r="N36" s="263" t="s">
        <v>755</v>
      </c>
      <c r="O36" s="265"/>
      <c r="P36" s="271" t="s">
        <v>744</v>
      </c>
      <c r="Q36" s="264"/>
    </row>
    <row r="37" spans="1:17" ht="45" customHeight="1" x14ac:dyDescent="0.3">
      <c r="A37" s="259" t="s">
        <v>737</v>
      </c>
      <c r="B37" s="260" t="s">
        <v>1262</v>
      </c>
      <c r="C37" s="260" t="s">
        <v>850</v>
      </c>
      <c r="D37" s="260" t="s">
        <v>851</v>
      </c>
      <c r="E37" s="269" t="s">
        <v>852</v>
      </c>
      <c r="F37" s="269" t="s">
        <v>853</v>
      </c>
      <c r="G37" s="269" t="s">
        <v>854</v>
      </c>
      <c r="H37" s="262" t="s">
        <v>762</v>
      </c>
      <c r="I37" s="262" t="s">
        <v>32</v>
      </c>
      <c r="J37" s="262" t="s">
        <v>10</v>
      </c>
      <c r="K37" s="262" t="s">
        <v>763</v>
      </c>
      <c r="L37" s="262" t="s">
        <v>764</v>
      </c>
      <c r="M37" s="260" t="s">
        <v>765</v>
      </c>
      <c r="N37" s="260" t="s">
        <v>755</v>
      </c>
      <c r="O37" s="262"/>
      <c r="P37" s="269" t="s">
        <v>744</v>
      </c>
      <c r="Q37" s="261"/>
    </row>
    <row r="38" spans="1:17" ht="45" customHeight="1" x14ac:dyDescent="0.3">
      <c r="A38" s="259" t="s">
        <v>737</v>
      </c>
      <c r="B38" s="263" t="s">
        <v>1262</v>
      </c>
      <c r="C38" s="263" t="s">
        <v>855</v>
      </c>
      <c r="D38" s="263" t="s">
        <v>856</v>
      </c>
      <c r="E38" s="271" t="s">
        <v>857</v>
      </c>
      <c r="F38" s="271" t="s">
        <v>858</v>
      </c>
      <c r="G38" s="271" t="s">
        <v>859</v>
      </c>
      <c r="H38" s="265" t="s">
        <v>762</v>
      </c>
      <c r="I38" s="265" t="s">
        <v>32</v>
      </c>
      <c r="J38" s="265" t="s">
        <v>10</v>
      </c>
      <c r="K38" s="265" t="s">
        <v>763</v>
      </c>
      <c r="L38" s="265" t="s">
        <v>764</v>
      </c>
      <c r="M38" s="263" t="s">
        <v>765</v>
      </c>
      <c r="N38" s="263" t="s">
        <v>755</v>
      </c>
      <c r="O38" s="265"/>
      <c r="P38" s="271" t="s">
        <v>744</v>
      </c>
      <c r="Q38" s="264"/>
    </row>
    <row r="39" spans="1:17" ht="45" customHeight="1" x14ac:dyDescent="0.3">
      <c r="A39" s="259" t="s">
        <v>737</v>
      </c>
      <c r="B39" s="260" t="s">
        <v>1262</v>
      </c>
      <c r="C39" s="260" t="s">
        <v>860</v>
      </c>
      <c r="D39" s="260" t="s">
        <v>861</v>
      </c>
      <c r="E39" s="269" t="s">
        <v>862</v>
      </c>
      <c r="F39" s="269" t="s">
        <v>863</v>
      </c>
      <c r="G39" s="269" t="s">
        <v>864</v>
      </c>
      <c r="H39" s="262" t="s">
        <v>762</v>
      </c>
      <c r="I39" s="262" t="s">
        <v>32</v>
      </c>
      <c r="J39" s="262" t="s">
        <v>10</v>
      </c>
      <c r="K39" s="262" t="s">
        <v>763</v>
      </c>
      <c r="L39" s="262" t="s">
        <v>764</v>
      </c>
      <c r="M39" s="260" t="s">
        <v>765</v>
      </c>
      <c r="N39" s="260" t="s">
        <v>755</v>
      </c>
      <c r="O39" s="262"/>
      <c r="P39" s="269" t="s">
        <v>744</v>
      </c>
      <c r="Q39" s="261"/>
    </row>
    <row r="40" spans="1:17" ht="45" customHeight="1" x14ac:dyDescent="0.3">
      <c r="A40" s="259" t="s">
        <v>737</v>
      </c>
      <c r="B40" s="263" t="s">
        <v>865</v>
      </c>
      <c r="C40" s="263"/>
      <c r="D40" s="263" t="s">
        <v>866</v>
      </c>
      <c r="E40" s="271" t="s">
        <v>92</v>
      </c>
      <c r="F40" s="271" t="s">
        <v>93</v>
      </c>
      <c r="G40" s="271" t="s">
        <v>94</v>
      </c>
      <c r="H40" s="265" t="s">
        <v>739</v>
      </c>
      <c r="I40" s="265" t="s">
        <v>9</v>
      </c>
      <c r="J40" s="265" t="s">
        <v>10</v>
      </c>
      <c r="K40" s="265" t="s">
        <v>763</v>
      </c>
      <c r="L40" s="265" t="s">
        <v>764</v>
      </c>
      <c r="M40" s="263" t="s">
        <v>867</v>
      </c>
      <c r="N40" s="263" t="s">
        <v>743</v>
      </c>
      <c r="O40" s="265" t="s">
        <v>95</v>
      </c>
      <c r="P40" s="271" t="s">
        <v>744</v>
      </c>
      <c r="Q40" s="264"/>
    </row>
    <row r="41" spans="1:17" ht="45" customHeight="1" x14ac:dyDescent="0.3">
      <c r="A41" s="259" t="s">
        <v>737</v>
      </c>
      <c r="B41" s="260" t="s">
        <v>868</v>
      </c>
      <c r="C41" s="260" t="s">
        <v>869</v>
      </c>
      <c r="D41" s="260" t="s">
        <v>870</v>
      </c>
      <c r="E41" s="269" t="s">
        <v>96</v>
      </c>
      <c r="F41" s="269" t="s">
        <v>577</v>
      </c>
      <c r="G41" s="269" t="s">
        <v>578</v>
      </c>
      <c r="H41" s="262" t="s">
        <v>809</v>
      </c>
      <c r="I41" s="262" t="s">
        <v>32</v>
      </c>
      <c r="J41" s="262" t="s">
        <v>10</v>
      </c>
      <c r="K41" s="262" t="s">
        <v>763</v>
      </c>
      <c r="L41" s="262" t="s">
        <v>814</v>
      </c>
      <c r="M41" s="260" t="s">
        <v>871</v>
      </c>
      <c r="N41" s="260" t="s">
        <v>755</v>
      </c>
      <c r="O41" s="262"/>
      <c r="P41" s="269" t="s">
        <v>744</v>
      </c>
      <c r="Q41" s="261"/>
    </row>
    <row r="42" spans="1:17" ht="45" customHeight="1" x14ac:dyDescent="0.3">
      <c r="A42" s="259" t="s">
        <v>737</v>
      </c>
      <c r="B42" s="263" t="s">
        <v>868</v>
      </c>
      <c r="C42" s="263" t="s">
        <v>872</v>
      </c>
      <c r="D42" s="263" t="s">
        <v>873</v>
      </c>
      <c r="E42" s="271" t="s">
        <v>98</v>
      </c>
      <c r="F42" s="271" t="s">
        <v>97</v>
      </c>
      <c r="G42" s="271" t="s">
        <v>579</v>
      </c>
      <c r="H42" s="265" t="s">
        <v>809</v>
      </c>
      <c r="I42" s="265" t="s">
        <v>32</v>
      </c>
      <c r="J42" s="265" t="s">
        <v>10</v>
      </c>
      <c r="K42" s="265" t="s">
        <v>763</v>
      </c>
      <c r="L42" s="265" t="s">
        <v>814</v>
      </c>
      <c r="M42" s="263" t="s">
        <v>871</v>
      </c>
      <c r="N42" s="263" t="s">
        <v>755</v>
      </c>
      <c r="O42" s="265"/>
      <c r="P42" s="271" t="s">
        <v>744</v>
      </c>
      <c r="Q42" s="264"/>
    </row>
    <row r="43" spans="1:17" ht="45" customHeight="1" x14ac:dyDescent="0.3">
      <c r="A43" s="259" t="s">
        <v>737</v>
      </c>
      <c r="B43" s="260" t="s">
        <v>874</v>
      </c>
      <c r="C43" s="260" t="s">
        <v>875</v>
      </c>
      <c r="D43" s="260" t="s">
        <v>876</v>
      </c>
      <c r="E43" s="269" t="s">
        <v>99</v>
      </c>
      <c r="F43" s="269" t="s">
        <v>100</v>
      </c>
      <c r="G43" s="269" t="s">
        <v>101</v>
      </c>
      <c r="H43" s="262" t="s">
        <v>739</v>
      </c>
      <c r="I43" s="262" t="s">
        <v>32</v>
      </c>
      <c r="J43" s="262" t="s">
        <v>10</v>
      </c>
      <c r="K43" s="262" t="s">
        <v>824</v>
      </c>
      <c r="L43" s="262" t="s">
        <v>801</v>
      </c>
      <c r="M43" s="260" t="s">
        <v>877</v>
      </c>
      <c r="N43" s="260" t="s">
        <v>743</v>
      </c>
      <c r="O43" s="262" t="s">
        <v>102</v>
      </c>
      <c r="P43" s="269" t="s">
        <v>744</v>
      </c>
      <c r="Q43" s="261"/>
    </row>
    <row r="44" spans="1:17" ht="45" customHeight="1" x14ac:dyDescent="0.3">
      <c r="A44" s="259" t="s">
        <v>737</v>
      </c>
      <c r="B44" s="263" t="s">
        <v>874</v>
      </c>
      <c r="C44" s="263" t="s">
        <v>878</v>
      </c>
      <c r="D44" s="263" t="s">
        <v>879</v>
      </c>
      <c r="E44" s="271" t="s">
        <v>103</v>
      </c>
      <c r="F44" s="271" t="s">
        <v>104</v>
      </c>
      <c r="G44" s="271" t="s">
        <v>105</v>
      </c>
      <c r="H44" s="265" t="s">
        <v>739</v>
      </c>
      <c r="I44" s="265" t="s">
        <v>32</v>
      </c>
      <c r="J44" s="265" t="s">
        <v>10</v>
      </c>
      <c r="K44" s="265" t="s">
        <v>824</v>
      </c>
      <c r="L44" s="265" t="s">
        <v>801</v>
      </c>
      <c r="M44" s="263" t="s">
        <v>877</v>
      </c>
      <c r="N44" s="263" t="s">
        <v>743</v>
      </c>
      <c r="O44" s="265" t="s">
        <v>102</v>
      </c>
      <c r="P44" s="271" t="s">
        <v>744</v>
      </c>
      <c r="Q44" s="264"/>
    </row>
    <row r="45" spans="1:17" ht="45" customHeight="1" x14ac:dyDescent="0.3">
      <c r="A45" s="259" t="s">
        <v>737</v>
      </c>
      <c r="B45" s="260" t="s">
        <v>811</v>
      </c>
      <c r="C45" s="260"/>
      <c r="D45" s="260" t="s">
        <v>880</v>
      </c>
      <c r="E45" s="269" t="s">
        <v>106</v>
      </c>
      <c r="F45" s="269" t="s">
        <v>107</v>
      </c>
      <c r="G45" s="269" t="s">
        <v>108</v>
      </c>
      <c r="H45" s="262" t="s">
        <v>739</v>
      </c>
      <c r="I45" s="262" t="s">
        <v>9</v>
      </c>
      <c r="J45" s="262" t="s">
        <v>10</v>
      </c>
      <c r="K45" s="262" t="s">
        <v>824</v>
      </c>
      <c r="L45" s="262" t="s">
        <v>814</v>
      </c>
      <c r="M45" s="260" t="s">
        <v>881</v>
      </c>
      <c r="N45" s="260" t="s">
        <v>755</v>
      </c>
      <c r="O45" s="262"/>
      <c r="P45" s="269" t="s">
        <v>744</v>
      </c>
      <c r="Q45" s="261"/>
    </row>
    <row r="46" spans="1:17" ht="45" customHeight="1" x14ac:dyDescent="0.3">
      <c r="A46" s="259" t="s">
        <v>737</v>
      </c>
      <c r="B46" s="270">
        <v>44849</v>
      </c>
      <c r="C46" s="263"/>
      <c r="D46" s="263" t="s">
        <v>882</v>
      </c>
      <c r="E46" s="271" t="s">
        <v>109</v>
      </c>
      <c r="F46" s="271" t="s">
        <v>110</v>
      </c>
      <c r="G46" s="271" t="s">
        <v>111</v>
      </c>
      <c r="H46" s="265" t="s">
        <v>739</v>
      </c>
      <c r="I46" s="265" t="s">
        <v>9</v>
      </c>
      <c r="J46" s="265" t="s">
        <v>10</v>
      </c>
      <c r="K46" s="265" t="s">
        <v>883</v>
      </c>
      <c r="L46" s="265" t="s">
        <v>741</v>
      </c>
      <c r="M46" s="263" t="s">
        <v>884</v>
      </c>
      <c r="N46" s="263" t="s">
        <v>755</v>
      </c>
      <c r="O46" s="265"/>
      <c r="P46" s="271" t="s">
        <v>744</v>
      </c>
      <c r="Q46" s="264"/>
    </row>
    <row r="47" spans="1:17" ht="45" customHeight="1" x14ac:dyDescent="0.3">
      <c r="A47" s="259" t="s">
        <v>737</v>
      </c>
      <c r="B47" s="261"/>
      <c r="C47" s="260"/>
      <c r="D47" s="260" t="s">
        <v>1267</v>
      </c>
      <c r="E47" s="269" t="s">
        <v>1268</v>
      </c>
      <c r="F47" s="269" t="s">
        <v>1269</v>
      </c>
      <c r="G47" s="269" t="s">
        <v>1270</v>
      </c>
      <c r="H47" s="262" t="s">
        <v>739</v>
      </c>
      <c r="I47" s="262" t="s">
        <v>9</v>
      </c>
      <c r="J47" s="262" t="s">
        <v>10</v>
      </c>
      <c r="K47" s="262" t="s">
        <v>740</v>
      </c>
      <c r="L47" s="262" t="s">
        <v>801</v>
      </c>
      <c r="M47" s="260" t="s">
        <v>1271</v>
      </c>
      <c r="N47" s="260" t="s">
        <v>755</v>
      </c>
      <c r="O47" s="262" t="s">
        <v>1272</v>
      </c>
      <c r="P47" s="269" t="s">
        <v>744</v>
      </c>
      <c r="Q47" s="261"/>
    </row>
    <row r="48" spans="1:17" ht="45" customHeight="1" x14ac:dyDescent="0.3">
      <c r="A48" s="259" t="s">
        <v>737</v>
      </c>
      <c r="B48" s="264"/>
      <c r="C48" s="263"/>
      <c r="D48" s="263" t="s">
        <v>1273</v>
      </c>
      <c r="E48" s="271" t="s">
        <v>1274</v>
      </c>
      <c r="F48" s="271" t="s">
        <v>1275</v>
      </c>
      <c r="G48" s="271" t="s">
        <v>1276</v>
      </c>
      <c r="H48" s="265" t="s">
        <v>739</v>
      </c>
      <c r="I48" s="265" t="s">
        <v>9</v>
      </c>
      <c r="J48" s="265" t="s">
        <v>10</v>
      </c>
      <c r="K48" s="265" t="s">
        <v>740</v>
      </c>
      <c r="L48" s="265" t="s">
        <v>801</v>
      </c>
      <c r="M48" s="263" t="s">
        <v>1271</v>
      </c>
      <c r="N48" s="263" t="s">
        <v>755</v>
      </c>
      <c r="O48" s="265" t="s">
        <v>1272</v>
      </c>
      <c r="P48" s="271" t="s">
        <v>744</v>
      </c>
      <c r="Q48" s="264"/>
    </row>
    <row r="49" spans="1:17" ht="45" customHeight="1" x14ac:dyDescent="0.3">
      <c r="A49" s="259" t="s">
        <v>737</v>
      </c>
      <c r="B49" s="261"/>
      <c r="C49" s="260" t="s">
        <v>885</v>
      </c>
      <c r="D49" s="260" t="s">
        <v>886</v>
      </c>
      <c r="E49" s="269" t="s">
        <v>887</v>
      </c>
      <c r="F49" s="269" t="s">
        <v>888</v>
      </c>
      <c r="G49" s="269" t="s">
        <v>889</v>
      </c>
      <c r="H49" s="262" t="s">
        <v>762</v>
      </c>
      <c r="I49" s="262" t="s">
        <v>32</v>
      </c>
      <c r="J49" s="262" t="s">
        <v>18</v>
      </c>
      <c r="K49" s="262" t="s">
        <v>797</v>
      </c>
      <c r="L49" s="262" t="s">
        <v>741</v>
      </c>
      <c r="M49" s="260" t="s">
        <v>890</v>
      </c>
      <c r="N49" s="260" t="s">
        <v>755</v>
      </c>
      <c r="O49" s="262"/>
      <c r="P49" s="269" t="s">
        <v>744</v>
      </c>
      <c r="Q49" s="261"/>
    </row>
    <row r="50" spans="1:17" ht="45" customHeight="1" x14ac:dyDescent="0.3">
      <c r="A50" s="259" t="s">
        <v>737</v>
      </c>
      <c r="B50" s="263" t="s">
        <v>1277</v>
      </c>
      <c r="C50" s="263" t="s">
        <v>891</v>
      </c>
      <c r="D50" s="263" t="s">
        <v>892</v>
      </c>
      <c r="E50" s="271" t="s">
        <v>112</v>
      </c>
      <c r="F50" s="271" t="s">
        <v>113</v>
      </c>
      <c r="G50" s="271" t="s">
        <v>114</v>
      </c>
      <c r="H50" s="265" t="s">
        <v>739</v>
      </c>
      <c r="I50" s="265" t="s">
        <v>32</v>
      </c>
      <c r="J50" s="265" t="s">
        <v>10</v>
      </c>
      <c r="K50" s="265" t="s">
        <v>824</v>
      </c>
      <c r="L50" s="265" t="s">
        <v>798</v>
      </c>
      <c r="M50" s="263" t="s">
        <v>893</v>
      </c>
      <c r="N50" s="263" t="s">
        <v>743</v>
      </c>
      <c r="O50" s="265" t="s">
        <v>115</v>
      </c>
      <c r="P50" s="271" t="s">
        <v>744</v>
      </c>
      <c r="Q50" s="264"/>
    </row>
    <row r="51" spans="1:17" ht="45" customHeight="1" x14ac:dyDescent="0.3">
      <c r="A51" s="259" t="s">
        <v>737</v>
      </c>
      <c r="B51" s="260" t="s">
        <v>1277</v>
      </c>
      <c r="C51" s="260" t="s">
        <v>894</v>
      </c>
      <c r="D51" s="260" t="s">
        <v>895</v>
      </c>
      <c r="E51" s="269" t="s">
        <v>116</v>
      </c>
      <c r="F51" s="269" t="s">
        <v>117</v>
      </c>
      <c r="G51" s="269" t="s">
        <v>118</v>
      </c>
      <c r="H51" s="262" t="s">
        <v>739</v>
      </c>
      <c r="I51" s="262" t="s">
        <v>32</v>
      </c>
      <c r="J51" s="262" t="s">
        <v>10</v>
      </c>
      <c r="K51" s="262" t="s">
        <v>824</v>
      </c>
      <c r="L51" s="262" t="s">
        <v>798</v>
      </c>
      <c r="M51" s="260" t="s">
        <v>893</v>
      </c>
      <c r="N51" s="260" t="s">
        <v>743</v>
      </c>
      <c r="O51" s="262" t="s">
        <v>115</v>
      </c>
      <c r="P51" s="269" t="s">
        <v>744</v>
      </c>
      <c r="Q51" s="261"/>
    </row>
    <row r="52" spans="1:17" ht="45" customHeight="1" x14ac:dyDescent="0.3">
      <c r="A52" s="259" t="s">
        <v>737</v>
      </c>
      <c r="B52" s="263" t="s">
        <v>1277</v>
      </c>
      <c r="C52" s="263" t="s">
        <v>896</v>
      </c>
      <c r="D52" s="263" t="s">
        <v>897</v>
      </c>
      <c r="E52" s="271" t="s">
        <v>119</v>
      </c>
      <c r="F52" s="271" t="s">
        <v>120</v>
      </c>
      <c r="G52" s="271" t="s">
        <v>121</v>
      </c>
      <c r="H52" s="265" t="s">
        <v>739</v>
      </c>
      <c r="I52" s="265" t="s">
        <v>32</v>
      </c>
      <c r="J52" s="265" t="s">
        <v>10</v>
      </c>
      <c r="K52" s="265" t="s">
        <v>824</v>
      </c>
      <c r="L52" s="265" t="s">
        <v>798</v>
      </c>
      <c r="M52" s="263" t="s">
        <v>893</v>
      </c>
      <c r="N52" s="263" t="s">
        <v>743</v>
      </c>
      <c r="O52" s="265" t="s">
        <v>115</v>
      </c>
      <c r="P52" s="271" t="s">
        <v>744</v>
      </c>
      <c r="Q52" s="264"/>
    </row>
    <row r="53" spans="1:17" ht="45" customHeight="1" x14ac:dyDescent="0.3">
      <c r="A53" s="259" t="s">
        <v>737</v>
      </c>
      <c r="B53" s="260" t="s">
        <v>1277</v>
      </c>
      <c r="C53" s="260" t="s">
        <v>898</v>
      </c>
      <c r="D53" s="260" t="s">
        <v>899</v>
      </c>
      <c r="E53" s="269" t="s">
        <v>122</v>
      </c>
      <c r="F53" s="269" t="s">
        <v>123</v>
      </c>
      <c r="G53" s="269" t="s">
        <v>124</v>
      </c>
      <c r="H53" s="262" t="s">
        <v>739</v>
      </c>
      <c r="I53" s="262" t="s">
        <v>32</v>
      </c>
      <c r="J53" s="262" t="s">
        <v>10</v>
      </c>
      <c r="K53" s="262" t="s">
        <v>824</v>
      </c>
      <c r="L53" s="262" t="s">
        <v>798</v>
      </c>
      <c r="M53" s="260" t="s">
        <v>893</v>
      </c>
      <c r="N53" s="260" t="s">
        <v>743</v>
      </c>
      <c r="O53" s="262" t="s">
        <v>115</v>
      </c>
      <c r="P53" s="269" t="s">
        <v>744</v>
      </c>
      <c r="Q53" s="261"/>
    </row>
    <row r="54" spans="1:17" ht="45" customHeight="1" x14ac:dyDescent="0.3">
      <c r="A54" s="259" t="s">
        <v>737</v>
      </c>
      <c r="B54" s="263" t="s">
        <v>1277</v>
      </c>
      <c r="C54" s="263" t="s">
        <v>900</v>
      </c>
      <c r="D54" s="263" t="s">
        <v>901</v>
      </c>
      <c r="E54" s="271" t="s">
        <v>125</v>
      </c>
      <c r="F54" s="271" t="s">
        <v>126</v>
      </c>
      <c r="G54" s="271" t="s">
        <v>127</v>
      </c>
      <c r="H54" s="265" t="s">
        <v>739</v>
      </c>
      <c r="I54" s="265" t="s">
        <v>32</v>
      </c>
      <c r="J54" s="265" t="s">
        <v>10</v>
      </c>
      <c r="K54" s="265" t="s">
        <v>824</v>
      </c>
      <c r="L54" s="265" t="s">
        <v>798</v>
      </c>
      <c r="M54" s="263" t="s">
        <v>893</v>
      </c>
      <c r="N54" s="263" t="s">
        <v>743</v>
      </c>
      <c r="O54" s="265" t="s">
        <v>115</v>
      </c>
      <c r="P54" s="271" t="s">
        <v>744</v>
      </c>
      <c r="Q54" s="264"/>
    </row>
    <row r="55" spans="1:17" ht="45" customHeight="1" x14ac:dyDescent="0.3">
      <c r="A55" s="259" t="s">
        <v>737</v>
      </c>
      <c r="B55" s="260" t="s">
        <v>1277</v>
      </c>
      <c r="C55" s="260" t="s">
        <v>902</v>
      </c>
      <c r="D55" s="260" t="s">
        <v>903</v>
      </c>
      <c r="E55" s="269" t="s">
        <v>128</v>
      </c>
      <c r="F55" s="269" t="s">
        <v>129</v>
      </c>
      <c r="G55" s="269" t="s">
        <v>130</v>
      </c>
      <c r="H55" s="262" t="s">
        <v>739</v>
      </c>
      <c r="I55" s="262" t="s">
        <v>32</v>
      </c>
      <c r="J55" s="262" t="s">
        <v>10</v>
      </c>
      <c r="K55" s="262" t="s">
        <v>824</v>
      </c>
      <c r="L55" s="262" t="s">
        <v>798</v>
      </c>
      <c r="M55" s="260" t="s">
        <v>893</v>
      </c>
      <c r="N55" s="260" t="s">
        <v>743</v>
      </c>
      <c r="O55" s="262" t="s">
        <v>115</v>
      </c>
      <c r="P55" s="269" t="s">
        <v>744</v>
      </c>
      <c r="Q55" s="261"/>
    </row>
    <row r="56" spans="1:17" ht="45" customHeight="1" x14ac:dyDescent="0.3">
      <c r="A56" s="259" t="s">
        <v>737</v>
      </c>
      <c r="B56" s="263" t="s">
        <v>904</v>
      </c>
      <c r="C56" s="263" t="s">
        <v>905</v>
      </c>
      <c r="D56" s="263" t="s">
        <v>906</v>
      </c>
      <c r="E56" s="271" t="s">
        <v>131</v>
      </c>
      <c r="F56" s="271" t="s">
        <v>132</v>
      </c>
      <c r="G56" s="271" t="s">
        <v>133</v>
      </c>
      <c r="H56" s="265" t="s">
        <v>809</v>
      </c>
      <c r="I56" s="265" t="s">
        <v>32</v>
      </c>
      <c r="J56" s="265" t="s">
        <v>10</v>
      </c>
      <c r="K56" s="265" t="s">
        <v>763</v>
      </c>
      <c r="L56" s="265" t="s">
        <v>764</v>
      </c>
      <c r="M56" s="263" t="s">
        <v>907</v>
      </c>
      <c r="N56" s="263"/>
      <c r="O56" s="265"/>
      <c r="P56" s="271" t="s">
        <v>744</v>
      </c>
      <c r="Q56" s="264"/>
    </row>
    <row r="57" spans="1:17" ht="45" customHeight="1" x14ac:dyDescent="0.3">
      <c r="A57" s="259" t="s">
        <v>737</v>
      </c>
      <c r="B57" s="260" t="s">
        <v>832</v>
      </c>
      <c r="C57" s="260"/>
      <c r="D57" s="260" t="s">
        <v>908</v>
      </c>
      <c r="E57" s="269" t="s">
        <v>134</v>
      </c>
      <c r="F57" s="269" t="s">
        <v>135</v>
      </c>
      <c r="G57" s="269" t="s">
        <v>136</v>
      </c>
      <c r="H57" s="262" t="s">
        <v>739</v>
      </c>
      <c r="I57" s="262" t="s">
        <v>9</v>
      </c>
      <c r="J57" s="262" t="s">
        <v>10</v>
      </c>
      <c r="K57" s="262" t="s">
        <v>740</v>
      </c>
      <c r="L57" s="262" t="s">
        <v>801</v>
      </c>
      <c r="M57" s="260" t="s">
        <v>817</v>
      </c>
      <c r="N57" s="260" t="s">
        <v>743</v>
      </c>
      <c r="O57" s="262" t="s">
        <v>137</v>
      </c>
      <c r="P57" s="269" t="s">
        <v>744</v>
      </c>
      <c r="Q57" s="261"/>
    </row>
    <row r="58" spans="1:17" ht="45" customHeight="1" x14ac:dyDescent="0.3">
      <c r="A58" s="259" t="s">
        <v>737</v>
      </c>
      <c r="B58" s="263" t="s">
        <v>909</v>
      </c>
      <c r="C58" s="263"/>
      <c r="D58" s="263" t="s">
        <v>910</v>
      </c>
      <c r="E58" s="271" t="s">
        <v>138</v>
      </c>
      <c r="F58" s="271" t="s">
        <v>139</v>
      </c>
      <c r="G58" s="271" t="s">
        <v>140</v>
      </c>
      <c r="H58" s="265" t="s">
        <v>739</v>
      </c>
      <c r="I58" s="265" t="s">
        <v>9</v>
      </c>
      <c r="J58" s="265" t="s">
        <v>10</v>
      </c>
      <c r="K58" s="265" t="s">
        <v>740</v>
      </c>
      <c r="L58" s="265" t="s">
        <v>751</v>
      </c>
      <c r="M58" s="263" t="s">
        <v>911</v>
      </c>
      <c r="N58" s="263" t="s">
        <v>743</v>
      </c>
      <c r="O58" s="265" t="s">
        <v>25</v>
      </c>
      <c r="P58" s="271" t="s">
        <v>744</v>
      </c>
      <c r="Q58" s="264"/>
    </row>
    <row r="59" spans="1:17" ht="45" customHeight="1" x14ac:dyDescent="0.3">
      <c r="A59" s="259" t="s">
        <v>737</v>
      </c>
      <c r="B59" s="260" t="s">
        <v>909</v>
      </c>
      <c r="C59" s="260"/>
      <c r="D59" s="260" t="s">
        <v>912</v>
      </c>
      <c r="E59" s="269" t="s">
        <v>141</v>
      </c>
      <c r="F59" s="269" t="s">
        <v>142</v>
      </c>
      <c r="G59" s="269" t="s">
        <v>143</v>
      </c>
      <c r="H59" s="262" t="s">
        <v>739</v>
      </c>
      <c r="I59" s="262" t="s">
        <v>9</v>
      </c>
      <c r="J59" s="262" t="s">
        <v>10</v>
      </c>
      <c r="K59" s="262" t="s">
        <v>740</v>
      </c>
      <c r="L59" s="262" t="s">
        <v>751</v>
      </c>
      <c r="M59" s="260" t="s">
        <v>911</v>
      </c>
      <c r="N59" s="260" t="s">
        <v>743</v>
      </c>
      <c r="O59" s="262" t="s">
        <v>95</v>
      </c>
      <c r="P59" s="269" t="s">
        <v>744</v>
      </c>
      <c r="Q59" s="261"/>
    </row>
    <row r="60" spans="1:17" ht="45" customHeight="1" x14ac:dyDescent="0.3">
      <c r="A60" s="259" t="s">
        <v>737</v>
      </c>
      <c r="B60" s="263" t="s">
        <v>913</v>
      </c>
      <c r="C60" s="263"/>
      <c r="D60" s="263" t="s">
        <v>914</v>
      </c>
      <c r="E60" s="271" t="s">
        <v>144</v>
      </c>
      <c r="F60" s="271" t="s">
        <v>145</v>
      </c>
      <c r="G60" s="271" t="s">
        <v>146</v>
      </c>
      <c r="H60" s="265" t="s">
        <v>739</v>
      </c>
      <c r="I60" s="265" t="s">
        <v>9</v>
      </c>
      <c r="J60" s="265" t="s">
        <v>10</v>
      </c>
      <c r="K60" s="265" t="s">
        <v>740</v>
      </c>
      <c r="L60" s="265" t="s">
        <v>751</v>
      </c>
      <c r="M60" s="263" t="s">
        <v>911</v>
      </c>
      <c r="N60" s="263" t="s">
        <v>743</v>
      </c>
      <c r="O60" s="265" t="s">
        <v>95</v>
      </c>
      <c r="P60" s="271" t="s">
        <v>744</v>
      </c>
      <c r="Q60" s="264"/>
    </row>
    <row r="61" spans="1:17" ht="45" customHeight="1" x14ac:dyDescent="0.3">
      <c r="A61" s="259" t="s">
        <v>737</v>
      </c>
      <c r="B61" s="260" t="s">
        <v>909</v>
      </c>
      <c r="C61" s="260"/>
      <c r="D61" s="260" t="s">
        <v>915</v>
      </c>
      <c r="E61" s="269" t="s">
        <v>147</v>
      </c>
      <c r="F61" s="269" t="s">
        <v>148</v>
      </c>
      <c r="G61" s="269" t="s">
        <v>149</v>
      </c>
      <c r="H61" s="262" t="s">
        <v>739</v>
      </c>
      <c r="I61" s="262" t="s">
        <v>9</v>
      </c>
      <c r="J61" s="262" t="s">
        <v>10</v>
      </c>
      <c r="K61" s="262" t="s">
        <v>740</v>
      </c>
      <c r="L61" s="262" t="s">
        <v>751</v>
      </c>
      <c r="M61" s="260" t="s">
        <v>911</v>
      </c>
      <c r="N61" s="260" t="s">
        <v>743</v>
      </c>
      <c r="O61" s="262" t="s">
        <v>95</v>
      </c>
      <c r="P61" s="269" t="s">
        <v>744</v>
      </c>
      <c r="Q61" s="261"/>
    </row>
    <row r="62" spans="1:17" ht="45" customHeight="1" x14ac:dyDescent="0.3">
      <c r="A62" s="259" t="s">
        <v>737</v>
      </c>
      <c r="B62" s="263" t="s">
        <v>909</v>
      </c>
      <c r="C62" s="263"/>
      <c r="D62" s="263" t="s">
        <v>916</v>
      </c>
      <c r="E62" s="271" t="s">
        <v>150</v>
      </c>
      <c r="F62" s="271" t="s">
        <v>151</v>
      </c>
      <c r="G62" s="271" t="s">
        <v>152</v>
      </c>
      <c r="H62" s="265" t="s">
        <v>739</v>
      </c>
      <c r="I62" s="265" t="s">
        <v>9</v>
      </c>
      <c r="J62" s="265" t="s">
        <v>10</v>
      </c>
      <c r="K62" s="265" t="s">
        <v>740</v>
      </c>
      <c r="L62" s="265" t="s">
        <v>751</v>
      </c>
      <c r="M62" s="263" t="s">
        <v>911</v>
      </c>
      <c r="N62" s="263" t="s">
        <v>743</v>
      </c>
      <c r="O62" s="265" t="s">
        <v>95</v>
      </c>
      <c r="P62" s="271" t="s">
        <v>744</v>
      </c>
      <c r="Q62" s="264"/>
    </row>
    <row r="63" spans="1:17" ht="45" customHeight="1" x14ac:dyDescent="0.3">
      <c r="A63" s="259" t="s">
        <v>737</v>
      </c>
      <c r="B63" s="260" t="s">
        <v>917</v>
      </c>
      <c r="C63" s="260"/>
      <c r="D63" s="260" t="s">
        <v>918</v>
      </c>
      <c r="E63" s="269" t="s">
        <v>153</v>
      </c>
      <c r="F63" s="269" t="s">
        <v>154</v>
      </c>
      <c r="G63" s="269" t="s">
        <v>155</v>
      </c>
      <c r="H63" s="262" t="s">
        <v>739</v>
      </c>
      <c r="I63" s="262" t="s">
        <v>9</v>
      </c>
      <c r="J63" s="262" t="s">
        <v>10</v>
      </c>
      <c r="K63" s="262" t="s">
        <v>763</v>
      </c>
      <c r="L63" s="262" t="s">
        <v>751</v>
      </c>
      <c r="M63" s="260" t="s">
        <v>911</v>
      </c>
      <c r="N63" s="260" t="s">
        <v>743</v>
      </c>
      <c r="O63" s="262" t="s">
        <v>95</v>
      </c>
      <c r="P63" s="269" t="s">
        <v>744</v>
      </c>
      <c r="Q63" s="261"/>
    </row>
    <row r="64" spans="1:17" ht="45" customHeight="1" x14ac:dyDescent="0.3">
      <c r="A64" s="259" t="s">
        <v>737</v>
      </c>
      <c r="B64" s="263" t="s">
        <v>909</v>
      </c>
      <c r="C64" s="263"/>
      <c r="D64" s="263" t="s">
        <v>919</v>
      </c>
      <c r="E64" s="271" t="s">
        <v>156</v>
      </c>
      <c r="F64" s="271" t="s">
        <v>157</v>
      </c>
      <c r="G64" s="271" t="s">
        <v>158</v>
      </c>
      <c r="H64" s="265" t="s">
        <v>739</v>
      </c>
      <c r="I64" s="265" t="s">
        <v>9</v>
      </c>
      <c r="J64" s="265" t="s">
        <v>10</v>
      </c>
      <c r="K64" s="265" t="s">
        <v>763</v>
      </c>
      <c r="L64" s="265" t="s">
        <v>751</v>
      </c>
      <c r="M64" s="263" t="s">
        <v>911</v>
      </c>
      <c r="N64" s="263" t="s">
        <v>743</v>
      </c>
      <c r="O64" s="265" t="s">
        <v>95</v>
      </c>
      <c r="P64" s="271" t="s">
        <v>744</v>
      </c>
      <c r="Q64" s="264"/>
    </row>
    <row r="65" spans="1:17" ht="45" customHeight="1" x14ac:dyDescent="0.3">
      <c r="A65" s="259" t="s">
        <v>737</v>
      </c>
      <c r="B65" s="260" t="s">
        <v>913</v>
      </c>
      <c r="C65" s="260"/>
      <c r="D65" s="260" t="s">
        <v>920</v>
      </c>
      <c r="E65" s="269" t="s">
        <v>159</v>
      </c>
      <c r="F65" s="269" t="s">
        <v>160</v>
      </c>
      <c r="G65" s="269" t="s">
        <v>161</v>
      </c>
      <c r="H65" s="262" t="s">
        <v>739</v>
      </c>
      <c r="I65" s="262" t="s">
        <v>9</v>
      </c>
      <c r="J65" s="262" t="s">
        <v>10</v>
      </c>
      <c r="K65" s="262" t="s">
        <v>763</v>
      </c>
      <c r="L65" s="262" t="s">
        <v>751</v>
      </c>
      <c r="M65" s="260" t="s">
        <v>911</v>
      </c>
      <c r="N65" s="260" t="s">
        <v>743</v>
      </c>
      <c r="O65" s="262" t="s">
        <v>95</v>
      </c>
      <c r="P65" s="269" t="s">
        <v>744</v>
      </c>
      <c r="Q65" s="261"/>
    </row>
    <row r="66" spans="1:17" ht="45" customHeight="1" x14ac:dyDescent="0.3">
      <c r="A66" s="259" t="s">
        <v>737</v>
      </c>
      <c r="B66" s="263" t="s">
        <v>921</v>
      </c>
      <c r="C66" s="263"/>
      <c r="D66" s="263" t="s">
        <v>922</v>
      </c>
      <c r="E66" s="271" t="s">
        <v>923</v>
      </c>
      <c r="F66" s="271" t="s">
        <v>924</v>
      </c>
      <c r="G66" s="271" t="s">
        <v>925</v>
      </c>
      <c r="H66" s="265" t="s">
        <v>739</v>
      </c>
      <c r="I66" s="265" t="s">
        <v>9</v>
      </c>
      <c r="J66" s="265" t="s">
        <v>10</v>
      </c>
      <c r="K66" s="265" t="s">
        <v>797</v>
      </c>
      <c r="L66" s="265" t="s">
        <v>798</v>
      </c>
      <c r="M66" s="263" t="s">
        <v>927</v>
      </c>
      <c r="N66" s="263" t="s">
        <v>743</v>
      </c>
      <c r="O66" s="265" t="s">
        <v>928</v>
      </c>
      <c r="P66" s="271" t="s">
        <v>744</v>
      </c>
      <c r="Q66" s="264"/>
    </row>
    <row r="67" spans="1:17" ht="45" customHeight="1" x14ac:dyDescent="0.3">
      <c r="A67" s="259" t="s">
        <v>737</v>
      </c>
      <c r="B67" s="260" t="s">
        <v>929</v>
      </c>
      <c r="C67" s="260" t="s">
        <v>930</v>
      </c>
      <c r="D67" s="260" t="s">
        <v>931</v>
      </c>
      <c r="E67" s="269" t="s">
        <v>698</v>
      </c>
      <c r="F67" s="269" t="s">
        <v>699</v>
      </c>
      <c r="G67" s="269" t="s">
        <v>700</v>
      </c>
      <c r="H67" s="262" t="s">
        <v>762</v>
      </c>
      <c r="I67" s="262" t="s">
        <v>32</v>
      </c>
      <c r="J67" s="262" t="s">
        <v>10</v>
      </c>
      <c r="K67" s="262" t="s">
        <v>763</v>
      </c>
      <c r="L67" s="262" t="s">
        <v>764</v>
      </c>
      <c r="M67" s="260" t="s">
        <v>932</v>
      </c>
      <c r="N67" s="260" t="s">
        <v>743</v>
      </c>
      <c r="O67" s="262" t="s">
        <v>59</v>
      </c>
      <c r="P67" s="269" t="s">
        <v>744</v>
      </c>
      <c r="Q67" s="261"/>
    </row>
    <row r="68" spans="1:17" ht="45" customHeight="1" x14ac:dyDescent="0.3">
      <c r="A68" s="259" t="s">
        <v>737</v>
      </c>
      <c r="B68" s="263" t="s">
        <v>811</v>
      </c>
      <c r="C68" s="263"/>
      <c r="D68" s="263" t="s">
        <v>933</v>
      </c>
      <c r="E68" s="271" t="s">
        <v>162</v>
      </c>
      <c r="F68" s="271" t="s">
        <v>163</v>
      </c>
      <c r="G68" s="271" t="s">
        <v>164</v>
      </c>
      <c r="H68" s="265" t="s">
        <v>739</v>
      </c>
      <c r="I68" s="265" t="s">
        <v>9</v>
      </c>
      <c r="J68" s="265" t="s">
        <v>10</v>
      </c>
      <c r="K68" s="265" t="s">
        <v>824</v>
      </c>
      <c r="L68" s="265" t="s">
        <v>814</v>
      </c>
      <c r="M68" s="263" t="s">
        <v>871</v>
      </c>
      <c r="N68" s="263" t="s">
        <v>743</v>
      </c>
      <c r="O68" s="265" t="s">
        <v>43</v>
      </c>
      <c r="P68" s="271" t="s">
        <v>744</v>
      </c>
      <c r="Q68" s="264"/>
    </row>
    <row r="69" spans="1:17" ht="45" customHeight="1" x14ac:dyDescent="0.3">
      <c r="A69" s="259" t="s">
        <v>737</v>
      </c>
      <c r="B69" s="260" t="s">
        <v>904</v>
      </c>
      <c r="C69" s="260" t="s">
        <v>934</v>
      </c>
      <c r="D69" s="260" t="s">
        <v>935</v>
      </c>
      <c r="E69" s="269" t="s">
        <v>165</v>
      </c>
      <c r="F69" s="269" t="s">
        <v>166</v>
      </c>
      <c r="G69" s="269" t="s">
        <v>167</v>
      </c>
      <c r="H69" s="262" t="s">
        <v>762</v>
      </c>
      <c r="I69" s="262" t="s">
        <v>32</v>
      </c>
      <c r="J69" s="262" t="s">
        <v>10</v>
      </c>
      <c r="K69" s="262" t="s">
        <v>763</v>
      </c>
      <c r="L69" s="262" t="s">
        <v>764</v>
      </c>
      <c r="M69" s="260" t="s">
        <v>936</v>
      </c>
      <c r="N69" s="260" t="s">
        <v>743</v>
      </c>
      <c r="O69" s="262" t="s">
        <v>168</v>
      </c>
      <c r="P69" s="269" t="s">
        <v>744</v>
      </c>
      <c r="Q69" s="261"/>
    </row>
    <row r="70" spans="1:17" ht="45" customHeight="1" x14ac:dyDescent="0.3">
      <c r="A70" s="259" t="s">
        <v>737</v>
      </c>
      <c r="B70" s="263" t="s">
        <v>904</v>
      </c>
      <c r="C70" s="263" t="s">
        <v>937</v>
      </c>
      <c r="D70" s="263" t="s">
        <v>938</v>
      </c>
      <c r="E70" s="271" t="s">
        <v>169</v>
      </c>
      <c r="F70" s="271" t="s">
        <v>170</v>
      </c>
      <c r="G70" s="271" t="s">
        <v>171</v>
      </c>
      <c r="H70" s="265" t="s">
        <v>762</v>
      </c>
      <c r="I70" s="265" t="s">
        <v>32</v>
      </c>
      <c r="J70" s="265" t="s">
        <v>10</v>
      </c>
      <c r="K70" s="265" t="s">
        <v>763</v>
      </c>
      <c r="L70" s="265" t="s">
        <v>764</v>
      </c>
      <c r="M70" s="263" t="s">
        <v>936</v>
      </c>
      <c r="N70" s="263" t="s">
        <v>743</v>
      </c>
      <c r="O70" s="265" t="s">
        <v>168</v>
      </c>
      <c r="P70" s="271" t="s">
        <v>744</v>
      </c>
      <c r="Q70" s="264"/>
    </row>
    <row r="71" spans="1:17" ht="45" customHeight="1" x14ac:dyDescent="0.3">
      <c r="A71" s="259" t="s">
        <v>737</v>
      </c>
      <c r="B71" s="260" t="s">
        <v>939</v>
      </c>
      <c r="C71" s="260"/>
      <c r="D71" s="260" t="s">
        <v>940</v>
      </c>
      <c r="E71" s="269" t="s">
        <v>701</v>
      </c>
      <c r="F71" s="269" t="s">
        <v>702</v>
      </c>
      <c r="G71" s="269" t="s">
        <v>703</v>
      </c>
      <c r="H71" s="262" t="s">
        <v>739</v>
      </c>
      <c r="I71" s="262" t="s">
        <v>9</v>
      </c>
      <c r="J71" s="262" t="s">
        <v>10</v>
      </c>
      <c r="K71" s="262" t="s">
        <v>740</v>
      </c>
      <c r="L71" s="262" t="s">
        <v>801</v>
      </c>
      <c r="M71" s="260" t="s">
        <v>941</v>
      </c>
      <c r="N71" s="260" t="s">
        <v>743</v>
      </c>
      <c r="O71" s="262" t="s">
        <v>25</v>
      </c>
      <c r="P71" s="269" t="s">
        <v>744</v>
      </c>
      <c r="Q71" s="261"/>
    </row>
    <row r="72" spans="1:17" ht="45" customHeight="1" x14ac:dyDescent="0.3">
      <c r="A72" s="259" t="s">
        <v>737</v>
      </c>
      <c r="B72" s="263" t="s">
        <v>939</v>
      </c>
      <c r="C72" s="263"/>
      <c r="D72" s="263" t="s">
        <v>942</v>
      </c>
      <c r="E72" s="271" t="s">
        <v>704</v>
      </c>
      <c r="F72" s="271" t="s">
        <v>705</v>
      </c>
      <c r="G72" s="271" t="s">
        <v>706</v>
      </c>
      <c r="H72" s="265" t="s">
        <v>739</v>
      </c>
      <c r="I72" s="265" t="s">
        <v>9</v>
      </c>
      <c r="J72" s="265" t="s">
        <v>10</v>
      </c>
      <c r="K72" s="265" t="s">
        <v>740</v>
      </c>
      <c r="L72" s="265" t="s">
        <v>801</v>
      </c>
      <c r="M72" s="263" t="s">
        <v>941</v>
      </c>
      <c r="N72" s="263" t="s">
        <v>743</v>
      </c>
      <c r="O72" s="265" t="s">
        <v>25</v>
      </c>
      <c r="P72" s="271" t="s">
        <v>744</v>
      </c>
      <c r="Q72" s="264"/>
    </row>
    <row r="73" spans="1:17" ht="45" customHeight="1" x14ac:dyDescent="0.3">
      <c r="A73" s="259" t="s">
        <v>737</v>
      </c>
      <c r="B73" s="260" t="s">
        <v>939</v>
      </c>
      <c r="C73" s="260"/>
      <c r="D73" s="260" t="s">
        <v>943</v>
      </c>
      <c r="E73" s="269" t="s">
        <v>707</v>
      </c>
      <c r="F73" s="269" t="s">
        <v>708</v>
      </c>
      <c r="G73" s="269" t="s">
        <v>709</v>
      </c>
      <c r="H73" s="262" t="s">
        <v>739</v>
      </c>
      <c r="I73" s="262" t="s">
        <v>9</v>
      </c>
      <c r="J73" s="262" t="s">
        <v>10</v>
      </c>
      <c r="K73" s="262" t="s">
        <v>740</v>
      </c>
      <c r="L73" s="262" t="s">
        <v>801</v>
      </c>
      <c r="M73" s="260" t="s">
        <v>941</v>
      </c>
      <c r="N73" s="260" t="s">
        <v>743</v>
      </c>
      <c r="O73" s="262" t="s">
        <v>25</v>
      </c>
      <c r="P73" s="269" t="s">
        <v>744</v>
      </c>
      <c r="Q73" s="261"/>
    </row>
    <row r="74" spans="1:17" ht="45" customHeight="1" x14ac:dyDescent="0.3">
      <c r="A74" s="259" t="s">
        <v>737</v>
      </c>
      <c r="B74" s="263" t="s">
        <v>939</v>
      </c>
      <c r="C74" s="263"/>
      <c r="D74" s="263" t="s">
        <v>944</v>
      </c>
      <c r="E74" s="271" t="s">
        <v>710</v>
      </c>
      <c r="F74" s="271" t="s">
        <v>711</v>
      </c>
      <c r="G74" s="271" t="s">
        <v>712</v>
      </c>
      <c r="H74" s="265" t="s">
        <v>739</v>
      </c>
      <c r="I74" s="265" t="s">
        <v>9</v>
      </c>
      <c r="J74" s="265" t="s">
        <v>10</v>
      </c>
      <c r="K74" s="265" t="s">
        <v>740</v>
      </c>
      <c r="L74" s="265" t="s">
        <v>801</v>
      </c>
      <c r="M74" s="263" t="s">
        <v>941</v>
      </c>
      <c r="N74" s="263" t="s">
        <v>743</v>
      </c>
      <c r="O74" s="265" t="s">
        <v>25</v>
      </c>
      <c r="P74" s="271" t="s">
        <v>744</v>
      </c>
      <c r="Q74" s="264"/>
    </row>
    <row r="75" spans="1:17" ht="45" customHeight="1" x14ac:dyDescent="0.3">
      <c r="A75" s="259" t="s">
        <v>737</v>
      </c>
      <c r="B75" s="260" t="s">
        <v>945</v>
      </c>
      <c r="C75" s="260"/>
      <c r="D75" s="260" t="s">
        <v>946</v>
      </c>
      <c r="E75" s="269" t="s">
        <v>172</v>
      </c>
      <c r="F75" s="269" t="s">
        <v>173</v>
      </c>
      <c r="G75" s="269" t="s">
        <v>174</v>
      </c>
      <c r="H75" s="262" t="s">
        <v>739</v>
      </c>
      <c r="I75" s="262" t="s">
        <v>9</v>
      </c>
      <c r="J75" s="262" t="s">
        <v>10</v>
      </c>
      <c r="K75" s="262" t="s">
        <v>763</v>
      </c>
      <c r="L75" s="262" t="s">
        <v>764</v>
      </c>
      <c r="M75" s="260" t="s">
        <v>947</v>
      </c>
      <c r="N75" s="260" t="s">
        <v>755</v>
      </c>
      <c r="O75" s="262"/>
      <c r="P75" s="269" t="s">
        <v>744</v>
      </c>
      <c r="Q75" s="261"/>
    </row>
    <row r="76" spans="1:17" ht="45" customHeight="1" x14ac:dyDescent="0.3">
      <c r="A76" s="259" t="s">
        <v>737</v>
      </c>
      <c r="B76" s="263" t="s">
        <v>945</v>
      </c>
      <c r="C76" s="263"/>
      <c r="D76" s="263" t="s">
        <v>948</v>
      </c>
      <c r="E76" s="271" t="s">
        <v>175</v>
      </c>
      <c r="F76" s="271" t="s">
        <v>176</v>
      </c>
      <c r="G76" s="271" t="s">
        <v>177</v>
      </c>
      <c r="H76" s="265" t="s">
        <v>739</v>
      </c>
      <c r="I76" s="265" t="s">
        <v>9</v>
      </c>
      <c r="J76" s="265" t="s">
        <v>10</v>
      </c>
      <c r="K76" s="265" t="s">
        <v>763</v>
      </c>
      <c r="L76" s="265" t="s">
        <v>764</v>
      </c>
      <c r="M76" s="263" t="s">
        <v>947</v>
      </c>
      <c r="N76" s="263" t="s">
        <v>755</v>
      </c>
      <c r="O76" s="265"/>
      <c r="P76" s="271" t="s">
        <v>744</v>
      </c>
      <c r="Q76" s="264"/>
    </row>
    <row r="77" spans="1:17" ht="45" customHeight="1" x14ac:dyDescent="0.3">
      <c r="A77" s="259" t="s">
        <v>737</v>
      </c>
      <c r="B77" s="260" t="s">
        <v>945</v>
      </c>
      <c r="C77" s="260"/>
      <c r="D77" s="260" t="s">
        <v>949</v>
      </c>
      <c r="E77" s="269" t="s">
        <v>178</v>
      </c>
      <c r="F77" s="269" t="s">
        <v>179</v>
      </c>
      <c r="G77" s="269" t="s">
        <v>180</v>
      </c>
      <c r="H77" s="262" t="s">
        <v>739</v>
      </c>
      <c r="I77" s="262" t="s">
        <v>9</v>
      </c>
      <c r="J77" s="262" t="s">
        <v>10</v>
      </c>
      <c r="K77" s="262" t="s">
        <v>763</v>
      </c>
      <c r="L77" s="262" t="s">
        <v>764</v>
      </c>
      <c r="M77" s="260" t="s">
        <v>947</v>
      </c>
      <c r="N77" s="260" t="s">
        <v>755</v>
      </c>
      <c r="O77" s="262"/>
      <c r="P77" s="269" t="s">
        <v>744</v>
      </c>
      <c r="Q77" s="261"/>
    </row>
    <row r="78" spans="1:17" ht="45" customHeight="1" x14ac:dyDescent="0.3">
      <c r="A78" s="259" t="s">
        <v>737</v>
      </c>
      <c r="B78" s="263" t="s">
        <v>945</v>
      </c>
      <c r="C78" s="263"/>
      <c r="D78" s="263" t="s">
        <v>950</v>
      </c>
      <c r="E78" s="271" t="s">
        <v>181</v>
      </c>
      <c r="F78" s="271" t="s">
        <v>182</v>
      </c>
      <c r="G78" s="271" t="s">
        <v>183</v>
      </c>
      <c r="H78" s="265" t="s">
        <v>739</v>
      </c>
      <c r="I78" s="265" t="s">
        <v>9</v>
      </c>
      <c r="J78" s="265" t="s">
        <v>10</v>
      </c>
      <c r="K78" s="265" t="s">
        <v>763</v>
      </c>
      <c r="L78" s="265" t="s">
        <v>764</v>
      </c>
      <c r="M78" s="263" t="s">
        <v>947</v>
      </c>
      <c r="N78" s="263" t="s">
        <v>755</v>
      </c>
      <c r="O78" s="265"/>
      <c r="P78" s="271" t="s">
        <v>744</v>
      </c>
      <c r="Q78" s="264"/>
    </row>
    <row r="79" spans="1:17" ht="45" customHeight="1" x14ac:dyDescent="0.3">
      <c r="A79" s="259" t="s">
        <v>737</v>
      </c>
      <c r="B79" s="260" t="s">
        <v>1262</v>
      </c>
      <c r="C79" s="260" t="s">
        <v>951</v>
      </c>
      <c r="D79" s="260" t="s">
        <v>952</v>
      </c>
      <c r="E79" s="269" t="s">
        <v>953</v>
      </c>
      <c r="F79" s="269" t="s">
        <v>954</v>
      </c>
      <c r="G79" s="269" t="s">
        <v>955</v>
      </c>
      <c r="H79" s="262" t="s">
        <v>762</v>
      </c>
      <c r="I79" s="262" t="s">
        <v>32</v>
      </c>
      <c r="J79" s="262" t="s">
        <v>10</v>
      </c>
      <c r="K79" s="262" t="s">
        <v>763</v>
      </c>
      <c r="L79" s="262" t="s">
        <v>764</v>
      </c>
      <c r="M79" s="260" t="s">
        <v>765</v>
      </c>
      <c r="N79" s="260" t="s">
        <v>755</v>
      </c>
      <c r="O79" s="262"/>
      <c r="P79" s="269" t="s">
        <v>744</v>
      </c>
      <c r="Q79" s="261"/>
    </row>
    <row r="80" spans="1:17" ht="45" customHeight="1" x14ac:dyDescent="0.3">
      <c r="A80" s="259" t="s">
        <v>737</v>
      </c>
      <c r="B80" s="263" t="s">
        <v>1265</v>
      </c>
      <c r="C80" s="263"/>
      <c r="D80" s="263" t="s">
        <v>956</v>
      </c>
      <c r="E80" s="271" t="s">
        <v>184</v>
      </c>
      <c r="F80" s="271" t="s">
        <v>185</v>
      </c>
      <c r="G80" s="271" t="s">
        <v>186</v>
      </c>
      <c r="H80" s="265" t="s">
        <v>739</v>
      </c>
      <c r="I80" s="265" t="s">
        <v>9</v>
      </c>
      <c r="J80" s="265" t="s">
        <v>10</v>
      </c>
      <c r="K80" s="265" t="s">
        <v>740</v>
      </c>
      <c r="L80" s="265" t="s">
        <v>801</v>
      </c>
      <c r="M80" s="263" t="s">
        <v>752</v>
      </c>
      <c r="N80" s="263" t="s">
        <v>743</v>
      </c>
      <c r="O80" s="265" t="s">
        <v>25</v>
      </c>
      <c r="P80" s="271" t="s">
        <v>744</v>
      </c>
      <c r="Q80" s="264"/>
    </row>
    <row r="81" spans="1:17" ht="45" customHeight="1" x14ac:dyDescent="0.3">
      <c r="A81" s="259" t="s">
        <v>737</v>
      </c>
      <c r="B81" s="260" t="s">
        <v>795</v>
      </c>
      <c r="C81" s="260"/>
      <c r="D81" s="260" t="s">
        <v>957</v>
      </c>
      <c r="E81" s="269" t="s">
        <v>184</v>
      </c>
      <c r="F81" s="269" t="s">
        <v>187</v>
      </c>
      <c r="G81" s="269" t="s">
        <v>188</v>
      </c>
      <c r="H81" s="262" t="s">
        <v>739</v>
      </c>
      <c r="I81" s="262" t="s">
        <v>9</v>
      </c>
      <c r="J81" s="262" t="s">
        <v>10</v>
      </c>
      <c r="K81" s="262" t="s">
        <v>824</v>
      </c>
      <c r="L81" s="262" t="s">
        <v>798</v>
      </c>
      <c r="M81" s="260" t="s">
        <v>799</v>
      </c>
      <c r="N81" s="260" t="s">
        <v>743</v>
      </c>
      <c r="O81" s="262" t="s">
        <v>39</v>
      </c>
      <c r="P81" s="269" t="s">
        <v>744</v>
      </c>
      <c r="Q81" s="261"/>
    </row>
    <row r="82" spans="1:17" ht="45" customHeight="1" x14ac:dyDescent="0.3">
      <c r="A82" s="259" t="s">
        <v>737</v>
      </c>
      <c r="B82" s="263" t="s">
        <v>1264</v>
      </c>
      <c r="C82" s="263"/>
      <c r="D82" s="263" t="s">
        <v>958</v>
      </c>
      <c r="E82" s="271" t="s">
        <v>189</v>
      </c>
      <c r="F82" s="271" t="s">
        <v>190</v>
      </c>
      <c r="G82" s="271" t="s">
        <v>191</v>
      </c>
      <c r="H82" s="265" t="s">
        <v>739</v>
      </c>
      <c r="I82" s="265" t="s">
        <v>9</v>
      </c>
      <c r="J82" s="265" t="s">
        <v>10</v>
      </c>
      <c r="K82" s="265" t="s">
        <v>740</v>
      </c>
      <c r="L82" s="265" t="s">
        <v>801</v>
      </c>
      <c r="M82" s="263" t="s">
        <v>959</v>
      </c>
      <c r="N82" s="263" t="s">
        <v>743</v>
      </c>
      <c r="O82" s="265" t="s">
        <v>192</v>
      </c>
      <c r="P82" s="271" t="s">
        <v>744</v>
      </c>
      <c r="Q82" s="264"/>
    </row>
    <row r="83" spans="1:17" ht="45" customHeight="1" x14ac:dyDescent="0.3">
      <c r="A83" s="259" t="s">
        <v>737</v>
      </c>
      <c r="B83" s="260" t="s">
        <v>960</v>
      </c>
      <c r="C83" s="260" t="s">
        <v>961</v>
      </c>
      <c r="D83" s="260" t="s">
        <v>962</v>
      </c>
      <c r="E83" s="269" t="s">
        <v>193</v>
      </c>
      <c r="F83" s="269" t="s">
        <v>194</v>
      </c>
      <c r="G83" s="269" t="s">
        <v>195</v>
      </c>
      <c r="H83" s="262" t="s">
        <v>809</v>
      </c>
      <c r="I83" s="262" t="s">
        <v>32</v>
      </c>
      <c r="J83" s="262" t="s">
        <v>10</v>
      </c>
      <c r="K83" s="262" t="s">
        <v>740</v>
      </c>
      <c r="L83" s="262" t="s">
        <v>801</v>
      </c>
      <c r="M83" s="260" t="s">
        <v>963</v>
      </c>
      <c r="N83" s="260" t="s">
        <v>755</v>
      </c>
      <c r="O83" s="262"/>
      <c r="P83" s="269" t="s">
        <v>744</v>
      </c>
      <c r="Q83" s="261"/>
    </row>
    <row r="84" spans="1:17" ht="45" customHeight="1" x14ac:dyDescent="0.3">
      <c r="A84" s="259" t="s">
        <v>737</v>
      </c>
      <c r="B84" s="263" t="s">
        <v>960</v>
      </c>
      <c r="C84" s="263" t="s">
        <v>964</v>
      </c>
      <c r="D84" s="263" t="s">
        <v>965</v>
      </c>
      <c r="E84" s="271" t="s">
        <v>196</v>
      </c>
      <c r="F84" s="271" t="s">
        <v>197</v>
      </c>
      <c r="G84" s="271" t="s">
        <v>198</v>
      </c>
      <c r="H84" s="265" t="s">
        <v>809</v>
      </c>
      <c r="I84" s="265" t="s">
        <v>32</v>
      </c>
      <c r="J84" s="265" t="s">
        <v>10</v>
      </c>
      <c r="K84" s="265" t="s">
        <v>740</v>
      </c>
      <c r="L84" s="265" t="s">
        <v>801</v>
      </c>
      <c r="M84" s="263" t="s">
        <v>963</v>
      </c>
      <c r="N84" s="263" t="s">
        <v>755</v>
      </c>
      <c r="O84" s="265"/>
      <c r="P84" s="271" t="s">
        <v>744</v>
      </c>
      <c r="Q84" s="264"/>
    </row>
    <row r="85" spans="1:17" ht="45" customHeight="1" x14ac:dyDescent="0.3">
      <c r="A85" s="259" t="s">
        <v>737</v>
      </c>
      <c r="B85" s="260" t="s">
        <v>791</v>
      </c>
      <c r="C85" s="260" t="s">
        <v>966</v>
      </c>
      <c r="D85" s="260" t="s">
        <v>967</v>
      </c>
      <c r="E85" s="269" t="s">
        <v>199</v>
      </c>
      <c r="F85" s="269" t="s">
        <v>200</v>
      </c>
      <c r="G85" s="269" t="s">
        <v>201</v>
      </c>
      <c r="H85" s="262" t="s">
        <v>739</v>
      </c>
      <c r="I85" s="262" t="s">
        <v>32</v>
      </c>
      <c r="J85" s="262" t="s">
        <v>10</v>
      </c>
      <c r="K85" s="262" t="s">
        <v>763</v>
      </c>
      <c r="L85" s="262" t="s">
        <v>764</v>
      </c>
      <c r="M85" s="260" t="s">
        <v>968</v>
      </c>
      <c r="N85" s="260" t="s">
        <v>743</v>
      </c>
      <c r="O85" s="262" t="s">
        <v>102</v>
      </c>
      <c r="P85" s="269" t="s">
        <v>744</v>
      </c>
      <c r="Q85" s="261"/>
    </row>
    <row r="86" spans="1:17" ht="45" customHeight="1" x14ac:dyDescent="0.3">
      <c r="A86" s="259" t="s">
        <v>737</v>
      </c>
      <c r="B86" s="263" t="s">
        <v>1262</v>
      </c>
      <c r="C86" s="263" t="s">
        <v>969</v>
      </c>
      <c r="D86" s="263" t="s">
        <v>970</v>
      </c>
      <c r="E86" s="271" t="s">
        <v>202</v>
      </c>
      <c r="F86" s="271" t="s">
        <v>203</v>
      </c>
      <c r="G86" s="271" t="s">
        <v>204</v>
      </c>
      <c r="H86" s="265" t="s">
        <v>739</v>
      </c>
      <c r="I86" s="265" t="s">
        <v>32</v>
      </c>
      <c r="J86" s="265" t="s">
        <v>10</v>
      </c>
      <c r="K86" s="265" t="s">
        <v>763</v>
      </c>
      <c r="L86" s="265" t="s">
        <v>764</v>
      </c>
      <c r="M86" s="263" t="s">
        <v>971</v>
      </c>
      <c r="N86" s="263" t="s">
        <v>743</v>
      </c>
      <c r="O86" s="265" t="s">
        <v>102</v>
      </c>
      <c r="P86" s="271" t="s">
        <v>744</v>
      </c>
      <c r="Q86" s="264"/>
    </row>
    <row r="87" spans="1:17" ht="45" customHeight="1" x14ac:dyDescent="0.3">
      <c r="A87" s="259" t="s">
        <v>737</v>
      </c>
      <c r="B87" s="260" t="s">
        <v>1262</v>
      </c>
      <c r="C87" s="260" t="s">
        <v>972</v>
      </c>
      <c r="D87" s="260" t="s">
        <v>973</v>
      </c>
      <c r="E87" s="269" t="s">
        <v>205</v>
      </c>
      <c r="F87" s="269" t="s">
        <v>206</v>
      </c>
      <c r="G87" s="269" t="s">
        <v>207</v>
      </c>
      <c r="H87" s="262" t="s">
        <v>739</v>
      </c>
      <c r="I87" s="262" t="s">
        <v>32</v>
      </c>
      <c r="J87" s="262" t="s">
        <v>10</v>
      </c>
      <c r="K87" s="262" t="s">
        <v>763</v>
      </c>
      <c r="L87" s="262" t="s">
        <v>764</v>
      </c>
      <c r="M87" s="260" t="s">
        <v>968</v>
      </c>
      <c r="N87" s="260" t="s">
        <v>743</v>
      </c>
      <c r="O87" s="262" t="s">
        <v>102</v>
      </c>
      <c r="P87" s="269" t="s">
        <v>744</v>
      </c>
      <c r="Q87" s="261"/>
    </row>
    <row r="88" spans="1:17" ht="45" customHeight="1" x14ac:dyDescent="0.3">
      <c r="A88" s="259" t="s">
        <v>737</v>
      </c>
      <c r="B88" s="263" t="s">
        <v>1262</v>
      </c>
      <c r="C88" s="263" t="s">
        <v>974</v>
      </c>
      <c r="D88" s="263" t="s">
        <v>975</v>
      </c>
      <c r="E88" s="271" t="s">
        <v>208</v>
      </c>
      <c r="F88" s="271" t="s">
        <v>209</v>
      </c>
      <c r="G88" s="271" t="s">
        <v>210</v>
      </c>
      <c r="H88" s="265" t="s">
        <v>739</v>
      </c>
      <c r="I88" s="265" t="s">
        <v>32</v>
      </c>
      <c r="J88" s="265" t="s">
        <v>10</v>
      </c>
      <c r="K88" s="265" t="s">
        <v>763</v>
      </c>
      <c r="L88" s="265" t="s">
        <v>764</v>
      </c>
      <c r="M88" s="263" t="s">
        <v>968</v>
      </c>
      <c r="N88" s="263" t="s">
        <v>743</v>
      </c>
      <c r="O88" s="265" t="s">
        <v>102</v>
      </c>
      <c r="P88" s="271" t="s">
        <v>744</v>
      </c>
      <c r="Q88" s="264"/>
    </row>
    <row r="89" spans="1:17" ht="45" customHeight="1" x14ac:dyDescent="0.3">
      <c r="A89" s="259" t="s">
        <v>737</v>
      </c>
      <c r="B89" s="260" t="s">
        <v>791</v>
      </c>
      <c r="C89" s="260"/>
      <c r="D89" s="260" t="s">
        <v>976</v>
      </c>
      <c r="E89" s="269" t="s">
        <v>211</v>
      </c>
      <c r="F89" s="269" t="s">
        <v>212</v>
      </c>
      <c r="G89" s="269" t="s">
        <v>213</v>
      </c>
      <c r="H89" s="262" t="s">
        <v>739</v>
      </c>
      <c r="I89" s="262" t="s">
        <v>9</v>
      </c>
      <c r="J89" s="262" t="s">
        <v>10</v>
      </c>
      <c r="K89" s="262" t="s">
        <v>763</v>
      </c>
      <c r="L89" s="262" t="s">
        <v>764</v>
      </c>
      <c r="M89" s="260" t="s">
        <v>971</v>
      </c>
      <c r="N89" s="260" t="s">
        <v>755</v>
      </c>
      <c r="O89" s="262"/>
      <c r="P89" s="269" t="s">
        <v>744</v>
      </c>
      <c r="Q89" s="261"/>
    </row>
    <row r="90" spans="1:17" ht="45" customHeight="1" x14ac:dyDescent="0.3">
      <c r="A90" s="259" t="s">
        <v>737</v>
      </c>
      <c r="B90" s="263" t="s">
        <v>791</v>
      </c>
      <c r="C90" s="263"/>
      <c r="D90" s="263" t="s">
        <v>977</v>
      </c>
      <c r="E90" s="271" t="s">
        <v>214</v>
      </c>
      <c r="F90" s="271" t="s">
        <v>215</v>
      </c>
      <c r="G90" s="271" t="s">
        <v>216</v>
      </c>
      <c r="H90" s="265" t="s">
        <v>739</v>
      </c>
      <c r="I90" s="265" t="s">
        <v>9</v>
      </c>
      <c r="J90" s="265" t="s">
        <v>10</v>
      </c>
      <c r="K90" s="265" t="s">
        <v>763</v>
      </c>
      <c r="L90" s="265" t="s">
        <v>764</v>
      </c>
      <c r="M90" s="263" t="s">
        <v>971</v>
      </c>
      <c r="N90" s="263" t="s">
        <v>755</v>
      </c>
      <c r="O90" s="265"/>
      <c r="P90" s="271" t="s">
        <v>744</v>
      </c>
      <c r="Q90" s="264"/>
    </row>
    <row r="91" spans="1:17" ht="45" customHeight="1" x14ac:dyDescent="0.3">
      <c r="A91" s="259" t="s">
        <v>737</v>
      </c>
      <c r="B91" s="260" t="s">
        <v>791</v>
      </c>
      <c r="C91" s="260"/>
      <c r="D91" s="260" t="s">
        <v>978</v>
      </c>
      <c r="E91" s="269" t="s">
        <v>217</v>
      </c>
      <c r="F91" s="269" t="s">
        <v>218</v>
      </c>
      <c r="G91" s="269" t="s">
        <v>219</v>
      </c>
      <c r="H91" s="262" t="s">
        <v>739</v>
      </c>
      <c r="I91" s="262" t="s">
        <v>9</v>
      </c>
      <c r="J91" s="262" t="s">
        <v>10</v>
      </c>
      <c r="K91" s="262" t="s">
        <v>763</v>
      </c>
      <c r="L91" s="262" t="s">
        <v>764</v>
      </c>
      <c r="M91" s="260" t="s">
        <v>971</v>
      </c>
      <c r="N91" s="260" t="s">
        <v>755</v>
      </c>
      <c r="O91" s="262"/>
      <c r="P91" s="269" t="s">
        <v>744</v>
      </c>
      <c r="Q91" s="261"/>
    </row>
    <row r="92" spans="1:17" ht="45" customHeight="1" x14ac:dyDescent="0.3">
      <c r="A92" s="259" t="s">
        <v>737</v>
      </c>
      <c r="B92" s="263" t="s">
        <v>791</v>
      </c>
      <c r="C92" s="263"/>
      <c r="D92" s="263" t="s">
        <v>979</v>
      </c>
      <c r="E92" s="271" t="s">
        <v>220</v>
      </c>
      <c r="F92" s="271" t="s">
        <v>980</v>
      </c>
      <c r="G92" s="271" t="s">
        <v>981</v>
      </c>
      <c r="H92" s="265" t="s">
        <v>739</v>
      </c>
      <c r="I92" s="265" t="s">
        <v>9</v>
      </c>
      <c r="J92" s="265" t="s">
        <v>10</v>
      </c>
      <c r="K92" s="265" t="s">
        <v>763</v>
      </c>
      <c r="L92" s="265" t="s">
        <v>764</v>
      </c>
      <c r="M92" s="263" t="s">
        <v>971</v>
      </c>
      <c r="N92" s="263" t="s">
        <v>755</v>
      </c>
      <c r="O92" s="265"/>
      <c r="P92" s="271" t="s">
        <v>744</v>
      </c>
      <c r="Q92" s="264"/>
    </row>
    <row r="93" spans="1:17" ht="45" customHeight="1" x14ac:dyDescent="0.3">
      <c r="A93" s="259" t="s">
        <v>737</v>
      </c>
      <c r="B93" s="260" t="s">
        <v>982</v>
      </c>
      <c r="C93" s="260" t="s">
        <v>983</v>
      </c>
      <c r="D93" s="260" t="s">
        <v>984</v>
      </c>
      <c r="E93" s="269" t="s">
        <v>221</v>
      </c>
      <c r="F93" s="269" t="s">
        <v>222</v>
      </c>
      <c r="G93" s="269" t="s">
        <v>223</v>
      </c>
      <c r="H93" s="262" t="s">
        <v>739</v>
      </c>
      <c r="I93" s="262" t="s">
        <v>32</v>
      </c>
      <c r="J93" s="262" t="s">
        <v>10</v>
      </c>
      <c r="K93" s="262" t="s">
        <v>740</v>
      </c>
      <c r="L93" s="262" t="s">
        <v>827</v>
      </c>
      <c r="M93" s="260" t="s">
        <v>828</v>
      </c>
      <c r="N93" s="260"/>
      <c r="O93" s="262" t="s">
        <v>79</v>
      </c>
      <c r="P93" s="269" t="s">
        <v>744</v>
      </c>
      <c r="Q93" s="261"/>
    </row>
    <row r="94" spans="1:17" ht="45" customHeight="1" x14ac:dyDescent="0.3">
      <c r="A94" s="259" t="s">
        <v>737</v>
      </c>
      <c r="B94" s="263" t="s">
        <v>982</v>
      </c>
      <c r="C94" s="263" t="s">
        <v>985</v>
      </c>
      <c r="D94" s="263" t="s">
        <v>986</v>
      </c>
      <c r="E94" s="271" t="s">
        <v>728</v>
      </c>
      <c r="F94" s="271" t="s">
        <v>226</v>
      </c>
      <c r="G94" s="271" t="s">
        <v>227</v>
      </c>
      <c r="H94" s="265" t="s">
        <v>739</v>
      </c>
      <c r="I94" s="265" t="s">
        <v>32</v>
      </c>
      <c r="J94" s="265" t="s">
        <v>10</v>
      </c>
      <c r="K94" s="265" t="s">
        <v>740</v>
      </c>
      <c r="L94" s="265" t="s">
        <v>827</v>
      </c>
      <c r="M94" s="263" t="s">
        <v>828</v>
      </c>
      <c r="N94" s="263"/>
      <c r="O94" s="265" t="s">
        <v>79</v>
      </c>
      <c r="P94" s="271" t="s">
        <v>744</v>
      </c>
      <c r="Q94" s="264"/>
    </row>
    <row r="95" spans="1:17" ht="45" customHeight="1" x14ac:dyDescent="0.3">
      <c r="A95" s="259" t="s">
        <v>737</v>
      </c>
      <c r="B95" s="260" t="s">
        <v>982</v>
      </c>
      <c r="C95" s="260" t="s">
        <v>987</v>
      </c>
      <c r="D95" s="260" t="s">
        <v>988</v>
      </c>
      <c r="E95" s="269" t="s">
        <v>224</v>
      </c>
      <c r="F95" s="269" t="s">
        <v>230</v>
      </c>
      <c r="G95" s="269" t="s">
        <v>231</v>
      </c>
      <c r="H95" s="262" t="s">
        <v>739</v>
      </c>
      <c r="I95" s="262" t="s">
        <v>32</v>
      </c>
      <c r="J95" s="262" t="s">
        <v>10</v>
      </c>
      <c r="K95" s="262" t="s">
        <v>740</v>
      </c>
      <c r="L95" s="262" t="s">
        <v>827</v>
      </c>
      <c r="M95" s="260" t="s">
        <v>828</v>
      </c>
      <c r="N95" s="260"/>
      <c r="O95" s="262" t="s">
        <v>79</v>
      </c>
      <c r="P95" s="269" t="s">
        <v>744</v>
      </c>
      <c r="Q95" s="261"/>
    </row>
    <row r="96" spans="1:17" ht="45" customHeight="1" x14ac:dyDescent="0.3">
      <c r="A96" s="259" t="s">
        <v>737</v>
      </c>
      <c r="B96" s="263" t="s">
        <v>989</v>
      </c>
      <c r="C96" s="263" t="s">
        <v>990</v>
      </c>
      <c r="D96" s="263" t="s">
        <v>991</v>
      </c>
      <c r="E96" s="271" t="s">
        <v>225</v>
      </c>
      <c r="F96" s="271" t="s">
        <v>228</v>
      </c>
      <c r="G96" s="271" t="s">
        <v>229</v>
      </c>
      <c r="H96" s="265" t="s">
        <v>739</v>
      </c>
      <c r="I96" s="265" t="s">
        <v>32</v>
      </c>
      <c r="J96" s="265" t="s">
        <v>10</v>
      </c>
      <c r="K96" s="265" t="s">
        <v>740</v>
      </c>
      <c r="L96" s="265" t="s">
        <v>827</v>
      </c>
      <c r="M96" s="263" t="s">
        <v>828</v>
      </c>
      <c r="N96" s="263" t="s">
        <v>743</v>
      </c>
      <c r="O96" s="265" t="s">
        <v>79</v>
      </c>
      <c r="P96" s="271" t="s">
        <v>744</v>
      </c>
      <c r="Q96" s="264"/>
    </row>
    <row r="97" spans="1:17" ht="45" customHeight="1" x14ac:dyDescent="0.3">
      <c r="A97" s="259" t="s">
        <v>737</v>
      </c>
      <c r="B97" s="260" t="s">
        <v>904</v>
      </c>
      <c r="C97" s="260" t="s">
        <v>992</v>
      </c>
      <c r="D97" s="260" t="s">
        <v>993</v>
      </c>
      <c r="E97" s="269" t="s">
        <v>232</v>
      </c>
      <c r="F97" s="269" t="s">
        <v>233</v>
      </c>
      <c r="G97" s="269" t="s">
        <v>234</v>
      </c>
      <c r="H97" s="262" t="s">
        <v>739</v>
      </c>
      <c r="I97" s="262" t="s">
        <v>32</v>
      </c>
      <c r="J97" s="262" t="s">
        <v>10</v>
      </c>
      <c r="K97" s="262" t="s">
        <v>763</v>
      </c>
      <c r="L97" s="262" t="s">
        <v>764</v>
      </c>
      <c r="M97" s="260" t="s">
        <v>994</v>
      </c>
      <c r="N97" s="260" t="s">
        <v>743</v>
      </c>
      <c r="O97" s="262" t="s">
        <v>235</v>
      </c>
      <c r="P97" s="269" t="s">
        <v>744</v>
      </c>
      <c r="Q97" s="261"/>
    </row>
    <row r="98" spans="1:17" ht="45" customHeight="1" x14ac:dyDescent="0.3">
      <c r="A98" s="259" t="s">
        <v>737</v>
      </c>
      <c r="B98" s="263" t="s">
        <v>904</v>
      </c>
      <c r="C98" s="263" t="s">
        <v>995</v>
      </c>
      <c r="D98" s="263" t="s">
        <v>996</v>
      </c>
      <c r="E98" s="271" t="s">
        <v>236</v>
      </c>
      <c r="F98" s="271" t="s">
        <v>237</v>
      </c>
      <c r="G98" s="271" t="s">
        <v>238</v>
      </c>
      <c r="H98" s="265" t="s">
        <v>739</v>
      </c>
      <c r="I98" s="265" t="s">
        <v>32</v>
      </c>
      <c r="J98" s="265" t="s">
        <v>10</v>
      </c>
      <c r="K98" s="265" t="s">
        <v>763</v>
      </c>
      <c r="L98" s="265" t="s">
        <v>764</v>
      </c>
      <c r="M98" s="263" t="s">
        <v>994</v>
      </c>
      <c r="N98" s="263"/>
      <c r="O98" s="265" t="s">
        <v>235</v>
      </c>
      <c r="P98" s="271" t="s">
        <v>744</v>
      </c>
      <c r="Q98" s="264"/>
    </row>
    <row r="99" spans="1:17" ht="45" customHeight="1" x14ac:dyDescent="0.3">
      <c r="A99" s="259" t="s">
        <v>737</v>
      </c>
      <c r="B99" s="260" t="s">
        <v>904</v>
      </c>
      <c r="C99" s="260" t="s">
        <v>997</v>
      </c>
      <c r="D99" s="260" t="s">
        <v>998</v>
      </c>
      <c r="E99" s="269" t="s">
        <v>239</v>
      </c>
      <c r="F99" s="269" t="s">
        <v>240</v>
      </c>
      <c r="G99" s="269" t="s">
        <v>241</v>
      </c>
      <c r="H99" s="262" t="s">
        <v>739</v>
      </c>
      <c r="I99" s="262" t="s">
        <v>32</v>
      </c>
      <c r="J99" s="262" t="s">
        <v>10</v>
      </c>
      <c r="K99" s="262" t="s">
        <v>763</v>
      </c>
      <c r="L99" s="262" t="s">
        <v>764</v>
      </c>
      <c r="M99" s="260" t="s">
        <v>994</v>
      </c>
      <c r="N99" s="260"/>
      <c r="O99" s="262" t="s">
        <v>235</v>
      </c>
      <c r="P99" s="269" t="s">
        <v>744</v>
      </c>
      <c r="Q99" s="261"/>
    </row>
    <row r="100" spans="1:17" ht="45" customHeight="1" x14ac:dyDescent="0.3">
      <c r="A100" s="259" t="s">
        <v>737</v>
      </c>
      <c r="B100" s="263" t="s">
        <v>1262</v>
      </c>
      <c r="C100" s="263" t="s">
        <v>999</v>
      </c>
      <c r="D100" s="263" t="s">
        <v>1000</v>
      </c>
      <c r="E100" s="271" t="s">
        <v>242</v>
      </c>
      <c r="F100" s="271" t="s">
        <v>243</v>
      </c>
      <c r="G100" s="271" t="s">
        <v>244</v>
      </c>
      <c r="H100" s="265" t="s">
        <v>809</v>
      </c>
      <c r="I100" s="265" t="s">
        <v>32</v>
      </c>
      <c r="J100" s="265" t="s">
        <v>10</v>
      </c>
      <c r="K100" s="265" t="s">
        <v>763</v>
      </c>
      <c r="L100" s="265" t="s">
        <v>764</v>
      </c>
      <c r="M100" s="263" t="s">
        <v>994</v>
      </c>
      <c r="N100" s="263" t="s">
        <v>755</v>
      </c>
      <c r="O100" s="265"/>
      <c r="P100" s="271" t="s">
        <v>744</v>
      </c>
      <c r="Q100" s="264"/>
    </row>
    <row r="101" spans="1:17" ht="45" customHeight="1" x14ac:dyDescent="0.3">
      <c r="A101" s="259" t="s">
        <v>737</v>
      </c>
      <c r="B101" s="260" t="s">
        <v>1262</v>
      </c>
      <c r="C101" s="260" t="s">
        <v>1001</v>
      </c>
      <c r="D101" s="260" t="s">
        <v>1002</v>
      </c>
      <c r="E101" s="269" t="s">
        <v>245</v>
      </c>
      <c r="F101" s="269" t="s">
        <v>246</v>
      </c>
      <c r="G101" s="269" t="s">
        <v>247</v>
      </c>
      <c r="H101" s="262" t="s">
        <v>809</v>
      </c>
      <c r="I101" s="262" t="s">
        <v>32</v>
      </c>
      <c r="J101" s="262" t="s">
        <v>10</v>
      </c>
      <c r="K101" s="262" t="s">
        <v>763</v>
      </c>
      <c r="L101" s="262" t="s">
        <v>764</v>
      </c>
      <c r="M101" s="260" t="s">
        <v>994</v>
      </c>
      <c r="N101" s="260" t="s">
        <v>755</v>
      </c>
      <c r="O101" s="262"/>
      <c r="P101" s="269" t="s">
        <v>744</v>
      </c>
      <c r="Q101" s="261"/>
    </row>
    <row r="102" spans="1:17" ht="45" customHeight="1" x14ac:dyDescent="0.3">
      <c r="A102" s="259" t="s">
        <v>737</v>
      </c>
      <c r="B102" s="263" t="s">
        <v>1262</v>
      </c>
      <c r="C102" s="263" t="s">
        <v>1003</v>
      </c>
      <c r="D102" s="263" t="s">
        <v>1004</v>
      </c>
      <c r="E102" s="271" t="s">
        <v>248</v>
      </c>
      <c r="F102" s="271" t="s">
        <v>249</v>
      </c>
      <c r="G102" s="271" t="s">
        <v>250</v>
      </c>
      <c r="H102" s="265" t="s">
        <v>809</v>
      </c>
      <c r="I102" s="265" t="s">
        <v>32</v>
      </c>
      <c r="J102" s="265" t="s">
        <v>10</v>
      </c>
      <c r="K102" s="265" t="s">
        <v>763</v>
      </c>
      <c r="L102" s="265" t="s">
        <v>764</v>
      </c>
      <c r="M102" s="263" t="s">
        <v>994</v>
      </c>
      <c r="N102" s="263" t="s">
        <v>755</v>
      </c>
      <c r="O102" s="265"/>
      <c r="P102" s="271" t="s">
        <v>744</v>
      </c>
      <c r="Q102" s="264"/>
    </row>
    <row r="103" spans="1:17" ht="45" customHeight="1" x14ac:dyDescent="0.3">
      <c r="A103" s="259" t="s">
        <v>737</v>
      </c>
      <c r="B103" s="260" t="s">
        <v>1262</v>
      </c>
      <c r="C103" s="260" t="s">
        <v>1006</v>
      </c>
      <c r="D103" s="260" t="s">
        <v>1007</v>
      </c>
      <c r="E103" s="269" t="s">
        <v>251</v>
      </c>
      <c r="F103" s="269" t="s">
        <v>252</v>
      </c>
      <c r="G103" s="269" t="s">
        <v>253</v>
      </c>
      <c r="H103" s="262" t="s">
        <v>809</v>
      </c>
      <c r="I103" s="262" t="s">
        <v>32</v>
      </c>
      <c r="J103" s="262" t="s">
        <v>10</v>
      </c>
      <c r="K103" s="262" t="s">
        <v>763</v>
      </c>
      <c r="L103" s="262" t="s">
        <v>764</v>
      </c>
      <c r="M103" s="260" t="s">
        <v>994</v>
      </c>
      <c r="N103" s="260" t="s">
        <v>755</v>
      </c>
      <c r="O103" s="262"/>
      <c r="P103" s="269" t="s">
        <v>744</v>
      </c>
      <c r="Q103" s="261"/>
    </row>
    <row r="104" spans="1:17" ht="45" customHeight="1" x14ac:dyDescent="0.3">
      <c r="A104" s="259" t="s">
        <v>737</v>
      </c>
      <c r="B104" s="263" t="s">
        <v>1262</v>
      </c>
      <c r="C104" s="263" t="s">
        <v>1008</v>
      </c>
      <c r="D104" s="263" t="s">
        <v>1009</v>
      </c>
      <c r="E104" s="271" t="s">
        <v>254</v>
      </c>
      <c r="F104" s="271" t="s">
        <v>255</v>
      </c>
      <c r="G104" s="271" t="s">
        <v>256</v>
      </c>
      <c r="H104" s="265" t="s">
        <v>809</v>
      </c>
      <c r="I104" s="265" t="s">
        <v>32</v>
      </c>
      <c r="J104" s="265" t="s">
        <v>10</v>
      </c>
      <c r="K104" s="265" t="s">
        <v>763</v>
      </c>
      <c r="L104" s="265" t="s">
        <v>764</v>
      </c>
      <c r="M104" s="263" t="s">
        <v>994</v>
      </c>
      <c r="N104" s="263" t="s">
        <v>755</v>
      </c>
      <c r="O104" s="265"/>
      <c r="P104" s="271" t="s">
        <v>744</v>
      </c>
      <c r="Q104" s="264"/>
    </row>
    <row r="105" spans="1:17" ht="45" customHeight="1" x14ac:dyDescent="0.3">
      <c r="A105" s="259" t="s">
        <v>737</v>
      </c>
      <c r="B105" s="260" t="s">
        <v>1262</v>
      </c>
      <c r="C105" s="260" t="s">
        <v>1010</v>
      </c>
      <c r="D105" s="260" t="s">
        <v>1011</v>
      </c>
      <c r="E105" s="269" t="s">
        <v>257</v>
      </c>
      <c r="F105" s="269" t="s">
        <v>258</v>
      </c>
      <c r="G105" s="269" t="s">
        <v>259</v>
      </c>
      <c r="H105" s="262" t="s">
        <v>809</v>
      </c>
      <c r="I105" s="262" t="s">
        <v>32</v>
      </c>
      <c r="J105" s="262" t="s">
        <v>10</v>
      </c>
      <c r="K105" s="262" t="s">
        <v>763</v>
      </c>
      <c r="L105" s="262" t="s">
        <v>764</v>
      </c>
      <c r="M105" s="260" t="s">
        <v>994</v>
      </c>
      <c r="N105" s="260" t="s">
        <v>755</v>
      </c>
      <c r="O105" s="262"/>
      <c r="P105" s="269" t="s">
        <v>744</v>
      </c>
      <c r="Q105" s="261"/>
    </row>
    <row r="106" spans="1:17" ht="45" customHeight="1" x14ac:dyDescent="0.3">
      <c r="A106" s="259" t="s">
        <v>737</v>
      </c>
      <c r="B106" s="263" t="s">
        <v>1005</v>
      </c>
      <c r="C106" s="263" t="s">
        <v>1012</v>
      </c>
      <c r="D106" s="263" t="s">
        <v>1013</v>
      </c>
      <c r="E106" s="271" t="s">
        <v>260</v>
      </c>
      <c r="F106" s="271" t="s">
        <v>261</v>
      </c>
      <c r="G106" s="271" t="s">
        <v>262</v>
      </c>
      <c r="H106" s="265" t="s">
        <v>809</v>
      </c>
      <c r="I106" s="265" t="s">
        <v>32</v>
      </c>
      <c r="J106" s="265" t="s">
        <v>10</v>
      </c>
      <c r="K106" s="265" t="s">
        <v>763</v>
      </c>
      <c r="L106" s="265" t="s">
        <v>764</v>
      </c>
      <c r="M106" s="263" t="s">
        <v>994</v>
      </c>
      <c r="N106" s="263" t="s">
        <v>755</v>
      </c>
      <c r="O106" s="265"/>
      <c r="P106" s="271" t="s">
        <v>744</v>
      </c>
      <c r="Q106" s="264"/>
    </row>
    <row r="107" spans="1:17" ht="45" customHeight="1" x14ac:dyDescent="0.3">
      <c r="A107" s="259" t="s">
        <v>737</v>
      </c>
      <c r="B107" s="261"/>
      <c r="C107" s="260" t="s">
        <v>1278</v>
      </c>
      <c r="D107" s="260"/>
      <c r="E107" s="269" t="s">
        <v>1279</v>
      </c>
      <c r="F107" s="269" t="s">
        <v>1280</v>
      </c>
      <c r="G107" s="269" t="s">
        <v>1281</v>
      </c>
      <c r="H107" s="262" t="s">
        <v>809</v>
      </c>
      <c r="I107" s="262" t="s">
        <v>32</v>
      </c>
      <c r="J107" s="262" t="s">
        <v>10</v>
      </c>
      <c r="K107" s="262" t="s">
        <v>763</v>
      </c>
      <c r="L107" s="262" t="s">
        <v>764</v>
      </c>
      <c r="M107" s="260" t="s">
        <v>1018</v>
      </c>
      <c r="N107" s="260" t="s">
        <v>755</v>
      </c>
      <c r="O107" s="262" t="s">
        <v>1282</v>
      </c>
      <c r="P107" s="269" t="s">
        <v>744</v>
      </c>
      <c r="Q107" s="261"/>
    </row>
    <row r="108" spans="1:17" ht="45" customHeight="1" x14ac:dyDescent="0.3">
      <c r="A108" s="259" t="s">
        <v>737</v>
      </c>
      <c r="B108" s="264"/>
      <c r="C108" s="263" t="s">
        <v>1014</v>
      </c>
      <c r="D108" s="263"/>
      <c r="E108" s="271" t="s">
        <v>1015</v>
      </c>
      <c r="F108" s="271" t="s">
        <v>1016</v>
      </c>
      <c r="G108" s="271" t="s">
        <v>1017</v>
      </c>
      <c r="H108" s="265" t="s">
        <v>809</v>
      </c>
      <c r="I108" s="265" t="s">
        <v>32</v>
      </c>
      <c r="J108" s="265" t="s">
        <v>10</v>
      </c>
      <c r="K108" s="265" t="s">
        <v>763</v>
      </c>
      <c r="L108" s="265" t="s">
        <v>764</v>
      </c>
      <c r="M108" s="263" t="s">
        <v>1018</v>
      </c>
      <c r="N108" s="263" t="s">
        <v>743</v>
      </c>
      <c r="O108" s="265" t="s">
        <v>1019</v>
      </c>
      <c r="P108" s="271" t="s">
        <v>744</v>
      </c>
      <c r="Q108" s="264"/>
    </row>
    <row r="109" spans="1:17" ht="45" customHeight="1" x14ac:dyDescent="0.3">
      <c r="A109" s="259" t="s">
        <v>737</v>
      </c>
      <c r="B109" s="261"/>
      <c r="C109" s="260" t="s">
        <v>1283</v>
      </c>
      <c r="D109" s="260"/>
      <c r="E109" s="269" t="s">
        <v>1284</v>
      </c>
      <c r="F109" s="269" t="s">
        <v>1285</v>
      </c>
      <c r="G109" s="269" t="s">
        <v>1286</v>
      </c>
      <c r="H109" s="262" t="s">
        <v>809</v>
      </c>
      <c r="I109" s="262" t="s">
        <v>32</v>
      </c>
      <c r="J109" s="262" t="s">
        <v>10</v>
      </c>
      <c r="K109" s="262" t="s">
        <v>926</v>
      </c>
      <c r="L109" s="262"/>
      <c r="M109" s="260" t="s">
        <v>1018</v>
      </c>
      <c r="N109" s="260" t="s">
        <v>755</v>
      </c>
      <c r="O109" s="262"/>
      <c r="P109" s="269" t="s">
        <v>744</v>
      </c>
      <c r="Q109" s="261"/>
    </row>
    <row r="110" spans="1:17" ht="45" customHeight="1" x14ac:dyDescent="0.3">
      <c r="A110" s="259" t="s">
        <v>737</v>
      </c>
      <c r="B110" s="264"/>
      <c r="C110" s="263" t="s">
        <v>1287</v>
      </c>
      <c r="D110" s="263"/>
      <c r="E110" s="271" t="s">
        <v>1288</v>
      </c>
      <c r="F110" s="271" t="s">
        <v>1289</v>
      </c>
      <c r="G110" s="271" t="s">
        <v>1290</v>
      </c>
      <c r="H110" s="265" t="s">
        <v>809</v>
      </c>
      <c r="I110" s="265" t="s">
        <v>32</v>
      </c>
      <c r="J110" s="265" t="s">
        <v>10</v>
      </c>
      <c r="K110" s="265" t="s">
        <v>740</v>
      </c>
      <c r="L110" s="265" t="s">
        <v>801</v>
      </c>
      <c r="M110" s="263" t="s">
        <v>1018</v>
      </c>
      <c r="N110" s="263" t="s">
        <v>755</v>
      </c>
      <c r="O110" s="265" t="s">
        <v>1282</v>
      </c>
      <c r="P110" s="271" t="s">
        <v>744</v>
      </c>
      <c r="Q110" s="264"/>
    </row>
    <row r="111" spans="1:17" ht="45" customHeight="1" x14ac:dyDescent="0.3">
      <c r="A111" s="259" t="s">
        <v>737</v>
      </c>
      <c r="B111" s="261"/>
      <c r="C111" s="260" t="s">
        <v>1291</v>
      </c>
      <c r="D111" s="260"/>
      <c r="E111" s="269" t="s">
        <v>1292</v>
      </c>
      <c r="F111" s="269" t="s">
        <v>1293</v>
      </c>
      <c r="G111" s="269" t="s">
        <v>1294</v>
      </c>
      <c r="H111" s="262" t="s">
        <v>809</v>
      </c>
      <c r="I111" s="262" t="s">
        <v>32</v>
      </c>
      <c r="J111" s="262" t="s">
        <v>10</v>
      </c>
      <c r="K111" s="262" t="s">
        <v>797</v>
      </c>
      <c r="L111" s="262" t="s">
        <v>741</v>
      </c>
      <c r="M111" s="260" t="s">
        <v>1018</v>
      </c>
      <c r="N111" s="260" t="s">
        <v>755</v>
      </c>
      <c r="O111" s="262" t="s">
        <v>1282</v>
      </c>
      <c r="P111" s="269" t="s">
        <v>744</v>
      </c>
      <c r="Q111" s="261"/>
    </row>
    <row r="112" spans="1:17" ht="45" customHeight="1" x14ac:dyDescent="0.3">
      <c r="A112" s="259" t="s">
        <v>737</v>
      </c>
      <c r="B112" s="264"/>
      <c r="C112" s="263" t="s">
        <v>1021</v>
      </c>
      <c r="D112" s="263"/>
      <c r="E112" s="271" t="s">
        <v>1022</v>
      </c>
      <c r="F112" s="271" t="s">
        <v>1023</v>
      </c>
      <c r="G112" s="271" t="s">
        <v>1024</v>
      </c>
      <c r="H112" s="265" t="s">
        <v>809</v>
      </c>
      <c r="I112" s="265" t="s">
        <v>32</v>
      </c>
      <c r="J112" s="265" t="s">
        <v>10</v>
      </c>
      <c r="K112" s="265" t="s">
        <v>763</v>
      </c>
      <c r="L112" s="265" t="s">
        <v>751</v>
      </c>
      <c r="M112" s="263" t="s">
        <v>1018</v>
      </c>
      <c r="N112" s="263" t="s">
        <v>755</v>
      </c>
      <c r="O112" s="265" t="s">
        <v>1019</v>
      </c>
      <c r="P112" s="271" t="s">
        <v>744</v>
      </c>
      <c r="Q112" s="264"/>
    </row>
    <row r="113" spans="1:17" ht="45" customHeight="1" x14ac:dyDescent="0.3">
      <c r="A113" s="259" t="s">
        <v>737</v>
      </c>
      <c r="B113" s="261"/>
      <c r="C113" s="260" t="s">
        <v>1025</v>
      </c>
      <c r="D113" s="260"/>
      <c r="E113" s="269" t="s">
        <v>1026</v>
      </c>
      <c r="F113" s="269" t="s">
        <v>1027</v>
      </c>
      <c r="G113" s="269" t="s">
        <v>1028</v>
      </c>
      <c r="H113" s="262" t="s">
        <v>809</v>
      </c>
      <c r="I113" s="262" t="s">
        <v>32</v>
      </c>
      <c r="J113" s="262" t="s">
        <v>10</v>
      </c>
      <c r="K113" s="262" t="s">
        <v>1142</v>
      </c>
      <c r="L113" s="262" t="s">
        <v>798</v>
      </c>
      <c r="M113" s="260" t="s">
        <v>1018</v>
      </c>
      <c r="N113" s="260" t="s">
        <v>755</v>
      </c>
      <c r="O113" s="262" t="s">
        <v>1019</v>
      </c>
      <c r="P113" s="269" t="s">
        <v>744</v>
      </c>
      <c r="Q113" s="261"/>
    </row>
    <row r="114" spans="1:17" ht="45" customHeight="1" x14ac:dyDescent="0.3">
      <c r="A114" s="259" t="s">
        <v>737</v>
      </c>
      <c r="B114" s="270">
        <v>45098</v>
      </c>
      <c r="C114" s="263"/>
      <c r="D114" s="263" t="s">
        <v>1029</v>
      </c>
      <c r="E114" s="271" t="s">
        <v>263</v>
      </c>
      <c r="F114" s="271" t="s">
        <v>264</v>
      </c>
      <c r="G114" s="271" t="s">
        <v>265</v>
      </c>
      <c r="H114" s="265" t="s">
        <v>739</v>
      </c>
      <c r="I114" s="265" t="s">
        <v>9</v>
      </c>
      <c r="J114" s="265" t="s">
        <v>10</v>
      </c>
      <c r="K114" s="265" t="s">
        <v>740</v>
      </c>
      <c r="L114" s="265" t="s">
        <v>801</v>
      </c>
      <c r="M114" s="263" t="s">
        <v>1030</v>
      </c>
      <c r="N114" s="263" t="s">
        <v>743</v>
      </c>
      <c r="O114" s="265" t="s">
        <v>266</v>
      </c>
      <c r="P114" s="271" t="s">
        <v>744</v>
      </c>
      <c r="Q114" s="264"/>
    </row>
    <row r="115" spans="1:17" ht="45" customHeight="1" x14ac:dyDescent="0.3">
      <c r="A115" s="259" t="s">
        <v>737</v>
      </c>
      <c r="B115" s="268">
        <v>45098</v>
      </c>
      <c r="C115" s="260"/>
      <c r="D115" s="260" t="s">
        <v>1031</v>
      </c>
      <c r="E115" s="269" t="s">
        <v>267</v>
      </c>
      <c r="F115" s="269" t="s">
        <v>268</v>
      </c>
      <c r="G115" s="269" t="s">
        <v>269</v>
      </c>
      <c r="H115" s="262" t="s">
        <v>739</v>
      </c>
      <c r="I115" s="262" t="s">
        <v>9</v>
      </c>
      <c r="J115" s="262" t="s">
        <v>10</v>
      </c>
      <c r="K115" s="262" t="s">
        <v>740</v>
      </c>
      <c r="L115" s="262" t="s">
        <v>801</v>
      </c>
      <c r="M115" s="260" t="s">
        <v>1030</v>
      </c>
      <c r="N115" s="260" t="s">
        <v>743</v>
      </c>
      <c r="O115" s="262" t="s">
        <v>266</v>
      </c>
      <c r="P115" s="269" t="s">
        <v>744</v>
      </c>
      <c r="Q115" s="261"/>
    </row>
    <row r="116" spans="1:17" ht="45" customHeight="1" x14ac:dyDescent="0.3">
      <c r="A116" s="259" t="s">
        <v>737</v>
      </c>
      <c r="B116" s="270">
        <v>45098</v>
      </c>
      <c r="C116" s="263"/>
      <c r="D116" s="263" t="s">
        <v>1032</v>
      </c>
      <c r="E116" s="271" t="s">
        <v>270</v>
      </c>
      <c r="F116" s="271" t="s">
        <v>271</v>
      </c>
      <c r="G116" s="271" t="s">
        <v>272</v>
      </c>
      <c r="H116" s="265" t="s">
        <v>739</v>
      </c>
      <c r="I116" s="265" t="s">
        <v>9</v>
      </c>
      <c r="J116" s="265" t="s">
        <v>10</v>
      </c>
      <c r="K116" s="265" t="s">
        <v>740</v>
      </c>
      <c r="L116" s="265" t="s">
        <v>801</v>
      </c>
      <c r="M116" s="263" t="s">
        <v>1030</v>
      </c>
      <c r="N116" s="263" t="s">
        <v>743</v>
      </c>
      <c r="O116" s="265" t="s">
        <v>266</v>
      </c>
      <c r="P116" s="271" t="s">
        <v>744</v>
      </c>
      <c r="Q116" s="264"/>
    </row>
    <row r="117" spans="1:17" ht="45" customHeight="1" x14ac:dyDescent="0.3">
      <c r="A117" s="259" t="s">
        <v>737</v>
      </c>
      <c r="B117" s="260" t="s">
        <v>874</v>
      </c>
      <c r="C117" s="260"/>
      <c r="D117" s="260" t="s">
        <v>1033</v>
      </c>
      <c r="E117" s="269" t="s">
        <v>273</v>
      </c>
      <c r="F117" s="269" t="s">
        <v>274</v>
      </c>
      <c r="G117" s="269" t="s">
        <v>275</v>
      </c>
      <c r="H117" s="262" t="s">
        <v>739</v>
      </c>
      <c r="I117" s="262" t="s">
        <v>9</v>
      </c>
      <c r="J117" s="262" t="s">
        <v>10</v>
      </c>
      <c r="K117" s="262" t="s">
        <v>740</v>
      </c>
      <c r="L117" s="262" t="s">
        <v>801</v>
      </c>
      <c r="M117" s="260" t="s">
        <v>1030</v>
      </c>
      <c r="N117" s="260" t="s">
        <v>743</v>
      </c>
      <c r="O117" s="262" t="s">
        <v>266</v>
      </c>
      <c r="P117" s="269" t="s">
        <v>744</v>
      </c>
      <c r="Q117" s="261"/>
    </row>
    <row r="118" spans="1:17" ht="45" customHeight="1" x14ac:dyDescent="0.3">
      <c r="A118" s="259" t="s">
        <v>737</v>
      </c>
      <c r="B118" s="270">
        <v>45098</v>
      </c>
      <c r="C118" s="263"/>
      <c r="D118" s="263" t="s">
        <v>1034</v>
      </c>
      <c r="E118" s="271" t="s">
        <v>276</v>
      </c>
      <c r="F118" s="271" t="s">
        <v>277</v>
      </c>
      <c r="G118" s="271" t="s">
        <v>278</v>
      </c>
      <c r="H118" s="265" t="s">
        <v>739</v>
      </c>
      <c r="I118" s="265" t="s">
        <v>9</v>
      </c>
      <c r="J118" s="265" t="s">
        <v>10</v>
      </c>
      <c r="K118" s="265" t="s">
        <v>740</v>
      </c>
      <c r="L118" s="265" t="s">
        <v>801</v>
      </c>
      <c r="M118" s="263" t="s">
        <v>1030</v>
      </c>
      <c r="N118" s="263" t="s">
        <v>743</v>
      </c>
      <c r="O118" s="265" t="s">
        <v>266</v>
      </c>
      <c r="P118" s="271" t="s">
        <v>744</v>
      </c>
      <c r="Q118" s="264"/>
    </row>
    <row r="119" spans="1:17" ht="45" customHeight="1" x14ac:dyDescent="0.3">
      <c r="A119" s="259" t="s">
        <v>737</v>
      </c>
      <c r="B119" s="268">
        <v>45098</v>
      </c>
      <c r="C119" s="260"/>
      <c r="D119" s="260" t="s">
        <v>1035</v>
      </c>
      <c r="E119" s="269" t="s">
        <v>279</v>
      </c>
      <c r="F119" s="269" t="s">
        <v>280</v>
      </c>
      <c r="G119" s="269" t="s">
        <v>281</v>
      </c>
      <c r="H119" s="262" t="s">
        <v>739</v>
      </c>
      <c r="I119" s="262" t="s">
        <v>9</v>
      </c>
      <c r="J119" s="262" t="s">
        <v>10</v>
      </c>
      <c r="K119" s="262" t="s">
        <v>740</v>
      </c>
      <c r="L119" s="262" t="s">
        <v>801</v>
      </c>
      <c r="M119" s="260" t="s">
        <v>1030</v>
      </c>
      <c r="N119" s="260" t="s">
        <v>743</v>
      </c>
      <c r="O119" s="262" t="s">
        <v>266</v>
      </c>
      <c r="P119" s="269" t="s">
        <v>744</v>
      </c>
      <c r="Q119" s="261"/>
    </row>
    <row r="120" spans="1:17" ht="45" customHeight="1" x14ac:dyDescent="0.3">
      <c r="A120" s="259" t="s">
        <v>737</v>
      </c>
      <c r="B120" s="270">
        <v>45098</v>
      </c>
      <c r="C120" s="263"/>
      <c r="D120" s="263" t="s">
        <v>1036</v>
      </c>
      <c r="E120" s="271" t="s">
        <v>282</v>
      </c>
      <c r="F120" s="271" t="s">
        <v>283</v>
      </c>
      <c r="G120" s="271" t="s">
        <v>284</v>
      </c>
      <c r="H120" s="265" t="s">
        <v>739</v>
      </c>
      <c r="I120" s="265" t="s">
        <v>9</v>
      </c>
      <c r="J120" s="265" t="s">
        <v>10</v>
      </c>
      <c r="K120" s="265" t="s">
        <v>740</v>
      </c>
      <c r="L120" s="265" t="s">
        <v>801</v>
      </c>
      <c r="M120" s="263" t="s">
        <v>1030</v>
      </c>
      <c r="N120" s="263" t="s">
        <v>743</v>
      </c>
      <c r="O120" s="265" t="s">
        <v>266</v>
      </c>
      <c r="P120" s="271" t="s">
        <v>744</v>
      </c>
      <c r="Q120" s="264"/>
    </row>
    <row r="121" spans="1:17" ht="45" customHeight="1" x14ac:dyDescent="0.3">
      <c r="A121" s="259" t="s">
        <v>737</v>
      </c>
      <c r="B121" s="260" t="s">
        <v>1037</v>
      </c>
      <c r="C121" s="260"/>
      <c r="D121" s="260" t="s">
        <v>1038</v>
      </c>
      <c r="E121" s="269" t="s">
        <v>285</v>
      </c>
      <c r="F121" s="269" t="s">
        <v>286</v>
      </c>
      <c r="G121" s="269" t="s">
        <v>287</v>
      </c>
      <c r="H121" s="262" t="s">
        <v>739</v>
      </c>
      <c r="I121" s="262" t="s">
        <v>9</v>
      </c>
      <c r="J121" s="262" t="s">
        <v>10</v>
      </c>
      <c r="K121" s="262" t="s">
        <v>740</v>
      </c>
      <c r="L121" s="262" t="s">
        <v>801</v>
      </c>
      <c r="M121" s="260" t="s">
        <v>1030</v>
      </c>
      <c r="N121" s="260" t="s">
        <v>743</v>
      </c>
      <c r="O121" s="262" t="s">
        <v>266</v>
      </c>
      <c r="P121" s="269" t="s">
        <v>744</v>
      </c>
      <c r="Q121" s="261"/>
    </row>
    <row r="122" spans="1:17" ht="45" customHeight="1" x14ac:dyDescent="0.3">
      <c r="A122" s="259" t="s">
        <v>737</v>
      </c>
      <c r="B122" s="263" t="s">
        <v>1039</v>
      </c>
      <c r="C122" s="263"/>
      <c r="D122" s="263" t="s">
        <v>1040</v>
      </c>
      <c r="E122" s="271" t="s">
        <v>288</v>
      </c>
      <c r="F122" s="271" t="s">
        <v>289</v>
      </c>
      <c r="G122" s="271" t="s">
        <v>290</v>
      </c>
      <c r="H122" s="265" t="s">
        <v>739</v>
      </c>
      <c r="I122" s="265" t="s">
        <v>9</v>
      </c>
      <c r="J122" s="265" t="s">
        <v>10</v>
      </c>
      <c r="K122" s="265" t="s">
        <v>740</v>
      </c>
      <c r="L122" s="265" t="s">
        <v>801</v>
      </c>
      <c r="M122" s="263" t="s">
        <v>1030</v>
      </c>
      <c r="N122" s="263" t="s">
        <v>743</v>
      </c>
      <c r="O122" s="265" t="s">
        <v>266</v>
      </c>
      <c r="P122" s="271" t="s">
        <v>744</v>
      </c>
      <c r="Q122" s="264"/>
    </row>
    <row r="123" spans="1:17" ht="45" customHeight="1" x14ac:dyDescent="0.3">
      <c r="A123" s="259" t="s">
        <v>737</v>
      </c>
      <c r="B123" s="260" t="s">
        <v>1041</v>
      </c>
      <c r="C123" s="260"/>
      <c r="D123" s="260" t="s">
        <v>1042</v>
      </c>
      <c r="E123" s="269" t="s">
        <v>291</v>
      </c>
      <c r="F123" s="269" t="s">
        <v>292</v>
      </c>
      <c r="G123" s="269" t="s">
        <v>580</v>
      </c>
      <c r="H123" s="262" t="s">
        <v>739</v>
      </c>
      <c r="I123" s="262" t="s">
        <v>9</v>
      </c>
      <c r="J123" s="262" t="s">
        <v>18</v>
      </c>
      <c r="K123" s="262" t="s">
        <v>740</v>
      </c>
      <c r="L123" s="262" t="s">
        <v>801</v>
      </c>
      <c r="M123" s="260" t="s">
        <v>1030</v>
      </c>
      <c r="N123" s="260" t="s">
        <v>743</v>
      </c>
      <c r="O123" s="262" t="s">
        <v>266</v>
      </c>
      <c r="P123" s="269" t="s">
        <v>744</v>
      </c>
      <c r="Q123" s="261"/>
    </row>
    <row r="124" spans="1:17" ht="45" customHeight="1" x14ac:dyDescent="0.3">
      <c r="A124" s="259" t="s">
        <v>737</v>
      </c>
      <c r="B124" s="270">
        <v>45098</v>
      </c>
      <c r="C124" s="263"/>
      <c r="D124" s="263" t="s">
        <v>1043</v>
      </c>
      <c r="E124" s="271" t="s">
        <v>293</v>
      </c>
      <c r="F124" s="271" t="s">
        <v>294</v>
      </c>
      <c r="G124" s="271" t="s">
        <v>295</v>
      </c>
      <c r="H124" s="265" t="s">
        <v>739</v>
      </c>
      <c r="I124" s="265" t="s">
        <v>9</v>
      </c>
      <c r="J124" s="265" t="s">
        <v>10</v>
      </c>
      <c r="K124" s="265" t="s">
        <v>740</v>
      </c>
      <c r="L124" s="265" t="s">
        <v>801</v>
      </c>
      <c r="M124" s="263" t="s">
        <v>1030</v>
      </c>
      <c r="N124" s="263" t="s">
        <v>743</v>
      </c>
      <c r="O124" s="265" t="s">
        <v>266</v>
      </c>
      <c r="P124" s="271" t="s">
        <v>744</v>
      </c>
      <c r="Q124" s="264"/>
    </row>
    <row r="125" spans="1:17" ht="45" customHeight="1" x14ac:dyDescent="0.3">
      <c r="A125" s="259" t="s">
        <v>737</v>
      </c>
      <c r="B125" s="268">
        <v>45098</v>
      </c>
      <c r="C125" s="260"/>
      <c r="D125" s="260" t="s">
        <v>1044</v>
      </c>
      <c r="E125" s="269" t="s">
        <v>296</v>
      </c>
      <c r="F125" s="269" t="s">
        <v>297</v>
      </c>
      <c r="G125" s="269" t="s">
        <v>298</v>
      </c>
      <c r="H125" s="262" t="s">
        <v>739</v>
      </c>
      <c r="I125" s="262" t="s">
        <v>9</v>
      </c>
      <c r="J125" s="262" t="s">
        <v>10</v>
      </c>
      <c r="K125" s="262" t="s">
        <v>740</v>
      </c>
      <c r="L125" s="262" t="s">
        <v>801</v>
      </c>
      <c r="M125" s="260" t="s">
        <v>1030</v>
      </c>
      <c r="N125" s="260" t="s">
        <v>743</v>
      </c>
      <c r="O125" s="262" t="s">
        <v>266</v>
      </c>
      <c r="P125" s="269" t="s">
        <v>744</v>
      </c>
      <c r="Q125" s="261"/>
    </row>
    <row r="126" spans="1:17" ht="45" customHeight="1" x14ac:dyDescent="0.3">
      <c r="A126" s="259" t="s">
        <v>737</v>
      </c>
      <c r="B126" s="270">
        <v>45098</v>
      </c>
      <c r="C126" s="263"/>
      <c r="D126" s="263" t="s">
        <v>1045</v>
      </c>
      <c r="E126" s="271" t="s">
        <v>299</v>
      </c>
      <c r="F126" s="271" t="s">
        <v>300</v>
      </c>
      <c r="G126" s="271" t="s">
        <v>301</v>
      </c>
      <c r="H126" s="265" t="s">
        <v>739</v>
      </c>
      <c r="I126" s="265" t="s">
        <v>9</v>
      </c>
      <c r="J126" s="265" t="s">
        <v>10</v>
      </c>
      <c r="K126" s="265" t="s">
        <v>740</v>
      </c>
      <c r="L126" s="265" t="s">
        <v>801</v>
      </c>
      <c r="M126" s="263" t="s">
        <v>1030</v>
      </c>
      <c r="N126" s="263" t="s">
        <v>743</v>
      </c>
      <c r="O126" s="265" t="s">
        <v>266</v>
      </c>
      <c r="P126" s="271" t="s">
        <v>744</v>
      </c>
      <c r="Q126" s="264"/>
    </row>
    <row r="127" spans="1:17" ht="45" customHeight="1" x14ac:dyDescent="0.3">
      <c r="A127" s="259" t="s">
        <v>737</v>
      </c>
      <c r="B127" s="268">
        <v>45098</v>
      </c>
      <c r="C127" s="260"/>
      <c r="D127" s="260" t="s">
        <v>1046</v>
      </c>
      <c r="E127" s="269" t="s">
        <v>302</v>
      </c>
      <c r="F127" s="269" t="s">
        <v>303</v>
      </c>
      <c r="G127" s="269" t="s">
        <v>304</v>
      </c>
      <c r="H127" s="262" t="s">
        <v>739</v>
      </c>
      <c r="I127" s="262" t="s">
        <v>9</v>
      </c>
      <c r="J127" s="262" t="s">
        <v>10</v>
      </c>
      <c r="K127" s="262" t="s">
        <v>740</v>
      </c>
      <c r="L127" s="262" t="s">
        <v>801</v>
      </c>
      <c r="M127" s="260" t="s">
        <v>1030</v>
      </c>
      <c r="N127" s="260" t="s">
        <v>743</v>
      </c>
      <c r="O127" s="262" t="s">
        <v>266</v>
      </c>
      <c r="P127" s="269" t="s">
        <v>744</v>
      </c>
      <c r="Q127" s="261"/>
    </row>
    <row r="128" spans="1:17" ht="45" customHeight="1" x14ac:dyDescent="0.3">
      <c r="A128" s="259" t="s">
        <v>737</v>
      </c>
      <c r="B128" s="270">
        <v>45098</v>
      </c>
      <c r="C128" s="263"/>
      <c r="D128" s="263" t="s">
        <v>1047</v>
      </c>
      <c r="E128" s="271" t="s">
        <v>305</v>
      </c>
      <c r="F128" s="271" t="s">
        <v>306</v>
      </c>
      <c r="G128" s="271" t="s">
        <v>307</v>
      </c>
      <c r="H128" s="265" t="s">
        <v>739</v>
      </c>
      <c r="I128" s="265" t="s">
        <v>9</v>
      </c>
      <c r="J128" s="265" t="s">
        <v>10</v>
      </c>
      <c r="K128" s="265" t="s">
        <v>740</v>
      </c>
      <c r="L128" s="265" t="s">
        <v>801</v>
      </c>
      <c r="M128" s="263" t="s">
        <v>1030</v>
      </c>
      <c r="N128" s="263" t="s">
        <v>743</v>
      </c>
      <c r="O128" s="265" t="s">
        <v>266</v>
      </c>
      <c r="P128" s="271" t="s">
        <v>744</v>
      </c>
      <c r="Q128" s="264"/>
    </row>
    <row r="129" spans="1:17" ht="45" customHeight="1" x14ac:dyDescent="0.3">
      <c r="A129" s="259" t="s">
        <v>737</v>
      </c>
      <c r="B129" s="268">
        <v>45098</v>
      </c>
      <c r="C129" s="260"/>
      <c r="D129" s="260" t="s">
        <v>1048</v>
      </c>
      <c r="E129" s="269" t="s">
        <v>308</v>
      </c>
      <c r="F129" s="269" t="s">
        <v>309</v>
      </c>
      <c r="G129" s="269" t="s">
        <v>310</v>
      </c>
      <c r="H129" s="262" t="s">
        <v>739</v>
      </c>
      <c r="I129" s="262" t="s">
        <v>9</v>
      </c>
      <c r="J129" s="262" t="s">
        <v>10</v>
      </c>
      <c r="K129" s="262" t="s">
        <v>740</v>
      </c>
      <c r="L129" s="262" t="s">
        <v>801</v>
      </c>
      <c r="M129" s="260" t="s">
        <v>1030</v>
      </c>
      <c r="N129" s="260" t="s">
        <v>743</v>
      </c>
      <c r="O129" s="262" t="s">
        <v>266</v>
      </c>
      <c r="P129" s="269" t="s">
        <v>744</v>
      </c>
      <c r="Q129" s="261"/>
    </row>
    <row r="130" spans="1:17" ht="45" customHeight="1" x14ac:dyDescent="0.3">
      <c r="A130" s="259" t="s">
        <v>737</v>
      </c>
      <c r="B130" s="263" t="s">
        <v>1049</v>
      </c>
      <c r="C130" s="263"/>
      <c r="D130" s="263" t="s">
        <v>1050</v>
      </c>
      <c r="E130" s="271" t="s">
        <v>311</v>
      </c>
      <c r="F130" s="271" t="s">
        <v>312</v>
      </c>
      <c r="G130" s="271" t="s">
        <v>313</v>
      </c>
      <c r="H130" s="265" t="s">
        <v>739</v>
      </c>
      <c r="I130" s="265" t="s">
        <v>9</v>
      </c>
      <c r="J130" s="265" t="s">
        <v>10</v>
      </c>
      <c r="K130" s="265" t="s">
        <v>740</v>
      </c>
      <c r="L130" s="265" t="s">
        <v>801</v>
      </c>
      <c r="M130" s="263" t="s">
        <v>752</v>
      </c>
      <c r="N130" s="263" t="s">
        <v>743</v>
      </c>
      <c r="O130" s="265" t="s">
        <v>25</v>
      </c>
      <c r="P130" s="271" t="s">
        <v>744</v>
      </c>
      <c r="Q130" s="264"/>
    </row>
    <row r="131" spans="1:17" ht="45" customHeight="1" x14ac:dyDescent="0.3">
      <c r="A131" s="259" t="s">
        <v>737</v>
      </c>
      <c r="B131" s="260" t="s">
        <v>1049</v>
      </c>
      <c r="C131" s="260"/>
      <c r="D131" s="260" t="s">
        <v>1051</v>
      </c>
      <c r="E131" s="269" t="s">
        <v>314</v>
      </c>
      <c r="F131" s="269" t="s">
        <v>315</v>
      </c>
      <c r="G131" s="269" t="s">
        <v>316</v>
      </c>
      <c r="H131" s="262" t="s">
        <v>739</v>
      </c>
      <c r="I131" s="262" t="s">
        <v>9</v>
      </c>
      <c r="J131" s="262" t="s">
        <v>10</v>
      </c>
      <c r="K131" s="262" t="s">
        <v>740</v>
      </c>
      <c r="L131" s="262" t="s">
        <v>801</v>
      </c>
      <c r="M131" s="260" t="s">
        <v>752</v>
      </c>
      <c r="N131" s="260" t="s">
        <v>743</v>
      </c>
      <c r="O131" s="262" t="s">
        <v>25</v>
      </c>
      <c r="P131" s="269" t="s">
        <v>744</v>
      </c>
      <c r="Q131" s="261"/>
    </row>
    <row r="132" spans="1:17" ht="45" customHeight="1" x14ac:dyDescent="0.3">
      <c r="A132" s="259" t="s">
        <v>737</v>
      </c>
      <c r="B132" s="263" t="s">
        <v>1049</v>
      </c>
      <c r="C132" s="263"/>
      <c r="D132" s="263" t="s">
        <v>1052</v>
      </c>
      <c r="E132" s="271" t="s">
        <v>317</v>
      </c>
      <c r="F132" s="271" t="s">
        <v>318</v>
      </c>
      <c r="G132" s="271" t="s">
        <v>319</v>
      </c>
      <c r="H132" s="265" t="s">
        <v>739</v>
      </c>
      <c r="I132" s="265" t="s">
        <v>9</v>
      </c>
      <c r="J132" s="265" t="s">
        <v>10</v>
      </c>
      <c r="K132" s="265" t="s">
        <v>740</v>
      </c>
      <c r="L132" s="265" t="s">
        <v>801</v>
      </c>
      <c r="M132" s="263" t="s">
        <v>752</v>
      </c>
      <c r="N132" s="263" t="s">
        <v>743</v>
      </c>
      <c r="O132" s="265" t="s">
        <v>25</v>
      </c>
      <c r="P132" s="271" t="s">
        <v>744</v>
      </c>
      <c r="Q132" s="264"/>
    </row>
    <row r="133" spans="1:17" ht="45" customHeight="1" x14ac:dyDescent="0.3">
      <c r="A133" s="259" t="s">
        <v>737</v>
      </c>
      <c r="B133" s="260" t="s">
        <v>1053</v>
      </c>
      <c r="C133" s="260"/>
      <c r="D133" s="260" t="s">
        <v>1054</v>
      </c>
      <c r="E133" s="269" t="s">
        <v>320</v>
      </c>
      <c r="F133" s="269" t="s">
        <v>321</v>
      </c>
      <c r="G133" s="269" t="s">
        <v>322</v>
      </c>
      <c r="H133" s="262" t="s">
        <v>739</v>
      </c>
      <c r="I133" s="262" t="s">
        <v>9</v>
      </c>
      <c r="J133" s="262" t="s">
        <v>10</v>
      </c>
      <c r="K133" s="262" t="s">
        <v>740</v>
      </c>
      <c r="L133" s="262" t="s">
        <v>801</v>
      </c>
      <c r="M133" s="260" t="s">
        <v>752</v>
      </c>
      <c r="N133" s="260" t="s">
        <v>743</v>
      </c>
      <c r="O133" s="262" t="s">
        <v>323</v>
      </c>
      <c r="P133" s="269" t="s">
        <v>744</v>
      </c>
      <c r="Q133" s="261"/>
    </row>
    <row r="134" spans="1:17" ht="45" customHeight="1" x14ac:dyDescent="0.3">
      <c r="A134" s="259" t="s">
        <v>737</v>
      </c>
      <c r="B134" s="263" t="s">
        <v>1264</v>
      </c>
      <c r="C134" s="263"/>
      <c r="D134" s="263" t="s">
        <v>1056</v>
      </c>
      <c r="E134" s="271" t="s">
        <v>324</v>
      </c>
      <c r="F134" s="271" t="s">
        <v>325</v>
      </c>
      <c r="G134" s="271" t="s">
        <v>326</v>
      </c>
      <c r="H134" s="265" t="s">
        <v>809</v>
      </c>
      <c r="I134" s="265" t="s">
        <v>9</v>
      </c>
      <c r="J134" s="265" t="s">
        <v>10</v>
      </c>
      <c r="K134" s="265" t="s">
        <v>740</v>
      </c>
      <c r="L134" s="265" t="s">
        <v>801</v>
      </c>
      <c r="M134" s="263" t="s">
        <v>752</v>
      </c>
      <c r="N134" s="263" t="s">
        <v>755</v>
      </c>
      <c r="O134" s="265"/>
      <c r="P134" s="271" t="s">
        <v>744</v>
      </c>
      <c r="Q134" s="264"/>
    </row>
    <row r="135" spans="1:17" ht="45" customHeight="1" x14ac:dyDescent="0.3">
      <c r="A135" s="259" t="s">
        <v>737</v>
      </c>
      <c r="B135" s="260" t="s">
        <v>1037</v>
      </c>
      <c r="C135" s="260"/>
      <c r="D135" s="260" t="s">
        <v>1057</v>
      </c>
      <c r="E135" s="269" t="s">
        <v>327</v>
      </c>
      <c r="F135" s="269" t="s">
        <v>328</v>
      </c>
      <c r="G135" s="269" t="s">
        <v>329</v>
      </c>
      <c r="H135" s="262" t="s">
        <v>739</v>
      </c>
      <c r="I135" s="262" t="s">
        <v>9</v>
      </c>
      <c r="J135" s="262" t="s">
        <v>10</v>
      </c>
      <c r="K135" s="262" t="s">
        <v>740</v>
      </c>
      <c r="L135" s="262" t="s">
        <v>801</v>
      </c>
      <c r="M135" s="260" t="s">
        <v>752</v>
      </c>
      <c r="N135" s="260" t="s">
        <v>743</v>
      </c>
      <c r="O135" s="262" t="s">
        <v>25</v>
      </c>
      <c r="P135" s="269" t="s">
        <v>744</v>
      </c>
      <c r="Q135" s="261"/>
    </row>
    <row r="136" spans="1:17" ht="45" customHeight="1" x14ac:dyDescent="0.3">
      <c r="A136" s="259" t="s">
        <v>737</v>
      </c>
      <c r="B136" s="263" t="s">
        <v>1295</v>
      </c>
      <c r="C136" s="263" t="s">
        <v>1058</v>
      </c>
      <c r="D136" s="263" t="s">
        <v>1059</v>
      </c>
      <c r="E136" s="271" t="s">
        <v>330</v>
      </c>
      <c r="F136" s="271" t="s">
        <v>331</v>
      </c>
      <c r="G136" s="271" t="s">
        <v>332</v>
      </c>
      <c r="H136" s="265" t="s">
        <v>762</v>
      </c>
      <c r="I136" s="265" t="s">
        <v>333</v>
      </c>
      <c r="J136" s="265" t="s">
        <v>18</v>
      </c>
      <c r="K136" s="265" t="s">
        <v>824</v>
      </c>
      <c r="L136" s="265" t="s">
        <v>1060</v>
      </c>
      <c r="M136" s="263" t="s">
        <v>1061</v>
      </c>
      <c r="N136" s="263" t="s">
        <v>743</v>
      </c>
      <c r="O136" s="265" t="s">
        <v>334</v>
      </c>
      <c r="P136" s="271" t="s">
        <v>744</v>
      </c>
      <c r="Q136" s="264"/>
    </row>
    <row r="137" spans="1:17" ht="45" customHeight="1" x14ac:dyDescent="0.3">
      <c r="A137" s="259" t="s">
        <v>737</v>
      </c>
      <c r="B137" s="260" t="s">
        <v>1295</v>
      </c>
      <c r="C137" s="260" t="s">
        <v>1062</v>
      </c>
      <c r="D137" s="260" t="s">
        <v>1063</v>
      </c>
      <c r="E137" s="269" t="s">
        <v>335</v>
      </c>
      <c r="F137" s="269" t="s">
        <v>336</v>
      </c>
      <c r="G137" s="269" t="s">
        <v>337</v>
      </c>
      <c r="H137" s="262" t="s">
        <v>762</v>
      </c>
      <c r="I137" s="262" t="s">
        <v>333</v>
      </c>
      <c r="J137" s="262" t="s">
        <v>18</v>
      </c>
      <c r="K137" s="262" t="s">
        <v>824</v>
      </c>
      <c r="L137" s="262" t="s">
        <v>1060</v>
      </c>
      <c r="M137" s="260" t="s">
        <v>1061</v>
      </c>
      <c r="N137" s="260" t="s">
        <v>743</v>
      </c>
      <c r="O137" s="262" t="s">
        <v>334</v>
      </c>
      <c r="P137" s="269" t="s">
        <v>744</v>
      </c>
      <c r="Q137" s="261"/>
    </row>
    <row r="138" spans="1:17" ht="45" customHeight="1" x14ac:dyDescent="0.3">
      <c r="A138" s="259" t="s">
        <v>737</v>
      </c>
      <c r="B138" s="263" t="s">
        <v>1295</v>
      </c>
      <c r="C138" s="263" t="s">
        <v>1064</v>
      </c>
      <c r="D138" s="263" t="s">
        <v>1065</v>
      </c>
      <c r="E138" s="271" t="s">
        <v>338</v>
      </c>
      <c r="F138" s="271" t="s">
        <v>339</v>
      </c>
      <c r="G138" s="271" t="s">
        <v>340</v>
      </c>
      <c r="H138" s="265" t="s">
        <v>762</v>
      </c>
      <c r="I138" s="265" t="s">
        <v>333</v>
      </c>
      <c r="J138" s="265" t="s">
        <v>18</v>
      </c>
      <c r="K138" s="265" t="s">
        <v>824</v>
      </c>
      <c r="L138" s="265" t="s">
        <v>1060</v>
      </c>
      <c r="M138" s="263" t="s">
        <v>1061</v>
      </c>
      <c r="N138" s="263" t="s">
        <v>743</v>
      </c>
      <c r="O138" s="265" t="s">
        <v>334</v>
      </c>
      <c r="P138" s="271" t="s">
        <v>744</v>
      </c>
      <c r="Q138" s="264"/>
    </row>
    <row r="139" spans="1:17" ht="45" customHeight="1" x14ac:dyDescent="0.3">
      <c r="A139" s="259" t="s">
        <v>737</v>
      </c>
      <c r="B139" s="260" t="s">
        <v>1295</v>
      </c>
      <c r="C139" s="260" t="s">
        <v>1066</v>
      </c>
      <c r="D139" s="260" t="s">
        <v>1067</v>
      </c>
      <c r="E139" s="269" t="s">
        <v>341</v>
      </c>
      <c r="F139" s="269" t="s">
        <v>342</v>
      </c>
      <c r="G139" s="269" t="s">
        <v>343</v>
      </c>
      <c r="H139" s="262" t="s">
        <v>762</v>
      </c>
      <c r="I139" s="262" t="s">
        <v>333</v>
      </c>
      <c r="J139" s="262" t="s">
        <v>18</v>
      </c>
      <c r="K139" s="262" t="s">
        <v>824</v>
      </c>
      <c r="L139" s="262" t="s">
        <v>1060</v>
      </c>
      <c r="M139" s="260" t="s">
        <v>1061</v>
      </c>
      <c r="N139" s="260" t="s">
        <v>743</v>
      </c>
      <c r="O139" s="262" t="s">
        <v>334</v>
      </c>
      <c r="P139" s="269" t="s">
        <v>744</v>
      </c>
      <c r="Q139" s="261"/>
    </row>
    <row r="140" spans="1:17" ht="45" customHeight="1" x14ac:dyDescent="0.3">
      <c r="A140" s="259" t="s">
        <v>737</v>
      </c>
      <c r="B140" s="263" t="s">
        <v>1295</v>
      </c>
      <c r="C140" s="263" t="s">
        <v>1068</v>
      </c>
      <c r="D140" s="263" t="s">
        <v>1069</v>
      </c>
      <c r="E140" s="271" t="s">
        <v>344</v>
      </c>
      <c r="F140" s="271" t="s">
        <v>345</v>
      </c>
      <c r="G140" s="271" t="s">
        <v>346</v>
      </c>
      <c r="H140" s="265" t="s">
        <v>762</v>
      </c>
      <c r="I140" s="265" t="s">
        <v>333</v>
      </c>
      <c r="J140" s="265" t="s">
        <v>18</v>
      </c>
      <c r="K140" s="265" t="s">
        <v>824</v>
      </c>
      <c r="L140" s="265" t="s">
        <v>1060</v>
      </c>
      <c r="M140" s="263" t="s">
        <v>1061</v>
      </c>
      <c r="N140" s="263" t="s">
        <v>743</v>
      </c>
      <c r="O140" s="265" t="s">
        <v>334</v>
      </c>
      <c r="P140" s="271" t="s">
        <v>744</v>
      </c>
      <c r="Q140" s="264"/>
    </row>
    <row r="141" spans="1:17" ht="45" customHeight="1" x14ac:dyDescent="0.3">
      <c r="A141" s="259" t="s">
        <v>737</v>
      </c>
      <c r="B141" s="260" t="s">
        <v>1295</v>
      </c>
      <c r="C141" s="260" t="s">
        <v>1070</v>
      </c>
      <c r="D141" s="260" t="s">
        <v>1071</v>
      </c>
      <c r="E141" s="269" t="s">
        <v>347</v>
      </c>
      <c r="F141" s="269" t="s">
        <v>348</v>
      </c>
      <c r="G141" s="269" t="s">
        <v>349</v>
      </c>
      <c r="H141" s="262" t="s">
        <v>762</v>
      </c>
      <c r="I141" s="262" t="s">
        <v>333</v>
      </c>
      <c r="J141" s="262" t="s">
        <v>18</v>
      </c>
      <c r="K141" s="262" t="s">
        <v>824</v>
      </c>
      <c r="L141" s="262" t="s">
        <v>1060</v>
      </c>
      <c r="M141" s="260" t="s">
        <v>1061</v>
      </c>
      <c r="N141" s="260" t="s">
        <v>743</v>
      </c>
      <c r="O141" s="262" t="s">
        <v>334</v>
      </c>
      <c r="P141" s="269" t="s">
        <v>744</v>
      </c>
      <c r="Q141" s="261"/>
    </row>
    <row r="142" spans="1:17" ht="45" customHeight="1" x14ac:dyDescent="0.3">
      <c r="A142" s="259" t="s">
        <v>737</v>
      </c>
      <c r="B142" s="263" t="s">
        <v>1295</v>
      </c>
      <c r="C142" s="263" t="s">
        <v>1072</v>
      </c>
      <c r="D142" s="263" t="s">
        <v>1073</v>
      </c>
      <c r="E142" s="271" t="s">
        <v>350</v>
      </c>
      <c r="F142" s="271" t="s">
        <v>351</v>
      </c>
      <c r="G142" s="271" t="s">
        <v>352</v>
      </c>
      <c r="H142" s="265" t="s">
        <v>762</v>
      </c>
      <c r="I142" s="265" t="s">
        <v>333</v>
      </c>
      <c r="J142" s="265" t="s">
        <v>18</v>
      </c>
      <c r="K142" s="265" t="s">
        <v>824</v>
      </c>
      <c r="L142" s="265" t="s">
        <v>1060</v>
      </c>
      <c r="M142" s="263" t="s">
        <v>1061</v>
      </c>
      <c r="N142" s="263" t="s">
        <v>743</v>
      </c>
      <c r="O142" s="265" t="s">
        <v>334</v>
      </c>
      <c r="P142" s="271" t="s">
        <v>744</v>
      </c>
      <c r="Q142" s="264"/>
    </row>
    <row r="143" spans="1:17" ht="45" customHeight="1" x14ac:dyDescent="0.3">
      <c r="A143" s="259" t="s">
        <v>737</v>
      </c>
      <c r="B143" s="260" t="s">
        <v>1295</v>
      </c>
      <c r="C143" s="260" t="s">
        <v>1074</v>
      </c>
      <c r="D143" s="260" t="s">
        <v>1075</v>
      </c>
      <c r="E143" s="269" t="s">
        <v>353</v>
      </c>
      <c r="F143" s="269" t="s">
        <v>354</v>
      </c>
      <c r="G143" s="269" t="s">
        <v>355</v>
      </c>
      <c r="H143" s="262" t="s">
        <v>762</v>
      </c>
      <c r="I143" s="262" t="s">
        <v>333</v>
      </c>
      <c r="J143" s="262" t="s">
        <v>18</v>
      </c>
      <c r="K143" s="262" t="s">
        <v>824</v>
      </c>
      <c r="L143" s="262" t="s">
        <v>1060</v>
      </c>
      <c r="M143" s="260" t="s">
        <v>1061</v>
      </c>
      <c r="N143" s="260" t="s">
        <v>743</v>
      </c>
      <c r="O143" s="262" t="s">
        <v>334</v>
      </c>
      <c r="P143" s="269" t="s">
        <v>744</v>
      </c>
      <c r="Q143" s="261"/>
    </row>
    <row r="144" spans="1:17" ht="45" customHeight="1" x14ac:dyDescent="0.3">
      <c r="A144" s="259" t="s">
        <v>737</v>
      </c>
      <c r="B144" s="263" t="s">
        <v>1295</v>
      </c>
      <c r="C144" s="263" t="s">
        <v>1076</v>
      </c>
      <c r="D144" s="263" t="s">
        <v>1077</v>
      </c>
      <c r="E144" s="271" t="s">
        <v>356</v>
      </c>
      <c r="F144" s="271" t="s">
        <v>357</v>
      </c>
      <c r="G144" s="271" t="s">
        <v>358</v>
      </c>
      <c r="H144" s="265" t="s">
        <v>762</v>
      </c>
      <c r="I144" s="265" t="s">
        <v>333</v>
      </c>
      <c r="J144" s="265" t="s">
        <v>18</v>
      </c>
      <c r="K144" s="265" t="s">
        <v>824</v>
      </c>
      <c r="L144" s="265" t="s">
        <v>1060</v>
      </c>
      <c r="M144" s="263" t="s">
        <v>1061</v>
      </c>
      <c r="N144" s="263" t="s">
        <v>743</v>
      </c>
      <c r="O144" s="265" t="s">
        <v>334</v>
      </c>
      <c r="P144" s="271" t="s">
        <v>744</v>
      </c>
      <c r="Q144" s="264"/>
    </row>
    <row r="145" spans="1:17" ht="45" customHeight="1" x14ac:dyDescent="0.3">
      <c r="A145" s="259" t="s">
        <v>737</v>
      </c>
      <c r="B145" s="260" t="s">
        <v>1295</v>
      </c>
      <c r="C145" s="260" t="s">
        <v>1078</v>
      </c>
      <c r="D145" s="260" t="s">
        <v>1079</v>
      </c>
      <c r="E145" s="269" t="s">
        <v>359</v>
      </c>
      <c r="F145" s="269" t="s">
        <v>360</v>
      </c>
      <c r="G145" s="269" t="s">
        <v>361</v>
      </c>
      <c r="H145" s="262" t="s">
        <v>762</v>
      </c>
      <c r="I145" s="262" t="s">
        <v>333</v>
      </c>
      <c r="J145" s="262" t="s">
        <v>18</v>
      </c>
      <c r="K145" s="262" t="s">
        <v>824</v>
      </c>
      <c r="L145" s="262" t="s">
        <v>1060</v>
      </c>
      <c r="M145" s="260" t="s">
        <v>1061</v>
      </c>
      <c r="N145" s="260" t="s">
        <v>743</v>
      </c>
      <c r="O145" s="262" t="s">
        <v>334</v>
      </c>
      <c r="P145" s="269" t="s">
        <v>744</v>
      </c>
      <c r="Q145" s="261"/>
    </row>
    <row r="146" spans="1:17" ht="45" customHeight="1" x14ac:dyDescent="0.3">
      <c r="A146" s="259" t="s">
        <v>737</v>
      </c>
      <c r="B146" s="263" t="s">
        <v>1296</v>
      </c>
      <c r="C146" s="263"/>
      <c r="D146" s="263" t="s">
        <v>1080</v>
      </c>
      <c r="E146" s="271" t="s">
        <v>362</v>
      </c>
      <c r="F146" s="271" t="s">
        <v>363</v>
      </c>
      <c r="G146" s="271" t="s">
        <v>364</v>
      </c>
      <c r="H146" s="265" t="s">
        <v>739</v>
      </c>
      <c r="I146" s="265" t="s">
        <v>9</v>
      </c>
      <c r="J146" s="265" t="s">
        <v>10</v>
      </c>
      <c r="K146" s="265" t="s">
        <v>763</v>
      </c>
      <c r="L146" s="265" t="s">
        <v>814</v>
      </c>
      <c r="M146" s="263" t="s">
        <v>1081</v>
      </c>
      <c r="N146" s="263" t="s">
        <v>755</v>
      </c>
      <c r="O146" s="265"/>
      <c r="P146" s="271" t="s">
        <v>744</v>
      </c>
      <c r="Q146" s="264"/>
    </row>
    <row r="147" spans="1:17" ht="45" customHeight="1" x14ac:dyDescent="0.3">
      <c r="A147" s="259" t="s">
        <v>737</v>
      </c>
      <c r="B147" s="260" t="s">
        <v>1296</v>
      </c>
      <c r="C147" s="260"/>
      <c r="D147" s="260" t="s">
        <v>1082</v>
      </c>
      <c r="E147" s="269" t="s">
        <v>365</v>
      </c>
      <c r="F147" s="269" t="s">
        <v>366</v>
      </c>
      <c r="G147" s="269" t="s">
        <v>367</v>
      </c>
      <c r="H147" s="262" t="s">
        <v>739</v>
      </c>
      <c r="I147" s="262" t="s">
        <v>9</v>
      </c>
      <c r="J147" s="262" t="s">
        <v>10</v>
      </c>
      <c r="K147" s="262" t="s">
        <v>763</v>
      </c>
      <c r="L147" s="262" t="s">
        <v>814</v>
      </c>
      <c r="M147" s="260" t="s">
        <v>1081</v>
      </c>
      <c r="N147" s="260" t="s">
        <v>755</v>
      </c>
      <c r="O147" s="262"/>
      <c r="P147" s="269" t="s">
        <v>744</v>
      </c>
      <c r="Q147" s="261"/>
    </row>
    <row r="148" spans="1:17" ht="45" customHeight="1" x14ac:dyDescent="0.3">
      <c r="A148" s="259" t="s">
        <v>737</v>
      </c>
      <c r="B148" s="263" t="s">
        <v>1083</v>
      </c>
      <c r="C148" s="263"/>
      <c r="D148" s="263" t="s">
        <v>1084</v>
      </c>
      <c r="E148" s="271" t="s">
        <v>368</v>
      </c>
      <c r="F148" s="271" t="s">
        <v>369</v>
      </c>
      <c r="G148" s="271" t="s">
        <v>370</v>
      </c>
      <c r="H148" s="265" t="s">
        <v>739</v>
      </c>
      <c r="I148" s="265" t="s">
        <v>9</v>
      </c>
      <c r="J148" s="265" t="s">
        <v>10</v>
      </c>
      <c r="K148" s="265" t="s">
        <v>740</v>
      </c>
      <c r="L148" s="265" t="s">
        <v>801</v>
      </c>
      <c r="M148" s="263" t="s">
        <v>752</v>
      </c>
      <c r="N148" s="263" t="s">
        <v>743</v>
      </c>
      <c r="O148" s="265" t="s">
        <v>25</v>
      </c>
      <c r="P148" s="271" t="s">
        <v>744</v>
      </c>
      <c r="Q148" s="264"/>
    </row>
    <row r="149" spans="1:17" ht="45" customHeight="1" x14ac:dyDescent="0.3">
      <c r="A149" s="259" t="s">
        <v>737</v>
      </c>
      <c r="B149" s="268">
        <v>45121</v>
      </c>
      <c r="C149" s="260" t="s">
        <v>1085</v>
      </c>
      <c r="D149" s="260" t="s">
        <v>1086</v>
      </c>
      <c r="E149" s="269" t="s">
        <v>371</v>
      </c>
      <c r="F149" s="269" t="s">
        <v>372</v>
      </c>
      <c r="G149" s="269" t="s">
        <v>373</v>
      </c>
      <c r="H149" s="262" t="s">
        <v>739</v>
      </c>
      <c r="I149" s="262" t="s">
        <v>32</v>
      </c>
      <c r="J149" s="262" t="s">
        <v>10</v>
      </c>
      <c r="K149" s="262" t="s">
        <v>824</v>
      </c>
      <c r="L149" s="262" t="s">
        <v>741</v>
      </c>
      <c r="M149" s="260" t="s">
        <v>742</v>
      </c>
      <c r="N149" s="260" t="s">
        <v>755</v>
      </c>
      <c r="O149" s="262"/>
      <c r="P149" s="269" t="s">
        <v>744</v>
      </c>
      <c r="Q149" s="261"/>
    </row>
    <row r="150" spans="1:17" ht="45" customHeight="1" x14ac:dyDescent="0.3">
      <c r="A150" s="259" t="s">
        <v>737</v>
      </c>
      <c r="B150" s="270">
        <v>45121</v>
      </c>
      <c r="C150" s="263" t="s">
        <v>1087</v>
      </c>
      <c r="D150" s="263" t="s">
        <v>1088</v>
      </c>
      <c r="E150" s="271" t="s">
        <v>374</v>
      </c>
      <c r="F150" s="271" t="s">
        <v>375</v>
      </c>
      <c r="G150" s="271" t="s">
        <v>376</v>
      </c>
      <c r="H150" s="265" t="s">
        <v>739</v>
      </c>
      <c r="I150" s="265" t="s">
        <v>32</v>
      </c>
      <c r="J150" s="265" t="s">
        <v>10</v>
      </c>
      <c r="K150" s="265" t="s">
        <v>824</v>
      </c>
      <c r="L150" s="265" t="s">
        <v>741</v>
      </c>
      <c r="M150" s="263" t="s">
        <v>742</v>
      </c>
      <c r="N150" s="263" t="s">
        <v>755</v>
      </c>
      <c r="O150" s="265"/>
      <c r="P150" s="271" t="s">
        <v>744</v>
      </c>
      <c r="Q150" s="264"/>
    </row>
    <row r="151" spans="1:17" ht="45" customHeight="1" x14ac:dyDescent="0.3">
      <c r="A151" s="259" t="s">
        <v>737</v>
      </c>
      <c r="B151" s="268">
        <v>45121</v>
      </c>
      <c r="C151" s="260" t="s">
        <v>1089</v>
      </c>
      <c r="D151" s="260" t="s">
        <v>1090</v>
      </c>
      <c r="E151" s="269" t="s">
        <v>377</v>
      </c>
      <c r="F151" s="269" t="s">
        <v>378</v>
      </c>
      <c r="G151" s="269" t="s">
        <v>379</v>
      </c>
      <c r="H151" s="262" t="s">
        <v>739</v>
      </c>
      <c r="I151" s="262" t="s">
        <v>32</v>
      </c>
      <c r="J151" s="262" t="s">
        <v>10</v>
      </c>
      <c r="K151" s="262" t="s">
        <v>824</v>
      </c>
      <c r="L151" s="262" t="s">
        <v>741</v>
      </c>
      <c r="M151" s="260" t="s">
        <v>742</v>
      </c>
      <c r="N151" s="260" t="s">
        <v>755</v>
      </c>
      <c r="O151" s="262"/>
      <c r="P151" s="269" t="s">
        <v>744</v>
      </c>
      <c r="Q151" s="261"/>
    </row>
    <row r="152" spans="1:17" ht="45" customHeight="1" x14ac:dyDescent="0.3">
      <c r="A152" s="259" t="s">
        <v>737</v>
      </c>
      <c r="B152" s="270">
        <v>44849</v>
      </c>
      <c r="C152" s="263"/>
      <c r="D152" s="263" t="s">
        <v>1091</v>
      </c>
      <c r="E152" s="271" t="s">
        <v>380</v>
      </c>
      <c r="F152" s="271" t="s">
        <v>381</v>
      </c>
      <c r="G152" s="271" t="s">
        <v>382</v>
      </c>
      <c r="H152" s="265" t="s">
        <v>739</v>
      </c>
      <c r="I152" s="265" t="s">
        <v>9</v>
      </c>
      <c r="J152" s="265" t="s">
        <v>10</v>
      </c>
      <c r="K152" s="265" t="s">
        <v>824</v>
      </c>
      <c r="L152" s="265" t="s">
        <v>741</v>
      </c>
      <c r="M152" s="263" t="s">
        <v>742</v>
      </c>
      <c r="N152" s="263" t="s">
        <v>743</v>
      </c>
      <c r="O152" s="265" t="s">
        <v>11</v>
      </c>
      <c r="P152" s="271" t="s">
        <v>744</v>
      </c>
      <c r="Q152" s="264"/>
    </row>
    <row r="153" spans="1:17" ht="45" customHeight="1" x14ac:dyDescent="0.3">
      <c r="A153" s="259" t="s">
        <v>737</v>
      </c>
      <c r="B153" s="268">
        <v>44849</v>
      </c>
      <c r="C153" s="260"/>
      <c r="D153" s="260" t="s">
        <v>1092</v>
      </c>
      <c r="E153" s="269" t="s">
        <v>383</v>
      </c>
      <c r="F153" s="269" t="s">
        <v>384</v>
      </c>
      <c r="G153" s="269" t="s">
        <v>385</v>
      </c>
      <c r="H153" s="262" t="s">
        <v>739</v>
      </c>
      <c r="I153" s="262" t="s">
        <v>9</v>
      </c>
      <c r="J153" s="262" t="s">
        <v>10</v>
      </c>
      <c r="K153" s="262" t="s">
        <v>824</v>
      </c>
      <c r="L153" s="262" t="s">
        <v>741</v>
      </c>
      <c r="M153" s="260" t="s">
        <v>1093</v>
      </c>
      <c r="N153" s="260" t="s">
        <v>743</v>
      </c>
      <c r="O153" s="262" t="s">
        <v>11</v>
      </c>
      <c r="P153" s="269" t="s">
        <v>744</v>
      </c>
      <c r="Q153" s="261"/>
    </row>
    <row r="154" spans="1:17" ht="45" customHeight="1" x14ac:dyDescent="0.3">
      <c r="A154" s="259" t="s">
        <v>737</v>
      </c>
      <c r="B154" s="263" t="s">
        <v>939</v>
      </c>
      <c r="C154" s="263"/>
      <c r="D154" s="263" t="s">
        <v>1094</v>
      </c>
      <c r="E154" s="271" t="s">
        <v>386</v>
      </c>
      <c r="F154" s="271" t="s">
        <v>387</v>
      </c>
      <c r="G154" s="271" t="s">
        <v>388</v>
      </c>
      <c r="H154" s="265" t="s">
        <v>739</v>
      </c>
      <c r="I154" s="265" t="s">
        <v>9</v>
      </c>
      <c r="J154" s="265" t="s">
        <v>10</v>
      </c>
      <c r="K154" s="265" t="s">
        <v>740</v>
      </c>
      <c r="L154" s="265" t="s">
        <v>801</v>
      </c>
      <c r="M154" s="263" t="s">
        <v>959</v>
      </c>
      <c r="N154" s="263" t="s">
        <v>743</v>
      </c>
      <c r="O154" s="265" t="s">
        <v>102</v>
      </c>
      <c r="P154" s="271" t="s">
        <v>744</v>
      </c>
      <c r="Q154" s="264"/>
    </row>
    <row r="155" spans="1:17" ht="45" customHeight="1" x14ac:dyDescent="0.3">
      <c r="A155" s="259" t="s">
        <v>737</v>
      </c>
      <c r="B155" s="260" t="s">
        <v>1095</v>
      </c>
      <c r="C155" s="260"/>
      <c r="D155" s="260" t="s">
        <v>1096</v>
      </c>
      <c r="E155" s="269" t="s">
        <v>389</v>
      </c>
      <c r="F155" s="269" t="s">
        <v>390</v>
      </c>
      <c r="G155" s="269" t="s">
        <v>391</v>
      </c>
      <c r="H155" s="262" t="s">
        <v>739</v>
      </c>
      <c r="I155" s="262" t="s">
        <v>9</v>
      </c>
      <c r="J155" s="262" t="s">
        <v>10</v>
      </c>
      <c r="K155" s="262" t="s">
        <v>740</v>
      </c>
      <c r="L155" s="262" t="s">
        <v>801</v>
      </c>
      <c r="M155" s="260" t="s">
        <v>959</v>
      </c>
      <c r="N155" s="260"/>
      <c r="O155" s="262" t="s">
        <v>102</v>
      </c>
      <c r="P155" s="269" t="s">
        <v>744</v>
      </c>
      <c r="Q155" s="261"/>
    </row>
    <row r="156" spans="1:17" ht="45" customHeight="1" x14ac:dyDescent="0.3">
      <c r="A156" s="259" t="s">
        <v>737</v>
      </c>
      <c r="B156" s="263" t="s">
        <v>1049</v>
      </c>
      <c r="C156" s="263"/>
      <c r="D156" s="263" t="s">
        <v>1097</v>
      </c>
      <c r="E156" s="271" t="s">
        <v>392</v>
      </c>
      <c r="F156" s="271" t="s">
        <v>393</v>
      </c>
      <c r="G156" s="271" t="s">
        <v>394</v>
      </c>
      <c r="H156" s="265" t="s">
        <v>739</v>
      </c>
      <c r="I156" s="265" t="s">
        <v>9</v>
      </c>
      <c r="J156" s="265" t="s">
        <v>10</v>
      </c>
      <c r="K156" s="265" t="s">
        <v>740</v>
      </c>
      <c r="L156" s="265" t="s">
        <v>801</v>
      </c>
      <c r="M156" s="263" t="s">
        <v>959</v>
      </c>
      <c r="N156" s="263" t="s">
        <v>743</v>
      </c>
      <c r="O156" s="265" t="s">
        <v>102</v>
      </c>
      <c r="P156" s="271" t="s">
        <v>744</v>
      </c>
      <c r="Q156" s="264"/>
    </row>
    <row r="157" spans="1:17" ht="45" customHeight="1" x14ac:dyDescent="0.3">
      <c r="A157" s="259" t="s">
        <v>737</v>
      </c>
      <c r="B157" s="268">
        <v>45489</v>
      </c>
      <c r="C157" s="260"/>
      <c r="D157" s="260" t="s">
        <v>1098</v>
      </c>
      <c r="E157" s="269" t="s">
        <v>395</v>
      </c>
      <c r="F157" s="269" t="s">
        <v>396</v>
      </c>
      <c r="G157" s="269" t="s">
        <v>397</v>
      </c>
      <c r="H157" s="262" t="s">
        <v>739</v>
      </c>
      <c r="I157" s="262" t="s">
        <v>9</v>
      </c>
      <c r="J157" s="262" t="s">
        <v>10</v>
      </c>
      <c r="K157" s="262" t="s">
        <v>740</v>
      </c>
      <c r="L157" s="262" t="s">
        <v>741</v>
      </c>
      <c r="M157" s="260" t="s">
        <v>1099</v>
      </c>
      <c r="N157" s="260" t="s">
        <v>755</v>
      </c>
      <c r="O157" s="262"/>
      <c r="P157" s="269" t="s">
        <v>744</v>
      </c>
      <c r="Q157" s="261"/>
    </row>
    <row r="158" spans="1:17" ht="45" customHeight="1" x14ac:dyDescent="0.3">
      <c r="A158" s="259" t="s">
        <v>737</v>
      </c>
      <c r="B158" s="263" t="s">
        <v>1265</v>
      </c>
      <c r="C158" s="263"/>
      <c r="D158" s="263" t="s">
        <v>1100</v>
      </c>
      <c r="E158" s="271" t="s">
        <v>1101</v>
      </c>
      <c r="F158" s="271" t="s">
        <v>1102</v>
      </c>
      <c r="G158" s="271" t="s">
        <v>1103</v>
      </c>
      <c r="H158" s="265" t="s">
        <v>739</v>
      </c>
      <c r="I158" s="265" t="s">
        <v>9</v>
      </c>
      <c r="J158" s="265" t="s">
        <v>10</v>
      </c>
      <c r="K158" s="265" t="s">
        <v>740</v>
      </c>
      <c r="L158" s="265" t="s">
        <v>801</v>
      </c>
      <c r="M158" s="263" t="s">
        <v>1104</v>
      </c>
      <c r="N158" s="263" t="s">
        <v>755</v>
      </c>
      <c r="O158" s="265"/>
      <c r="P158" s="271" t="s">
        <v>744</v>
      </c>
      <c r="Q158" s="264"/>
    </row>
    <row r="159" spans="1:17" ht="45" customHeight="1" x14ac:dyDescent="0.3">
      <c r="A159" s="259" t="s">
        <v>737</v>
      </c>
      <c r="B159" s="260" t="s">
        <v>1105</v>
      </c>
      <c r="C159" s="260"/>
      <c r="D159" s="260" t="s">
        <v>1106</v>
      </c>
      <c r="E159" s="269" t="s">
        <v>1107</v>
      </c>
      <c r="F159" s="269" t="s">
        <v>713</v>
      </c>
      <c r="G159" s="269" t="s">
        <v>714</v>
      </c>
      <c r="H159" s="262" t="s">
        <v>739</v>
      </c>
      <c r="I159" s="262" t="s">
        <v>9</v>
      </c>
      <c r="J159" s="262" t="s">
        <v>10</v>
      </c>
      <c r="K159" s="262" t="s">
        <v>740</v>
      </c>
      <c r="L159" s="262" t="s">
        <v>801</v>
      </c>
      <c r="M159" s="260" t="s">
        <v>1108</v>
      </c>
      <c r="N159" s="260" t="s">
        <v>755</v>
      </c>
      <c r="O159" s="262"/>
      <c r="P159" s="269" t="s">
        <v>744</v>
      </c>
      <c r="Q159" s="261"/>
    </row>
    <row r="160" spans="1:17" ht="45" customHeight="1" x14ac:dyDescent="0.3">
      <c r="A160" s="259" t="s">
        <v>737</v>
      </c>
      <c r="B160" s="263" t="s">
        <v>1105</v>
      </c>
      <c r="C160" s="263"/>
      <c r="D160" s="263" t="s">
        <v>1109</v>
      </c>
      <c r="E160" s="271" t="s">
        <v>398</v>
      </c>
      <c r="F160" s="271" t="s">
        <v>399</v>
      </c>
      <c r="G160" s="271" t="s">
        <v>400</v>
      </c>
      <c r="H160" s="265" t="s">
        <v>739</v>
      </c>
      <c r="I160" s="265" t="s">
        <v>9</v>
      </c>
      <c r="J160" s="265" t="s">
        <v>10</v>
      </c>
      <c r="K160" s="265" t="s">
        <v>740</v>
      </c>
      <c r="L160" s="265" t="s">
        <v>801</v>
      </c>
      <c r="M160" s="263" t="s">
        <v>1104</v>
      </c>
      <c r="N160" s="263" t="s">
        <v>755</v>
      </c>
      <c r="O160" s="265"/>
      <c r="P160" s="271" t="s">
        <v>744</v>
      </c>
      <c r="Q160" s="264"/>
    </row>
    <row r="161" spans="1:17" ht="45" customHeight="1" x14ac:dyDescent="0.3">
      <c r="A161" s="259" t="s">
        <v>737</v>
      </c>
      <c r="B161" s="260" t="s">
        <v>1297</v>
      </c>
      <c r="C161" s="260" t="s">
        <v>1110</v>
      </c>
      <c r="D161" s="260" t="s">
        <v>1111</v>
      </c>
      <c r="E161" s="269" t="s">
        <v>401</v>
      </c>
      <c r="F161" s="269" t="s">
        <v>402</v>
      </c>
      <c r="G161" s="269" t="s">
        <v>403</v>
      </c>
      <c r="H161" s="262" t="s">
        <v>739</v>
      </c>
      <c r="I161" s="262" t="s">
        <v>32</v>
      </c>
      <c r="J161" s="262" t="s">
        <v>10</v>
      </c>
      <c r="K161" s="262" t="s">
        <v>824</v>
      </c>
      <c r="L161" s="262" t="s">
        <v>1112</v>
      </c>
      <c r="M161" s="260" t="s">
        <v>1113</v>
      </c>
      <c r="N161" s="260" t="s">
        <v>743</v>
      </c>
      <c r="O161" s="262" t="s">
        <v>43</v>
      </c>
      <c r="P161" s="269" t="s">
        <v>744</v>
      </c>
      <c r="Q161" s="261"/>
    </row>
    <row r="162" spans="1:17" ht="45" customHeight="1" x14ac:dyDescent="0.3">
      <c r="A162" s="259" t="s">
        <v>737</v>
      </c>
      <c r="B162" s="263" t="s">
        <v>1297</v>
      </c>
      <c r="C162" s="263" t="s">
        <v>1115</v>
      </c>
      <c r="D162" s="263" t="s">
        <v>1116</v>
      </c>
      <c r="E162" s="271" t="s">
        <v>404</v>
      </c>
      <c r="F162" s="271" t="s">
        <v>405</v>
      </c>
      <c r="G162" s="271" t="s">
        <v>406</v>
      </c>
      <c r="H162" s="265" t="s">
        <v>739</v>
      </c>
      <c r="I162" s="265" t="s">
        <v>32</v>
      </c>
      <c r="J162" s="265" t="s">
        <v>10</v>
      </c>
      <c r="K162" s="265" t="s">
        <v>824</v>
      </c>
      <c r="L162" s="265" t="s">
        <v>1112</v>
      </c>
      <c r="M162" s="263" t="s">
        <v>1113</v>
      </c>
      <c r="N162" s="263" t="s">
        <v>743</v>
      </c>
      <c r="O162" s="265" t="s">
        <v>43</v>
      </c>
      <c r="P162" s="271" t="s">
        <v>744</v>
      </c>
      <c r="Q162" s="264"/>
    </row>
    <row r="163" spans="1:17" ht="45" customHeight="1" x14ac:dyDescent="0.3">
      <c r="A163" s="259" t="s">
        <v>737</v>
      </c>
      <c r="B163" s="260" t="s">
        <v>1297</v>
      </c>
      <c r="C163" s="260" t="s">
        <v>1117</v>
      </c>
      <c r="D163" s="260" t="s">
        <v>1118</v>
      </c>
      <c r="E163" s="269" t="s">
        <v>407</v>
      </c>
      <c r="F163" s="269" t="s">
        <v>408</v>
      </c>
      <c r="G163" s="269" t="s">
        <v>409</v>
      </c>
      <c r="H163" s="262" t="s">
        <v>739</v>
      </c>
      <c r="I163" s="262" t="s">
        <v>32</v>
      </c>
      <c r="J163" s="262" t="s">
        <v>10</v>
      </c>
      <c r="K163" s="262" t="s">
        <v>824</v>
      </c>
      <c r="L163" s="262" t="s">
        <v>1112</v>
      </c>
      <c r="M163" s="260" t="s">
        <v>1113</v>
      </c>
      <c r="N163" s="260" t="s">
        <v>743</v>
      </c>
      <c r="O163" s="262" t="s">
        <v>43</v>
      </c>
      <c r="P163" s="269" t="s">
        <v>744</v>
      </c>
      <c r="Q163" s="261"/>
    </row>
    <row r="164" spans="1:17" ht="45" customHeight="1" x14ac:dyDescent="0.3">
      <c r="A164" s="259" t="s">
        <v>737</v>
      </c>
      <c r="B164" s="263" t="s">
        <v>1297</v>
      </c>
      <c r="C164" s="263" t="s">
        <v>1119</v>
      </c>
      <c r="D164" s="263" t="s">
        <v>1120</v>
      </c>
      <c r="E164" s="271" t="s">
        <v>410</v>
      </c>
      <c r="F164" s="271" t="s">
        <v>411</v>
      </c>
      <c r="G164" s="271" t="s">
        <v>412</v>
      </c>
      <c r="H164" s="265" t="s">
        <v>739</v>
      </c>
      <c r="I164" s="265" t="s">
        <v>32</v>
      </c>
      <c r="J164" s="265" t="s">
        <v>10</v>
      </c>
      <c r="K164" s="265" t="s">
        <v>824</v>
      </c>
      <c r="L164" s="265" t="s">
        <v>1112</v>
      </c>
      <c r="M164" s="263" t="s">
        <v>1113</v>
      </c>
      <c r="N164" s="263" t="s">
        <v>743</v>
      </c>
      <c r="O164" s="265" t="s">
        <v>43</v>
      </c>
      <c r="P164" s="271" t="s">
        <v>744</v>
      </c>
      <c r="Q164" s="264"/>
    </row>
    <row r="165" spans="1:17" ht="45" customHeight="1" x14ac:dyDescent="0.3">
      <c r="A165" s="259" t="s">
        <v>737</v>
      </c>
      <c r="B165" s="260" t="s">
        <v>904</v>
      </c>
      <c r="C165" s="260" t="s">
        <v>1121</v>
      </c>
      <c r="D165" s="260" t="s">
        <v>1122</v>
      </c>
      <c r="E165" s="269" t="s">
        <v>413</v>
      </c>
      <c r="F165" s="269" t="s">
        <v>414</v>
      </c>
      <c r="G165" s="269" t="s">
        <v>415</v>
      </c>
      <c r="H165" s="262" t="s">
        <v>762</v>
      </c>
      <c r="I165" s="262" t="s">
        <v>32</v>
      </c>
      <c r="J165" s="262" t="s">
        <v>10</v>
      </c>
      <c r="K165" s="262" t="s">
        <v>763</v>
      </c>
      <c r="L165" s="262" t="s">
        <v>764</v>
      </c>
      <c r="M165" s="260" t="s">
        <v>936</v>
      </c>
      <c r="N165" s="260" t="s">
        <v>743</v>
      </c>
      <c r="O165" s="262" t="s">
        <v>168</v>
      </c>
      <c r="P165" s="269" t="s">
        <v>744</v>
      </c>
      <c r="Q165" s="261"/>
    </row>
    <row r="166" spans="1:17" ht="45" customHeight="1" x14ac:dyDescent="0.3">
      <c r="A166" s="259" t="s">
        <v>737</v>
      </c>
      <c r="B166" s="263" t="s">
        <v>904</v>
      </c>
      <c r="C166" s="263" t="s">
        <v>1123</v>
      </c>
      <c r="D166" s="263" t="s">
        <v>1124</v>
      </c>
      <c r="E166" s="271" t="s">
        <v>416</v>
      </c>
      <c r="F166" s="271" t="s">
        <v>417</v>
      </c>
      <c r="G166" s="271" t="s">
        <v>418</v>
      </c>
      <c r="H166" s="265" t="s">
        <v>762</v>
      </c>
      <c r="I166" s="265" t="s">
        <v>32</v>
      </c>
      <c r="J166" s="265" t="s">
        <v>10</v>
      </c>
      <c r="K166" s="265" t="s">
        <v>763</v>
      </c>
      <c r="L166" s="265" t="s">
        <v>764</v>
      </c>
      <c r="M166" s="263" t="s">
        <v>936</v>
      </c>
      <c r="N166" s="263" t="s">
        <v>743</v>
      </c>
      <c r="O166" s="265" t="s">
        <v>168</v>
      </c>
      <c r="P166" s="271" t="s">
        <v>744</v>
      </c>
      <c r="Q166" s="264"/>
    </row>
    <row r="167" spans="1:17" ht="45" customHeight="1" x14ac:dyDescent="0.3">
      <c r="A167" s="259" t="s">
        <v>737</v>
      </c>
      <c r="B167" s="260" t="s">
        <v>811</v>
      </c>
      <c r="C167" s="260" t="s">
        <v>1125</v>
      </c>
      <c r="D167" s="260" t="s">
        <v>1126</v>
      </c>
      <c r="E167" s="269" t="s">
        <v>419</v>
      </c>
      <c r="F167" s="269" t="s">
        <v>581</v>
      </c>
      <c r="G167" s="269" t="s">
        <v>582</v>
      </c>
      <c r="H167" s="262" t="s">
        <v>739</v>
      </c>
      <c r="I167" s="262" t="s">
        <v>32</v>
      </c>
      <c r="J167" s="262" t="s">
        <v>10</v>
      </c>
      <c r="K167" s="262" t="s">
        <v>763</v>
      </c>
      <c r="L167" s="262" t="s">
        <v>814</v>
      </c>
      <c r="M167" s="260" t="s">
        <v>871</v>
      </c>
      <c r="N167" s="260" t="s">
        <v>743</v>
      </c>
      <c r="O167" s="262" t="s">
        <v>575</v>
      </c>
      <c r="P167" s="269" t="s">
        <v>744</v>
      </c>
      <c r="Q167" s="261"/>
    </row>
    <row r="168" spans="1:17" ht="45" customHeight="1" x14ac:dyDescent="0.3">
      <c r="A168" s="259" t="s">
        <v>737</v>
      </c>
      <c r="B168" s="263" t="s">
        <v>811</v>
      </c>
      <c r="C168" s="263" t="s">
        <v>1127</v>
      </c>
      <c r="D168" s="263" t="s">
        <v>1128</v>
      </c>
      <c r="E168" s="271" t="s">
        <v>421</v>
      </c>
      <c r="F168" s="271" t="s">
        <v>583</v>
      </c>
      <c r="G168" s="271" t="s">
        <v>584</v>
      </c>
      <c r="H168" s="265" t="s">
        <v>739</v>
      </c>
      <c r="I168" s="265" t="s">
        <v>32</v>
      </c>
      <c r="J168" s="265" t="s">
        <v>10</v>
      </c>
      <c r="K168" s="265" t="s">
        <v>763</v>
      </c>
      <c r="L168" s="265" t="s">
        <v>814</v>
      </c>
      <c r="M168" s="263" t="s">
        <v>871</v>
      </c>
      <c r="N168" s="263" t="s">
        <v>743</v>
      </c>
      <c r="O168" s="265" t="s">
        <v>420</v>
      </c>
      <c r="P168" s="271" t="s">
        <v>744</v>
      </c>
      <c r="Q168" s="264"/>
    </row>
    <row r="169" spans="1:17" ht="45" customHeight="1" x14ac:dyDescent="0.3">
      <c r="A169" s="259" t="s">
        <v>737</v>
      </c>
      <c r="B169" s="260" t="s">
        <v>1129</v>
      </c>
      <c r="C169" s="260"/>
      <c r="D169" s="260" t="s">
        <v>1130</v>
      </c>
      <c r="E169" s="269" t="s">
        <v>422</v>
      </c>
      <c r="F169" s="269" t="s">
        <v>423</v>
      </c>
      <c r="G169" s="269" t="s">
        <v>424</v>
      </c>
      <c r="H169" s="262" t="s">
        <v>739</v>
      </c>
      <c r="I169" s="262" t="s">
        <v>9</v>
      </c>
      <c r="J169" s="262" t="s">
        <v>10</v>
      </c>
      <c r="K169" s="262" t="s">
        <v>740</v>
      </c>
      <c r="L169" s="262" t="s">
        <v>827</v>
      </c>
      <c r="M169" s="260" t="s">
        <v>1131</v>
      </c>
      <c r="N169" s="260" t="s">
        <v>743</v>
      </c>
      <c r="O169" s="262" t="s">
        <v>102</v>
      </c>
      <c r="P169" s="269" t="s">
        <v>744</v>
      </c>
      <c r="Q169" s="261"/>
    </row>
    <row r="170" spans="1:17" ht="45" customHeight="1" x14ac:dyDescent="0.3">
      <c r="A170" s="259" t="s">
        <v>737</v>
      </c>
      <c r="B170" s="263" t="s">
        <v>1129</v>
      </c>
      <c r="C170" s="263"/>
      <c r="D170" s="263" t="s">
        <v>1132</v>
      </c>
      <c r="E170" s="271" t="s">
        <v>425</v>
      </c>
      <c r="F170" s="271" t="s">
        <v>426</v>
      </c>
      <c r="G170" s="271" t="s">
        <v>427</v>
      </c>
      <c r="H170" s="265" t="s">
        <v>739</v>
      </c>
      <c r="I170" s="265" t="s">
        <v>9</v>
      </c>
      <c r="J170" s="265" t="s">
        <v>10</v>
      </c>
      <c r="K170" s="265" t="s">
        <v>740</v>
      </c>
      <c r="L170" s="265" t="s">
        <v>827</v>
      </c>
      <c r="M170" s="263" t="s">
        <v>1131</v>
      </c>
      <c r="N170" s="263" t="s">
        <v>743</v>
      </c>
      <c r="O170" s="265" t="s">
        <v>102</v>
      </c>
      <c r="P170" s="271" t="s">
        <v>744</v>
      </c>
      <c r="Q170" s="264"/>
    </row>
    <row r="171" spans="1:17" ht="45" customHeight="1" x14ac:dyDescent="0.3">
      <c r="A171" s="259" t="s">
        <v>737</v>
      </c>
      <c r="B171" s="260" t="s">
        <v>1129</v>
      </c>
      <c r="C171" s="260"/>
      <c r="D171" s="260" t="s">
        <v>1133</v>
      </c>
      <c r="E171" s="269" t="s">
        <v>428</v>
      </c>
      <c r="F171" s="269" t="s">
        <v>585</v>
      </c>
      <c r="G171" s="269" t="s">
        <v>586</v>
      </c>
      <c r="H171" s="262" t="s">
        <v>739</v>
      </c>
      <c r="I171" s="262" t="s">
        <v>9</v>
      </c>
      <c r="J171" s="262" t="s">
        <v>10</v>
      </c>
      <c r="K171" s="262" t="s">
        <v>740</v>
      </c>
      <c r="L171" s="262" t="s">
        <v>827</v>
      </c>
      <c r="M171" s="260" t="s">
        <v>1131</v>
      </c>
      <c r="N171" s="260" t="s">
        <v>743</v>
      </c>
      <c r="O171" s="262" t="s">
        <v>102</v>
      </c>
      <c r="P171" s="269" t="s">
        <v>744</v>
      </c>
      <c r="Q171" s="261"/>
    </row>
    <row r="172" spans="1:17" ht="45" customHeight="1" x14ac:dyDescent="0.3">
      <c r="A172" s="259" t="s">
        <v>737</v>
      </c>
      <c r="B172" s="263" t="s">
        <v>804</v>
      </c>
      <c r="C172" s="263"/>
      <c r="D172" s="263" t="s">
        <v>1134</v>
      </c>
      <c r="E172" s="271" t="s">
        <v>429</v>
      </c>
      <c r="F172" s="271" t="s">
        <v>430</v>
      </c>
      <c r="G172" s="271" t="s">
        <v>431</v>
      </c>
      <c r="H172" s="265" t="s">
        <v>739</v>
      </c>
      <c r="I172" s="265" t="s">
        <v>9</v>
      </c>
      <c r="J172" s="265" t="s">
        <v>10</v>
      </c>
      <c r="K172" s="265" t="s">
        <v>740</v>
      </c>
      <c r="L172" s="265" t="s">
        <v>751</v>
      </c>
      <c r="M172" s="263" t="s">
        <v>1135</v>
      </c>
      <c r="N172" s="263" t="s">
        <v>755</v>
      </c>
      <c r="O172" s="265"/>
      <c r="P172" s="271" t="s">
        <v>744</v>
      </c>
      <c r="Q172" s="264"/>
    </row>
    <row r="173" spans="1:17" ht="45" customHeight="1" x14ac:dyDescent="0.3">
      <c r="A173" s="259" t="s">
        <v>737</v>
      </c>
      <c r="B173" s="260" t="s">
        <v>1262</v>
      </c>
      <c r="C173" s="260"/>
      <c r="D173" s="260" t="s">
        <v>1136</v>
      </c>
      <c r="E173" s="269" t="s">
        <v>432</v>
      </c>
      <c r="F173" s="269" t="s">
        <v>433</v>
      </c>
      <c r="G173" s="269" t="s">
        <v>434</v>
      </c>
      <c r="H173" s="262" t="s">
        <v>739</v>
      </c>
      <c r="I173" s="262" t="s">
        <v>9</v>
      </c>
      <c r="J173" s="262" t="s">
        <v>10</v>
      </c>
      <c r="K173" s="262" t="s">
        <v>763</v>
      </c>
      <c r="L173" s="262" t="s">
        <v>764</v>
      </c>
      <c r="M173" s="260" t="s">
        <v>1137</v>
      </c>
      <c r="N173" s="260" t="s">
        <v>743</v>
      </c>
      <c r="O173" s="262" t="s">
        <v>43</v>
      </c>
      <c r="P173" s="269" t="s">
        <v>744</v>
      </c>
      <c r="Q173" s="261"/>
    </row>
    <row r="174" spans="1:17" ht="45" customHeight="1" x14ac:dyDescent="0.3">
      <c r="A174" s="259" t="s">
        <v>737</v>
      </c>
      <c r="B174" s="263" t="s">
        <v>1262</v>
      </c>
      <c r="C174" s="263"/>
      <c r="D174" s="263" t="s">
        <v>1138</v>
      </c>
      <c r="E174" s="271" t="s">
        <v>435</v>
      </c>
      <c r="F174" s="271" t="s">
        <v>436</v>
      </c>
      <c r="G174" s="271" t="s">
        <v>437</v>
      </c>
      <c r="H174" s="265" t="s">
        <v>739</v>
      </c>
      <c r="I174" s="265" t="s">
        <v>9</v>
      </c>
      <c r="J174" s="265" t="s">
        <v>10</v>
      </c>
      <c r="K174" s="265" t="s">
        <v>763</v>
      </c>
      <c r="L174" s="265" t="s">
        <v>764</v>
      </c>
      <c r="M174" s="263" t="s">
        <v>1137</v>
      </c>
      <c r="N174" s="263" t="s">
        <v>743</v>
      </c>
      <c r="O174" s="265" t="s">
        <v>438</v>
      </c>
      <c r="P174" s="271" t="s">
        <v>744</v>
      </c>
      <c r="Q174" s="264"/>
    </row>
    <row r="175" spans="1:17" ht="45" customHeight="1" x14ac:dyDescent="0.3">
      <c r="A175" s="259" t="s">
        <v>737</v>
      </c>
      <c r="B175" s="260" t="s">
        <v>929</v>
      </c>
      <c r="C175" s="260" t="s">
        <v>1139</v>
      </c>
      <c r="D175" s="260" t="s">
        <v>1140</v>
      </c>
      <c r="E175" s="269" t="s">
        <v>715</v>
      </c>
      <c r="F175" s="269" t="s">
        <v>716</v>
      </c>
      <c r="G175" s="269" t="s">
        <v>717</v>
      </c>
      <c r="H175" s="262" t="s">
        <v>762</v>
      </c>
      <c r="I175" s="262" t="s">
        <v>32</v>
      </c>
      <c r="J175" s="262" t="s">
        <v>10</v>
      </c>
      <c r="K175" s="262" t="s">
        <v>763</v>
      </c>
      <c r="L175" s="262" t="s">
        <v>764</v>
      </c>
      <c r="M175" s="260" t="s">
        <v>932</v>
      </c>
      <c r="N175" s="260" t="s">
        <v>743</v>
      </c>
      <c r="O175" s="262" t="s">
        <v>59</v>
      </c>
      <c r="P175" s="269" t="s">
        <v>744</v>
      </c>
      <c r="Q175" s="261"/>
    </row>
    <row r="176" spans="1:17" ht="45" customHeight="1" x14ac:dyDescent="0.3">
      <c r="A176" s="259" t="s">
        <v>737</v>
      </c>
      <c r="B176" s="263" t="s">
        <v>865</v>
      </c>
      <c r="C176" s="263"/>
      <c r="D176" s="263" t="s">
        <v>1141</v>
      </c>
      <c r="E176" s="271" t="s">
        <v>439</v>
      </c>
      <c r="F176" s="271" t="s">
        <v>440</v>
      </c>
      <c r="G176" s="271" t="s">
        <v>441</v>
      </c>
      <c r="H176" s="265" t="s">
        <v>739</v>
      </c>
      <c r="I176" s="265" t="s">
        <v>9</v>
      </c>
      <c r="J176" s="265" t="s">
        <v>10</v>
      </c>
      <c r="K176" s="265" t="s">
        <v>1142</v>
      </c>
      <c r="L176" s="265" t="s">
        <v>798</v>
      </c>
      <c r="M176" s="263" t="s">
        <v>893</v>
      </c>
      <c r="N176" s="263" t="s">
        <v>743</v>
      </c>
      <c r="O176" s="265" t="s">
        <v>115</v>
      </c>
      <c r="P176" s="271" t="s">
        <v>744</v>
      </c>
      <c r="Q176" s="264"/>
    </row>
    <row r="177" spans="1:17" ht="45" customHeight="1" x14ac:dyDescent="0.3">
      <c r="A177" s="259" t="s">
        <v>737</v>
      </c>
      <c r="B177" s="260" t="s">
        <v>865</v>
      </c>
      <c r="C177" s="260"/>
      <c r="D177" s="260" t="s">
        <v>1143</v>
      </c>
      <c r="E177" s="269" t="s">
        <v>442</v>
      </c>
      <c r="F177" s="269" t="s">
        <v>443</v>
      </c>
      <c r="G177" s="269" t="s">
        <v>444</v>
      </c>
      <c r="H177" s="262" t="s">
        <v>739</v>
      </c>
      <c r="I177" s="262" t="s">
        <v>9</v>
      </c>
      <c r="J177" s="262" t="s">
        <v>10</v>
      </c>
      <c r="K177" s="262" t="s">
        <v>1142</v>
      </c>
      <c r="L177" s="262" t="s">
        <v>798</v>
      </c>
      <c r="M177" s="260" t="s">
        <v>1144</v>
      </c>
      <c r="N177" s="260" t="s">
        <v>743</v>
      </c>
      <c r="O177" s="262" t="s">
        <v>115</v>
      </c>
      <c r="P177" s="269" t="s">
        <v>744</v>
      </c>
      <c r="Q177" s="261"/>
    </row>
    <row r="178" spans="1:17" ht="45" customHeight="1" x14ac:dyDescent="0.3">
      <c r="A178" s="259" t="s">
        <v>737</v>
      </c>
      <c r="B178" s="263" t="s">
        <v>865</v>
      </c>
      <c r="C178" s="263"/>
      <c r="D178" s="263" t="s">
        <v>1145</v>
      </c>
      <c r="E178" s="271" t="s">
        <v>445</v>
      </c>
      <c r="F178" s="271" t="s">
        <v>446</v>
      </c>
      <c r="G178" s="271" t="s">
        <v>447</v>
      </c>
      <c r="H178" s="265" t="s">
        <v>739</v>
      </c>
      <c r="I178" s="265" t="s">
        <v>9</v>
      </c>
      <c r="J178" s="265" t="s">
        <v>10</v>
      </c>
      <c r="K178" s="265" t="s">
        <v>1142</v>
      </c>
      <c r="L178" s="265" t="s">
        <v>798</v>
      </c>
      <c r="M178" s="263" t="s">
        <v>893</v>
      </c>
      <c r="N178" s="263" t="s">
        <v>743</v>
      </c>
      <c r="O178" s="265" t="s">
        <v>115</v>
      </c>
      <c r="P178" s="271" t="s">
        <v>744</v>
      </c>
      <c r="Q178" s="264"/>
    </row>
    <row r="179" spans="1:17" ht="45" customHeight="1" x14ac:dyDescent="0.3">
      <c r="A179" s="259" t="s">
        <v>737</v>
      </c>
      <c r="B179" s="260" t="s">
        <v>865</v>
      </c>
      <c r="C179" s="260"/>
      <c r="D179" s="260" t="s">
        <v>1146</v>
      </c>
      <c r="E179" s="269" t="s">
        <v>448</v>
      </c>
      <c r="F179" s="269" t="s">
        <v>449</v>
      </c>
      <c r="G179" s="269" t="s">
        <v>450</v>
      </c>
      <c r="H179" s="262" t="s">
        <v>739</v>
      </c>
      <c r="I179" s="262" t="s">
        <v>9</v>
      </c>
      <c r="J179" s="262" t="s">
        <v>10</v>
      </c>
      <c r="K179" s="262" t="s">
        <v>1142</v>
      </c>
      <c r="L179" s="262" t="s">
        <v>798</v>
      </c>
      <c r="M179" s="260" t="s">
        <v>1144</v>
      </c>
      <c r="N179" s="260" t="s">
        <v>743</v>
      </c>
      <c r="O179" s="262" t="s">
        <v>115</v>
      </c>
      <c r="P179" s="269" t="s">
        <v>744</v>
      </c>
      <c r="Q179" s="261"/>
    </row>
    <row r="180" spans="1:17" ht="45" customHeight="1" x14ac:dyDescent="0.3">
      <c r="A180" s="259" t="s">
        <v>737</v>
      </c>
      <c r="B180" s="263" t="s">
        <v>865</v>
      </c>
      <c r="C180" s="263"/>
      <c r="D180" s="263" t="s">
        <v>1147</v>
      </c>
      <c r="E180" s="271" t="s">
        <v>451</v>
      </c>
      <c r="F180" s="271" t="s">
        <v>452</v>
      </c>
      <c r="G180" s="271" t="s">
        <v>453</v>
      </c>
      <c r="H180" s="265" t="s">
        <v>739</v>
      </c>
      <c r="I180" s="265" t="s">
        <v>9</v>
      </c>
      <c r="J180" s="265" t="s">
        <v>10</v>
      </c>
      <c r="K180" s="265" t="s">
        <v>1142</v>
      </c>
      <c r="L180" s="265" t="s">
        <v>798</v>
      </c>
      <c r="M180" s="263" t="s">
        <v>893</v>
      </c>
      <c r="N180" s="263" t="s">
        <v>743</v>
      </c>
      <c r="O180" s="265" t="s">
        <v>115</v>
      </c>
      <c r="P180" s="271" t="s">
        <v>744</v>
      </c>
      <c r="Q180" s="264"/>
    </row>
    <row r="181" spans="1:17" ht="45" customHeight="1" x14ac:dyDescent="0.3">
      <c r="A181" s="259" t="s">
        <v>737</v>
      </c>
      <c r="B181" s="260" t="s">
        <v>865</v>
      </c>
      <c r="C181" s="260"/>
      <c r="D181" s="260" t="s">
        <v>1148</v>
      </c>
      <c r="E181" s="269" t="s">
        <v>454</v>
      </c>
      <c r="F181" s="269" t="s">
        <v>455</v>
      </c>
      <c r="G181" s="269" t="s">
        <v>456</v>
      </c>
      <c r="H181" s="262" t="s">
        <v>739</v>
      </c>
      <c r="I181" s="262" t="s">
        <v>9</v>
      </c>
      <c r="J181" s="262" t="s">
        <v>10</v>
      </c>
      <c r="K181" s="262" t="s">
        <v>1142</v>
      </c>
      <c r="L181" s="262" t="s">
        <v>798</v>
      </c>
      <c r="M181" s="260" t="s">
        <v>1144</v>
      </c>
      <c r="N181" s="260" t="s">
        <v>743</v>
      </c>
      <c r="O181" s="262" t="s">
        <v>115</v>
      </c>
      <c r="P181" s="269" t="s">
        <v>744</v>
      </c>
      <c r="Q181" s="261"/>
    </row>
    <row r="182" spans="1:17" ht="45" customHeight="1" x14ac:dyDescent="0.3">
      <c r="A182" s="259" t="s">
        <v>737</v>
      </c>
      <c r="B182" s="263" t="s">
        <v>865</v>
      </c>
      <c r="C182" s="263"/>
      <c r="D182" s="263" t="s">
        <v>1149</v>
      </c>
      <c r="E182" s="271" t="s">
        <v>457</v>
      </c>
      <c r="F182" s="271" t="s">
        <v>458</v>
      </c>
      <c r="G182" s="271" t="s">
        <v>459</v>
      </c>
      <c r="H182" s="265" t="s">
        <v>739</v>
      </c>
      <c r="I182" s="265" t="s">
        <v>9</v>
      </c>
      <c r="J182" s="265" t="s">
        <v>10</v>
      </c>
      <c r="K182" s="265" t="s">
        <v>1142</v>
      </c>
      <c r="L182" s="265" t="s">
        <v>798</v>
      </c>
      <c r="M182" s="263" t="s">
        <v>1144</v>
      </c>
      <c r="N182" s="263" t="s">
        <v>743</v>
      </c>
      <c r="O182" s="265" t="s">
        <v>115</v>
      </c>
      <c r="P182" s="271" t="s">
        <v>744</v>
      </c>
      <c r="Q182" s="264"/>
    </row>
    <row r="183" spans="1:17" ht="45" customHeight="1" x14ac:dyDescent="0.3">
      <c r="A183" s="259" t="s">
        <v>737</v>
      </c>
      <c r="B183" s="260" t="s">
        <v>865</v>
      </c>
      <c r="C183" s="260"/>
      <c r="D183" s="260" t="s">
        <v>1150</v>
      </c>
      <c r="E183" s="269" t="s">
        <v>460</v>
      </c>
      <c r="F183" s="269" t="s">
        <v>461</v>
      </c>
      <c r="G183" s="269" t="s">
        <v>462</v>
      </c>
      <c r="H183" s="262" t="s">
        <v>739</v>
      </c>
      <c r="I183" s="262" t="s">
        <v>9</v>
      </c>
      <c r="J183" s="262" t="s">
        <v>10</v>
      </c>
      <c r="K183" s="262" t="s">
        <v>1142</v>
      </c>
      <c r="L183" s="262" t="s">
        <v>798</v>
      </c>
      <c r="M183" s="260" t="s">
        <v>1144</v>
      </c>
      <c r="N183" s="260" t="s">
        <v>743</v>
      </c>
      <c r="O183" s="262" t="s">
        <v>115</v>
      </c>
      <c r="P183" s="269" t="s">
        <v>744</v>
      </c>
      <c r="Q183" s="261"/>
    </row>
    <row r="184" spans="1:17" ht="45" customHeight="1" x14ac:dyDescent="0.3">
      <c r="A184" s="259" t="s">
        <v>737</v>
      </c>
      <c r="B184" s="263" t="s">
        <v>865</v>
      </c>
      <c r="C184" s="263"/>
      <c r="D184" s="263" t="s">
        <v>1151</v>
      </c>
      <c r="E184" s="271" t="s">
        <v>463</v>
      </c>
      <c r="F184" s="271" t="s">
        <v>464</v>
      </c>
      <c r="G184" s="271" t="s">
        <v>465</v>
      </c>
      <c r="H184" s="265" t="s">
        <v>739</v>
      </c>
      <c r="I184" s="265" t="s">
        <v>9</v>
      </c>
      <c r="J184" s="265" t="s">
        <v>10</v>
      </c>
      <c r="K184" s="265" t="s">
        <v>1142</v>
      </c>
      <c r="L184" s="265" t="s">
        <v>798</v>
      </c>
      <c r="M184" s="263" t="s">
        <v>1144</v>
      </c>
      <c r="N184" s="263" t="s">
        <v>743</v>
      </c>
      <c r="O184" s="265" t="s">
        <v>115</v>
      </c>
      <c r="P184" s="271" t="s">
        <v>744</v>
      </c>
      <c r="Q184" s="264"/>
    </row>
    <row r="185" spans="1:17" ht="45" customHeight="1" x14ac:dyDescent="0.3">
      <c r="A185" s="259" t="s">
        <v>737</v>
      </c>
      <c r="B185" s="260" t="s">
        <v>865</v>
      </c>
      <c r="C185" s="260"/>
      <c r="D185" s="260" t="s">
        <v>1152</v>
      </c>
      <c r="E185" s="269" t="s">
        <v>466</v>
      </c>
      <c r="F185" s="269" t="s">
        <v>467</v>
      </c>
      <c r="G185" s="269" t="s">
        <v>468</v>
      </c>
      <c r="H185" s="262" t="s">
        <v>739</v>
      </c>
      <c r="I185" s="262" t="s">
        <v>9</v>
      </c>
      <c r="J185" s="262" t="s">
        <v>10</v>
      </c>
      <c r="K185" s="262" t="s">
        <v>1142</v>
      </c>
      <c r="L185" s="262" t="s">
        <v>798</v>
      </c>
      <c r="M185" s="260" t="s">
        <v>893</v>
      </c>
      <c r="N185" s="260" t="s">
        <v>743</v>
      </c>
      <c r="O185" s="262" t="s">
        <v>115</v>
      </c>
      <c r="P185" s="269" t="s">
        <v>744</v>
      </c>
      <c r="Q185" s="261"/>
    </row>
    <row r="186" spans="1:17" ht="45" customHeight="1" x14ac:dyDescent="0.3">
      <c r="A186" s="259" t="s">
        <v>737</v>
      </c>
      <c r="B186" s="263" t="s">
        <v>865</v>
      </c>
      <c r="C186" s="263"/>
      <c r="D186" s="263" t="s">
        <v>1153</v>
      </c>
      <c r="E186" s="271" t="s">
        <v>469</v>
      </c>
      <c r="F186" s="271" t="s">
        <v>470</v>
      </c>
      <c r="G186" s="271" t="s">
        <v>471</v>
      </c>
      <c r="H186" s="265" t="s">
        <v>739</v>
      </c>
      <c r="I186" s="265" t="s">
        <v>9</v>
      </c>
      <c r="J186" s="265" t="s">
        <v>10</v>
      </c>
      <c r="K186" s="265" t="s">
        <v>1142</v>
      </c>
      <c r="L186" s="265" t="s">
        <v>798</v>
      </c>
      <c r="M186" s="263" t="s">
        <v>1144</v>
      </c>
      <c r="N186" s="263" t="s">
        <v>743</v>
      </c>
      <c r="O186" s="265" t="s">
        <v>115</v>
      </c>
      <c r="P186" s="271" t="s">
        <v>744</v>
      </c>
      <c r="Q186" s="264"/>
    </row>
    <row r="187" spans="1:17" ht="45" customHeight="1" x14ac:dyDescent="0.3">
      <c r="A187" s="259" t="s">
        <v>737</v>
      </c>
      <c r="B187" s="268">
        <v>44910</v>
      </c>
      <c r="C187" s="260" t="s">
        <v>1154</v>
      </c>
      <c r="D187" s="260" t="s">
        <v>1155</v>
      </c>
      <c r="E187" s="269" t="s">
        <v>472</v>
      </c>
      <c r="F187" s="269" t="s">
        <v>473</v>
      </c>
      <c r="G187" s="269" t="s">
        <v>474</v>
      </c>
      <c r="H187" s="262" t="s">
        <v>809</v>
      </c>
      <c r="I187" s="262" t="s">
        <v>32</v>
      </c>
      <c r="J187" s="262" t="s">
        <v>18</v>
      </c>
      <c r="K187" s="262" t="s">
        <v>824</v>
      </c>
      <c r="L187" s="262" t="s">
        <v>741</v>
      </c>
      <c r="M187" s="260" t="s">
        <v>1156</v>
      </c>
      <c r="N187" s="260" t="s">
        <v>755</v>
      </c>
      <c r="O187" s="262"/>
      <c r="P187" s="269" t="s">
        <v>744</v>
      </c>
      <c r="Q187" s="261"/>
    </row>
    <row r="188" spans="1:17" ht="45" customHeight="1" x14ac:dyDescent="0.3">
      <c r="A188" s="259" t="s">
        <v>737</v>
      </c>
      <c r="B188" s="270">
        <v>44910</v>
      </c>
      <c r="C188" s="263" t="s">
        <v>1157</v>
      </c>
      <c r="D188" s="263" t="s">
        <v>1158</v>
      </c>
      <c r="E188" s="271" t="s">
        <v>475</v>
      </c>
      <c r="F188" s="271" t="s">
        <v>476</v>
      </c>
      <c r="G188" s="271" t="s">
        <v>477</v>
      </c>
      <c r="H188" s="265" t="s">
        <v>809</v>
      </c>
      <c r="I188" s="265" t="s">
        <v>32</v>
      </c>
      <c r="J188" s="265" t="s">
        <v>18</v>
      </c>
      <c r="K188" s="265" t="s">
        <v>824</v>
      </c>
      <c r="L188" s="265" t="s">
        <v>741</v>
      </c>
      <c r="M188" s="263" t="s">
        <v>1156</v>
      </c>
      <c r="N188" s="263" t="s">
        <v>755</v>
      </c>
      <c r="O188" s="265"/>
      <c r="P188" s="271" t="s">
        <v>744</v>
      </c>
      <c r="Q188" s="264"/>
    </row>
    <row r="189" spans="1:17" ht="45" customHeight="1" x14ac:dyDescent="0.3">
      <c r="A189" s="259" t="s">
        <v>737</v>
      </c>
      <c r="B189" s="260" t="s">
        <v>1159</v>
      </c>
      <c r="C189" s="260" t="s">
        <v>1160</v>
      </c>
      <c r="D189" s="260" t="s">
        <v>1161</v>
      </c>
      <c r="E189" s="269" t="s">
        <v>478</v>
      </c>
      <c r="F189" s="269" t="s">
        <v>479</v>
      </c>
      <c r="G189" s="269" t="s">
        <v>480</v>
      </c>
      <c r="H189" s="262" t="s">
        <v>809</v>
      </c>
      <c r="I189" s="262" t="s">
        <v>32</v>
      </c>
      <c r="J189" s="262" t="s">
        <v>10</v>
      </c>
      <c r="K189" s="262" t="s">
        <v>740</v>
      </c>
      <c r="L189" s="262" t="s">
        <v>801</v>
      </c>
      <c r="M189" s="260" t="s">
        <v>1162</v>
      </c>
      <c r="N189" s="260" t="s">
        <v>755</v>
      </c>
      <c r="O189" s="262"/>
      <c r="P189" s="269" t="s">
        <v>744</v>
      </c>
      <c r="Q189" s="261"/>
    </row>
    <row r="190" spans="1:17" ht="45" customHeight="1" x14ac:dyDescent="0.3">
      <c r="A190" s="259" t="s">
        <v>737</v>
      </c>
      <c r="B190" s="263" t="s">
        <v>1163</v>
      </c>
      <c r="C190" s="263" t="s">
        <v>1164</v>
      </c>
      <c r="D190" s="263" t="s">
        <v>1165</v>
      </c>
      <c r="E190" s="271" t="s">
        <v>481</v>
      </c>
      <c r="F190" s="271" t="s">
        <v>482</v>
      </c>
      <c r="G190" s="271" t="s">
        <v>483</v>
      </c>
      <c r="H190" s="265" t="s">
        <v>739</v>
      </c>
      <c r="I190" s="265" t="s">
        <v>32</v>
      </c>
      <c r="J190" s="265" t="s">
        <v>10</v>
      </c>
      <c r="K190" s="265" t="s">
        <v>763</v>
      </c>
      <c r="L190" s="265" t="s">
        <v>764</v>
      </c>
      <c r="M190" s="263" t="s">
        <v>1166</v>
      </c>
      <c r="N190" s="263" t="s">
        <v>743</v>
      </c>
      <c r="O190" s="265" t="s">
        <v>484</v>
      </c>
      <c r="P190" s="271" t="s">
        <v>744</v>
      </c>
      <c r="Q190" s="264"/>
    </row>
    <row r="191" spans="1:17" ht="45" customHeight="1" x14ac:dyDescent="0.3">
      <c r="A191" s="259" t="s">
        <v>737</v>
      </c>
      <c r="B191" s="260" t="s">
        <v>1163</v>
      </c>
      <c r="C191" s="260" t="s">
        <v>1167</v>
      </c>
      <c r="D191" s="260" t="s">
        <v>1168</v>
      </c>
      <c r="E191" s="269" t="s">
        <v>485</v>
      </c>
      <c r="F191" s="269" t="s">
        <v>486</v>
      </c>
      <c r="G191" s="269" t="s">
        <v>487</v>
      </c>
      <c r="H191" s="262" t="s">
        <v>739</v>
      </c>
      <c r="I191" s="262" t="s">
        <v>32</v>
      </c>
      <c r="J191" s="262" t="s">
        <v>10</v>
      </c>
      <c r="K191" s="262" t="s">
        <v>763</v>
      </c>
      <c r="L191" s="262" t="s">
        <v>764</v>
      </c>
      <c r="M191" s="260" t="s">
        <v>1166</v>
      </c>
      <c r="N191" s="260" t="s">
        <v>743</v>
      </c>
      <c r="O191" s="262" t="s">
        <v>484</v>
      </c>
      <c r="P191" s="269" t="s">
        <v>744</v>
      </c>
      <c r="Q191" s="261"/>
    </row>
    <row r="192" spans="1:17" ht="45" customHeight="1" x14ac:dyDescent="0.3">
      <c r="A192" s="259" t="s">
        <v>737</v>
      </c>
      <c r="B192" s="263" t="s">
        <v>1163</v>
      </c>
      <c r="C192" s="263" t="s">
        <v>1169</v>
      </c>
      <c r="D192" s="263" t="s">
        <v>1170</v>
      </c>
      <c r="E192" s="271" t="s">
        <v>488</v>
      </c>
      <c r="F192" s="271" t="s">
        <v>489</v>
      </c>
      <c r="G192" s="271" t="s">
        <v>490</v>
      </c>
      <c r="H192" s="265" t="s">
        <v>739</v>
      </c>
      <c r="I192" s="265" t="s">
        <v>32</v>
      </c>
      <c r="J192" s="265" t="s">
        <v>10</v>
      </c>
      <c r="K192" s="265" t="s">
        <v>763</v>
      </c>
      <c r="L192" s="265" t="s">
        <v>764</v>
      </c>
      <c r="M192" s="263" t="s">
        <v>1166</v>
      </c>
      <c r="N192" s="263" t="s">
        <v>743</v>
      </c>
      <c r="O192" s="265" t="s">
        <v>484</v>
      </c>
      <c r="P192" s="271" t="s">
        <v>744</v>
      </c>
      <c r="Q192" s="264"/>
    </row>
    <row r="193" spans="1:17" ht="45" customHeight="1" x14ac:dyDescent="0.3">
      <c r="A193" s="259" t="s">
        <v>737</v>
      </c>
      <c r="B193" s="260" t="s">
        <v>1163</v>
      </c>
      <c r="C193" s="260" t="s">
        <v>1171</v>
      </c>
      <c r="D193" s="260" t="s">
        <v>1172</v>
      </c>
      <c r="E193" s="269" t="s">
        <v>491</v>
      </c>
      <c r="F193" s="269" t="s">
        <v>492</v>
      </c>
      <c r="G193" s="269" t="s">
        <v>493</v>
      </c>
      <c r="H193" s="262" t="s">
        <v>739</v>
      </c>
      <c r="I193" s="262" t="s">
        <v>32</v>
      </c>
      <c r="J193" s="262" t="s">
        <v>10</v>
      </c>
      <c r="K193" s="262" t="s">
        <v>763</v>
      </c>
      <c r="L193" s="262" t="s">
        <v>764</v>
      </c>
      <c r="M193" s="260" t="s">
        <v>1166</v>
      </c>
      <c r="N193" s="260" t="s">
        <v>743</v>
      </c>
      <c r="O193" s="262" t="s">
        <v>484</v>
      </c>
      <c r="P193" s="269" t="s">
        <v>744</v>
      </c>
      <c r="Q193" s="261"/>
    </row>
    <row r="194" spans="1:17" ht="45" customHeight="1" x14ac:dyDescent="0.3">
      <c r="A194" s="259" t="s">
        <v>737</v>
      </c>
      <c r="B194" s="263" t="s">
        <v>1163</v>
      </c>
      <c r="C194" s="263" t="s">
        <v>1173</v>
      </c>
      <c r="D194" s="263" t="s">
        <v>1174</v>
      </c>
      <c r="E194" s="271" t="s">
        <v>494</v>
      </c>
      <c r="F194" s="271" t="s">
        <v>495</v>
      </c>
      <c r="G194" s="271" t="s">
        <v>496</v>
      </c>
      <c r="H194" s="265" t="s">
        <v>739</v>
      </c>
      <c r="I194" s="265" t="s">
        <v>32</v>
      </c>
      <c r="J194" s="265" t="s">
        <v>10</v>
      </c>
      <c r="K194" s="265" t="s">
        <v>763</v>
      </c>
      <c r="L194" s="265" t="s">
        <v>764</v>
      </c>
      <c r="M194" s="263" t="s">
        <v>1166</v>
      </c>
      <c r="N194" s="263" t="s">
        <v>743</v>
      </c>
      <c r="O194" s="265" t="s">
        <v>484</v>
      </c>
      <c r="P194" s="271" t="s">
        <v>744</v>
      </c>
      <c r="Q194" s="264"/>
    </row>
    <row r="195" spans="1:17" ht="45" customHeight="1" x14ac:dyDescent="0.3">
      <c r="A195" s="259" t="s">
        <v>737</v>
      </c>
      <c r="B195" s="260" t="s">
        <v>904</v>
      </c>
      <c r="C195" s="260" t="s">
        <v>1175</v>
      </c>
      <c r="D195" s="260" t="s">
        <v>1176</v>
      </c>
      <c r="E195" s="269" t="s">
        <v>497</v>
      </c>
      <c r="F195" s="269" t="s">
        <v>498</v>
      </c>
      <c r="G195" s="269" t="s">
        <v>499</v>
      </c>
      <c r="H195" s="262" t="s">
        <v>823</v>
      </c>
      <c r="I195" s="262" t="s">
        <v>32</v>
      </c>
      <c r="J195" s="262" t="s">
        <v>10</v>
      </c>
      <c r="K195" s="262" t="s">
        <v>763</v>
      </c>
      <c r="L195" s="262" t="s">
        <v>764</v>
      </c>
      <c r="M195" s="260" t="s">
        <v>1177</v>
      </c>
      <c r="N195" s="260" t="s">
        <v>755</v>
      </c>
      <c r="O195" s="262"/>
      <c r="P195" s="269" t="s">
        <v>744</v>
      </c>
      <c r="Q195" s="261"/>
    </row>
    <row r="196" spans="1:17" ht="45" customHeight="1" x14ac:dyDescent="0.3">
      <c r="A196" s="259" t="s">
        <v>737</v>
      </c>
      <c r="B196" s="263" t="s">
        <v>1262</v>
      </c>
      <c r="C196" s="263" t="s">
        <v>1178</v>
      </c>
      <c r="D196" s="263" t="s">
        <v>1179</v>
      </c>
      <c r="E196" s="271" t="s">
        <v>500</v>
      </c>
      <c r="F196" s="271" t="s">
        <v>501</v>
      </c>
      <c r="G196" s="271" t="s">
        <v>502</v>
      </c>
      <c r="H196" s="265" t="s">
        <v>823</v>
      </c>
      <c r="I196" s="265" t="s">
        <v>32</v>
      </c>
      <c r="J196" s="265" t="s">
        <v>10</v>
      </c>
      <c r="K196" s="265" t="s">
        <v>763</v>
      </c>
      <c r="L196" s="265" t="s">
        <v>764</v>
      </c>
      <c r="M196" s="263" t="s">
        <v>1180</v>
      </c>
      <c r="N196" s="263"/>
      <c r="O196" s="265"/>
      <c r="P196" s="271" t="s">
        <v>744</v>
      </c>
      <c r="Q196" s="264"/>
    </row>
    <row r="197" spans="1:17" ht="45" customHeight="1" x14ac:dyDescent="0.3">
      <c r="A197" s="259" t="s">
        <v>737</v>
      </c>
      <c r="B197" s="268">
        <v>44910</v>
      </c>
      <c r="C197" s="260" t="s">
        <v>1181</v>
      </c>
      <c r="D197" s="260" t="s">
        <v>1182</v>
      </c>
      <c r="E197" s="269" t="s">
        <v>503</v>
      </c>
      <c r="F197" s="269" t="s">
        <v>504</v>
      </c>
      <c r="G197" s="269" t="s">
        <v>505</v>
      </c>
      <c r="H197" s="262" t="s">
        <v>823</v>
      </c>
      <c r="I197" s="262" t="s">
        <v>32</v>
      </c>
      <c r="J197" s="262" t="s">
        <v>18</v>
      </c>
      <c r="K197" s="262" t="s">
        <v>824</v>
      </c>
      <c r="L197" s="262" t="s">
        <v>741</v>
      </c>
      <c r="M197" s="260" t="s">
        <v>1183</v>
      </c>
      <c r="N197" s="260" t="s">
        <v>755</v>
      </c>
      <c r="O197" s="262"/>
      <c r="P197" s="269" t="s">
        <v>744</v>
      </c>
      <c r="Q197" s="261"/>
    </row>
    <row r="198" spans="1:17" ht="45" customHeight="1" x14ac:dyDescent="0.3">
      <c r="A198" s="259" t="s">
        <v>737</v>
      </c>
      <c r="B198" s="270">
        <v>45489</v>
      </c>
      <c r="C198" s="263" t="s">
        <v>1184</v>
      </c>
      <c r="D198" s="263" t="s">
        <v>1185</v>
      </c>
      <c r="E198" s="271" t="s">
        <v>506</v>
      </c>
      <c r="F198" s="271" t="s">
        <v>507</v>
      </c>
      <c r="G198" s="271" t="s">
        <v>508</v>
      </c>
      <c r="H198" s="265" t="s">
        <v>823</v>
      </c>
      <c r="I198" s="265" t="s">
        <v>32</v>
      </c>
      <c r="J198" s="265" t="s">
        <v>10</v>
      </c>
      <c r="K198" s="265" t="s">
        <v>824</v>
      </c>
      <c r="L198" s="265" t="s">
        <v>741</v>
      </c>
      <c r="M198" s="263" t="s">
        <v>1183</v>
      </c>
      <c r="N198" s="263" t="s">
        <v>755</v>
      </c>
      <c r="O198" s="265"/>
      <c r="P198" s="271" t="s">
        <v>744</v>
      </c>
      <c r="Q198" s="264"/>
    </row>
    <row r="199" spans="1:17" ht="45" customHeight="1" x14ac:dyDescent="0.3">
      <c r="A199" s="259" t="s">
        <v>737</v>
      </c>
      <c r="B199" s="268">
        <v>45530</v>
      </c>
      <c r="C199" s="260" t="s">
        <v>1186</v>
      </c>
      <c r="D199" s="260" t="s">
        <v>1187</v>
      </c>
      <c r="E199" s="269" t="s">
        <v>509</v>
      </c>
      <c r="F199" s="269" t="s">
        <v>510</v>
      </c>
      <c r="G199" s="269" t="s">
        <v>511</v>
      </c>
      <c r="H199" s="262" t="s">
        <v>823</v>
      </c>
      <c r="I199" s="262" t="s">
        <v>32</v>
      </c>
      <c r="J199" s="262" t="s">
        <v>10</v>
      </c>
      <c r="K199" s="262" t="s">
        <v>824</v>
      </c>
      <c r="L199" s="262" t="s">
        <v>741</v>
      </c>
      <c r="M199" s="260" t="s">
        <v>1183</v>
      </c>
      <c r="N199" s="260" t="s">
        <v>755</v>
      </c>
      <c r="O199" s="262"/>
      <c r="P199" s="269" t="s">
        <v>744</v>
      </c>
      <c r="Q199" s="261"/>
    </row>
    <row r="200" spans="1:17" ht="45" customHeight="1" x14ac:dyDescent="0.3">
      <c r="A200" s="259" t="s">
        <v>737</v>
      </c>
      <c r="B200" s="263" t="s">
        <v>904</v>
      </c>
      <c r="C200" s="263"/>
      <c r="D200" s="263" t="s">
        <v>1188</v>
      </c>
      <c r="E200" s="271" t="s">
        <v>591</v>
      </c>
      <c r="F200" s="271" t="s">
        <v>587</v>
      </c>
      <c r="G200" s="271" t="s">
        <v>588</v>
      </c>
      <c r="H200" s="265" t="s">
        <v>739</v>
      </c>
      <c r="I200" s="265" t="s">
        <v>9</v>
      </c>
      <c r="J200" s="265" t="s">
        <v>10</v>
      </c>
      <c r="K200" s="265" t="s">
        <v>763</v>
      </c>
      <c r="L200" s="265" t="s">
        <v>764</v>
      </c>
      <c r="M200" s="263" t="s">
        <v>1189</v>
      </c>
      <c r="N200" s="263" t="s">
        <v>743</v>
      </c>
      <c r="O200" s="265" t="s">
        <v>484</v>
      </c>
      <c r="P200" s="271" t="s">
        <v>744</v>
      </c>
      <c r="Q200" s="264"/>
    </row>
    <row r="201" spans="1:17" ht="45" customHeight="1" x14ac:dyDescent="0.3">
      <c r="A201" s="259" t="s">
        <v>737</v>
      </c>
      <c r="B201" s="260" t="s">
        <v>1190</v>
      </c>
      <c r="C201" s="260"/>
      <c r="D201" s="260" t="s">
        <v>1191</v>
      </c>
      <c r="E201" s="269" t="s">
        <v>512</v>
      </c>
      <c r="F201" s="269" t="s">
        <v>513</v>
      </c>
      <c r="G201" s="269" t="s">
        <v>514</v>
      </c>
      <c r="H201" s="262" t="s">
        <v>739</v>
      </c>
      <c r="I201" s="262" t="s">
        <v>9</v>
      </c>
      <c r="J201" s="262" t="s">
        <v>10</v>
      </c>
      <c r="K201" s="262" t="s">
        <v>763</v>
      </c>
      <c r="L201" s="262" t="s">
        <v>764</v>
      </c>
      <c r="M201" s="260" t="s">
        <v>1189</v>
      </c>
      <c r="N201" s="260" t="s">
        <v>743</v>
      </c>
      <c r="O201" s="262" t="s">
        <v>515</v>
      </c>
      <c r="P201" s="269" t="s">
        <v>744</v>
      </c>
      <c r="Q201" s="261"/>
    </row>
    <row r="202" spans="1:17" ht="45" customHeight="1" x14ac:dyDescent="0.3">
      <c r="A202" s="259" t="s">
        <v>737</v>
      </c>
      <c r="B202" s="263" t="s">
        <v>1262</v>
      </c>
      <c r="C202" s="263" t="s">
        <v>1192</v>
      </c>
      <c r="D202" s="263" t="s">
        <v>1193</v>
      </c>
      <c r="E202" s="271" t="s">
        <v>516</v>
      </c>
      <c r="F202" s="271" t="s">
        <v>517</v>
      </c>
      <c r="G202" s="271" t="s">
        <v>518</v>
      </c>
      <c r="H202" s="265" t="s">
        <v>823</v>
      </c>
      <c r="I202" s="265" t="s">
        <v>32</v>
      </c>
      <c r="J202" s="265" t="s">
        <v>18</v>
      </c>
      <c r="K202" s="265" t="s">
        <v>763</v>
      </c>
      <c r="L202" s="265" t="s">
        <v>764</v>
      </c>
      <c r="M202" s="263" t="s">
        <v>1180</v>
      </c>
      <c r="N202" s="263" t="s">
        <v>755</v>
      </c>
      <c r="O202" s="265"/>
      <c r="P202" s="271" t="s">
        <v>744</v>
      </c>
      <c r="Q202" s="264"/>
    </row>
    <row r="203" spans="1:17" ht="45" customHeight="1" x14ac:dyDescent="0.3">
      <c r="A203" s="259" t="s">
        <v>737</v>
      </c>
      <c r="B203" s="268">
        <v>45121</v>
      </c>
      <c r="C203" s="260"/>
      <c r="D203" s="260" t="s">
        <v>1194</v>
      </c>
      <c r="E203" s="269" t="s">
        <v>519</v>
      </c>
      <c r="F203" s="269" t="s">
        <v>520</v>
      </c>
      <c r="G203" s="269" t="s">
        <v>521</v>
      </c>
      <c r="H203" s="262" t="s">
        <v>739</v>
      </c>
      <c r="I203" s="262" t="s">
        <v>9</v>
      </c>
      <c r="J203" s="262" t="s">
        <v>10</v>
      </c>
      <c r="K203" s="262" t="s">
        <v>824</v>
      </c>
      <c r="L203" s="262" t="s">
        <v>741</v>
      </c>
      <c r="M203" s="260" t="s">
        <v>742</v>
      </c>
      <c r="N203" s="260" t="s">
        <v>743</v>
      </c>
      <c r="O203" s="262" t="s">
        <v>11</v>
      </c>
      <c r="P203" s="269" t="s">
        <v>744</v>
      </c>
      <c r="Q203" s="261"/>
    </row>
    <row r="204" spans="1:17" ht="45" customHeight="1" x14ac:dyDescent="0.3">
      <c r="A204" s="259" t="s">
        <v>737</v>
      </c>
      <c r="B204" s="270">
        <v>45121</v>
      </c>
      <c r="C204" s="263"/>
      <c r="D204" s="263" t="s">
        <v>1195</v>
      </c>
      <c r="E204" s="271" t="s">
        <v>522</v>
      </c>
      <c r="F204" s="271" t="s">
        <v>523</v>
      </c>
      <c r="G204" s="271" t="s">
        <v>524</v>
      </c>
      <c r="H204" s="265" t="s">
        <v>739</v>
      </c>
      <c r="I204" s="265" t="s">
        <v>9</v>
      </c>
      <c r="J204" s="265" t="s">
        <v>10</v>
      </c>
      <c r="K204" s="265" t="s">
        <v>824</v>
      </c>
      <c r="L204" s="265" t="s">
        <v>741</v>
      </c>
      <c r="M204" s="263" t="s">
        <v>742</v>
      </c>
      <c r="N204" s="263" t="s">
        <v>743</v>
      </c>
      <c r="O204" s="265" t="s">
        <v>11</v>
      </c>
      <c r="P204" s="271" t="s">
        <v>744</v>
      </c>
      <c r="Q204" s="264"/>
    </row>
    <row r="205" spans="1:17" ht="45" customHeight="1" x14ac:dyDescent="0.3">
      <c r="A205" s="259" t="s">
        <v>737</v>
      </c>
      <c r="B205" s="260" t="s">
        <v>904</v>
      </c>
      <c r="C205" s="260" t="s">
        <v>1196</v>
      </c>
      <c r="D205" s="260" t="s">
        <v>1197</v>
      </c>
      <c r="E205" s="269" t="s">
        <v>525</v>
      </c>
      <c r="F205" s="269" t="s">
        <v>526</v>
      </c>
      <c r="G205" s="269" t="s">
        <v>527</v>
      </c>
      <c r="H205" s="262" t="s">
        <v>762</v>
      </c>
      <c r="I205" s="262" t="s">
        <v>32</v>
      </c>
      <c r="J205" s="262" t="s">
        <v>10</v>
      </c>
      <c r="K205" s="262" t="s">
        <v>763</v>
      </c>
      <c r="L205" s="262" t="s">
        <v>764</v>
      </c>
      <c r="M205" s="260" t="s">
        <v>936</v>
      </c>
      <c r="N205" s="260" t="s">
        <v>743</v>
      </c>
      <c r="O205" s="262" t="s">
        <v>168</v>
      </c>
      <c r="P205" s="269" t="s">
        <v>744</v>
      </c>
      <c r="Q205" s="261"/>
    </row>
    <row r="206" spans="1:17" ht="45" customHeight="1" x14ac:dyDescent="0.3">
      <c r="A206" s="259" t="s">
        <v>737</v>
      </c>
      <c r="B206" s="263" t="s">
        <v>904</v>
      </c>
      <c r="C206" s="263" t="s">
        <v>1198</v>
      </c>
      <c r="D206" s="263" t="s">
        <v>1199</v>
      </c>
      <c r="E206" s="271" t="s">
        <v>528</v>
      </c>
      <c r="F206" s="271" t="s">
        <v>529</v>
      </c>
      <c r="G206" s="271" t="s">
        <v>530</v>
      </c>
      <c r="H206" s="265" t="s">
        <v>762</v>
      </c>
      <c r="I206" s="265" t="s">
        <v>32</v>
      </c>
      <c r="J206" s="265" t="s">
        <v>10</v>
      </c>
      <c r="K206" s="265" t="s">
        <v>763</v>
      </c>
      <c r="L206" s="265" t="s">
        <v>764</v>
      </c>
      <c r="M206" s="263" t="s">
        <v>936</v>
      </c>
      <c r="N206" s="263" t="s">
        <v>743</v>
      </c>
      <c r="O206" s="265" t="s">
        <v>73</v>
      </c>
      <c r="P206" s="271" t="s">
        <v>744</v>
      </c>
      <c r="Q206" s="264"/>
    </row>
    <row r="207" spans="1:17" ht="45" customHeight="1" x14ac:dyDescent="0.3">
      <c r="A207" s="259" t="s">
        <v>737</v>
      </c>
      <c r="B207" s="260" t="s">
        <v>1037</v>
      </c>
      <c r="C207" s="260"/>
      <c r="D207" s="260" t="s">
        <v>1200</v>
      </c>
      <c r="E207" s="269" t="s">
        <v>531</v>
      </c>
      <c r="F207" s="269" t="s">
        <v>532</v>
      </c>
      <c r="G207" s="269" t="s">
        <v>533</v>
      </c>
      <c r="H207" s="262" t="s">
        <v>739</v>
      </c>
      <c r="I207" s="262" t="s">
        <v>9</v>
      </c>
      <c r="J207" s="262" t="s">
        <v>10</v>
      </c>
      <c r="K207" s="262" t="s">
        <v>740</v>
      </c>
      <c r="L207" s="262" t="s">
        <v>801</v>
      </c>
      <c r="M207" s="260" t="s">
        <v>959</v>
      </c>
      <c r="N207" s="260" t="s">
        <v>743</v>
      </c>
      <c r="O207" s="262" t="s">
        <v>102</v>
      </c>
      <c r="P207" s="269" t="s">
        <v>744</v>
      </c>
      <c r="Q207" s="261"/>
    </row>
    <row r="208" spans="1:17" ht="45" customHeight="1" x14ac:dyDescent="0.3">
      <c r="A208" s="259" t="s">
        <v>737</v>
      </c>
      <c r="B208" s="263" t="s">
        <v>1055</v>
      </c>
      <c r="C208" s="263" t="s">
        <v>1201</v>
      </c>
      <c r="D208" s="263" t="s">
        <v>1202</v>
      </c>
      <c r="E208" s="271" t="s">
        <v>534</v>
      </c>
      <c r="F208" s="271" t="s">
        <v>535</v>
      </c>
      <c r="G208" s="271" t="s">
        <v>536</v>
      </c>
      <c r="H208" s="265" t="s">
        <v>809</v>
      </c>
      <c r="I208" s="265" t="s">
        <v>32</v>
      </c>
      <c r="J208" s="265" t="s">
        <v>10</v>
      </c>
      <c r="K208" s="265" t="s">
        <v>740</v>
      </c>
      <c r="L208" s="265" t="s">
        <v>801</v>
      </c>
      <c r="M208" s="263" t="s">
        <v>802</v>
      </c>
      <c r="N208" s="263" t="s">
        <v>755</v>
      </c>
      <c r="O208" s="265"/>
      <c r="P208" s="271" t="s">
        <v>744</v>
      </c>
      <c r="Q208" s="264"/>
    </row>
    <row r="209" spans="1:17" ht="45" customHeight="1" x14ac:dyDescent="0.3">
      <c r="A209" s="259" t="s">
        <v>737</v>
      </c>
      <c r="B209" s="260" t="s">
        <v>1083</v>
      </c>
      <c r="C209" s="260" t="s">
        <v>1203</v>
      </c>
      <c r="D209" s="260" t="s">
        <v>1204</v>
      </c>
      <c r="E209" s="269" t="s">
        <v>1205</v>
      </c>
      <c r="F209" s="269" t="s">
        <v>589</v>
      </c>
      <c r="G209" s="269" t="s">
        <v>590</v>
      </c>
      <c r="H209" s="262" t="s">
        <v>762</v>
      </c>
      <c r="I209" s="262" t="s">
        <v>32</v>
      </c>
      <c r="J209" s="262" t="s">
        <v>10</v>
      </c>
      <c r="K209" s="262" t="s">
        <v>740</v>
      </c>
      <c r="L209" s="262" t="s">
        <v>801</v>
      </c>
      <c r="M209" s="260" t="s">
        <v>1206</v>
      </c>
      <c r="N209" s="260" t="s">
        <v>743</v>
      </c>
      <c r="O209" s="262" t="s">
        <v>1207</v>
      </c>
      <c r="P209" s="269" t="s">
        <v>744</v>
      </c>
      <c r="Q209" s="261"/>
    </row>
    <row r="210" spans="1:17" ht="45" customHeight="1" x14ac:dyDescent="0.3">
      <c r="A210" s="259" t="s">
        <v>737</v>
      </c>
      <c r="B210" s="264"/>
      <c r="C210" s="263" t="s">
        <v>1298</v>
      </c>
      <c r="D210" s="263" t="s">
        <v>1299</v>
      </c>
      <c r="E210" s="271" t="s">
        <v>1300</v>
      </c>
      <c r="F210" s="271" t="s">
        <v>1301</v>
      </c>
      <c r="G210" s="271" t="s">
        <v>1302</v>
      </c>
      <c r="H210" s="265" t="s">
        <v>762</v>
      </c>
      <c r="I210" s="265" t="s">
        <v>32</v>
      </c>
      <c r="J210" s="265" t="s">
        <v>10</v>
      </c>
      <c r="K210" s="265" t="s">
        <v>1142</v>
      </c>
      <c r="L210" s="265" t="s">
        <v>798</v>
      </c>
      <c r="M210" s="263" t="s">
        <v>1303</v>
      </c>
      <c r="N210" s="263" t="s">
        <v>755</v>
      </c>
      <c r="O210" s="265" t="s">
        <v>1304</v>
      </c>
      <c r="P210" s="271" t="s">
        <v>744</v>
      </c>
      <c r="Q210" s="264"/>
    </row>
    <row r="211" spans="1:17" ht="45" customHeight="1" x14ac:dyDescent="0.3">
      <c r="A211" s="259" t="s">
        <v>737</v>
      </c>
      <c r="B211" s="261"/>
      <c r="C211" s="260" t="s">
        <v>1020</v>
      </c>
      <c r="D211" s="260" t="s">
        <v>1208</v>
      </c>
      <c r="E211" s="269" t="s">
        <v>1209</v>
      </c>
      <c r="F211" s="269" t="s">
        <v>1305</v>
      </c>
      <c r="G211" s="269" t="s">
        <v>1306</v>
      </c>
      <c r="H211" s="262" t="s">
        <v>762</v>
      </c>
      <c r="I211" s="262" t="s">
        <v>32</v>
      </c>
      <c r="J211" s="262" t="s">
        <v>18</v>
      </c>
      <c r="K211" s="262" t="s">
        <v>824</v>
      </c>
      <c r="L211" s="262" t="s">
        <v>741</v>
      </c>
      <c r="M211" s="260" t="s">
        <v>1210</v>
      </c>
      <c r="N211" s="260" t="s">
        <v>743</v>
      </c>
      <c r="O211" s="262" t="s">
        <v>1211</v>
      </c>
      <c r="P211" s="269" t="s">
        <v>744</v>
      </c>
      <c r="Q211" s="261"/>
    </row>
    <row r="212" spans="1:17" ht="45" customHeight="1" x14ac:dyDescent="0.3">
      <c r="A212" s="259" t="s">
        <v>737</v>
      </c>
      <c r="B212" s="264"/>
      <c r="C212" s="263" t="s">
        <v>1212</v>
      </c>
      <c r="D212" s="263" t="s">
        <v>1213</v>
      </c>
      <c r="E212" s="271" t="s">
        <v>1214</v>
      </c>
      <c r="F212" s="271" t="s">
        <v>1215</v>
      </c>
      <c r="G212" s="271" t="s">
        <v>1216</v>
      </c>
      <c r="H212" s="265" t="s">
        <v>762</v>
      </c>
      <c r="I212" s="265" t="s">
        <v>32</v>
      </c>
      <c r="J212" s="265" t="s">
        <v>18</v>
      </c>
      <c r="K212" s="265" t="s">
        <v>824</v>
      </c>
      <c r="L212" s="265" t="s">
        <v>741</v>
      </c>
      <c r="M212" s="263" t="s">
        <v>1210</v>
      </c>
      <c r="N212" s="263" t="s">
        <v>1217</v>
      </c>
      <c r="O212" s="265" t="s">
        <v>1218</v>
      </c>
      <c r="P212" s="271" t="s">
        <v>744</v>
      </c>
      <c r="Q212" s="264"/>
    </row>
    <row r="213" spans="1:17" ht="45" customHeight="1" x14ac:dyDescent="0.3">
      <c r="A213" s="259" t="s">
        <v>737</v>
      </c>
      <c r="B213" s="268">
        <v>45530</v>
      </c>
      <c r="C213" s="260" t="s">
        <v>1219</v>
      </c>
      <c r="D213" s="260" t="s">
        <v>1220</v>
      </c>
      <c r="E213" s="269" t="s">
        <v>537</v>
      </c>
      <c r="F213" s="269" t="s">
        <v>1221</v>
      </c>
      <c r="G213" s="269" t="s">
        <v>1222</v>
      </c>
      <c r="H213" s="262" t="s">
        <v>762</v>
      </c>
      <c r="I213" s="262" t="s">
        <v>32</v>
      </c>
      <c r="J213" s="262" t="s">
        <v>10</v>
      </c>
      <c r="K213" s="262" t="s">
        <v>824</v>
      </c>
      <c r="L213" s="262" t="s">
        <v>741</v>
      </c>
      <c r="M213" s="260" t="s">
        <v>1210</v>
      </c>
      <c r="N213" s="260" t="s">
        <v>755</v>
      </c>
      <c r="O213" s="262"/>
      <c r="P213" s="269" t="s">
        <v>744</v>
      </c>
      <c r="Q213" s="261"/>
    </row>
    <row r="214" spans="1:17" ht="45" customHeight="1" x14ac:dyDescent="0.3">
      <c r="A214" s="259" t="s">
        <v>737</v>
      </c>
      <c r="B214" s="270">
        <v>44849</v>
      </c>
      <c r="C214" s="263" t="s">
        <v>1223</v>
      </c>
      <c r="D214" s="263" t="s">
        <v>1224</v>
      </c>
      <c r="E214" s="271" t="s">
        <v>592</v>
      </c>
      <c r="F214" s="271" t="s">
        <v>1225</v>
      </c>
      <c r="G214" s="271" t="s">
        <v>1226</v>
      </c>
      <c r="H214" s="265" t="s">
        <v>762</v>
      </c>
      <c r="I214" s="265" t="s">
        <v>32</v>
      </c>
      <c r="J214" s="265" t="s">
        <v>18</v>
      </c>
      <c r="K214" s="265" t="s">
        <v>824</v>
      </c>
      <c r="L214" s="265" t="s">
        <v>741</v>
      </c>
      <c r="M214" s="263" t="s">
        <v>1210</v>
      </c>
      <c r="N214" s="263" t="s">
        <v>755</v>
      </c>
      <c r="O214" s="265" t="s">
        <v>576</v>
      </c>
      <c r="P214" s="271" t="s">
        <v>744</v>
      </c>
      <c r="Q214" s="264"/>
    </row>
    <row r="215" spans="1:17" ht="45" customHeight="1" x14ac:dyDescent="0.3">
      <c r="A215" s="259" t="s">
        <v>737</v>
      </c>
      <c r="B215" s="261"/>
      <c r="C215" s="260"/>
      <c r="D215" s="260" t="s">
        <v>1227</v>
      </c>
      <c r="E215" s="269" t="s">
        <v>1228</v>
      </c>
      <c r="F215" s="269" t="s">
        <v>1229</v>
      </c>
      <c r="G215" s="269" t="s">
        <v>1230</v>
      </c>
      <c r="H215" s="262" t="s">
        <v>739</v>
      </c>
      <c r="I215" s="262" t="s">
        <v>9</v>
      </c>
      <c r="J215" s="262" t="s">
        <v>18</v>
      </c>
      <c r="K215" s="262" t="s">
        <v>824</v>
      </c>
      <c r="L215" s="262" t="s">
        <v>741</v>
      </c>
      <c r="M215" s="260" t="s">
        <v>1231</v>
      </c>
      <c r="N215" s="260" t="s">
        <v>1217</v>
      </c>
      <c r="O215" s="262" t="s">
        <v>1232</v>
      </c>
      <c r="P215" s="269" t="s">
        <v>744</v>
      </c>
      <c r="Q215" s="261"/>
    </row>
    <row r="216" spans="1:17" ht="45" customHeight="1" x14ac:dyDescent="0.3">
      <c r="A216" s="259" t="s">
        <v>737</v>
      </c>
      <c r="B216" s="270">
        <v>45525</v>
      </c>
      <c r="C216" s="263" t="s">
        <v>1233</v>
      </c>
      <c r="D216" s="263" t="s">
        <v>1234</v>
      </c>
      <c r="E216" s="271" t="s">
        <v>538</v>
      </c>
      <c r="F216" s="271" t="s">
        <v>539</v>
      </c>
      <c r="G216" s="271" t="s">
        <v>540</v>
      </c>
      <c r="H216" s="265" t="s">
        <v>762</v>
      </c>
      <c r="I216" s="265" t="s">
        <v>32</v>
      </c>
      <c r="J216" s="265" t="s">
        <v>10</v>
      </c>
      <c r="K216" s="265" t="s">
        <v>824</v>
      </c>
      <c r="L216" s="265" t="s">
        <v>741</v>
      </c>
      <c r="M216" s="263" t="s">
        <v>1235</v>
      </c>
      <c r="N216" s="263" t="s">
        <v>755</v>
      </c>
      <c r="O216" s="265"/>
      <c r="P216" s="271" t="s">
        <v>744</v>
      </c>
      <c r="Q216" s="264"/>
    </row>
    <row r="217" spans="1:17" ht="45" customHeight="1" x14ac:dyDescent="0.3">
      <c r="A217" s="259" t="s">
        <v>737</v>
      </c>
      <c r="B217" s="268">
        <v>44849</v>
      </c>
      <c r="C217" s="260" t="s">
        <v>1236</v>
      </c>
      <c r="D217" s="260" t="s">
        <v>1237</v>
      </c>
      <c r="E217" s="269" t="s">
        <v>541</v>
      </c>
      <c r="F217" s="269" t="s">
        <v>542</v>
      </c>
      <c r="G217" s="269" t="s">
        <v>543</v>
      </c>
      <c r="H217" s="262" t="s">
        <v>762</v>
      </c>
      <c r="I217" s="262" t="s">
        <v>32</v>
      </c>
      <c r="J217" s="262" t="s">
        <v>18</v>
      </c>
      <c r="K217" s="262" t="s">
        <v>824</v>
      </c>
      <c r="L217" s="262" t="s">
        <v>741</v>
      </c>
      <c r="M217" s="260" t="s">
        <v>1235</v>
      </c>
      <c r="N217" s="260" t="s">
        <v>755</v>
      </c>
      <c r="O217" s="262"/>
      <c r="P217" s="269" t="s">
        <v>744</v>
      </c>
      <c r="Q217" s="261"/>
    </row>
    <row r="218" spans="1:17" ht="45" customHeight="1" x14ac:dyDescent="0.3">
      <c r="A218" s="259" t="s">
        <v>737</v>
      </c>
      <c r="B218" s="264"/>
      <c r="C218" s="263" t="s">
        <v>1307</v>
      </c>
      <c r="D218" s="263" t="s">
        <v>1308</v>
      </c>
      <c r="E218" s="271" t="s">
        <v>1309</v>
      </c>
      <c r="F218" s="271" t="s">
        <v>1310</v>
      </c>
      <c r="G218" s="271" t="s">
        <v>1311</v>
      </c>
      <c r="H218" s="265" t="s">
        <v>762</v>
      </c>
      <c r="I218" s="265" t="s">
        <v>32</v>
      </c>
      <c r="J218" s="265" t="s">
        <v>10</v>
      </c>
      <c r="K218" s="265" t="s">
        <v>797</v>
      </c>
      <c r="L218" s="265" t="s">
        <v>798</v>
      </c>
      <c r="M218" s="263" t="s">
        <v>1312</v>
      </c>
      <c r="N218" s="263" t="s">
        <v>755</v>
      </c>
      <c r="O218" s="265" t="s">
        <v>1313</v>
      </c>
      <c r="P218" s="271" t="s">
        <v>744</v>
      </c>
      <c r="Q218" s="264"/>
    </row>
    <row r="219" spans="1:17" ht="45" customHeight="1" x14ac:dyDescent="0.3">
      <c r="A219" s="259" t="s">
        <v>737</v>
      </c>
      <c r="B219" s="261"/>
      <c r="C219" s="260"/>
      <c r="D219" s="260" t="s">
        <v>1314</v>
      </c>
      <c r="E219" s="269" t="s">
        <v>1315</v>
      </c>
      <c r="F219" s="269" t="s">
        <v>1316</v>
      </c>
      <c r="G219" s="269" t="s">
        <v>1317</v>
      </c>
      <c r="H219" s="262" t="s">
        <v>739</v>
      </c>
      <c r="I219" s="262" t="s">
        <v>9</v>
      </c>
      <c r="J219" s="262" t="s">
        <v>10</v>
      </c>
      <c r="K219" s="262" t="s">
        <v>1142</v>
      </c>
      <c r="L219" s="262" t="s">
        <v>798</v>
      </c>
      <c r="M219" s="260" t="s">
        <v>1312</v>
      </c>
      <c r="N219" s="260" t="s">
        <v>1217</v>
      </c>
      <c r="O219" s="262" t="s">
        <v>1318</v>
      </c>
      <c r="P219" s="269" t="s">
        <v>744</v>
      </c>
      <c r="Q219" s="261"/>
    </row>
    <row r="220" spans="1:17" ht="45" customHeight="1" x14ac:dyDescent="0.3">
      <c r="A220" s="259" t="s">
        <v>737</v>
      </c>
      <c r="B220" s="264"/>
      <c r="C220" s="263"/>
      <c r="D220" s="263" t="s">
        <v>1319</v>
      </c>
      <c r="E220" s="271" t="s">
        <v>1320</v>
      </c>
      <c r="F220" s="271" t="s">
        <v>1321</v>
      </c>
      <c r="G220" s="271" t="s">
        <v>1322</v>
      </c>
      <c r="H220" s="265" t="s">
        <v>739</v>
      </c>
      <c r="I220" s="265" t="s">
        <v>9</v>
      </c>
      <c r="J220" s="265" t="s">
        <v>10</v>
      </c>
      <c r="K220" s="265" t="s">
        <v>1142</v>
      </c>
      <c r="L220" s="265" t="s">
        <v>798</v>
      </c>
      <c r="M220" s="263" t="s">
        <v>1312</v>
      </c>
      <c r="N220" s="263" t="s">
        <v>755</v>
      </c>
      <c r="O220" s="265" t="s">
        <v>1323</v>
      </c>
      <c r="P220" s="271" t="s">
        <v>744</v>
      </c>
      <c r="Q220" s="264"/>
    </row>
    <row r="221" spans="1:17" ht="45" customHeight="1" x14ac:dyDescent="0.3">
      <c r="A221" s="259" t="s">
        <v>737</v>
      </c>
      <c r="B221" s="261"/>
      <c r="C221" s="260"/>
      <c r="D221" s="260" t="s">
        <v>1324</v>
      </c>
      <c r="E221" s="269" t="s">
        <v>1325</v>
      </c>
      <c r="F221" s="269" t="s">
        <v>1326</v>
      </c>
      <c r="G221" s="269" t="s">
        <v>1327</v>
      </c>
      <c r="H221" s="262" t="s">
        <v>739</v>
      </c>
      <c r="I221" s="262" t="s">
        <v>9</v>
      </c>
      <c r="J221" s="262" t="s">
        <v>10</v>
      </c>
      <c r="K221" s="262" t="s">
        <v>763</v>
      </c>
      <c r="L221" s="262" t="s">
        <v>764</v>
      </c>
      <c r="M221" s="260" t="s">
        <v>1312</v>
      </c>
      <c r="N221" s="260" t="s">
        <v>755</v>
      </c>
      <c r="O221" s="262" t="s">
        <v>1323</v>
      </c>
      <c r="P221" s="269" t="s">
        <v>744</v>
      </c>
      <c r="Q221" s="261"/>
    </row>
    <row r="222" spans="1:17" ht="45" customHeight="1" x14ac:dyDescent="0.3">
      <c r="A222" s="259" t="s">
        <v>737</v>
      </c>
      <c r="B222" s="264"/>
      <c r="C222" s="263"/>
      <c r="D222" s="263" t="s">
        <v>1328</v>
      </c>
      <c r="E222" s="271" t="s">
        <v>1329</v>
      </c>
      <c r="F222" s="271" t="s">
        <v>1330</v>
      </c>
      <c r="G222" s="271" t="s">
        <v>1331</v>
      </c>
      <c r="H222" s="265" t="s">
        <v>739</v>
      </c>
      <c r="I222" s="265" t="s">
        <v>9</v>
      </c>
      <c r="J222" s="265" t="s">
        <v>10</v>
      </c>
      <c r="K222" s="265" t="s">
        <v>1142</v>
      </c>
      <c r="L222" s="265" t="s">
        <v>798</v>
      </c>
      <c r="M222" s="263" t="s">
        <v>1312</v>
      </c>
      <c r="N222" s="263" t="s">
        <v>755</v>
      </c>
      <c r="O222" s="265" t="s">
        <v>1332</v>
      </c>
      <c r="P222" s="271" t="s">
        <v>744</v>
      </c>
      <c r="Q222" s="264"/>
    </row>
    <row r="223" spans="1:17" ht="45" customHeight="1" x14ac:dyDescent="0.3">
      <c r="A223" s="259" t="s">
        <v>737</v>
      </c>
      <c r="B223" s="261"/>
      <c r="C223" s="260"/>
      <c r="D223" s="260" t="s">
        <v>1333</v>
      </c>
      <c r="E223" s="269" t="s">
        <v>1334</v>
      </c>
      <c r="F223" s="269" t="s">
        <v>1335</v>
      </c>
      <c r="G223" s="269" t="s">
        <v>1336</v>
      </c>
      <c r="H223" s="262" t="s">
        <v>739</v>
      </c>
      <c r="I223" s="262" t="s">
        <v>9</v>
      </c>
      <c r="J223" s="262" t="s">
        <v>10</v>
      </c>
      <c r="K223" s="262" t="s">
        <v>1142</v>
      </c>
      <c r="L223" s="262" t="s">
        <v>798</v>
      </c>
      <c r="M223" s="260" t="s">
        <v>1312</v>
      </c>
      <c r="N223" s="260" t="s">
        <v>743</v>
      </c>
      <c r="O223" s="262" t="s">
        <v>1337</v>
      </c>
      <c r="P223" s="269" t="s">
        <v>744</v>
      </c>
      <c r="Q223" s="261"/>
    </row>
    <row r="224" spans="1:17" ht="45" customHeight="1" x14ac:dyDescent="0.3">
      <c r="A224" s="259" t="s">
        <v>737</v>
      </c>
      <c r="B224" s="264"/>
      <c r="C224" s="263"/>
      <c r="D224" s="263" t="s">
        <v>1338</v>
      </c>
      <c r="E224" s="271" t="s">
        <v>1339</v>
      </c>
      <c r="F224" s="271" t="s">
        <v>1340</v>
      </c>
      <c r="G224" s="271" t="s">
        <v>1341</v>
      </c>
      <c r="H224" s="265" t="s">
        <v>739</v>
      </c>
      <c r="I224" s="265" t="s">
        <v>9</v>
      </c>
      <c r="J224" s="265" t="s">
        <v>10</v>
      </c>
      <c r="K224" s="265" t="s">
        <v>1142</v>
      </c>
      <c r="L224" s="265" t="s">
        <v>798</v>
      </c>
      <c r="M224" s="263" t="s">
        <v>1312</v>
      </c>
      <c r="N224" s="263" t="s">
        <v>743</v>
      </c>
      <c r="O224" s="265" t="s">
        <v>1337</v>
      </c>
      <c r="P224" s="271" t="s">
        <v>744</v>
      </c>
      <c r="Q224" s="264"/>
    </row>
    <row r="225" spans="1:17" ht="45" customHeight="1" x14ac:dyDescent="0.3">
      <c r="A225" s="259" t="s">
        <v>737</v>
      </c>
      <c r="B225" s="261"/>
      <c r="C225" s="260"/>
      <c r="D225" s="260" t="s">
        <v>1342</v>
      </c>
      <c r="E225" s="269" t="s">
        <v>1343</v>
      </c>
      <c r="F225" s="269" t="s">
        <v>1344</v>
      </c>
      <c r="G225" s="269" t="s">
        <v>1311</v>
      </c>
      <c r="H225" s="262" t="s">
        <v>739</v>
      </c>
      <c r="I225" s="262" t="s">
        <v>9</v>
      </c>
      <c r="J225" s="262" t="s">
        <v>10</v>
      </c>
      <c r="K225" s="262" t="s">
        <v>1142</v>
      </c>
      <c r="L225" s="262" t="s">
        <v>798</v>
      </c>
      <c r="M225" s="260" t="s">
        <v>1312</v>
      </c>
      <c r="N225" s="260" t="s">
        <v>743</v>
      </c>
      <c r="O225" s="262" t="s">
        <v>1337</v>
      </c>
      <c r="P225" s="269" t="s">
        <v>744</v>
      </c>
      <c r="Q225" s="261"/>
    </row>
    <row r="226" spans="1:17" ht="45" customHeight="1" x14ac:dyDescent="0.3">
      <c r="A226" s="259" t="s">
        <v>737</v>
      </c>
      <c r="B226" s="264"/>
      <c r="C226" s="263"/>
      <c r="D226" s="263" t="s">
        <v>1345</v>
      </c>
      <c r="E226" s="271" t="s">
        <v>1346</v>
      </c>
      <c r="F226" s="271" t="s">
        <v>1347</v>
      </c>
      <c r="G226" s="271" t="s">
        <v>1348</v>
      </c>
      <c r="H226" s="265" t="s">
        <v>739</v>
      </c>
      <c r="I226" s="265" t="s">
        <v>9</v>
      </c>
      <c r="J226" s="265" t="s">
        <v>10</v>
      </c>
      <c r="K226" s="265" t="s">
        <v>1142</v>
      </c>
      <c r="L226" s="265" t="s">
        <v>798</v>
      </c>
      <c r="M226" s="263" t="s">
        <v>1312</v>
      </c>
      <c r="N226" s="263" t="s">
        <v>743</v>
      </c>
      <c r="O226" s="265" t="s">
        <v>1337</v>
      </c>
      <c r="P226" s="271" t="s">
        <v>744</v>
      </c>
      <c r="Q226" s="264"/>
    </row>
    <row r="227" spans="1:17" ht="45" customHeight="1" x14ac:dyDescent="0.3">
      <c r="A227" s="259" t="s">
        <v>737</v>
      </c>
      <c r="B227" s="261"/>
      <c r="C227" s="260"/>
      <c r="D227" s="260" t="s">
        <v>1349</v>
      </c>
      <c r="E227" s="269" t="s">
        <v>1350</v>
      </c>
      <c r="F227" s="269" t="s">
        <v>1335</v>
      </c>
      <c r="G227" s="269" t="s">
        <v>1317</v>
      </c>
      <c r="H227" s="262" t="s">
        <v>739</v>
      </c>
      <c r="I227" s="262" t="s">
        <v>9</v>
      </c>
      <c r="J227" s="262" t="s">
        <v>10</v>
      </c>
      <c r="K227" s="262" t="s">
        <v>1142</v>
      </c>
      <c r="L227" s="262" t="s">
        <v>798</v>
      </c>
      <c r="M227" s="260" t="s">
        <v>1312</v>
      </c>
      <c r="N227" s="260" t="s">
        <v>755</v>
      </c>
      <c r="O227" s="262" t="s">
        <v>1323</v>
      </c>
      <c r="P227" s="269" t="s">
        <v>744</v>
      </c>
      <c r="Q227" s="261"/>
    </row>
    <row r="228" spans="1:17" ht="45" customHeight="1" x14ac:dyDescent="0.3">
      <c r="A228" s="259" t="s">
        <v>737</v>
      </c>
      <c r="B228" s="264"/>
      <c r="C228" s="263"/>
      <c r="D228" s="263" t="s">
        <v>1351</v>
      </c>
      <c r="E228" s="271" t="s">
        <v>1352</v>
      </c>
      <c r="F228" s="271" t="s">
        <v>1353</v>
      </c>
      <c r="G228" s="271" t="s">
        <v>1354</v>
      </c>
      <c r="H228" s="265" t="s">
        <v>739</v>
      </c>
      <c r="I228" s="265" t="s">
        <v>9</v>
      </c>
      <c r="J228" s="265" t="s">
        <v>10</v>
      </c>
      <c r="K228" s="265" t="s">
        <v>1142</v>
      </c>
      <c r="L228" s="265" t="s">
        <v>798</v>
      </c>
      <c r="M228" s="263" t="s">
        <v>1312</v>
      </c>
      <c r="N228" s="263" t="s">
        <v>743</v>
      </c>
      <c r="O228" s="265" t="s">
        <v>1337</v>
      </c>
      <c r="P228" s="271" t="s">
        <v>744</v>
      </c>
      <c r="Q228" s="264"/>
    </row>
    <row r="229" spans="1:17" ht="45" customHeight="1" x14ac:dyDescent="0.3">
      <c r="A229" s="259" t="s">
        <v>737</v>
      </c>
      <c r="B229" s="261"/>
      <c r="C229" s="260"/>
      <c r="D229" s="260" t="s">
        <v>1355</v>
      </c>
      <c r="E229" s="269" t="s">
        <v>1356</v>
      </c>
      <c r="F229" s="269" t="s">
        <v>1353</v>
      </c>
      <c r="G229" s="269" t="s">
        <v>1357</v>
      </c>
      <c r="H229" s="262" t="s">
        <v>739</v>
      </c>
      <c r="I229" s="262" t="s">
        <v>9</v>
      </c>
      <c r="J229" s="262" t="s">
        <v>10</v>
      </c>
      <c r="K229" s="262" t="s">
        <v>1142</v>
      </c>
      <c r="L229" s="262" t="s">
        <v>798</v>
      </c>
      <c r="M229" s="260" t="s">
        <v>1312</v>
      </c>
      <c r="N229" s="260" t="s">
        <v>743</v>
      </c>
      <c r="O229" s="262" t="s">
        <v>1337</v>
      </c>
      <c r="P229" s="269" t="s">
        <v>744</v>
      </c>
      <c r="Q229" s="261"/>
    </row>
    <row r="230" spans="1:17" ht="45" customHeight="1" x14ac:dyDescent="0.3">
      <c r="A230" s="259" t="s">
        <v>737</v>
      </c>
      <c r="B230" s="263" t="s">
        <v>1358</v>
      </c>
      <c r="C230" s="263"/>
      <c r="D230" s="263" t="s">
        <v>1238</v>
      </c>
      <c r="E230" s="271" t="s">
        <v>1239</v>
      </c>
      <c r="F230" s="271" t="s">
        <v>1240</v>
      </c>
      <c r="G230" s="271" t="s">
        <v>1241</v>
      </c>
      <c r="H230" s="265" t="s">
        <v>739</v>
      </c>
      <c r="I230" s="265" t="s">
        <v>9</v>
      </c>
      <c r="J230" s="265" t="s">
        <v>10</v>
      </c>
      <c r="K230" s="265" t="s">
        <v>763</v>
      </c>
      <c r="L230" s="265" t="s">
        <v>764</v>
      </c>
      <c r="M230" s="263" t="s">
        <v>1242</v>
      </c>
      <c r="N230" s="263" t="s">
        <v>755</v>
      </c>
      <c r="O230" s="265"/>
      <c r="P230" s="271" t="s">
        <v>744</v>
      </c>
      <c r="Q230" s="264"/>
    </row>
    <row r="231" spans="1:17" ht="45" customHeight="1" x14ac:dyDescent="0.3">
      <c r="A231" s="259" t="s">
        <v>737</v>
      </c>
      <c r="B231" s="260" t="s">
        <v>1358</v>
      </c>
      <c r="C231" s="260"/>
      <c r="D231" s="260" t="s">
        <v>1243</v>
      </c>
      <c r="E231" s="269" t="s">
        <v>1244</v>
      </c>
      <c r="F231" s="269" t="s">
        <v>1245</v>
      </c>
      <c r="G231" s="269" t="s">
        <v>1246</v>
      </c>
      <c r="H231" s="262" t="s">
        <v>739</v>
      </c>
      <c r="I231" s="262" t="s">
        <v>9</v>
      </c>
      <c r="J231" s="262" t="s">
        <v>10</v>
      </c>
      <c r="K231" s="262" t="s">
        <v>763</v>
      </c>
      <c r="L231" s="262" t="s">
        <v>764</v>
      </c>
      <c r="M231" s="260" t="s">
        <v>1242</v>
      </c>
      <c r="N231" s="260" t="s">
        <v>755</v>
      </c>
      <c r="O231" s="262"/>
      <c r="P231" s="269" t="s">
        <v>744</v>
      </c>
      <c r="Q231" s="261"/>
    </row>
    <row r="232" spans="1:17" ht="45" customHeight="1" x14ac:dyDescent="0.3">
      <c r="A232" s="259" t="s">
        <v>737</v>
      </c>
      <c r="B232" s="263" t="s">
        <v>1358</v>
      </c>
      <c r="C232" s="263"/>
      <c r="D232" s="263" t="s">
        <v>1247</v>
      </c>
      <c r="E232" s="271" t="s">
        <v>1248</v>
      </c>
      <c r="F232" s="271" t="s">
        <v>1249</v>
      </c>
      <c r="G232" s="271" t="s">
        <v>1250</v>
      </c>
      <c r="H232" s="265" t="s">
        <v>739</v>
      </c>
      <c r="I232" s="265" t="s">
        <v>9</v>
      </c>
      <c r="J232" s="265" t="s">
        <v>10</v>
      </c>
      <c r="K232" s="265" t="s">
        <v>763</v>
      </c>
      <c r="L232" s="265" t="s">
        <v>764</v>
      </c>
      <c r="M232" s="263" t="s">
        <v>1242</v>
      </c>
      <c r="N232" s="263" t="s">
        <v>755</v>
      </c>
      <c r="O232" s="265"/>
      <c r="P232" s="271" t="s">
        <v>744</v>
      </c>
      <c r="Q232" s="264"/>
    </row>
    <row r="233" spans="1:17" ht="45" customHeight="1" x14ac:dyDescent="0.3">
      <c r="A233" s="259" t="s">
        <v>737</v>
      </c>
      <c r="B233" s="260" t="s">
        <v>1358</v>
      </c>
      <c r="C233" s="260"/>
      <c r="D233" s="260" t="s">
        <v>1251</v>
      </c>
      <c r="E233" s="269" t="s">
        <v>1252</v>
      </c>
      <c r="F233" s="269" t="s">
        <v>1253</v>
      </c>
      <c r="G233" s="269" t="s">
        <v>1254</v>
      </c>
      <c r="H233" s="262" t="s">
        <v>739</v>
      </c>
      <c r="I233" s="262" t="s">
        <v>9</v>
      </c>
      <c r="J233" s="262" t="s">
        <v>10</v>
      </c>
      <c r="K233" s="262" t="s">
        <v>763</v>
      </c>
      <c r="L233" s="262" t="s">
        <v>764</v>
      </c>
      <c r="M233" s="260" t="s">
        <v>1242</v>
      </c>
      <c r="N233" s="260" t="s">
        <v>755</v>
      </c>
      <c r="O233" s="262"/>
      <c r="P233" s="269" t="s">
        <v>744</v>
      </c>
      <c r="Q233" s="261"/>
    </row>
    <row r="234" spans="1:17" ht="45" customHeight="1" x14ac:dyDescent="0.3">
      <c r="A234" s="259" t="s">
        <v>737</v>
      </c>
      <c r="B234" s="263" t="s">
        <v>1255</v>
      </c>
      <c r="C234" s="263"/>
      <c r="D234" s="263" t="s">
        <v>1256</v>
      </c>
      <c r="E234" s="271" t="s">
        <v>544</v>
      </c>
      <c r="F234" s="271" t="s">
        <v>545</v>
      </c>
      <c r="G234" s="271" t="s">
        <v>546</v>
      </c>
      <c r="H234" s="265" t="s">
        <v>739</v>
      </c>
      <c r="I234" s="265" t="s">
        <v>9</v>
      </c>
      <c r="J234" s="265" t="s">
        <v>10</v>
      </c>
      <c r="K234" s="265" t="s">
        <v>740</v>
      </c>
      <c r="L234" s="265" t="s">
        <v>751</v>
      </c>
      <c r="M234" s="263" t="s">
        <v>1257</v>
      </c>
      <c r="N234" s="263" t="s">
        <v>743</v>
      </c>
      <c r="O234" s="265" t="s">
        <v>115</v>
      </c>
      <c r="P234" s="271" t="s">
        <v>744</v>
      </c>
      <c r="Q234" s="264"/>
    </row>
    <row r="235" spans="1:17" ht="45" customHeight="1" x14ac:dyDescent="0.3">
      <c r="A235" s="259" t="s">
        <v>737</v>
      </c>
      <c r="B235" s="260" t="s">
        <v>1255</v>
      </c>
      <c r="C235" s="260"/>
      <c r="D235" s="260" t="s">
        <v>1258</v>
      </c>
      <c r="E235" s="269" t="s">
        <v>547</v>
      </c>
      <c r="F235" s="269" t="s">
        <v>548</v>
      </c>
      <c r="G235" s="269" t="s">
        <v>549</v>
      </c>
      <c r="H235" s="262" t="s">
        <v>739</v>
      </c>
      <c r="I235" s="262" t="s">
        <v>9</v>
      </c>
      <c r="J235" s="262" t="s">
        <v>10</v>
      </c>
      <c r="K235" s="262" t="s">
        <v>740</v>
      </c>
      <c r="L235" s="262" t="s">
        <v>751</v>
      </c>
      <c r="M235" s="260" t="s">
        <v>1257</v>
      </c>
      <c r="N235" s="260" t="s">
        <v>743</v>
      </c>
      <c r="O235" s="262" t="s">
        <v>115</v>
      </c>
      <c r="P235" s="269" t="s">
        <v>744</v>
      </c>
      <c r="Q235" s="261"/>
    </row>
    <row r="236" spans="1:17" ht="45" customHeight="1" x14ac:dyDescent="0.3">
      <c r="A236" s="259" t="s">
        <v>737</v>
      </c>
      <c r="B236" s="263" t="s">
        <v>1114</v>
      </c>
      <c r="C236" s="263"/>
      <c r="D236" s="263" t="s">
        <v>1259</v>
      </c>
      <c r="E236" s="271" t="s">
        <v>550</v>
      </c>
      <c r="F236" s="271" t="s">
        <v>551</v>
      </c>
      <c r="G236" s="271" t="s">
        <v>552</v>
      </c>
      <c r="H236" s="265" t="s">
        <v>739</v>
      </c>
      <c r="I236" s="265" t="s">
        <v>9</v>
      </c>
      <c r="J236" s="265" t="s">
        <v>10</v>
      </c>
      <c r="K236" s="265" t="s">
        <v>740</v>
      </c>
      <c r="L236" s="265" t="s">
        <v>751</v>
      </c>
      <c r="M236" s="263" t="s">
        <v>1257</v>
      </c>
      <c r="N236" s="263" t="s">
        <v>743</v>
      </c>
      <c r="O236" s="265" t="s">
        <v>115</v>
      </c>
      <c r="P236" s="271" t="s">
        <v>744</v>
      </c>
      <c r="Q236" s="264"/>
    </row>
    <row r="237" spans="1:17" ht="45" customHeight="1" x14ac:dyDescent="0.3">
      <c r="A237" s="259" t="s">
        <v>737</v>
      </c>
      <c r="B237" s="260" t="s">
        <v>1255</v>
      </c>
      <c r="C237" s="260"/>
      <c r="D237" s="260" t="s">
        <v>1260</v>
      </c>
      <c r="E237" s="269" t="s">
        <v>553</v>
      </c>
      <c r="F237" s="269" t="s">
        <v>554</v>
      </c>
      <c r="G237" s="269" t="s">
        <v>555</v>
      </c>
      <c r="H237" s="262" t="s">
        <v>739</v>
      </c>
      <c r="I237" s="262" t="s">
        <v>9</v>
      </c>
      <c r="J237" s="262" t="s">
        <v>10</v>
      </c>
      <c r="K237" s="262" t="s">
        <v>740</v>
      </c>
      <c r="L237" s="262" t="s">
        <v>751</v>
      </c>
      <c r="M237" s="260" t="s">
        <v>1257</v>
      </c>
      <c r="N237" s="260" t="s">
        <v>743</v>
      </c>
      <c r="O237" s="262" t="s">
        <v>115</v>
      </c>
      <c r="P237" s="269" t="s">
        <v>744</v>
      </c>
      <c r="Q237" s="261"/>
    </row>
  </sheetData>
  <sortState xmlns:xlrd2="http://schemas.microsoft.com/office/spreadsheetml/2017/richdata2" ref="A3:L220">
    <sortCondition ref="L3:L220"/>
    <sortCondition ref="A3:A220"/>
  </sortState>
  <hyperlinks>
    <hyperlink ref="A2" r:id="rId1" display="http://www.usharbormaster.com/secure/auxviewall.cfm" xr:uid="{45999F94-22B2-455A-877F-F6356930841D}"/>
    <hyperlink ref="B2" r:id="rId2" display="http://www.usharbormaster.com/secure/auxviewall.cfm" xr:uid="{6565453F-F158-4FB0-B54A-734700EA2BDB}"/>
    <hyperlink ref="C2" r:id="rId3" display="http://www.usharbormaster.com/secure/auxviewall.cfm" xr:uid="{16B77B2F-3587-4990-8F9B-37F35B7FE15C}"/>
    <hyperlink ref="D2" r:id="rId4" display="http://www.usharbormaster.com/secure/auxviewall.cfm" xr:uid="{4722D6A2-EF82-4B2F-8300-DE8F0EF66E87}"/>
    <hyperlink ref="E2" r:id="rId5" display="http://www.usharbormaster.com/secure/auxviewall.cfm" xr:uid="{56D16B68-D0CA-4345-A9D6-0CE9BC7F5102}"/>
    <hyperlink ref="F2" r:id="rId6" display="http://www.usharbormaster.com/secure/auxviewall.cfm" xr:uid="{223352FB-4CE9-4A8A-B664-60A31C279892}"/>
    <hyperlink ref="G2" r:id="rId7" display="http://www.usharbormaster.com/secure/auxviewall.cfm" xr:uid="{003F61EA-F366-42FB-ADBE-EE64FE6C2517}"/>
    <hyperlink ref="H2" r:id="rId8" display="http://www.usharbormaster.com/secure/auxviewall.cfm" xr:uid="{FD42BF4A-BED6-4252-A590-C0B5CE236D7D}"/>
    <hyperlink ref="I2" r:id="rId9" display="http://www.usharbormaster.com/secure/auxviewall.cfm" xr:uid="{17B077BC-4089-451A-846C-57CFB9287920}"/>
    <hyperlink ref="J2" r:id="rId10" display="http://www.usharbormaster.com/secure/auxviewall.cfm" xr:uid="{DEAB58D3-6251-4AE7-AF16-8FA8808C14AF}"/>
    <hyperlink ref="K2" r:id="rId11" display="http://www.usharbormaster.com/secure/auxviewall.cfm" xr:uid="{B4462551-005E-41A6-A52D-BEE888B02D0A}"/>
    <hyperlink ref="L2" r:id="rId12" display="http://www.usharbormaster.com/secure/auxviewall.cfm" xr:uid="{8093F346-CB2B-421C-8381-A8961CBC5E3E}"/>
    <hyperlink ref="M2" r:id="rId13" display="http://www.usharbormaster.com/secure/auxviewall.cfm" xr:uid="{708C60D5-3AA4-475F-A2A9-543911A77EFC}"/>
    <hyperlink ref="N2" r:id="rId14" display="http://www.usharbormaster.com/secure/auxviewall.cfm" xr:uid="{E6B7B916-DBE3-48C7-BF8D-6ACAE4D7A59A}"/>
    <hyperlink ref="O2" r:id="rId15" display="http://www.usharbormaster.com/secure/auxviewall.cfm" xr:uid="{FF683F39-E475-462F-8433-5DB652649029}"/>
    <hyperlink ref="P2" r:id="rId16" display="http://www.usharbormaster.com/secure/auxviewall.cfm" xr:uid="{7C0B29B1-DB47-489C-AEA2-F74C0B06AFBB}"/>
    <hyperlink ref="E3" r:id="rId17" display="http://www.usharbormaster.com/secure/auxview.cfm?recordid=41343" xr:uid="{9A8F7E58-A843-40AD-989A-2B4BABD63D3A}"/>
    <hyperlink ref="F3" r:id="rId18" display="http://maps.google.com/?output=embed&amp;q=43.08160000,-70.72241667" xr:uid="{B6FC789F-4C38-435E-9D34-8B800435D245}"/>
    <hyperlink ref="G3" r:id="rId19" display="http://maps.google.com/?output=embed&amp;q=43.08160000,-70.72241667" xr:uid="{8E40ADA4-59C3-4D40-9F33-DCE8ED0F9948}"/>
    <hyperlink ref="P3" r:id="rId20" display="http://www.usharbormaster.com/secure/AuxAidReport_new.cfm?id=41343" xr:uid="{F97AB88B-6137-48BE-A1CF-5F263A4E5154}"/>
    <hyperlink ref="E4" r:id="rId21" display="http://www.usharbormaster.com/secure/auxview.cfm?recordid=41344" xr:uid="{7AD1963D-F76C-4671-B8D5-BCC288A41028}"/>
    <hyperlink ref="F4" r:id="rId22" display="http://maps.google.com/?output=embed&amp;q=43.08419444,-70.71419444" xr:uid="{BC2521BE-3381-4C8A-BD91-18C6EB70BFBE}"/>
    <hyperlink ref="G4" r:id="rId23" display="http://maps.google.com/?output=embed&amp;q=43.08419444,-70.71419444" xr:uid="{044DC831-C755-4E62-8C40-D58305E43862}"/>
    <hyperlink ref="P4" r:id="rId24" display="http://www.usharbormaster.com/secure/AuxAidReport_new.cfm?id=41344" xr:uid="{38C2D9A2-3C89-4BCB-9EB9-6C345841AB47}"/>
    <hyperlink ref="E5" r:id="rId25" display="http://www.usharbormaster.com/secure/auxview.cfm?recordid=41345" xr:uid="{F8E4C8B5-4A36-48F2-8407-E2A4A11ED8A4}"/>
    <hyperlink ref="F5" r:id="rId26" display="http://maps.google.com/?output=embed&amp;q=43.08108333,-70.74838333" xr:uid="{A5F8BE4A-7260-4413-BD40-3087BD7E44FD}"/>
    <hyperlink ref="G5" r:id="rId27" display="http://maps.google.com/?output=embed&amp;q=43.08108333,-70.74838333" xr:uid="{DB00AC83-51E8-4BAE-B7DC-990496C9F899}"/>
    <hyperlink ref="P5" r:id="rId28" display="http://www.usharbormaster.com/secure/AuxAidReport_new.cfm?id=41345" xr:uid="{30A7C721-FAD4-4A63-83CD-7D0D8D95DD5F}"/>
    <hyperlink ref="E6" r:id="rId29" display="http://www.usharbormaster.com/secure/auxview.cfm?recordid=41346" xr:uid="{9C2B8438-3FB4-44AA-B45D-4AF60D1B95D2}"/>
    <hyperlink ref="F6" r:id="rId30" display="http://maps.google.com/?output=embed&amp;q=43.08353333,-70.75000278" xr:uid="{4EF14CF4-8465-46C1-BDF3-715AA119A0E2}"/>
    <hyperlink ref="G6" r:id="rId31" display="http://maps.google.com/?output=embed&amp;q=43.08353333,-70.75000278" xr:uid="{9D92900B-B961-499A-801B-837BAD21ABDD}"/>
    <hyperlink ref="P6" r:id="rId32" display="http://www.usharbormaster.com/secure/AuxAidReport_new.cfm?id=41346" xr:uid="{0004B81F-EA6A-45D5-BE6F-CCAD1886DD8A}"/>
    <hyperlink ref="E7" r:id="rId33" display="http://www.usharbormaster.com/secure/auxview.cfm?recordid=32331" xr:uid="{0F901F2B-464D-4683-925C-BB19167BAE96}"/>
    <hyperlink ref="F7" r:id="rId34" display="http://maps.google.com/?output=embed&amp;q=43.88443333,-69.66671667" xr:uid="{48A7D5FF-4E48-44C4-BCC8-C2204C496F16}"/>
    <hyperlink ref="G7" r:id="rId35" display="http://maps.google.com/?output=embed&amp;q=43.88443333,-69.66671667" xr:uid="{5E010A38-4FCC-4E18-AD4B-0DE9964DA2FF}"/>
    <hyperlink ref="P7" r:id="rId36" display="http://www.usharbormaster.com/secure/AuxAidReport_new.cfm?id=32331" xr:uid="{895F6762-2549-4367-8D9C-EC209F1F761E}"/>
    <hyperlink ref="E8" r:id="rId37" display="http://www.usharbormaster.com/secure/auxview.cfm?recordid=42743" xr:uid="{7145592B-42B0-43E5-8437-8594879776FD}"/>
    <hyperlink ref="F8" r:id="rId38" display="http://maps.google.com/?output=embed&amp;q=43.08071667,-70.75390000" xr:uid="{C8109C48-FB9F-4F42-A240-E04219DCED26}"/>
    <hyperlink ref="G8" r:id="rId39" display="http://maps.google.com/?output=embed&amp;q=43.08071667,-70.75390000" xr:uid="{67C4FACC-7B5B-429A-B227-14657382C4D9}"/>
    <hyperlink ref="P8" r:id="rId40" display="http://www.usharbormaster.com/secure/AuxAidReport_new.cfm?id=42743" xr:uid="{BAE209A0-8F3D-4D52-8FBA-36E1014BDB24}"/>
    <hyperlink ref="E9" r:id="rId41" display="http://www.usharbormaster.com/secure/auxview.cfm?recordid=42742" xr:uid="{CC9F2D6B-9B83-4A3C-8EED-EE713DBA861E}"/>
    <hyperlink ref="F9" r:id="rId42" display="http://maps.google.com/?output=embed&amp;q=43.08066667,-70.75528333" xr:uid="{E54C4DC1-0666-4AC3-B80B-133B9E72CE8A}"/>
    <hyperlink ref="G9" r:id="rId43" display="http://maps.google.com/?output=embed&amp;q=43.08066667,-70.75528333" xr:uid="{365487BD-1AA2-46F6-93C1-81D815400490}"/>
    <hyperlink ref="P9" r:id="rId44" display="http://www.usharbormaster.com/secure/AuxAidReport_new.cfm?id=42742" xr:uid="{C5C77EDE-3D18-420D-A948-B80D026D15A6}"/>
    <hyperlink ref="E10" r:id="rId45" display="http://www.usharbormaster.com/secure/auxview.cfm?recordid=44488" xr:uid="{C1F19807-C8F6-47FC-B423-B1518432EDFA}"/>
    <hyperlink ref="F10" r:id="rId46" display="http://maps.google.com/?output=embed&amp;q=43.72673056,-70.09483889" xr:uid="{011AD98E-AC8F-4AC7-802A-A89B3CAD6A5C}"/>
    <hyperlink ref="G10" r:id="rId47" display="http://maps.google.com/?output=embed&amp;q=43.72673056,-70.09483889" xr:uid="{76E49E7D-E4AE-4693-803C-B86EAB696CC5}"/>
    <hyperlink ref="P10" r:id="rId48" display="http://www.usharbormaster.com/secure/AuxAidReport_new.cfm?id=44488" xr:uid="{F8AF6C3D-80E9-42C2-8A4D-32F83AC40503}"/>
    <hyperlink ref="E11" r:id="rId49" display="http://www.usharbormaster.com/secure/auxview.cfm?recordid=44489" xr:uid="{3C583D98-2532-4ED4-A299-63B1135E6469}"/>
    <hyperlink ref="F11" r:id="rId50" display="http://maps.google.com/?output=embed&amp;q=43.72741944,-70.09399444" xr:uid="{9874A66C-F338-4BFB-B77D-CDA739BED8CB}"/>
    <hyperlink ref="G11" r:id="rId51" display="http://maps.google.com/?output=embed&amp;q=43.72741944,-70.09399444" xr:uid="{EE17F05B-AEAC-4DAC-90D2-BAFEA502E410}"/>
    <hyperlink ref="P11" r:id="rId52" display="http://www.usharbormaster.com/secure/AuxAidReport_new.cfm?id=44489" xr:uid="{84BFEC56-84C2-428E-921E-B2B82E3793F7}"/>
    <hyperlink ref="E12" r:id="rId53" display="http://www.usharbormaster.com/secure/auxview.cfm?recordid=44490" xr:uid="{E5306F3D-959A-4C7C-B466-CEB167F9902E}"/>
    <hyperlink ref="F12" r:id="rId54" display="http://maps.google.com/?output=embed&amp;q=43.72785278,-70.09366389" xr:uid="{2AF1FBAA-FE24-4E63-8ADB-7E5DE2BEF977}"/>
    <hyperlink ref="G12" r:id="rId55" display="http://maps.google.com/?output=embed&amp;q=43.72785278,-70.09366389" xr:uid="{E7B52317-9E55-4525-A43F-67CC6DA295E0}"/>
    <hyperlink ref="P12" r:id="rId56" display="http://www.usharbormaster.com/secure/AuxAidReport_new.cfm?id=44490" xr:uid="{97771033-D39B-4B45-A032-C8F93F94DEFC}"/>
    <hyperlink ref="E13" r:id="rId57" display="http://www.usharbormaster.com/secure/auxview.cfm?recordid=44484" xr:uid="{3CE297FA-8143-4C6B-BBC2-36B577243C33}"/>
    <hyperlink ref="F13" r:id="rId58" display="http://maps.google.com/?output=embed&amp;q=43.73388056,-70.16216111" xr:uid="{9FD4BBBF-11E8-4278-85AB-8C8352DEF74E}"/>
    <hyperlink ref="G13" r:id="rId59" display="http://maps.google.com/?output=embed&amp;q=43.73388056,-70.16216111" xr:uid="{7DEA9ED5-F248-4E63-9C29-50AD7A64E6B4}"/>
    <hyperlink ref="P13" r:id="rId60" display="http://www.usharbormaster.com/secure/AuxAidReport_new.cfm?id=44484" xr:uid="{20392626-8B63-4D00-B36F-C4070744E616}"/>
    <hyperlink ref="E14" r:id="rId61" display="http://www.usharbormaster.com/secure/auxview.cfm?recordid=44485" xr:uid="{085E03F4-9693-41A0-AAD2-BA7AA98471A7}"/>
    <hyperlink ref="F14" r:id="rId62" display="http://maps.google.com/?output=embed&amp;q=43.73358889,-70.16302778" xr:uid="{106AE131-AED0-4D0F-8EDA-ECA0280464D0}"/>
    <hyperlink ref="G14" r:id="rId63" display="http://maps.google.com/?output=embed&amp;q=43.73358889,-70.16302778" xr:uid="{408414B9-A4F9-4A35-AC99-8C11E7CD8424}"/>
    <hyperlink ref="P14" r:id="rId64" display="http://www.usharbormaster.com/secure/AuxAidReport_new.cfm?id=44485" xr:uid="{4CAE67F8-3187-4FA2-B7EB-4637071D9B55}"/>
    <hyperlink ref="E15" r:id="rId65" display="http://www.usharbormaster.com/secure/auxview.cfm?recordid=44486" xr:uid="{A131FA7C-4878-4FB1-B335-78D6BDB14DDB}"/>
    <hyperlink ref="F15" r:id="rId66" display="http://maps.google.com/?output=embed&amp;q=43.73325000,-70.16331389" xr:uid="{3D40D2C7-0516-417E-B1E3-58E3469F1185}"/>
    <hyperlink ref="G15" r:id="rId67" display="http://maps.google.com/?output=embed&amp;q=43.73325000,-70.16331389" xr:uid="{ECABBB0D-C2D9-4ECE-B72F-8366959E0186}"/>
    <hyperlink ref="P15" r:id="rId68" display="http://www.usharbormaster.com/secure/AuxAidReport_new.cfm?id=44486" xr:uid="{453826DC-60F1-4E04-8CF0-B322675133E9}"/>
    <hyperlink ref="E16" r:id="rId69" display="http://www.usharbormaster.com/secure/auxview.cfm?recordid=28655" xr:uid="{399CD15E-1550-4BE1-81E8-CA3855C4009D}"/>
    <hyperlink ref="F16" r:id="rId70" display="http://maps.google.com/?output=embed&amp;q=43.73277778,-70.16444444" xr:uid="{7C1A5F7B-69E5-4C89-8578-EFA8AF9C115A}"/>
    <hyperlink ref="G16" r:id="rId71" display="http://maps.google.com/?output=embed&amp;q=43.73277778,-70.16444444" xr:uid="{D9CA3CC7-63EE-4C56-ACA8-5A2C035FA8E6}"/>
    <hyperlink ref="P16" r:id="rId72" display="http://www.usharbormaster.com/secure/AuxAidReport_new.cfm?id=28655" xr:uid="{5CE81620-31C7-4788-AB2E-9771B63091ED}"/>
    <hyperlink ref="E17" r:id="rId73" display="http://www.usharbormaster.com/secure/auxview.cfm?recordid=36912" xr:uid="{2B9E15B8-307C-438D-8AA3-3EC3D5009C2A}"/>
    <hyperlink ref="F17" r:id="rId74" display="http://maps.google.com/?output=embed&amp;q=43.38750000,-70.42791667" xr:uid="{5B5DFAF9-5153-430C-9004-8342BA70A30A}"/>
    <hyperlink ref="G17" r:id="rId75" display="http://maps.google.com/?output=embed&amp;q=43.38750000,-70.42791667" xr:uid="{0D35AFFC-1711-47A5-85F3-3FF455C71069}"/>
    <hyperlink ref="P17" r:id="rId76" display="http://www.usharbormaster.com/secure/AuxAidReport_new.cfm?id=36912" xr:uid="{655680D8-38FA-48CC-A2FF-2E0EF2BF33C6}"/>
    <hyperlink ref="E18" r:id="rId77" display="http://www.usharbormaster.com/secure/auxview.cfm?recordid=29996" xr:uid="{A588ED96-3CFF-447B-8A7D-52A2FF2960DE}"/>
    <hyperlink ref="F18" r:id="rId78" display="http://maps.google.com/?output=embed&amp;q=43.83951667,-69.64011667" xr:uid="{D4D3C8EC-BF38-4329-911A-65F44264F49F}"/>
    <hyperlink ref="G18" r:id="rId79" display="http://maps.google.com/?output=embed&amp;q=43.83951667,-69.64011667" xr:uid="{3367C475-F7F9-40A0-9705-CEB4D780AC22}"/>
    <hyperlink ref="P18" r:id="rId80" display="http://www.usharbormaster.com/secure/AuxAidReport_new.cfm?id=29996" xr:uid="{5C04B606-71ED-4602-A3FB-A267CA39D75E}"/>
    <hyperlink ref="E19" r:id="rId81" display="http://www.usharbormaster.com/secure/auxview.cfm?recordid=29997" xr:uid="{8EAA43F9-3E4B-4408-9AEC-0269892E32C6}"/>
    <hyperlink ref="F19" r:id="rId82" display="http://maps.google.com/?output=embed&amp;q=43.83906667,-69.63903333" xr:uid="{9F7736FD-B9D4-4AC4-AB8E-B23727EC6D23}"/>
    <hyperlink ref="G19" r:id="rId83" display="http://maps.google.com/?output=embed&amp;q=43.83906667,-69.63903333" xr:uid="{BBE5C68A-AE1A-4284-8C3F-EEE9D8C876BC}"/>
    <hyperlink ref="P19" r:id="rId84" display="http://www.usharbormaster.com/secure/AuxAidReport_new.cfm?id=29997" xr:uid="{1BBAB5D4-7862-4504-AC10-AAD410125E5B}"/>
    <hyperlink ref="E20" r:id="rId85" display="http://www.usharbormaster.com/secure/auxview.cfm?recordid=29998" xr:uid="{83237FDD-BF90-4272-9AE9-00C1595147D7}"/>
    <hyperlink ref="F20" r:id="rId86" display="http://maps.google.com/?output=embed&amp;q=43.83848333,-69.63756667" xr:uid="{A736E57F-0FF9-4B77-A8B2-D5440EA6D0C3}"/>
    <hyperlink ref="G20" r:id="rId87" display="http://maps.google.com/?output=embed&amp;q=43.83848333,-69.63756667" xr:uid="{E98462C5-9607-4672-BAE6-7CA2B6FFE164}"/>
    <hyperlink ref="P20" r:id="rId88" display="http://www.usharbormaster.com/secure/AuxAidReport_new.cfm?id=29998" xr:uid="{A5B0624C-2827-49C5-AEE3-7323590ADA27}"/>
    <hyperlink ref="E21" r:id="rId89" display="http://www.usharbormaster.com/secure/auxview.cfm?recordid=29999" xr:uid="{70A0DF23-48C7-41E8-8774-A67CA32B682A}"/>
    <hyperlink ref="F21" r:id="rId90" display="http://maps.google.com/?output=embed&amp;q=43.83670000,-69.63196667" xr:uid="{4619B2F7-6EEF-4636-950D-CB9C1340CE03}"/>
    <hyperlink ref="G21" r:id="rId91" display="http://maps.google.com/?output=embed&amp;q=43.83670000,-69.63196667" xr:uid="{A9C33139-3080-4CA6-BB29-2148F6580B1D}"/>
    <hyperlink ref="P21" r:id="rId92" display="http://www.usharbormaster.com/secure/AuxAidReport_new.cfm?id=29999" xr:uid="{D538A183-10DF-4534-99F9-C20A00154EEB}"/>
    <hyperlink ref="E22" r:id="rId93" display="http://www.usharbormaster.com/secure/auxview.cfm?recordid=31122" xr:uid="{0A0E1F7A-0776-4F5C-A2BE-780992F871F6}"/>
    <hyperlink ref="F22" r:id="rId94" display="http://maps.google.com/?output=embed&amp;q=43.84833333,-69.63194444" xr:uid="{A8CF5964-CD36-4CAC-AC13-09B00B3C9763}"/>
    <hyperlink ref="G22" r:id="rId95" display="http://maps.google.com/?output=embed&amp;q=43.84833333,-69.63194444" xr:uid="{0A52CAE1-0F82-498D-A93D-BBAADE8A392D}"/>
    <hyperlink ref="P22" r:id="rId96" display="http://www.usharbormaster.com/secure/AuxAidReport_new.cfm?id=31122" xr:uid="{0CC5F7DE-296F-43E7-BC23-1E1FC15F35A8}"/>
    <hyperlink ref="E23" r:id="rId97" display="http://www.usharbormaster.com/secure/auxview.cfm?recordid=28057" xr:uid="{EDEAA44A-4093-4887-B517-F08DBA6E1317}"/>
    <hyperlink ref="F23" r:id="rId98" display="http://maps.google.com/?output=embed&amp;q=43.76063333,-69.98853333" xr:uid="{77DBD5B4-E18D-4FCB-9C64-35EF2DA82773}"/>
    <hyperlink ref="G23" r:id="rId99" display="http://maps.google.com/?output=embed&amp;q=43.76063333,-69.98853333" xr:uid="{2BC50AAE-73C0-4F4A-BB1A-36D0330D6E76}"/>
    <hyperlink ref="P23" r:id="rId100" display="http://www.usharbormaster.com/secure/AuxAidReport_new.cfm?id=28057" xr:uid="{913BFB5A-E902-4FBF-AC39-E19325040541}"/>
    <hyperlink ref="E24" r:id="rId101" display="http://www.usharbormaster.com/secure/auxview.cfm?recordid=32247" xr:uid="{0C57D6EB-840B-4B95-BF62-38E0877D4386}"/>
    <hyperlink ref="F24" r:id="rId102" display="http://maps.google.com/?output=embed&amp;q=43.86638889,-69.55388889" xr:uid="{9756103D-3AC5-4EB4-9CFD-02C934EF0CB7}"/>
    <hyperlink ref="G24" r:id="rId103" display="http://maps.google.com/?output=embed&amp;q=43.86638889,-69.55388889" xr:uid="{F13C0493-ED1F-4CC2-A5DA-BF9EB449E601}"/>
    <hyperlink ref="P24" r:id="rId104" display="http://www.usharbormaster.com/secure/AuxAidReport_new.cfm?id=32247" xr:uid="{BB2B0E4C-FEE3-4EE4-87EE-CE519BE6AFB0}"/>
    <hyperlink ref="E25" r:id="rId105" display="http://www.usharbormaster.com/secure/auxview.cfm?recordid=32248" xr:uid="{DE82F369-CC84-4B30-A9E8-CDFA53F0C950}"/>
    <hyperlink ref="F25" r:id="rId106" display="http://maps.google.com/?output=embed&amp;q=43.86427778,-69.55386111" xr:uid="{59E34730-8DFC-4538-B0C3-C9CDC6F11144}"/>
    <hyperlink ref="G25" r:id="rId107" display="http://maps.google.com/?output=embed&amp;q=43.86427778,-69.55386111" xr:uid="{527C8267-8A53-47F1-B23A-D9EB386500FA}"/>
    <hyperlink ref="P25" r:id="rId108" display="http://www.usharbormaster.com/secure/AuxAidReport_new.cfm?id=32248" xr:uid="{84357450-9A75-4582-BC2A-501FE356799C}"/>
    <hyperlink ref="E26" r:id="rId109" display="http://www.usharbormaster.com/secure/auxview.cfm?recordid=32249" xr:uid="{8B9DD62B-9D6B-4D8D-8B3E-D9578B9B1EE0}"/>
    <hyperlink ref="F26" r:id="rId110" display="http://maps.google.com/?output=embed&amp;q=43.86200000,-69.55933333" xr:uid="{7BDC6D8D-9B69-4EA9-A552-1D85DFF6FA41}"/>
    <hyperlink ref="G26" r:id="rId111" display="http://maps.google.com/?output=embed&amp;q=43.86200000,-69.55933333" xr:uid="{D7DD5818-6BB2-41E5-AB22-D8DAAF74C8E0}"/>
    <hyperlink ref="P26" r:id="rId112" display="http://www.usharbormaster.com/secure/AuxAidReport_new.cfm?id=32249" xr:uid="{9F44E0B2-4AEB-47B9-9581-7E7770E2DCF3}"/>
    <hyperlink ref="E27" r:id="rId113" display="http://www.usharbormaster.com/secure/auxview.cfm?recordid=32250" xr:uid="{C2554BAF-4483-4642-B588-87CB86A1D64B}"/>
    <hyperlink ref="F27" r:id="rId114" display="http://maps.google.com/?output=embed&amp;q=43.86088889,-69.56230556" xr:uid="{CC7507F6-AC41-4E4D-A1F1-42C8FCF64C0E}"/>
    <hyperlink ref="G27" r:id="rId115" display="http://maps.google.com/?output=embed&amp;q=43.86088889,-69.56230556" xr:uid="{47E7D0B9-F10C-4A4F-B99F-61536AA02406}"/>
    <hyperlink ref="P27" r:id="rId116" display="http://www.usharbormaster.com/secure/AuxAidReport_new.cfm?id=32250" xr:uid="{4F084728-8201-4335-BDAB-DCC53BE70F16}"/>
    <hyperlink ref="E28" r:id="rId117" display="http://www.usharbormaster.com/secure/auxview.cfm?recordid=23614" xr:uid="{7DEB4747-9D17-4E45-869E-3EA459B838DF}"/>
    <hyperlink ref="F28" r:id="rId118" display="http://maps.google.com/?output=embed&amp;q=43.10366667,-70.79208333" xr:uid="{B36A0DAD-3F2E-49B0-BEE6-43787FE11B64}"/>
    <hyperlink ref="G28" r:id="rId119" display="http://maps.google.com/?output=embed&amp;q=43.10366667,-70.79208333" xr:uid="{2B93B95F-3A37-4C47-83AC-5E96FFEA0ED7}"/>
    <hyperlink ref="P28" r:id="rId120" display="http://www.usharbormaster.com/secure/AuxAidReport_new.cfm?id=23614" xr:uid="{725D4854-E5FB-4568-B4BF-E231EF07CB9C}"/>
    <hyperlink ref="E29" r:id="rId121" display="http://www.usharbormaster.com/secure/auxview.cfm?recordid=28341" xr:uid="{60BA199F-29FF-4629-86DB-30B6C70B0C9A}"/>
    <hyperlink ref="F29" r:id="rId122" display="http://maps.google.com/?output=embed&amp;q=44.00697222,-69.88155556" xr:uid="{9EEB4FC5-DC21-44E1-83A9-F843D6459257}"/>
    <hyperlink ref="G29" r:id="rId123" display="http://maps.google.com/?output=embed&amp;q=44.00697222,-69.88155556" xr:uid="{53AFCDD1-B8C0-48A5-A901-FBAC20B8417E}"/>
    <hyperlink ref="P29" r:id="rId124" display="http://www.usharbormaster.com/secure/AuxAidReport_new.cfm?id=28341" xr:uid="{64540395-039B-4E97-8F25-4883DB04CF53}"/>
    <hyperlink ref="E30" r:id="rId125" display="http://www.usharbormaster.com/secure/auxview.cfm?recordid=41340" xr:uid="{F131163A-2917-454B-A9C0-3B57FFB47859}"/>
    <hyperlink ref="F30" r:id="rId126" display="http://maps.google.com/?output=embed&amp;q=43.07966194,-70.69982083" xr:uid="{EBA5A712-7632-484E-BD55-7D8D80131959}"/>
    <hyperlink ref="G30" r:id="rId127" display="http://maps.google.com/?output=embed&amp;q=43.07966194,-70.69982083" xr:uid="{0D9BA3EE-2541-4930-A231-4F24E5E55517}"/>
    <hyperlink ref="P30" r:id="rId128" display="http://www.usharbormaster.com/secure/AuxAidReport_new.cfm?id=41340" xr:uid="{9645ACE3-B519-4065-B9FA-8AFED1088252}"/>
    <hyperlink ref="E31" r:id="rId129" display="http://www.usharbormaster.com/secure/auxview.cfm?recordid=32251" xr:uid="{D19F6F2F-5920-419F-A2CF-05D994E4E456}"/>
    <hyperlink ref="F31" r:id="rId130" display="http://maps.google.com/?output=embed&amp;q=43.84405556,-69.55944444" xr:uid="{40CDA93D-8E8D-493C-9E72-909C65FE3E00}"/>
    <hyperlink ref="G31" r:id="rId131" display="http://maps.google.com/?output=embed&amp;q=43.84405556,-69.55944444" xr:uid="{9EFCCF16-CFB6-42F7-B3DA-C1A95CE865D5}"/>
    <hyperlink ref="P31" r:id="rId132" display="http://www.usharbormaster.com/secure/AuxAidReport_new.cfm?id=32251" xr:uid="{A8637A07-1660-4C07-8564-040B6DF83BFE}"/>
    <hyperlink ref="E32" r:id="rId133" display="http://www.usharbormaster.com/secure/auxview.cfm?recordid=32252" xr:uid="{82E42346-FCED-45FC-9D5C-7E93FA022F29}"/>
    <hyperlink ref="F32" r:id="rId134" display="http://maps.google.com/?output=embed&amp;q=43.84388889,-69.55930556" xr:uid="{2B61B99F-6548-4047-99B1-AF92EBF240FD}"/>
    <hyperlink ref="G32" r:id="rId135" display="http://maps.google.com/?output=embed&amp;q=43.84388889,-69.55930556" xr:uid="{9DF64B5B-5F9D-4FA7-B5AB-CBB5D3BEB115}"/>
    <hyperlink ref="P32" r:id="rId136" display="http://www.usharbormaster.com/secure/AuxAidReport_new.cfm?id=32252" xr:uid="{9ECA02A4-711F-4E6D-AF86-A48AFEBC65F9}"/>
    <hyperlink ref="E33" r:id="rId137" display="http://www.usharbormaster.com/secure/auxview.cfm?recordid=32253" xr:uid="{B79ACF1C-3C51-4B95-82C8-1F78338AC9A9}"/>
    <hyperlink ref="F33" r:id="rId138" display="http://maps.google.com/?output=embed&amp;q=43.84344444,-69.55888889" xr:uid="{2343200B-E7D8-4713-B994-3AFC61B2B8A4}"/>
    <hyperlink ref="G33" r:id="rId139" display="http://maps.google.com/?output=embed&amp;q=43.84344444,-69.55888889" xr:uid="{94909BFF-742A-4BD2-86E2-D8BAC53B341F}"/>
    <hyperlink ref="P33" r:id="rId140" display="http://www.usharbormaster.com/secure/AuxAidReport_new.cfm?id=32253" xr:uid="{9FC3D574-6778-4E33-8C8A-448A5859ED9B}"/>
    <hyperlink ref="E34" r:id="rId141" display="http://www.usharbormaster.com/secure/auxview.cfm?recordid=44478" xr:uid="{49043E09-1D82-4F7E-AD53-F3AD19AFE244}"/>
    <hyperlink ref="F34" r:id="rId142" display="http://maps.google.com/?output=embed&amp;q=43.71366667,-70.18588889" xr:uid="{4679FADB-B729-40D9-B9EE-FBA478730E53}"/>
    <hyperlink ref="G34" r:id="rId143" display="http://maps.google.com/?output=embed&amp;q=43.71366667,-70.18588889" xr:uid="{EDA850B3-12D2-4E31-9D18-9E4A73502646}"/>
    <hyperlink ref="P34" r:id="rId144" display="http://www.usharbormaster.com/secure/AuxAidReport_new.cfm?id=44478" xr:uid="{4CBD0330-2B06-4B44-99BC-ADBFAB77AAA3}"/>
    <hyperlink ref="E35" r:id="rId145" display="http://www.usharbormaster.com/secure/auxview.cfm?recordid=44479" xr:uid="{3AF28653-D387-4FE3-9108-0F779F4082F9}"/>
    <hyperlink ref="F35" r:id="rId146" display="http://maps.google.com/?output=embed&amp;q=43.71324167,-70.18627500" xr:uid="{E191C4F9-0CF0-43AA-9307-9351D6D3C1EC}"/>
    <hyperlink ref="G35" r:id="rId147" display="http://maps.google.com/?output=embed&amp;q=43.71324167,-70.18627500" xr:uid="{995BB510-552B-429D-8B33-DCD183F17E4D}"/>
    <hyperlink ref="P35" r:id="rId148" display="http://www.usharbormaster.com/secure/AuxAidReport_new.cfm?id=44479" xr:uid="{36A5A75C-57C7-4248-AF4C-419BC0B390D5}"/>
    <hyperlink ref="E36" r:id="rId149" display="http://www.usharbormaster.com/secure/auxview.cfm?recordid=44480" xr:uid="{75E180A3-B247-4C01-BBC1-ADCDDCEBF386}"/>
    <hyperlink ref="F36" r:id="rId150" display="http://maps.google.com/?output=embed&amp;q=43.71391389,-70.18707500" xr:uid="{2235B08D-1994-47C7-B843-EE99F0E5BABC}"/>
    <hyperlink ref="G36" r:id="rId151" display="http://maps.google.com/?output=embed&amp;q=43.71391389,-70.18707500" xr:uid="{7E0FEBA3-8775-4CDA-9985-34D52F8CF7D0}"/>
    <hyperlink ref="P36" r:id="rId152" display="http://www.usharbormaster.com/secure/AuxAidReport_new.cfm?id=44480" xr:uid="{A61CA835-05F9-4396-AF7B-2C365425433A}"/>
    <hyperlink ref="E37" r:id="rId153" display="http://www.usharbormaster.com/secure/auxview.cfm?recordid=44481" xr:uid="{026DBA9B-27DC-4E1D-A540-F2F01EC100DB}"/>
    <hyperlink ref="F37" r:id="rId154" display="http://maps.google.com/?output=embed&amp;q=43.71347500,-70.18736944" xr:uid="{4407ECAD-7322-4C52-BFA7-84FC914FB910}"/>
    <hyperlink ref="G37" r:id="rId155" display="http://maps.google.com/?output=embed&amp;q=43.71347500,-70.18736944" xr:uid="{1B5ABB3D-C266-4F39-94CD-D0DE1E36C8FD}"/>
    <hyperlink ref="P37" r:id="rId156" display="http://www.usharbormaster.com/secure/AuxAidReport_new.cfm?id=44481" xr:uid="{5433E00B-DFB1-4CCD-B16A-E81C051EC375}"/>
    <hyperlink ref="E38" r:id="rId157" display="http://www.usharbormaster.com/secure/auxview.cfm?recordid=44482" xr:uid="{C8ABAC66-FE26-402F-989D-1EC51A60306C}"/>
    <hyperlink ref="F38" r:id="rId158" display="http://maps.google.com/?output=embed&amp;q=43.71235000,-70.18769722" xr:uid="{3B3465D2-C73A-4721-A04B-44A1CFDF1FFF}"/>
    <hyperlink ref="G38" r:id="rId159" display="http://maps.google.com/?output=embed&amp;q=43.71235000,-70.18769722" xr:uid="{806AA5D9-C534-436B-9A4B-90E740DC7A3E}"/>
    <hyperlink ref="P38" r:id="rId160" display="http://www.usharbormaster.com/secure/AuxAidReport_new.cfm?id=44482" xr:uid="{8D649E1A-9914-4CE0-B609-8375214B7B39}"/>
    <hyperlink ref="E39" r:id="rId161" display="http://www.usharbormaster.com/secure/auxview.cfm?recordid=44483" xr:uid="{F0BD8AD4-9EE7-496A-88C0-49E3C317642C}"/>
    <hyperlink ref="F39" r:id="rId162" display="http://maps.google.com/?output=embed&amp;q=43.71198889,-70.18813333" xr:uid="{29E68B79-ACC5-4CC0-A1F4-B3BA6207B012}"/>
    <hyperlink ref="G39" r:id="rId163" display="http://maps.google.com/?output=embed&amp;q=43.71198889,-70.18813333" xr:uid="{B7E10198-50EE-4F1D-946E-C160936E9AAE}"/>
    <hyperlink ref="P39" r:id="rId164" display="http://www.usharbormaster.com/secure/AuxAidReport_new.cfm?id=44483" xr:uid="{26EEC574-4C64-47CE-9F1F-C50289604A7A}"/>
    <hyperlink ref="E40" r:id="rId165" display="http://www.usharbormaster.com/secure/auxview.cfm?recordid=28282" xr:uid="{6EE85370-0CA7-47A6-B39B-C43212647B56}"/>
    <hyperlink ref="F40" r:id="rId166" display="http://maps.google.com/?output=embed&amp;q=43.79950000,-70.15146667" xr:uid="{560773C4-4EF7-4D66-9CC0-250650573011}"/>
    <hyperlink ref="G40" r:id="rId167" display="http://maps.google.com/?output=embed&amp;q=43.79950000,-70.15146667" xr:uid="{63AD4F4A-AC2E-4D59-B6C0-0D708B210F50}"/>
    <hyperlink ref="P40" r:id="rId168" display="http://www.usharbormaster.com/secure/AuxAidReport_new.cfm?id=28282" xr:uid="{383F488A-12F3-421B-A4F3-9DFDDD538E29}"/>
    <hyperlink ref="E41" r:id="rId169" display="http://www.usharbormaster.com/secure/auxview.cfm?recordid=29070" xr:uid="{2585FC51-105C-4E74-BC04-4626C7E2EAC3}"/>
    <hyperlink ref="F41" r:id="rId170" display="http://maps.google.com/?output=embed&amp;q=43.74805556,-69.98769444" xr:uid="{2C6A8592-3C02-4350-A07F-957C359D97C1}"/>
    <hyperlink ref="G41" r:id="rId171" display="http://maps.google.com/?output=embed&amp;q=43.74805556,-69.98769444" xr:uid="{CED9E8F5-3F75-40A7-88C8-0914A31FE991}"/>
    <hyperlink ref="P41" r:id="rId172" display="http://www.usharbormaster.com/secure/AuxAidReport_new.cfm?id=29070" xr:uid="{CC2C9DC3-5EF3-440A-A185-2A4EA181BC5A}"/>
    <hyperlink ref="E42" r:id="rId173" display="http://www.usharbormaster.com/secure/auxview.cfm?recordid=29038" xr:uid="{F5CBCC15-B487-4054-9EAC-940CFDA26651}"/>
    <hyperlink ref="F42" r:id="rId174" display="http://maps.google.com/?output=embed&amp;q=43.74800000,-69.98738889" xr:uid="{2F309ED8-50AB-4501-A82C-0C9C49CBB652}"/>
    <hyperlink ref="G42" r:id="rId175" display="http://maps.google.com/?output=embed&amp;q=43.74800000,-69.98738889" xr:uid="{063D42FE-E275-4259-B39F-E852E8F26FB8}"/>
    <hyperlink ref="P42" r:id="rId176" display="http://www.usharbormaster.com/secure/AuxAidReport_new.cfm?id=29038" xr:uid="{EDDEEDA4-0AF3-4606-B588-DCF9AC9E2F9F}"/>
    <hyperlink ref="E43" r:id="rId177" display="http://www.usharbormaster.com/secure/auxview.cfm?recordid=40110" xr:uid="{B0C099DB-611B-4211-A032-08AFB333F868}"/>
    <hyperlink ref="F43" r:id="rId178" display="http://maps.google.com/?output=embed&amp;q=44.03104056,-69.53565778" xr:uid="{E08FACC8-1CB7-48A2-8AED-70DA8610E5C1}"/>
    <hyperlink ref="G43" r:id="rId179" display="http://maps.google.com/?output=embed&amp;q=44.03104056,-69.53565778" xr:uid="{A80E2DCB-2FFE-4611-A9C6-BB63B8BC9796}"/>
    <hyperlink ref="P43" r:id="rId180" display="http://www.usharbormaster.com/secure/AuxAidReport_new.cfm?id=40110" xr:uid="{6375C45A-F3FC-41DD-9C39-189A6A65AFDC}"/>
    <hyperlink ref="E44" r:id="rId181" display="http://www.usharbormaster.com/secure/auxview.cfm?recordid=40109" xr:uid="{0FABCBD5-0690-4807-A6CD-6CA5227FF30A}"/>
    <hyperlink ref="F44" r:id="rId182" display="http://maps.google.com/?output=embed&amp;q=44.03209444,-69.53482778" xr:uid="{A9045358-F209-4A6F-8AC5-E3BF9104E939}"/>
    <hyperlink ref="G44" r:id="rId183" display="http://maps.google.com/?output=embed&amp;q=44.03209444,-69.53482778" xr:uid="{A266E38A-3379-419D-B414-A3DE39B00F53}"/>
    <hyperlink ref="P44" r:id="rId184" display="http://www.usharbormaster.com/secure/AuxAidReport_new.cfm?id=40109" xr:uid="{DEB5A4F0-F84A-40B1-B3DF-7E888C0DBC6F}"/>
    <hyperlink ref="E45" r:id="rId185" display="http://www.usharbormaster.com/secure/auxview.cfm?recordid=36825" xr:uid="{8720399F-7548-49A3-9D5F-9AC22FEF3BFA}"/>
    <hyperlink ref="F45" r:id="rId186" display="http://maps.google.com/?output=embed&amp;q=43.79667500,-69.95395833" xr:uid="{5BF70B8A-D41C-4C79-A3E2-26D8B4CCDB8B}"/>
    <hyperlink ref="G45" r:id="rId187" display="http://maps.google.com/?output=embed&amp;q=43.79667500,-69.95395833" xr:uid="{6544137C-685F-40D3-BAD5-1E16087A9CA1}"/>
    <hyperlink ref="P45" r:id="rId188" display="http://www.usharbormaster.com/secure/AuxAidReport_new.cfm?id=36825" xr:uid="{C81E0E0C-AF3D-40EE-9537-A46A9D7607F9}"/>
    <hyperlink ref="E46" r:id="rId189" display="http://www.usharbormaster.com/secure/auxview.cfm?recordid=25793" xr:uid="{97226024-F450-449B-8453-7809EBEF87D8}"/>
    <hyperlink ref="F46" r:id="rId190" display="http://maps.google.com/?output=embed&amp;q=43.15655000,-70.83094444" xr:uid="{377311D0-391E-4373-9990-BDF75D7ABD3B}"/>
    <hyperlink ref="G46" r:id="rId191" display="http://maps.google.com/?output=embed&amp;q=43.15655000,-70.83094444" xr:uid="{6244DC1F-4980-46FD-AB82-BDA84B5D386B}"/>
    <hyperlink ref="P46" r:id="rId192" display="http://www.usharbormaster.com/secure/AuxAidReport_new.cfm?id=25793" xr:uid="{84F08AD8-0AC1-473C-96A9-38E10B7700A8}"/>
    <hyperlink ref="E47" r:id="rId193" display="http://www.usharbormaster.com/secure/auxview.cfm?recordid=44771" xr:uid="{D0CFD7B6-1E21-487C-A1A1-686C5C987AEA}"/>
    <hyperlink ref="F47" r:id="rId194" display="http://maps.google.com/?output=embed&amp;q=43.85757500,-69.66427500" xr:uid="{0546A928-E64F-4756-92B2-16AC99A1827A}"/>
    <hyperlink ref="G47" r:id="rId195" display="http://maps.google.com/?output=embed&amp;q=43.85757500,-69.66427500" xr:uid="{315C1A7A-47DE-426C-92A1-3B460D116C64}"/>
    <hyperlink ref="P47" r:id="rId196" display="http://www.usharbormaster.com/secure/AuxAidReport_new.cfm?id=44771" xr:uid="{698B424F-D7FB-4DE6-A303-C32F258F5B37}"/>
    <hyperlink ref="E48" r:id="rId197" display="http://www.usharbormaster.com/secure/auxview.cfm?recordid=44770" xr:uid="{E359CF9F-E35E-4B22-B68F-4E31708E9A0A}"/>
    <hyperlink ref="F48" r:id="rId198" display="http://maps.google.com/?output=embed&amp;q=43.85694722,-69.66428056" xr:uid="{C782A2C6-E235-4BC2-A96F-A10C5C6B111F}"/>
    <hyperlink ref="G48" r:id="rId199" display="http://maps.google.com/?output=embed&amp;q=43.85694722,-69.66428056" xr:uid="{AFFAA3E1-1671-4545-BF5B-6A2687B4B115}"/>
    <hyperlink ref="P48" r:id="rId200" display="http://www.usharbormaster.com/secure/AuxAidReport_new.cfm?id=44770" xr:uid="{67C20437-401B-444F-B95D-90824ECBE4D7}"/>
    <hyperlink ref="E49" r:id="rId201" display="http://www.usharbormaster.com/secure/auxview.cfm?recordid=44722" xr:uid="{DFAC7656-A1CD-464A-A531-71E14337E346}"/>
    <hyperlink ref="F49" r:id="rId202" display="http://maps.google.com/?output=embed&amp;q=42.95054972,-70.71471972" xr:uid="{5CA285B7-3A5C-4502-AA81-2F9DEBD89DF5}"/>
    <hyperlink ref="G49" r:id="rId203" display="http://maps.google.com/?output=embed&amp;q=42.95054972,-70.71471972" xr:uid="{52518607-2F2B-441A-8CDF-000BF77E3845}"/>
    <hyperlink ref="P49" r:id="rId204" display="http://www.usharbormaster.com/secure/AuxAidReport_new.cfm?id=44722" xr:uid="{A6586540-E1A0-4E3E-AFE8-BA1A6AB00354}"/>
    <hyperlink ref="E50" r:id="rId205" display="http://www.usharbormaster.com/secure/auxview.cfm?recordid=36843" xr:uid="{ED4AFC29-E3F8-4F99-B599-5CE7E3465B66}"/>
    <hyperlink ref="F50" r:id="rId206" display="http://maps.google.com/?output=embed&amp;q=43.49229167,-70.44044444" xr:uid="{B22D26C1-FE7B-46DF-8751-21263A382E18}"/>
    <hyperlink ref="G50" r:id="rId207" display="http://maps.google.com/?output=embed&amp;q=43.49229167,-70.44044444" xr:uid="{5E0729AB-A0BA-40B7-B633-0FB2E990EC06}"/>
    <hyperlink ref="P50" r:id="rId208" display="http://www.usharbormaster.com/secure/AuxAidReport_new.cfm?id=36843" xr:uid="{37BEB176-6977-42F1-B008-AA72183CD5C0}"/>
    <hyperlink ref="E51" r:id="rId209" display="http://www.usharbormaster.com/secure/auxview.cfm?recordid=36844" xr:uid="{D7C33045-C13F-49C5-8F84-D51EE6DA3DAC}"/>
    <hyperlink ref="F51" r:id="rId210" display="http://maps.google.com/?output=embed&amp;q=43.49247222,-70.44025000" xr:uid="{272D9AEA-1571-45CA-9A4D-8B3E15854DE2}"/>
    <hyperlink ref="G51" r:id="rId211" display="http://maps.google.com/?output=embed&amp;q=43.49247222,-70.44025000" xr:uid="{6DD18353-E488-4530-9556-884B3B60823A}"/>
    <hyperlink ref="P51" r:id="rId212" display="http://www.usharbormaster.com/secure/AuxAidReport_new.cfm?id=36844" xr:uid="{39EEC850-E22F-4D16-A309-54FC82CA737B}"/>
    <hyperlink ref="E52" r:id="rId213" display="http://www.usharbormaster.com/secure/auxview.cfm?recordid=36845" xr:uid="{93674B9D-E3EF-4273-9341-C0638B3CE2C5}"/>
    <hyperlink ref="F52" r:id="rId214" display="http://maps.google.com/?output=embed&amp;q=43.49400000,-70.44472222" xr:uid="{95EC780C-26BB-46EA-976F-ABDD2B978192}"/>
    <hyperlink ref="G52" r:id="rId215" display="http://maps.google.com/?output=embed&amp;q=43.49400000,-70.44472222" xr:uid="{30E53AE6-E9A1-47FC-8C1A-123586736FCF}"/>
    <hyperlink ref="P52" r:id="rId216" display="http://www.usharbormaster.com/secure/AuxAidReport_new.cfm?id=36845" xr:uid="{CF8A39E6-4165-4E3F-99C2-B15C19DCCD61}"/>
    <hyperlink ref="E53" r:id="rId217" display="http://www.usharbormaster.com/secure/auxview.cfm?recordid=36846" xr:uid="{EEBA2D11-2B5F-4E72-9A14-B18D0BE6E0E0}"/>
    <hyperlink ref="F53" r:id="rId218" display="http://maps.google.com/?output=embed&amp;q=43.49408333,-70.44441667" xr:uid="{5C26235A-B5A5-48F7-B206-D5A717EC77EE}"/>
    <hyperlink ref="G53" r:id="rId219" display="http://maps.google.com/?output=embed&amp;q=43.49408333,-70.44441667" xr:uid="{CDEDCC6F-A15D-4CB8-B0E7-579945FFF2F9}"/>
    <hyperlink ref="P53" r:id="rId220" display="http://www.usharbormaster.com/secure/AuxAidReport_new.cfm?id=36846" xr:uid="{720ABD8A-6094-4EC5-960B-8DAFC4F1E089}"/>
    <hyperlink ref="E54" r:id="rId221" display="http://www.usharbormaster.com/secure/auxview.cfm?recordid=36847" xr:uid="{81DC970D-5A9F-4FC5-94FB-C54CDB180BF6}"/>
    <hyperlink ref="F54" r:id="rId222" display="http://maps.google.com/?output=embed&amp;q=43.49300000,-70.44619444" xr:uid="{B2590D21-3A5A-4DAF-A7C8-B2F01DE6F68E}"/>
    <hyperlink ref="G54" r:id="rId223" display="http://maps.google.com/?output=embed&amp;q=43.49300000,-70.44619444" xr:uid="{B895A6F1-A705-40A0-9952-4FC7489927D9}"/>
    <hyperlink ref="P54" r:id="rId224" display="http://www.usharbormaster.com/secure/AuxAidReport_new.cfm?id=36847" xr:uid="{83C0B17D-69DE-4891-9C6A-FAC02D244FE0}"/>
    <hyperlink ref="E55" r:id="rId225" display="http://www.usharbormaster.com/secure/auxview.cfm?recordid=36848" xr:uid="{70EDEEE3-7D19-4585-8973-A8372E34D2AF}"/>
    <hyperlink ref="F55" r:id="rId226" display="http://maps.google.com/?output=embed&amp;q=43.49302778,-70.44661111" xr:uid="{935675E4-BFB3-4247-BD1D-42DEAEC3070E}"/>
    <hyperlink ref="G55" r:id="rId227" display="http://maps.google.com/?output=embed&amp;q=43.49302778,-70.44661111" xr:uid="{CF5EB298-D9F7-43E8-9051-C57C7AA633CB}"/>
    <hyperlink ref="P55" r:id="rId228" display="http://www.usharbormaster.com/secure/AuxAidReport_new.cfm?id=36848" xr:uid="{87AD3FE3-5826-4656-8C21-2ED3D727FB41}"/>
    <hyperlink ref="E56" r:id="rId229" display="http://www.usharbormaster.com/secure/auxview.cfm?recordid=23597" xr:uid="{567C6D2C-7D15-41DE-A45F-63A1CFE7A66F}"/>
    <hyperlink ref="F56" r:id="rId230" display="http://maps.google.com/?output=embed&amp;q=43.64235167,-70.25980000" xr:uid="{ECF8B858-E216-4A68-8709-C4623C9D5EE4}"/>
    <hyperlink ref="G56" r:id="rId231" display="http://maps.google.com/?output=embed&amp;q=43.64235167,-70.25980000" xr:uid="{A7AC4068-AED9-452E-A9BA-4D05463EED1B}"/>
    <hyperlink ref="P56" r:id="rId232" display="http://www.usharbormaster.com/secure/AuxAidReport_new.cfm?id=23597" xr:uid="{21756004-C3A0-47EA-ACDE-D1FF7C8D825F}"/>
    <hyperlink ref="E57" r:id="rId233" display="http://www.usharbormaster.com/secure/auxview.cfm?recordid=32396" xr:uid="{85D1902C-0FC6-4B09-BD6A-0D60A8D6EBA7}"/>
    <hyperlink ref="F57" r:id="rId234" display="http://maps.google.com/?output=embed&amp;q=43.86126667,-69.56100000" xr:uid="{9A82DD26-473E-49FA-8A61-64EAA56C2A20}"/>
    <hyperlink ref="G57" r:id="rId235" display="http://maps.google.com/?output=embed&amp;q=43.86126667,-69.56100000" xr:uid="{562A5672-3264-49F4-9E9D-073540352334}"/>
    <hyperlink ref="P57" r:id="rId236" display="http://www.usharbormaster.com/secure/AuxAidReport_new.cfm?id=32396" xr:uid="{738DDC17-0537-4223-881E-B6623C5D59A4}"/>
    <hyperlink ref="E58" r:id="rId237" display="http://www.usharbormaster.com/secure/auxview.cfm?recordid=30845" xr:uid="{36789A90-A20F-4DDC-8491-AC7E42120FFD}"/>
    <hyperlink ref="F58" r:id="rId238" display="http://maps.google.com/?output=embed&amp;q=43.85373333,-69.72898056" xr:uid="{38CEFFE0-7D4B-4770-A890-EBD2F0AA8533}"/>
    <hyperlink ref="G58" r:id="rId239" display="http://maps.google.com/?output=embed&amp;q=43.85373333,-69.72898056" xr:uid="{2047CC42-0C5F-4D55-BD69-972E15D4EECC}"/>
    <hyperlink ref="P58" r:id="rId240" display="http://www.usharbormaster.com/secure/AuxAidReport_new.cfm?id=30845" xr:uid="{3BABADF0-4E6A-47C5-9BB2-0A297CE705B3}"/>
    <hyperlink ref="E59" r:id="rId241" display="http://www.usharbormaster.com/secure/auxview.cfm?recordid=31066" xr:uid="{6AA96EE1-6DBC-4B1D-AD7D-CEB366916948}"/>
    <hyperlink ref="F59" r:id="rId242" display="http://maps.google.com/?output=embed&amp;q=43.81136944,-69.74578611" xr:uid="{6A2715F7-C1D2-4AD9-94EA-176D81532DEE}"/>
    <hyperlink ref="G59" r:id="rId243" display="http://maps.google.com/?output=embed&amp;q=43.81136944,-69.74578611" xr:uid="{BBB8A89B-A1E9-4DC7-AF52-22AD8DDF253D}"/>
    <hyperlink ref="P59" r:id="rId244" display="http://www.usharbormaster.com/secure/AuxAidReport_new.cfm?id=31066" xr:uid="{4DAEB08E-3874-43EC-9E42-28E2F6F47BAC}"/>
    <hyperlink ref="E60" r:id="rId245" display="http://www.usharbormaster.com/secure/auxview.cfm?recordid=31067" xr:uid="{A9C705C0-FC48-45D3-A3D6-91595F3668FA}"/>
    <hyperlink ref="F60" r:id="rId246" display="http://maps.google.com/?output=embed&amp;q=43.80952778,-69.74655556" xr:uid="{29B12A38-0672-4C20-AA89-C8275F2DA44B}"/>
    <hyperlink ref="G60" r:id="rId247" display="http://maps.google.com/?output=embed&amp;q=43.80952778,-69.74655556" xr:uid="{F960BC55-5D4F-4CA2-AC36-022EA7DA607A}"/>
    <hyperlink ref="P60" r:id="rId248" display="http://www.usharbormaster.com/secure/AuxAidReport_new.cfm?id=31067" xr:uid="{10F229C9-5F64-4C6E-B2B7-9A7FA0D597BD}"/>
    <hyperlink ref="E61" r:id="rId249" display="http://www.usharbormaster.com/secure/auxview.cfm?recordid=31068" xr:uid="{105887CB-FF6A-4797-B140-2A11B133246C}"/>
    <hyperlink ref="F61" r:id="rId250" display="http://maps.google.com/?output=embed&amp;q=43.83958333,-69.71347222" xr:uid="{376DDC38-11B2-4BDB-AE94-EE79CE4B5B4B}"/>
    <hyperlink ref="G61" r:id="rId251" display="http://maps.google.com/?output=embed&amp;q=43.83958333,-69.71347222" xr:uid="{BA3DF192-08A0-494C-ACDB-0C8A77578A7C}"/>
    <hyperlink ref="P61" r:id="rId252" display="http://www.usharbormaster.com/secure/AuxAidReport_new.cfm?id=31068" xr:uid="{D93CFFB2-CBC8-40EF-9A43-8456E3E2D051}"/>
    <hyperlink ref="E62" r:id="rId253" display="http://www.usharbormaster.com/secure/auxview.cfm?recordid=31069" xr:uid="{2113B44A-CAD0-4C06-B338-AC7BB1D00453}"/>
    <hyperlink ref="F62" r:id="rId254" display="http://maps.google.com/?output=embed&amp;q=43.82781389,-69.70643056" xr:uid="{7B725098-03B8-4B76-B0A6-7C627DC5A3C9}"/>
    <hyperlink ref="G62" r:id="rId255" display="http://maps.google.com/?output=embed&amp;q=43.82781389,-69.70643056" xr:uid="{E3018F3C-74E0-4E12-9226-C693ADCF30F1}"/>
    <hyperlink ref="P62" r:id="rId256" display="http://www.usharbormaster.com/secure/AuxAidReport_new.cfm?id=31069" xr:uid="{92D89EC3-31BC-4E04-8682-71ACCE5A7922}"/>
    <hyperlink ref="E63" r:id="rId257" display="http://www.usharbormaster.com/secure/auxview.cfm?recordid=31070" xr:uid="{C7F55FCF-70F4-40D7-9C40-5BB15BBBFEF6}"/>
    <hyperlink ref="F63" r:id="rId258" display="http://maps.google.com/?output=embed&amp;q=43.82322778,-69.70573611" xr:uid="{C9747007-2362-4AA3-A3AE-70EDB93C743B}"/>
    <hyperlink ref="G63" r:id="rId259" display="http://maps.google.com/?output=embed&amp;q=43.82322778,-69.70573611" xr:uid="{B2855E00-0D4C-4D97-BC4C-E87B129736B5}"/>
    <hyperlink ref="P63" r:id="rId260" display="http://www.usharbormaster.com/secure/AuxAidReport_new.cfm?id=31070" xr:uid="{8F0A1A4E-9730-4C33-B178-614BBD712734}"/>
    <hyperlink ref="E64" r:id="rId261" display="http://www.usharbormaster.com/secure/auxview.cfm?recordid=31071" xr:uid="{DFF8E62F-3279-4EAB-AF23-8AE04F85D82A}"/>
    <hyperlink ref="F64" r:id="rId262" display="http://maps.google.com/?output=embed&amp;q=43.81926389,-69.71020833" xr:uid="{C0C65358-72FB-47D0-A4B4-7F72B4E9ED38}"/>
    <hyperlink ref="G64" r:id="rId263" display="http://maps.google.com/?output=embed&amp;q=43.81926389,-69.71020833" xr:uid="{347634B2-29EE-4EDB-8151-AD23B9A42E8F}"/>
    <hyperlink ref="P64" r:id="rId264" display="http://www.usharbormaster.com/secure/AuxAidReport_new.cfm?id=31071" xr:uid="{22CE358C-C9A0-40EB-8ED0-064BA24D652C}"/>
    <hyperlink ref="E65" r:id="rId265" display="http://www.usharbormaster.com/secure/auxview.cfm?recordid=31072" xr:uid="{98411A73-026E-4997-A8FC-7DCB03590E60}"/>
    <hyperlink ref="F65" r:id="rId266" display="http://maps.google.com/?output=embed&amp;q=43.80705833,-69.71856389" xr:uid="{CA21366A-A8C4-4E7B-B167-8896A3848D1D}"/>
    <hyperlink ref="G65" r:id="rId267" display="http://maps.google.com/?output=embed&amp;q=43.80705833,-69.71856389" xr:uid="{BFC9E284-C43E-4D83-BBB2-5BC2B037CBBD}"/>
    <hyperlink ref="P65" r:id="rId268" display="http://www.usharbormaster.com/secure/AuxAidReport_new.cfm?id=31072" xr:uid="{7C971FE0-3825-49E3-A4D5-0BDF52841302}"/>
    <hyperlink ref="E66" r:id="rId269" display="http://www.usharbormaster.com/secure/auxview.cfm?recordid=44620" xr:uid="{790DA5BA-220D-4A30-B651-413EB31F0C28}"/>
    <hyperlink ref="F66" r:id="rId270" display="http://maps.google.com/?output=embed&amp;q=43.34472222,-70.48194444" xr:uid="{70523941-BBF6-4864-B92E-B17333A21120}"/>
    <hyperlink ref="G66" r:id="rId271" display="http://maps.google.com/?output=embed&amp;q=43.34472222,-70.48194444" xr:uid="{48218C87-798F-4B75-8382-8E8F7ACD0B53}"/>
    <hyperlink ref="P66" r:id="rId272" display="http://www.usharbormaster.com/secure/AuxAidReport_new.cfm?id=44620" xr:uid="{4509C897-80EF-49CA-8F6F-90FA1CCD4E10}"/>
    <hyperlink ref="E67" r:id="rId273" display="http://www.usharbormaster.com/secure/auxview.cfm?recordid=43988" xr:uid="{BBF97F44-07ED-4560-A04E-800D872D8A97}"/>
    <hyperlink ref="F67" r:id="rId274" display="http://maps.google.com/?output=embed&amp;q=43.80249278,-70.04369889" xr:uid="{E945A905-8371-4E21-91D9-F5834405B681}"/>
    <hyperlink ref="G67" r:id="rId275" display="http://maps.google.com/?output=embed&amp;q=43.80249278,-70.04369889" xr:uid="{4F8941AD-B9B6-4918-A62F-DA05E524159F}"/>
    <hyperlink ref="P67" r:id="rId276" display="http://www.usharbormaster.com/secure/AuxAidReport_new.cfm?id=43988" xr:uid="{C3B1104F-CF3C-4FFE-8C1B-8C89F2A059C9}"/>
    <hyperlink ref="E68" r:id="rId277" display="http://www.usharbormaster.com/secure/auxview.cfm?recordid=42697" xr:uid="{BD62A5BC-267B-4E77-9937-FBA802FAC37E}"/>
    <hyperlink ref="F68" r:id="rId278" display="http://maps.google.com/?output=embed&amp;q=43.76606667,-69.94751667" xr:uid="{8DE8D532-6901-4944-8105-C1D55F5970FA}"/>
    <hyperlink ref="G68" r:id="rId279" display="http://maps.google.com/?output=embed&amp;q=43.76606667,-69.94751667" xr:uid="{5CC19F03-683E-495D-BE1E-6CA187742DE1}"/>
    <hyperlink ref="P68" r:id="rId280" display="http://www.usharbormaster.com/secure/AuxAidReport_new.cfm?id=42697" xr:uid="{FB21D314-0C7F-47F0-822A-5B8CF9FC6E01}"/>
    <hyperlink ref="E69" r:id="rId281" display="http://www.usharbormaster.com/secure/auxview.cfm?recordid=28311" xr:uid="{6CD4D87B-C1D1-4C58-A5F7-5132563C7238}"/>
    <hyperlink ref="F69" r:id="rId282" display="http://maps.google.com/?output=embed&amp;q=43.72331667,-70.19855000" xr:uid="{85744D73-1B36-4274-914B-DE38BE09D939}"/>
    <hyperlink ref="G69" r:id="rId283" display="http://maps.google.com/?output=embed&amp;q=43.72331667,-70.19855000" xr:uid="{E5C122B6-53AD-47C1-A39F-4B6C2340C422}"/>
    <hyperlink ref="P69" r:id="rId284" display="http://www.usharbormaster.com/secure/AuxAidReport_new.cfm?id=28311" xr:uid="{FC4C71E4-A38B-4D72-9D32-EEB9ACB86A63}"/>
    <hyperlink ref="E70" r:id="rId285" display="http://www.usharbormaster.com/secure/auxview.cfm?recordid=28310" xr:uid="{42B45CAF-FE5A-44EF-BCD2-7419DC3552CE}"/>
    <hyperlink ref="F70" r:id="rId286" display="http://maps.google.com/?output=embed&amp;q=43.72380000,-70.19803333" xr:uid="{AA532D88-B1B7-4267-9F96-24946F7F4986}"/>
    <hyperlink ref="G70" r:id="rId287" display="http://maps.google.com/?output=embed&amp;q=43.72380000,-70.19803333" xr:uid="{2F8585EC-2353-4FB9-A237-9AA0056CB3C0}"/>
    <hyperlink ref="P70" r:id="rId288" display="http://www.usharbormaster.com/secure/AuxAidReport_new.cfm?id=28310" xr:uid="{A6D5C167-4E7B-46D9-A46F-8D7E876DC0D1}"/>
    <hyperlink ref="E71" r:id="rId289" display="http://www.usharbormaster.com/secure/auxview.cfm?recordid=44019" xr:uid="{6249350C-3737-4013-95F1-B176F4E245AC}"/>
    <hyperlink ref="F71" r:id="rId290" display="http://maps.google.com/?output=embed&amp;q=43.86391667,-69.67698333" xr:uid="{465D3FF7-9FFC-4048-9E0B-A87581A661D8}"/>
    <hyperlink ref="G71" r:id="rId291" display="http://maps.google.com/?output=embed&amp;q=43.86391667,-69.67698333" xr:uid="{DC4F006B-ABDC-4665-8A9C-F9C4FCFFD4D7}"/>
    <hyperlink ref="P71" r:id="rId292" display="http://www.usharbormaster.com/secure/AuxAidReport_new.cfm?id=44019" xr:uid="{782B128A-11C2-4897-A81A-0D9FB9BBF994}"/>
    <hyperlink ref="E72" r:id="rId293" display="http://www.usharbormaster.com/secure/auxview.cfm?recordid=44020" xr:uid="{D5FDF912-CCC4-49D2-8A1A-FEDCDC2AA461}"/>
    <hyperlink ref="F72" r:id="rId294" display="http://maps.google.com/?output=embed&amp;q=43.86346667,-69.67731667" xr:uid="{8CC08A56-F6A7-4E42-B568-A48EF13AB6B2}"/>
    <hyperlink ref="G72" r:id="rId295" display="http://maps.google.com/?output=embed&amp;q=43.86346667,-69.67731667" xr:uid="{376C1A6A-DB6F-4AFD-B7FC-A81264931DC4}"/>
    <hyperlink ref="P72" r:id="rId296" display="http://www.usharbormaster.com/secure/AuxAidReport_new.cfm?id=44020" xr:uid="{28587302-3358-40B8-88EA-33E675747F08}"/>
    <hyperlink ref="E73" r:id="rId297" display="http://www.usharbormaster.com/secure/auxview.cfm?recordid=44021" xr:uid="{F13B649A-72B2-4A07-A0DE-465673C96CB4}"/>
    <hyperlink ref="F73" r:id="rId298" display="http://maps.google.com/?output=embed&amp;q=43.84896667,-69.67876667" xr:uid="{27A0F5B4-4A95-4D3E-B6DB-8B9323E4C069}"/>
    <hyperlink ref="G73" r:id="rId299" display="http://maps.google.com/?output=embed&amp;q=43.84896667,-69.67876667" xr:uid="{98A85719-D243-4795-9BC9-BC6BAF4EECC0}"/>
    <hyperlink ref="P73" r:id="rId300" display="http://www.usharbormaster.com/secure/AuxAidReport_new.cfm?id=44021" xr:uid="{B86D3D7A-E012-40C1-95AE-40D3D782AFF1}"/>
    <hyperlink ref="E74" r:id="rId301" display="http://www.usharbormaster.com/secure/auxview.cfm?recordid=44022" xr:uid="{14551FAC-8F44-4755-BC23-927EEFEA33A5}"/>
    <hyperlink ref="F74" r:id="rId302" display="http://maps.google.com/?output=embed&amp;q=43.86558333,-69.67946667" xr:uid="{7EF7D794-95A2-40F0-A2DA-05961F83ACFC}"/>
    <hyperlink ref="G74" r:id="rId303" display="http://maps.google.com/?output=embed&amp;q=43.86558333,-69.67946667" xr:uid="{560D579E-4F40-4327-9416-782565366ACE}"/>
    <hyperlink ref="P74" r:id="rId304" display="http://www.usharbormaster.com/secure/AuxAidReport_new.cfm?id=44022" xr:uid="{27AF6D09-9364-4488-9C8E-C70301D15C64}"/>
    <hyperlink ref="E75" r:id="rId305" display="http://www.usharbormaster.com/secure/auxview.cfm?recordid=30375" xr:uid="{705D3C2A-A418-4F15-AF79-2592142A3DD1}"/>
    <hyperlink ref="F75" r:id="rId306" display="http://maps.google.com/?output=embed&amp;q=43.70826111,-70.15868611" xr:uid="{C776FFC3-6E5B-4DAC-AF78-8EFB128115E9}"/>
    <hyperlink ref="G75" r:id="rId307" display="http://maps.google.com/?output=embed&amp;q=43.70826111,-70.15868611" xr:uid="{21C64CD4-2B1F-4CDF-B8A4-6E11652E456E}"/>
    <hyperlink ref="P75" r:id="rId308" display="http://www.usharbormaster.com/secure/AuxAidReport_new.cfm?id=30375" xr:uid="{60B857BE-9104-47ED-AAF8-235F86B585BD}"/>
    <hyperlink ref="E76" r:id="rId309" display="http://www.usharbormaster.com/secure/auxview.cfm?recordid=30376" xr:uid="{DCF84D83-1AEB-4AB3-A26E-750512B3471C}"/>
    <hyperlink ref="F76" r:id="rId310" display="http://maps.google.com/?output=embed&amp;q=43.70792778,-70.15865000" xr:uid="{D757FDB5-B847-41D2-88D4-37B8AAF1A61E}"/>
    <hyperlink ref="G76" r:id="rId311" display="http://maps.google.com/?output=embed&amp;q=43.70792778,-70.15865000" xr:uid="{95BE1902-3BA4-4E7B-8447-FD000E97873B}"/>
    <hyperlink ref="P76" r:id="rId312" display="http://www.usharbormaster.com/secure/AuxAidReport_new.cfm?id=30376" xr:uid="{B8DCEBDA-984F-4A47-9CB7-462BC53AA66E}"/>
    <hyperlink ref="E77" r:id="rId313" display="http://www.usharbormaster.com/secure/auxview.cfm?recordid=30377" xr:uid="{B676F3D8-E6EC-4058-8690-63FA7C4D13AA}"/>
    <hyperlink ref="F77" r:id="rId314" display="http://maps.google.com/?output=embed&amp;q=43.70813889,-70.15634722" xr:uid="{62EC2522-BEF3-4DFA-B8E6-4D146CCDF661}"/>
    <hyperlink ref="G77" r:id="rId315" display="http://maps.google.com/?output=embed&amp;q=43.70813889,-70.15634722" xr:uid="{90EAEBC1-40EB-4058-A31D-85E5B935FB27}"/>
    <hyperlink ref="P77" r:id="rId316" display="http://www.usharbormaster.com/secure/AuxAidReport_new.cfm?id=30377" xr:uid="{E54D6E15-E567-4B26-87C2-C669D3A333EC}"/>
    <hyperlink ref="E78" r:id="rId317" display="http://www.usharbormaster.com/secure/auxview.cfm?recordid=30378" xr:uid="{09531CAB-A884-4A74-951D-8158FD974DCD}"/>
    <hyperlink ref="F78" r:id="rId318" display="http://maps.google.com/?output=embed&amp;q=43.70779444,-70.15634444" xr:uid="{7D2878C0-61D8-432A-8D2C-68368B635123}"/>
    <hyperlink ref="G78" r:id="rId319" display="http://maps.google.com/?output=embed&amp;q=43.70779444,-70.15634444" xr:uid="{1B20A0BD-4871-44C6-B596-F30F19370FE5}"/>
    <hyperlink ref="P78" r:id="rId320" display="http://www.usharbormaster.com/secure/AuxAidReport_new.cfm?id=30378" xr:uid="{5D9C164D-9304-4EF3-B883-80CBEC87819B}"/>
    <hyperlink ref="E79" r:id="rId321" display="http://www.usharbormaster.com/secure/auxview.cfm?recordid=44487" xr:uid="{969689D9-F332-4329-9F1D-1E48AA727D32}"/>
    <hyperlink ref="F79" r:id="rId322" display="http://maps.google.com/?output=embed&amp;q=43.70808333,-70.15733889" xr:uid="{475D3D58-E7AA-401F-B37B-AE5E4FFE72D4}"/>
    <hyperlink ref="G79" r:id="rId323" display="http://maps.google.com/?output=embed&amp;q=43.70808333,-70.15733889" xr:uid="{73CA269A-EEC6-498E-A63D-4C3735CFF8DD}"/>
    <hyperlink ref="P79" r:id="rId324" display="http://www.usharbormaster.com/secure/AuxAidReport_new.cfm?id=44487" xr:uid="{E065B641-A209-40F9-A01A-2F72EF0C7E80}"/>
    <hyperlink ref="E80" r:id="rId325" display="http://www.usharbormaster.com/secure/auxview.cfm?recordid=32332" xr:uid="{FCC8033D-D374-40AC-ACD1-0F6D81D7FF32}"/>
    <hyperlink ref="F80" r:id="rId326" display="http://maps.google.com/?output=embed&amp;q=43.82519444,-69.58336111" xr:uid="{F082907D-9986-4F19-A31C-344E4431EDCD}"/>
    <hyperlink ref="G80" r:id="rId327" display="http://maps.google.com/?output=embed&amp;q=43.82519444,-69.58336111" xr:uid="{EB51E940-5D60-4141-B4A0-5F6C5D62362B}"/>
    <hyperlink ref="P80" r:id="rId328" display="http://www.usharbormaster.com/secure/AuxAidReport_new.cfm?id=32332" xr:uid="{3817552C-6012-4BAE-B22E-2F55037EA779}"/>
    <hyperlink ref="E81" r:id="rId329" display="http://www.usharbormaster.com/secure/auxview.cfm?recordid=36911" xr:uid="{C170E308-66F4-49DD-A247-C53A7A7AA52D}"/>
    <hyperlink ref="F81" r:id="rId330" display="http://maps.google.com/?output=embed&amp;q=43.40150000,-70.39900000" xr:uid="{7A778156-44B3-4AC6-9E6E-37F648A8E74F}"/>
    <hyperlink ref="G81" r:id="rId331" display="http://maps.google.com/?output=embed&amp;q=43.40150000,-70.39900000" xr:uid="{82164B0C-9F7A-4A4B-A7E5-F81632E0CC0C}"/>
    <hyperlink ref="P81" r:id="rId332" display="http://www.usharbormaster.com/secure/AuxAidReport_new.cfm?id=36911" xr:uid="{20768465-B5E5-4E7D-9CEE-F48CEE58D318}"/>
    <hyperlink ref="E82" r:id="rId333" display="http://www.usharbormaster.com/secure/auxview.cfm?recordid=32394" xr:uid="{BF2F16C0-96A3-4EA1-8BBD-EA976E14FCD3}"/>
    <hyperlink ref="F82" r:id="rId334" display="http://maps.google.com/?output=embed&amp;q=43.83588333,-69.68011667" xr:uid="{28481937-EC29-4D0B-9848-BF3BF1EE1050}"/>
    <hyperlink ref="G82" r:id="rId335" display="http://maps.google.com/?output=embed&amp;q=43.83588333,-69.68011667" xr:uid="{504D361D-94B9-4682-BBA6-6DD4EFA1DFA1}"/>
    <hyperlink ref="P82" r:id="rId336" display="http://www.usharbormaster.com/secure/AuxAidReport_new.cfm?id=32394" xr:uid="{4B98422F-F39D-4439-B15B-E71B7EB531FD}"/>
    <hyperlink ref="E83" r:id="rId337" display="http://www.usharbormaster.com/secure/auxview.cfm?recordid=23602" xr:uid="{531E7324-2C66-4825-8147-D33116178114}"/>
    <hyperlink ref="F83" r:id="rId338" display="http://maps.google.com/?output=embed&amp;q=43.84852500,-69.63050000" xr:uid="{58115BBB-AA14-49D3-847D-06D82911B47E}"/>
    <hyperlink ref="G83" r:id="rId339" display="http://maps.google.com/?output=embed&amp;q=43.84852500,-69.63050000" xr:uid="{80051A99-917D-4D66-BA40-495EFB7D19D4}"/>
    <hyperlink ref="P83" r:id="rId340" display="http://www.usharbormaster.com/secure/AuxAidReport_new.cfm?id=23602" xr:uid="{1ED7385C-44F2-4193-BD9C-BFAD2B72C2EB}"/>
    <hyperlink ref="E84" r:id="rId341" display="http://www.usharbormaster.com/secure/auxview.cfm?recordid=29994" xr:uid="{E55C9621-E9E5-45BD-BD2F-B58BC9F60C2F}"/>
    <hyperlink ref="F84" r:id="rId342" display="http://maps.google.com/?output=embed&amp;q=43.84788333,-69.62850000" xr:uid="{2CB6711D-07BF-4860-96F7-7FE3F9E8C9A9}"/>
    <hyperlink ref="G84" r:id="rId343" display="http://maps.google.com/?output=embed&amp;q=43.84788333,-69.62850000" xr:uid="{C1FFC8C2-359F-4FB3-9FB3-101F72D1D0CB}"/>
    <hyperlink ref="P84" r:id="rId344" display="http://www.usharbormaster.com/secure/AuxAidReport_new.cfm?id=29994" xr:uid="{84A7ACDC-AC4D-465B-A6FA-A0A0F5E8035B}"/>
    <hyperlink ref="E85" r:id="rId345" display="http://www.usharbormaster.com/secure/auxview.cfm?recordid=28902" xr:uid="{77628AC6-9E9F-42CA-AEFA-24493BBB60C8}"/>
    <hyperlink ref="F85" r:id="rId346" display="http://maps.google.com/?output=embed&amp;q=43.82723333,-70.01580000" xr:uid="{BFE566CC-C850-487B-A0B2-5CE2BB24CC48}"/>
    <hyperlink ref="G85" r:id="rId347" display="http://maps.google.com/?output=embed&amp;q=43.82723333,-70.01580000" xr:uid="{5A7A43CA-CEBB-438D-A4FD-66A3D80B584C}"/>
    <hyperlink ref="P85" r:id="rId348" display="http://www.usharbormaster.com/secure/AuxAidReport_new.cfm?id=28902" xr:uid="{46BBBB1F-1710-4ED7-9D77-C0D248D11956}"/>
    <hyperlink ref="E86" r:id="rId349" display="http://www.usharbormaster.com/secure/auxview.cfm?recordid=28903" xr:uid="{E49F1F2F-875E-49E2-BEBC-34965EB856C2}"/>
    <hyperlink ref="F86" r:id="rId350" display="http://maps.google.com/?output=embed&amp;q=43.82745000,-70.01555000" xr:uid="{C7CE4801-04DD-4168-B8F1-AA87BE377995}"/>
    <hyperlink ref="G86" r:id="rId351" display="http://maps.google.com/?output=embed&amp;q=43.82745000,-70.01555000" xr:uid="{6C26057F-51D6-4215-9254-6F1A82A979D7}"/>
    <hyperlink ref="P86" r:id="rId352" display="http://www.usharbormaster.com/secure/AuxAidReport_new.cfm?id=28903" xr:uid="{C134D072-92E9-43C7-931A-BA26BBAE2B1F}"/>
    <hyperlink ref="E87" r:id="rId353" display="http://www.usharbormaster.com/secure/auxview.cfm?recordid=28900" xr:uid="{771A2AB2-FE84-4D20-9316-84159DF3DAA3}"/>
    <hyperlink ref="F87" r:id="rId354" display="http://maps.google.com/?output=embed&amp;q=43.82765000,-70.01623333" xr:uid="{17FC1A4C-5C81-4A34-AE59-B4A270F98891}"/>
    <hyperlink ref="G87" r:id="rId355" display="http://maps.google.com/?output=embed&amp;q=43.82765000,-70.01623333" xr:uid="{176B9F07-7FFC-491E-945C-87E51F562AEA}"/>
    <hyperlink ref="P87" r:id="rId356" display="http://www.usharbormaster.com/secure/AuxAidReport_new.cfm?id=28900" xr:uid="{12693C9E-DDE4-4A29-AEAA-246C273A1C26}"/>
    <hyperlink ref="E88" r:id="rId357" display="http://www.usharbormaster.com/secure/auxview.cfm?recordid=28901" xr:uid="{49DEADAE-C56D-457A-86CC-FFBAE8404376}"/>
    <hyperlink ref="F88" r:id="rId358" display="http://maps.google.com/?output=embed&amp;q=43.82783333,-70.01606667" xr:uid="{A087A719-7D2A-4B42-982C-1CEC43C98952}"/>
    <hyperlink ref="G88" r:id="rId359" display="http://maps.google.com/?output=embed&amp;q=43.82783333,-70.01606667" xr:uid="{D6392DB8-9306-44D1-981C-E526A56171CE}"/>
    <hyperlink ref="P88" r:id="rId360" display="http://www.usharbormaster.com/secure/AuxAidReport_new.cfm?id=28901" xr:uid="{ECB55638-5AE1-42F9-9C3E-7040A48647DA}"/>
    <hyperlink ref="E89" r:id="rId361" display="http://www.usharbormaster.com/secure/auxview.cfm?recordid=42623" xr:uid="{4D42E31B-647F-40EF-B978-9889C654122F}"/>
    <hyperlink ref="F89" r:id="rId362" display="http://maps.google.com/?output=embed&amp;q=43.83747778,-70.02151944" xr:uid="{CE69F065-9D11-4F4F-9734-AC66D8FCD1BC}"/>
    <hyperlink ref="G89" r:id="rId363" display="http://maps.google.com/?output=embed&amp;q=43.83747778,-70.02151944" xr:uid="{360849B0-F9C2-409C-8C2F-6565AC87B931}"/>
    <hyperlink ref="P89" r:id="rId364" display="http://www.usharbormaster.com/secure/AuxAidReport_new.cfm?id=42623" xr:uid="{79A29891-6B02-4453-BFC0-5A338CC1E509}"/>
    <hyperlink ref="E90" r:id="rId365" display="http://www.usharbormaster.com/secure/auxview.cfm?recordid=42626" xr:uid="{A9E3B579-59D8-4361-B114-8E3C502CF166}"/>
    <hyperlink ref="F90" r:id="rId366" display="http://maps.google.com/?output=embed&amp;q=43.83863889,-70.02361111" xr:uid="{34B696D3-2135-4673-8C2B-5D66C0346593}"/>
    <hyperlink ref="G90" r:id="rId367" display="http://maps.google.com/?output=embed&amp;q=43.83863889,-70.02361111" xr:uid="{2D7CB40A-227E-41B3-93B4-22FBF553D6BD}"/>
    <hyperlink ref="P90" r:id="rId368" display="http://www.usharbormaster.com/secure/AuxAidReport_new.cfm?id=42626" xr:uid="{79A0DF44-8E51-4AD5-9626-4BB3241E21ED}"/>
    <hyperlink ref="E91" r:id="rId369" display="http://www.usharbormaster.com/secure/auxview.cfm?recordid=42624" xr:uid="{F37B3A5E-A211-4EFF-B53C-1754A9382AE0}"/>
    <hyperlink ref="F91" r:id="rId370" display="http://maps.google.com/?output=embed&amp;q=43.83247500,-70.02697222" xr:uid="{386F9FAA-F967-4EEA-B29E-3D82C2FF51B0}"/>
    <hyperlink ref="G91" r:id="rId371" display="http://maps.google.com/?output=embed&amp;q=43.83247500,-70.02697222" xr:uid="{A2643344-A8AF-49F9-91CD-162617F4880B}"/>
    <hyperlink ref="P91" r:id="rId372" display="http://www.usharbormaster.com/secure/AuxAidReport_new.cfm?id=42624" xr:uid="{84777F45-96EC-4015-B0B3-D18EF3A6A336}"/>
    <hyperlink ref="E92" r:id="rId373" display="http://www.usharbormaster.com/secure/auxview.cfm?recordid=42625" xr:uid="{98A26B04-0FBA-4248-B727-17653D8B4073}"/>
    <hyperlink ref="F92" r:id="rId374" display="http://maps.google.com/?output=embed&amp;q=43.83347222,-70.02877778" xr:uid="{56E5BA81-3756-4FEF-81F8-5E6374A5BAC9}"/>
    <hyperlink ref="G92" r:id="rId375" display="http://maps.google.com/?output=embed&amp;q=43.83347222,-70.02877778" xr:uid="{F9BBB63F-176D-4841-9F50-74CFA80E28AF}"/>
    <hyperlink ref="P92" r:id="rId376" display="http://www.usharbormaster.com/secure/AuxAidReport_new.cfm?id=42625" xr:uid="{D0D96745-DF93-461B-9B0E-E664A43469C0}"/>
    <hyperlink ref="E93" r:id="rId377" display="http://www.usharbormaster.com/secure/auxview.cfm?recordid=28329" xr:uid="{FAE63A38-6AA2-40DF-98C9-4632A5FAF0D9}"/>
    <hyperlink ref="F93" r:id="rId378" display="http://maps.google.com/?output=embed&amp;q=43.98283056,-69.85472222" xr:uid="{284573DE-E4EE-4810-8762-21EB6D3CC709}"/>
    <hyperlink ref="G93" r:id="rId379" display="http://maps.google.com/?output=embed&amp;q=43.98283056,-69.85472222" xr:uid="{4EA014F6-1C7C-47F6-988B-224779978B61}"/>
    <hyperlink ref="P93" r:id="rId380" display="http://www.usharbormaster.com/secure/AuxAidReport_new.cfm?id=28329" xr:uid="{10683F52-4B83-4AC9-B4DF-17C96B94094A}"/>
    <hyperlink ref="E94" r:id="rId381" display="http://www.usharbormaster.com/secure/auxview.cfm?recordid=28332" xr:uid="{43860BCD-D535-429F-B1C5-9A38D7E725A8}"/>
    <hyperlink ref="F94" r:id="rId382" display="http://maps.google.com/?output=embed&amp;q=43.98119722,-69.87094444" xr:uid="{BD694662-7F15-4BD7-AAE6-22EFC1F6CA4C}"/>
    <hyperlink ref="G94" r:id="rId383" display="http://maps.google.com/?output=embed&amp;q=43.98119722,-69.87094444" xr:uid="{5FB3F58B-F546-46A5-8076-9223A84DFBDA}"/>
    <hyperlink ref="P94" r:id="rId384" display="http://www.usharbormaster.com/secure/AuxAidReport_new.cfm?id=28332" xr:uid="{E765451F-F649-4D82-88F7-1226F811AD23}"/>
    <hyperlink ref="E95" r:id="rId385" display="http://www.usharbormaster.com/secure/auxview.cfm?recordid=28387" xr:uid="{0A94EE97-6FA6-4E42-AB98-FA19AC0050FD}"/>
    <hyperlink ref="F95" r:id="rId386" display="http://maps.google.com/?output=embed&amp;q=43.98465000,-69.87548333" xr:uid="{29DCAC01-8638-4539-BE84-29069BC09181}"/>
    <hyperlink ref="G95" r:id="rId387" display="http://maps.google.com/?output=embed&amp;q=43.98465000,-69.87548333" xr:uid="{268B3C3A-F643-41E7-BF4B-B098495A6CCA}"/>
    <hyperlink ref="P95" r:id="rId388" display="http://www.usharbormaster.com/secure/AuxAidReport_new.cfm?id=28387" xr:uid="{982C01E9-27CF-45AF-9A8A-565E40466486}"/>
    <hyperlink ref="E96" r:id="rId389" display="http://www.usharbormaster.com/secure/auxview.cfm?recordid=28334" xr:uid="{668F5F2C-D018-4456-812E-412E48D99A13}"/>
    <hyperlink ref="F96" r:id="rId390" display="http://maps.google.com/?output=embed&amp;q=43.98483333,-69.87603333" xr:uid="{06793B94-2FB3-4662-8C37-8FD459CE1472}"/>
    <hyperlink ref="G96" r:id="rId391" display="http://maps.google.com/?output=embed&amp;q=43.98483333,-69.87603333" xr:uid="{2748ACF0-E8A8-4069-A85B-AEC8AA703DFF}"/>
    <hyperlink ref="P96" r:id="rId392" display="http://www.usharbormaster.com/secure/AuxAidReport_new.cfm?id=28334" xr:uid="{47756F16-E4FA-4F6A-A466-6D01871337DB}"/>
    <hyperlink ref="E97" r:id="rId393" display="http://www.usharbormaster.com/secure/auxview.cfm?recordid=23731" xr:uid="{946C24DD-2294-4668-8185-3EEC7B518762}"/>
    <hyperlink ref="F97" r:id="rId394" display="http://maps.google.com/?output=embed&amp;q=43.64582778,-70.25252500" xr:uid="{A7579704-97F3-44A1-A676-A50C61A22A5D}"/>
    <hyperlink ref="G97" r:id="rId395" display="http://maps.google.com/?output=embed&amp;q=43.64582778,-70.25252500" xr:uid="{36A7F80E-9B5A-4D2A-A7AF-09C0D523DA1D}"/>
    <hyperlink ref="P97" r:id="rId396" display="http://www.usharbormaster.com/secure/AuxAidReport_new.cfm?id=23731" xr:uid="{5EF61BB5-1A73-4666-9A6F-534D84758886}"/>
    <hyperlink ref="E98" r:id="rId397" display="http://www.usharbormaster.com/secure/auxview.cfm?recordid=23732" xr:uid="{02DA7AB0-A3C5-40CE-94F7-E981FD5CC716}"/>
    <hyperlink ref="F98" r:id="rId398" display="http://maps.google.com/?output=embed&amp;q=43.64501111,-70.25216111" xr:uid="{7017BC17-49B4-4EA6-BAD0-A7A957141686}"/>
    <hyperlink ref="G98" r:id="rId399" display="http://maps.google.com/?output=embed&amp;q=43.64501111,-70.25216111" xr:uid="{637DC678-F142-4B8E-AF0A-776A14FB245C}"/>
    <hyperlink ref="P98" r:id="rId400" display="http://www.usharbormaster.com/secure/AuxAidReport_new.cfm?id=23732" xr:uid="{B78CE642-8C16-44A9-A96B-12C17CA90755}"/>
    <hyperlink ref="E99" r:id="rId401" display="http://www.usharbormaster.com/secure/auxview.cfm?recordid=23733" xr:uid="{BB1D1F0A-E6E0-4661-B877-B129881FAF82}"/>
    <hyperlink ref="F99" r:id="rId402" display="http://maps.google.com/?output=embed&amp;q=43.64439444,-70.25185000" xr:uid="{5E68DEC0-D49F-4815-A2D3-A2108F313846}"/>
    <hyperlink ref="G99" r:id="rId403" display="http://maps.google.com/?output=embed&amp;q=43.64439444,-70.25185000" xr:uid="{8D275B34-D1AD-47FC-99A7-5B3568AA9BAE}"/>
    <hyperlink ref="P99" r:id="rId404" display="http://www.usharbormaster.com/secure/AuxAidReport_new.cfm?id=23733" xr:uid="{9F2F18E4-E054-4687-BEEF-3CBC4816EC4F}"/>
    <hyperlink ref="E100" r:id="rId405" display="http://www.usharbormaster.com/secure/auxview.cfm?recordid=23725" xr:uid="{B7FE3A6C-9010-459A-891D-CEDFF7A6CE09}"/>
    <hyperlink ref="F100" r:id="rId406" display="http://maps.google.com/?output=embed&amp;q=43.64679444,-70.25325528" xr:uid="{86FF131B-2789-4B74-9C5B-390814D23906}"/>
    <hyperlink ref="G100" r:id="rId407" display="http://maps.google.com/?output=embed&amp;q=43.64679444,-70.25325528" xr:uid="{0FDB4705-F144-4BE7-ACC6-4720D2463B00}"/>
    <hyperlink ref="P100" r:id="rId408" display="http://www.usharbormaster.com/secure/AuxAidReport_new.cfm?id=23725" xr:uid="{25559CD2-D0B1-47D8-AC15-FF59B725DBCA}"/>
    <hyperlink ref="E101" r:id="rId409" display="http://www.usharbormaster.com/secure/auxview.cfm?recordid=23734" xr:uid="{20AF1447-7A5D-4C94-8561-2FBC0C59689D}"/>
    <hyperlink ref="F101" r:id="rId410" display="http://maps.google.com/?output=embed&amp;q=43.64247028,-70.25080000" xr:uid="{F0E21400-142B-485E-BCA3-6AAF8FE63418}"/>
    <hyperlink ref="G101" r:id="rId411" display="http://maps.google.com/?output=embed&amp;q=43.64247028,-70.25080000" xr:uid="{D0D091FB-1C7D-4129-8DA1-F469B4FF2B69}"/>
    <hyperlink ref="P101" r:id="rId412" display="http://www.usharbormaster.com/secure/AuxAidReport_new.cfm?id=23734" xr:uid="{BE71D59F-822F-4FFF-8591-54F1F610731F}"/>
    <hyperlink ref="E102" r:id="rId413" display="http://www.usharbormaster.com/secure/auxview.cfm?recordid=23726" xr:uid="{A886FAF5-174B-44BC-91B8-AADBBDDEAD78}"/>
    <hyperlink ref="F102" r:id="rId414" display="http://maps.google.com/?output=embed&amp;q=43.64669639,-70.25346917" xr:uid="{4DE449E5-F902-4A1B-AF39-AA3869E4D8BB}"/>
    <hyperlink ref="G102" r:id="rId415" display="http://maps.google.com/?output=embed&amp;q=43.64669639,-70.25346917" xr:uid="{0BDFF758-F394-4C3D-9E35-3891A18A7485}"/>
    <hyperlink ref="P102" r:id="rId416" display="http://www.usharbormaster.com/secure/AuxAidReport_new.cfm?id=23726" xr:uid="{AF36DD9C-52C1-4ED5-8234-3A40E7948796}"/>
    <hyperlink ref="E103" r:id="rId417" display="http://www.usharbormaster.com/secure/auxview.cfm?recordid=23727" xr:uid="{08A5B3B4-266C-4F9D-BA09-A694B1C24F7A}"/>
    <hyperlink ref="F103" r:id="rId418" display="http://maps.google.com/?output=embed&amp;q=43.64567389,-70.25283694" xr:uid="{9FDF66C7-78DF-4E52-B24F-AD9A06A8B31E}"/>
    <hyperlink ref="G103" r:id="rId419" display="http://maps.google.com/?output=embed&amp;q=43.64567389,-70.25283694" xr:uid="{83CC81CE-1270-448B-BF56-94A627D06E41}"/>
    <hyperlink ref="P103" r:id="rId420" display="http://www.usharbormaster.com/secure/AuxAidReport_new.cfm?id=23727" xr:uid="{4A7CD15E-DA97-4F6F-9D91-450349762B45}"/>
    <hyperlink ref="E104" r:id="rId421" display="http://www.usharbormaster.com/secure/auxview.cfm?recordid=23728" xr:uid="{6E561860-0CC2-4772-888B-210DE05606BA}"/>
    <hyperlink ref="F104" r:id="rId422" display="http://maps.google.com/?output=embed&amp;q=43.64489111,-70.25235750" xr:uid="{9E8AC137-457C-45DF-B491-F38EC2C7F2C5}"/>
    <hyperlink ref="G104" r:id="rId423" display="http://maps.google.com/?output=embed&amp;q=43.64489111,-70.25235750" xr:uid="{38EE1660-A0BA-49CF-8C4B-1CAB12669115}"/>
    <hyperlink ref="P104" r:id="rId424" display="http://www.usharbormaster.com/secure/AuxAidReport_new.cfm?id=23728" xr:uid="{D9036B61-299C-4E0B-9D87-C38FA215A772}"/>
    <hyperlink ref="E105" r:id="rId425" display="http://www.usharbormaster.com/secure/auxview.cfm?recordid=23729" xr:uid="{52703C91-E9F5-4DB8-9151-F01D7172A727}"/>
    <hyperlink ref="F105" r:id="rId426" display="http://maps.google.com/?output=embed&amp;q=43.64426556,-70.25198167" xr:uid="{A836B6E1-F49A-42BE-B522-489466BFAE57}"/>
    <hyperlink ref="G105" r:id="rId427" display="http://maps.google.com/?output=embed&amp;q=43.64426556,-70.25198167" xr:uid="{F8356B34-A4F3-4DD0-9ED3-20910DCF2D00}"/>
    <hyperlink ref="P105" r:id="rId428" display="http://www.usharbormaster.com/secure/AuxAidReport_new.cfm?id=23729" xr:uid="{C10D1A95-2D02-43D1-B744-C99454BB4AC5}"/>
    <hyperlink ref="E106" r:id="rId429" display="http://www.usharbormaster.com/secure/auxview.cfm?recordid=28386" xr:uid="{58714D5B-434F-424F-9278-AB8452F17380}"/>
    <hyperlink ref="F106" r:id="rId430" display="http://maps.google.com/?output=embed&amp;q=43.64352556,-70.25171333" xr:uid="{295C5425-9E91-4436-802B-0E8E88550ECB}"/>
    <hyperlink ref="G106" r:id="rId431" display="http://maps.google.com/?output=embed&amp;q=43.64352556,-70.25171333" xr:uid="{01BA1BC6-F167-4D23-93C0-13E6A9BAA6FF}"/>
    <hyperlink ref="P106" r:id="rId432" display="http://www.usharbormaster.com/secure/AuxAidReport_new.cfm?id=28386" xr:uid="{EBAAA074-0600-4AA1-AF19-A6C70175689F}"/>
    <hyperlink ref="E107" r:id="rId433" display="http://www.usharbormaster.com/secure/auxview.cfm?recordid=44850" xr:uid="{5E616B00-07DC-4CEC-A941-0D3E7E0AB243}"/>
    <hyperlink ref="F107" r:id="rId434" display="http://maps.google.com/?output=embed&amp;q=43.56608000,-70.20000694" xr:uid="{4598C670-F742-4979-B505-C39683B6A27B}"/>
    <hyperlink ref="G107" r:id="rId435" display="http://maps.google.com/?output=embed&amp;q=43.56608000,-70.20000694" xr:uid="{CB133F35-4252-405D-B702-6AD4EECF6CC7}"/>
    <hyperlink ref="P107" r:id="rId436" display="http://www.usharbormaster.com/secure/AuxAidReport_new.cfm?id=44850" xr:uid="{38034A08-A91C-4DC3-96D7-BD929A4D73EC}"/>
    <hyperlink ref="E108" r:id="rId437" display="http://www.usharbormaster.com/secure/auxview.cfm?recordid=44717" xr:uid="{B8C4730B-B323-4C7D-9B34-21DEC9E5380D}"/>
    <hyperlink ref="F108" r:id="rId438" display="http://maps.google.com/?output=embed&amp;q=43.65598417,-70.03686694" xr:uid="{BC356456-F1A3-4156-A02D-DAD3EAF8752C}"/>
    <hyperlink ref="G108" r:id="rId439" display="http://maps.google.com/?output=embed&amp;q=43.65598417,-70.03686694" xr:uid="{39216368-202B-4948-80D5-E923E2CCB7DD}"/>
    <hyperlink ref="P108" r:id="rId440" display="http://www.usharbormaster.com/secure/AuxAidReport_new.cfm?id=44717" xr:uid="{53B0FC70-DA65-4EA4-9202-915E62115B17}"/>
    <hyperlink ref="E109" r:id="rId441" display="http://www.usharbormaster.com/secure/auxview.cfm?recordid=45115" xr:uid="{CD0F750A-E817-478E-929F-8A17A6310A7F}"/>
    <hyperlink ref="F109" r:id="rId442" display="http://maps.google.com/?output=embed&amp;q=43.76484000,-69.31581000" xr:uid="{32123848-B440-4C78-8FAB-96F98ADB28FB}"/>
    <hyperlink ref="G109" r:id="rId443" display="http://maps.google.com/?output=embed&amp;q=43.76484000,-69.31581000" xr:uid="{987C0BB1-F619-4E04-90DD-E7F2749EBE71}"/>
    <hyperlink ref="P109" r:id="rId444" display="http://www.usharbormaster.com/secure/AuxAidReport_new.cfm?id=45115" xr:uid="{FE750763-021A-4F8B-86B8-62CB6CC40CD3}"/>
    <hyperlink ref="E110" r:id="rId445" display="http://www.usharbormaster.com/secure/auxview.cfm?recordid=44849" xr:uid="{F728B3C3-162F-4061-8533-C7E88FE3886D}"/>
    <hyperlink ref="F110" r:id="rId446" display="http://maps.google.com/?output=embed&amp;q=43.83697000,-69.50606000" xr:uid="{CD32D13D-18F2-4883-A080-59AE13402032}"/>
    <hyperlink ref="G110" r:id="rId447" display="http://maps.google.com/?output=embed&amp;q=43.83697000,-69.50606000" xr:uid="{56005188-3C43-4277-91FE-46996032FA6B}"/>
    <hyperlink ref="P110" r:id="rId448" display="http://www.usharbormaster.com/secure/AuxAidReport_new.cfm?id=44849" xr:uid="{195965FA-35D8-4AEC-81FB-F4FD2102723D}"/>
    <hyperlink ref="E111" r:id="rId449" display="http://www.usharbormaster.com/secure/auxview.cfm?recordid=44851" xr:uid="{7A057209-7E97-4C88-B0B0-1B5B65C4F236}"/>
    <hyperlink ref="F111" r:id="rId450" display="http://maps.google.com/?output=embed&amp;q=42.96723000,-70.62338000" xr:uid="{521791AA-CC01-4BCA-B623-FF93E5C85980}"/>
    <hyperlink ref="G111" r:id="rId451" display="http://maps.google.com/?output=embed&amp;q=42.96723000,-70.62338000" xr:uid="{C6E13BB9-4EA7-4A70-B950-0C22D3829FA5}"/>
    <hyperlink ref="P111" r:id="rId452" display="http://www.usharbormaster.com/secure/AuxAidReport_new.cfm?id=44851" xr:uid="{85238FEF-D1EE-45AF-B5E8-86FC22A53DCA}"/>
    <hyperlink ref="E112" r:id="rId453" display="http://www.usharbormaster.com/secure/auxview.cfm?recordid=44720" xr:uid="{C976BD68-280E-404A-A34D-854CED8B34AE}"/>
    <hyperlink ref="F112" r:id="rId454" display="http://maps.google.com/?output=embed&amp;q=43.70747444,-69.75783889" xr:uid="{7586CC62-0C52-4E00-88B1-16CDC61F11F6}"/>
    <hyperlink ref="G112" r:id="rId455" display="http://maps.google.com/?output=embed&amp;q=43.70747444,-69.75783889" xr:uid="{92D9D995-D51D-4EF1-950F-A3C9B73EEF49}"/>
    <hyperlink ref="P112" r:id="rId456" display="http://www.usharbormaster.com/secure/AuxAidReport_new.cfm?id=44720" xr:uid="{97CDB0CD-5E9C-4853-9ADF-ED90C09DF513}"/>
    <hyperlink ref="E113" r:id="rId457" display="http://www.usharbormaster.com/secure/auxview.cfm?recordid=44719" xr:uid="{17FA8B85-9ED9-48E8-A51E-61A07A481146}"/>
    <hyperlink ref="F113" r:id="rId458" display="http://maps.google.com/?output=embed&amp;q=43.45698861,-70.32901833" xr:uid="{2EEDE3FF-5007-4C1C-A730-5BE8A2067370}"/>
    <hyperlink ref="G113" r:id="rId459" display="http://maps.google.com/?output=embed&amp;q=43.45698861,-70.32901833" xr:uid="{6BEF7652-1E7E-4A75-A97E-A02B53F58DDE}"/>
    <hyperlink ref="P113" r:id="rId460" display="http://www.usharbormaster.com/secure/AuxAidReport_new.cfm?id=44719" xr:uid="{8E260D41-0863-4E38-9842-158210873727}"/>
    <hyperlink ref="E114" r:id="rId461" display="http://www.usharbormaster.com/secure/auxview.cfm?recordid=30994" xr:uid="{B842F47A-01BE-4D54-A9F2-A09BF548A46C}"/>
    <hyperlink ref="F114" r:id="rId462" display="http://maps.google.com/?output=embed&amp;q=44.01883333,-69.54508333" xr:uid="{33329632-3C7C-4104-B5A6-F2E40012AA86}"/>
    <hyperlink ref="G114" r:id="rId463" display="http://maps.google.com/?output=embed&amp;q=44.01883333,-69.54508333" xr:uid="{F9FF506D-23E8-497D-BE40-3F46F97D4A5A}"/>
    <hyperlink ref="P114" r:id="rId464" display="http://www.usharbormaster.com/secure/AuxAidReport_new.cfm?id=30994" xr:uid="{F0689AFC-CFDF-4255-8BD3-C8B54773071A}"/>
    <hyperlink ref="E115" r:id="rId465" display="http://www.usharbormaster.com/secure/auxview.cfm?recordid=30995" xr:uid="{5E7057EB-6B60-4936-8315-704B6A8356DD}"/>
    <hyperlink ref="F115" r:id="rId466" display="http://maps.google.com/?output=embed&amp;q=44.01935833,-69.54416667" xr:uid="{2B763EA9-3235-4DEA-87DD-B9D4A1B04DAC}"/>
    <hyperlink ref="G115" r:id="rId467" display="http://maps.google.com/?output=embed&amp;q=44.01935833,-69.54416667" xr:uid="{45CE5603-E5A1-472B-8538-8F1DD475081D}"/>
    <hyperlink ref="P115" r:id="rId468" display="http://www.usharbormaster.com/secure/AuxAidReport_new.cfm?id=30995" xr:uid="{C3D84842-EAFE-4D88-8F75-2FB301760C38}"/>
    <hyperlink ref="E116" r:id="rId469" display="http://www.usharbormaster.com/secure/auxview.cfm?recordid=30996" xr:uid="{435B3ADA-1F28-4C2F-9D4D-59EFE030A288}"/>
    <hyperlink ref="F116" r:id="rId470" display="http://maps.google.com/?output=embed&amp;q=44.01983333,-69.54337222" xr:uid="{A042ED25-A8A3-4DC7-832F-1B8555C70A86}"/>
    <hyperlink ref="G116" r:id="rId471" display="http://maps.google.com/?output=embed&amp;q=44.01983333,-69.54337222" xr:uid="{DF628CE6-6372-42FC-A0BE-63FC31F7260B}"/>
    <hyperlink ref="P116" r:id="rId472" display="http://www.usharbormaster.com/secure/AuxAidReport_new.cfm?id=30996" xr:uid="{50D8CADD-A93E-4C06-8806-3605A77619B5}"/>
    <hyperlink ref="E117" r:id="rId473" display="http://www.usharbormaster.com/secure/auxview.cfm?recordid=30997" xr:uid="{6255B6A3-A6F3-40D1-AB5F-D282CCE06725}"/>
    <hyperlink ref="F117" r:id="rId474" display="http://maps.google.com/?output=embed&amp;q=44.02185000,-69.54335000" xr:uid="{CECE0E79-05BC-4ED3-B7F5-854254970E15}"/>
    <hyperlink ref="G117" r:id="rId475" display="http://maps.google.com/?output=embed&amp;q=44.02185000,-69.54335000" xr:uid="{188CDE55-C258-48CA-B9AF-49B0AC07FA71}"/>
    <hyperlink ref="P117" r:id="rId476" display="http://www.usharbormaster.com/secure/AuxAidReport_new.cfm?id=30997" xr:uid="{B21B647C-2FD7-4883-8BCB-4B32A8EE885F}"/>
    <hyperlink ref="E118" r:id="rId477" display="http://www.usharbormaster.com/secure/auxview.cfm?recordid=30998" xr:uid="{1436ADA7-2F4F-42CC-A898-29BE4C8F225C}"/>
    <hyperlink ref="F118" r:id="rId478" display="http://maps.google.com/?output=embed&amp;q=44.02405833,-69.54298333" xr:uid="{9D6149C2-8C44-4447-A50F-110FE37C2F64}"/>
    <hyperlink ref="G118" r:id="rId479" display="http://maps.google.com/?output=embed&amp;q=44.02405833,-69.54298333" xr:uid="{EFFB01EC-5FB3-470D-A1F6-1E1248AE8805}"/>
    <hyperlink ref="P118" r:id="rId480" display="http://www.usharbormaster.com/secure/AuxAidReport_new.cfm?id=30998" xr:uid="{0227DFE5-230F-4D22-B251-85F37D2DC1D0}"/>
    <hyperlink ref="E119" r:id="rId481" display="http://www.usharbormaster.com/secure/auxview.cfm?recordid=30999" xr:uid="{1FDF5120-CD48-478E-BE65-D944F99770DA}"/>
    <hyperlink ref="F119" r:id="rId482" display="http://maps.google.com/?output=embed&amp;q=43.99993611,-69.54590556" xr:uid="{A18150D3-F687-4E88-BF82-919299BD5C3C}"/>
    <hyperlink ref="G119" r:id="rId483" display="http://maps.google.com/?output=embed&amp;q=43.99993611,-69.54590556" xr:uid="{94891650-2C49-4907-AF9D-A685FF2E8628}"/>
    <hyperlink ref="P119" r:id="rId484" display="http://www.usharbormaster.com/secure/AuxAidReport_new.cfm?id=30999" xr:uid="{B855252A-01DF-4845-9619-511C6D04DEA3}"/>
    <hyperlink ref="E120" r:id="rId485" display="http://www.usharbormaster.com/secure/auxview.cfm?recordid=31000" xr:uid="{4C1FF31B-1775-4EC7-A565-F253C6ABC79D}"/>
    <hyperlink ref="F120" r:id="rId486" display="http://maps.google.com/?output=embed&amp;q=43.99980556,-69.54511667" xr:uid="{A187C725-062F-473C-8500-2D102083440D}"/>
    <hyperlink ref="G120" r:id="rId487" display="http://maps.google.com/?output=embed&amp;q=43.99980556,-69.54511667" xr:uid="{DDB769FC-A66F-4726-87E9-1256B134E177}"/>
    <hyperlink ref="P120" r:id="rId488" display="http://www.usharbormaster.com/secure/AuxAidReport_new.cfm?id=31000" xr:uid="{40BEF82A-7AAC-413E-B08A-34E2D5336A7B}"/>
    <hyperlink ref="E121" r:id="rId489" display="http://www.usharbormaster.com/secure/auxview.cfm?recordid=31001" xr:uid="{AEAB0465-F48E-40BD-BE9F-B0B0E7CA1291}"/>
    <hyperlink ref="F121" r:id="rId490" display="http://maps.google.com/?output=embed&amp;q=43.99968611,-69.54431944" xr:uid="{39CC0338-6BAD-43C5-9120-41E8232915C2}"/>
    <hyperlink ref="G121" r:id="rId491" display="http://maps.google.com/?output=embed&amp;q=43.99968611,-69.54431944" xr:uid="{3ED18CA2-23DC-44DF-8D76-7922A8B3374A}"/>
    <hyperlink ref="P121" r:id="rId492" display="http://www.usharbormaster.com/secure/AuxAidReport_new.cfm?id=31001" xr:uid="{EB342807-A09B-4E3B-AC0D-09446971E312}"/>
    <hyperlink ref="E122" r:id="rId493" display="http://www.usharbormaster.com/secure/auxview.cfm?recordid=31002" xr:uid="{BF20B81D-F01D-4324-9F86-4EA19BEDD928}"/>
    <hyperlink ref="F122" r:id="rId494" display="http://maps.google.com/?output=embed&amp;q=43.99955556,-69.54353056" xr:uid="{310E6938-52FF-45B5-A693-8CD5D7BC5835}"/>
    <hyperlink ref="G122" r:id="rId495" display="http://maps.google.com/?output=embed&amp;q=43.99955556,-69.54353056" xr:uid="{C63492DE-AD10-4EDD-81F8-F09F194BF33D}"/>
    <hyperlink ref="P122" r:id="rId496" display="http://www.usharbormaster.com/secure/AuxAidReport_new.cfm?id=31002" xr:uid="{8CDF6C96-40A5-4E57-8B7D-B48D8600303D}"/>
    <hyperlink ref="E123" r:id="rId497" display="http://www.usharbormaster.com/secure/auxview.cfm?recordid=31003" xr:uid="{F136E6AD-8E9C-4AF9-ACE1-D68CA734B9F7}"/>
    <hyperlink ref="F123" r:id="rId498" display="http://maps.google.com/?output=embed&amp;q=44.00019444,-69.54331111" xr:uid="{D572029C-ECB7-4F91-BEAB-C29A565DA5E1}"/>
    <hyperlink ref="G123" r:id="rId499" display="http://maps.google.com/?output=embed&amp;q=44.00019444,-69.54331111" xr:uid="{F99AE941-2042-421E-B3F4-C164AB2D0BB4}"/>
    <hyperlink ref="P123" r:id="rId500" display="http://www.usharbormaster.com/secure/AuxAidReport_new.cfm?id=31003" xr:uid="{3203282E-A347-4BF4-8035-73A24E874640}"/>
    <hyperlink ref="E124" r:id="rId501" display="http://www.usharbormaster.com/secure/auxview.cfm?recordid=31004" xr:uid="{BAD41EFD-4D5F-4946-8C1D-5B542310B9B4}"/>
    <hyperlink ref="F124" r:id="rId502" display="http://maps.google.com/?output=embed&amp;q=44.00084722,-69.54308333" xr:uid="{83BC32D0-BA42-4D9D-B711-BC17479D3DFD}"/>
    <hyperlink ref="G124" r:id="rId503" display="http://maps.google.com/?output=embed&amp;q=44.00084722,-69.54308333" xr:uid="{9FC9DFA2-AC65-4DC0-9C1E-03F2B6B8045B}"/>
    <hyperlink ref="P124" r:id="rId504" display="http://www.usharbormaster.com/secure/AuxAidReport_new.cfm?id=31004" xr:uid="{D0766DA7-E024-40DD-BD7F-41F3D58581B5}"/>
    <hyperlink ref="E125" r:id="rId505" display="http://www.usharbormaster.com/secure/auxview.cfm?recordid=31005" xr:uid="{74CFE8A9-5259-417A-8F33-88D36E7F95AB}"/>
    <hyperlink ref="F125" r:id="rId506" display="http://maps.google.com/?output=embed&amp;q=44.00150278,-69.54288056" xr:uid="{D4185129-B617-4CC9-ABC6-1233F64E5D33}"/>
    <hyperlink ref="G125" r:id="rId507" display="http://maps.google.com/?output=embed&amp;q=44.00150278,-69.54288056" xr:uid="{D0D0C3DA-D670-4930-8DF1-01DE41872AF7}"/>
    <hyperlink ref="P125" r:id="rId508" display="http://www.usharbormaster.com/secure/AuxAidReport_new.cfm?id=31005" xr:uid="{0BE570BA-2A9B-42B6-88C0-5896A865C0A4}"/>
    <hyperlink ref="E126" r:id="rId509" display="http://www.usharbormaster.com/secure/auxview.cfm?recordid=31006" xr:uid="{A0617309-47ED-443A-B453-3EBC35441EF5}"/>
    <hyperlink ref="F126" r:id="rId510" display="http://maps.google.com/?output=embed&amp;q=44.00236111,-69.54314722" xr:uid="{4953F06C-E05A-45B5-8007-5350F60A31D4}"/>
    <hyperlink ref="G126" r:id="rId511" display="http://maps.google.com/?output=embed&amp;q=44.00236111,-69.54314722" xr:uid="{3F09F3AD-C40F-431D-908D-30F1573ACC71}"/>
    <hyperlink ref="P126" r:id="rId512" display="http://www.usharbormaster.com/secure/AuxAidReport_new.cfm?id=31006" xr:uid="{574C63E9-FC90-4B47-ADFB-3B817181D99B}"/>
    <hyperlink ref="E127" r:id="rId513" display="http://www.usharbormaster.com/secure/auxview.cfm?recordid=31007" xr:uid="{5F6D5206-2386-4C56-AA77-AD61FF890FAC}"/>
    <hyperlink ref="F127" r:id="rId514" display="http://maps.google.com/?output=embed&amp;q=44.00320556,-69.54343333" xr:uid="{0657A677-6AFE-454D-BAF0-2AC009B4D655}"/>
    <hyperlink ref="G127" r:id="rId515" display="http://maps.google.com/?output=embed&amp;q=44.00320556,-69.54343333" xr:uid="{CA747B57-809D-42DB-8D07-E33EE0EDF259}"/>
    <hyperlink ref="P127" r:id="rId516" display="http://www.usharbormaster.com/secure/AuxAidReport_new.cfm?id=31007" xr:uid="{37CA73BF-000C-4328-8503-533C4458D491}"/>
    <hyperlink ref="E128" r:id="rId517" display="http://www.usharbormaster.com/secure/auxview.cfm?recordid=31008" xr:uid="{AD0F7C51-75EF-4DEF-BDE0-226200350400}"/>
    <hyperlink ref="F128" r:id="rId518" display="http://maps.google.com/?output=embed&amp;q=44.00448056,-69.54385833" xr:uid="{2044D0BC-67D6-4F4A-B3EF-A7B575C81C76}"/>
    <hyperlink ref="G128" r:id="rId519" display="http://maps.google.com/?output=embed&amp;q=44.00448056,-69.54385833" xr:uid="{1B44675B-F3C3-4D98-9C7A-120CF5C04124}"/>
    <hyperlink ref="P128" r:id="rId520" display="http://www.usharbormaster.com/secure/AuxAidReport_new.cfm?id=31008" xr:uid="{B1BDCC47-FF2A-4D4D-90B3-35BE75905660}"/>
    <hyperlink ref="E129" r:id="rId521" display="http://www.usharbormaster.com/secure/auxview.cfm?recordid=31009" xr:uid="{91E06E87-9446-42E2-8971-E01217E08EC8}"/>
    <hyperlink ref="F129" r:id="rId522" display="http://maps.google.com/?output=embed&amp;q=44.00574444,-69.54428611" xr:uid="{02597F54-2C12-4DF7-AA84-98714CDA1E87}"/>
    <hyperlink ref="G129" r:id="rId523" display="http://maps.google.com/?output=embed&amp;q=44.00574444,-69.54428611" xr:uid="{4851016C-13CA-42A4-9DAC-FF366CCF8BAC}"/>
    <hyperlink ref="P129" r:id="rId524" display="http://www.usharbormaster.com/secure/AuxAidReport_new.cfm?id=31009" xr:uid="{51AEA0F8-E9C5-47BE-A655-E02EF574F64D}"/>
    <hyperlink ref="E130" r:id="rId525" display="http://www.usharbormaster.com/secure/auxview.cfm?recordid=32333" xr:uid="{F3F9FD7D-B363-4361-BDF1-BCD72C10ECF6}"/>
    <hyperlink ref="F130" r:id="rId526" display="http://maps.google.com/?output=embed&amp;q=43.85900000,-69.59261111" xr:uid="{67D84224-AC82-462A-89EB-C8D351E97A90}"/>
    <hyperlink ref="G130" r:id="rId527" display="http://maps.google.com/?output=embed&amp;q=43.85900000,-69.59261111" xr:uid="{54078031-E40F-48F3-B73A-9B238027286F}"/>
    <hyperlink ref="P130" r:id="rId528" display="http://www.usharbormaster.com/secure/AuxAidReport_new.cfm?id=32333" xr:uid="{E8998CBD-E846-4279-978B-D8118711E54A}"/>
    <hyperlink ref="E131" r:id="rId529" display="http://www.usharbormaster.com/secure/auxview.cfm?recordid=32334" xr:uid="{85D3B3EF-11F7-4BEF-9C8D-6821FE2EFE59}"/>
    <hyperlink ref="F131" r:id="rId530" display="http://maps.google.com/?output=embed&amp;q=43.85908333,-69.59169444" xr:uid="{89322A89-E217-42DD-93BF-AC7BC6009F30}"/>
    <hyperlink ref="G131" r:id="rId531" display="http://maps.google.com/?output=embed&amp;q=43.85908333,-69.59169444" xr:uid="{63DA4DC6-64B3-4ADE-92D0-920F55B6241A}"/>
    <hyperlink ref="P131" r:id="rId532" display="http://www.usharbormaster.com/secure/AuxAidReport_new.cfm?id=32334" xr:uid="{8E8C4ACB-F544-4E15-BD80-C26281790EBD}"/>
    <hyperlink ref="E132" r:id="rId533" display="http://www.usharbormaster.com/secure/auxview.cfm?recordid=32335" xr:uid="{B42DB151-5535-4702-8620-FB63B0799844}"/>
    <hyperlink ref="F132" r:id="rId534" display="http://maps.google.com/?output=embed&amp;q=43.86025000,-69.59194444" xr:uid="{AA70CFC8-1EA9-413B-B8A1-72C59D2CD967}"/>
    <hyperlink ref="G132" r:id="rId535" display="http://maps.google.com/?output=embed&amp;q=43.86025000,-69.59194444" xr:uid="{58E44133-C373-4BF0-A7BE-026CB0513972}"/>
    <hyperlink ref="P132" r:id="rId536" display="http://www.usharbormaster.com/secure/AuxAidReport_new.cfm?id=32335" xr:uid="{36302B8B-EC7E-47C2-802C-4DCBEC29A712}"/>
    <hyperlink ref="E133" r:id="rId537" display="http://www.usharbormaster.com/secure/auxview.cfm?recordid=32380" xr:uid="{FF8C9961-6FA6-4B01-B174-11B531C9E519}"/>
    <hyperlink ref="F133" r:id="rId538" display="http://maps.google.com/?output=embed&amp;q=43.86102778,-69.59166667" xr:uid="{EF0B040F-B5CD-4538-A579-7F429BE5AE14}"/>
    <hyperlink ref="G133" r:id="rId539" display="http://maps.google.com/?output=embed&amp;q=43.86102778,-69.59166667" xr:uid="{762BE26E-1801-4A0C-B405-D148264C8740}"/>
    <hyperlink ref="P133" r:id="rId540" display="http://www.usharbormaster.com/secure/AuxAidReport_new.cfm?id=32380" xr:uid="{B6520934-32D9-45F8-B434-FDC16603F668}"/>
    <hyperlink ref="E134" r:id="rId541" display="http://www.usharbormaster.com/secure/auxview.cfm?recordid=29008" xr:uid="{B2D3C891-DC31-4570-AC5A-0DB53D5E3882}"/>
    <hyperlink ref="F134" r:id="rId542" display="http://maps.google.com/?output=embed&amp;q=43.82233333,-69.60913333" xr:uid="{01282DDD-B53C-4792-8235-C47017FDA4B7}"/>
    <hyperlink ref="G134" r:id="rId543" display="http://maps.google.com/?output=embed&amp;q=43.82233333,-69.60913333" xr:uid="{487C8386-C151-4C78-A14A-4C00B661942F}"/>
    <hyperlink ref="P134" r:id="rId544" display="http://www.usharbormaster.com/secure/AuxAidReport_new.cfm?id=29008" xr:uid="{28D145F4-30A2-4187-8359-232496F9EE35}"/>
    <hyperlink ref="E135" r:id="rId545" display="http://www.usharbormaster.com/secure/auxview.cfm?recordid=32329" xr:uid="{78662592-A3BB-4198-8A24-2E9FFE4F57BB}"/>
    <hyperlink ref="F135" r:id="rId546" display="http://maps.google.com/?output=embed&amp;q=43.82227778,-69.60813889" xr:uid="{7FCBDFA8-F4F6-4CE1-BB88-682ACD68DD72}"/>
    <hyperlink ref="G135" r:id="rId547" display="http://maps.google.com/?output=embed&amp;q=43.82227778,-69.60813889" xr:uid="{34817C45-23F1-4F23-A71C-3DE69FA1058D}"/>
    <hyperlink ref="P135" r:id="rId548" display="http://www.usharbormaster.com/secure/AuxAidReport_new.cfm?id=32329" xr:uid="{87DDA566-3772-4BDE-8E15-0FFDE9C88566}"/>
    <hyperlink ref="E136" r:id="rId549" display="http://www.usharbormaster.com/secure/auxview.cfm?recordid=30347" xr:uid="{DB6E81A7-B3E6-4641-9050-1245D7995FC2}"/>
    <hyperlink ref="F136" r:id="rId550" display="http://maps.google.com/?output=embed&amp;q=43.10620000,-70.85580000" xr:uid="{5F56F01F-D630-4392-88F8-82F01E2CC475}"/>
    <hyperlink ref="G136" r:id="rId551" display="http://maps.google.com/?output=embed&amp;q=43.10620000,-70.85580000" xr:uid="{9BA15061-BB59-462F-BD6A-543C3E85C8BD}"/>
    <hyperlink ref="P136" r:id="rId552" display="http://www.usharbormaster.com/secure/AuxAidReport_new.cfm?id=30347" xr:uid="{918DDE79-865F-4EAE-93AE-539F67A0F791}"/>
    <hyperlink ref="E137" r:id="rId553" display="http://www.usharbormaster.com/secure/auxview.cfm?recordid=30349" xr:uid="{EE9D938C-BDA6-4C02-823A-C42DDA3B7348}"/>
    <hyperlink ref="F137" r:id="rId554" display="http://maps.google.com/?output=embed&amp;q=43.10633333,-70.85646667" xr:uid="{EFCCD00E-4623-4038-8EC1-52228ED61ED8}"/>
    <hyperlink ref="G137" r:id="rId555" display="http://maps.google.com/?output=embed&amp;q=43.10633333,-70.85646667" xr:uid="{EB219507-E247-41D0-96F8-D7A3522FEC70}"/>
    <hyperlink ref="P137" r:id="rId556" display="http://www.usharbormaster.com/secure/AuxAidReport_new.cfm?id=30349" xr:uid="{FCD6466A-53AD-413F-884C-649B046F602B}"/>
    <hyperlink ref="E138" r:id="rId557" display="http://www.usharbormaster.com/secure/auxview.cfm?recordid=30350" xr:uid="{0978F072-7A30-4501-BA1A-797DD8951A66}"/>
    <hyperlink ref="F138" r:id="rId558" display="http://maps.google.com/?output=embed&amp;q=43.11321667,-70.86211667" xr:uid="{CB09F1B3-8337-425E-A6A7-D1F1DD7136B5}"/>
    <hyperlink ref="G138" r:id="rId559" display="http://maps.google.com/?output=embed&amp;q=43.11321667,-70.86211667" xr:uid="{0F057A5E-5C89-4C2D-BA4C-503F56C358FE}"/>
    <hyperlink ref="P138" r:id="rId560" display="http://www.usharbormaster.com/secure/AuxAidReport_new.cfm?id=30350" xr:uid="{7486ECC5-6A49-4965-9548-20F551DC365A}"/>
    <hyperlink ref="E139" r:id="rId561" display="http://www.usharbormaster.com/secure/auxview.cfm?recordid=30351" xr:uid="{196C37B7-F01C-482A-9E90-D2418BADB202}"/>
    <hyperlink ref="F139" r:id="rId562" display="http://maps.google.com/?output=embed&amp;q=43.11333333,-70.86275000" xr:uid="{7A1A984E-ABF6-40FF-A210-97D856D9089F}"/>
    <hyperlink ref="G139" r:id="rId563" display="http://maps.google.com/?output=embed&amp;q=43.11333333,-70.86275000" xr:uid="{E903AF46-D48D-48E8-88BA-4F5CBADA6429}"/>
    <hyperlink ref="P139" r:id="rId564" display="http://www.usharbormaster.com/secure/AuxAidReport_new.cfm?id=30351" xr:uid="{4B1C3AF0-DC55-4B87-AABC-5879DB1EF005}"/>
    <hyperlink ref="E140" r:id="rId565" display="http://www.usharbormaster.com/secure/auxview.cfm?recordid=30352" xr:uid="{2AB45500-FB4B-40E7-9AF0-49A507487162}"/>
    <hyperlink ref="F140" r:id="rId566" display="http://maps.google.com/?output=embed&amp;q=43.11130000,-70.86035000" xr:uid="{FF611ADD-0BC9-4E7E-B7B8-C9AC258ED9FA}"/>
    <hyperlink ref="G140" r:id="rId567" display="http://maps.google.com/?output=embed&amp;q=43.11130000,-70.86035000" xr:uid="{AB653723-2992-49C1-BFA7-4B27096C6817}"/>
    <hyperlink ref="P140" r:id="rId568" display="http://www.usharbormaster.com/secure/AuxAidReport_new.cfm?id=30352" xr:uid="{3779F734-6B69-4F88-AA36-B03940E98291}"/>
    <hyperlink ref="E141" r:id="rId569" display="http://www.usharbormaster.com/secure/auxview.cfm?recordid=30353" xr:uid="{C544A8D2-6CE4-4396-90B8-F7A69051378D}"/>
    <hyperlink ref="F141" r:id="rId570" display="http://maps.google.com/?output=embed&amp;q=43.11146667,-70.86100000" xr:uid="{3101D0E5-BFC9-4003-8EE8-B107021E1324}"/>
    <hyperlink ref="G141" r:id="rId571" display="http://maps.google.com/?output=embed&amp;q=43.11146667,-70.86100000" xr:uid="{8386E6F3-BFD6-4CE7-9EA6-EAC7BD37CBEB}"/>
    <hyperlink ref="P141" r:id="rId572" display="http://www.usharbormaster.com/secure/AuxAidReport_new.cfm?id=30353" xr:uid="{D2BB55BD-53E0-48F2-BC0D-1750C54C1C6F}"/>
    <hyperlink ref="E142" r:id="rId573" display="http://www.usharbormaster.com/secure/auxview.cfm?recordid=30354" xr:uid="{8141812D-0D9D-41A3-80B6-2D09E0F817AE}"/>
    <hyperlink ref="F142" r:id="rId574" display="http://maps.google.com/?output=embed&amp;q=43.10953333,-70.85875000" xr:uid="{0AEEB5BA-6019-4B88-BF23-12B49D4B0969}"/>
    <hyperlink ref="G142" r:id="rId575" display="http://maps.google.com/?output=embed&amp;q=43.10953333,-70.85875000" xr:uid="{4BCD3DB8-5C22-40D3-9929-5D605E271D26}"/>
    <hyperlink ref="P142" r:id="rId576" display="http://www.usharbormaster.com/secure/AuxAidReport_new.cfm?id=30354" xr:uid="{1BC09FEC-4052-465E-9BFA-2E385752AE2B}"/>
    <hyperlink ref="E143" r:id="rId577" display="http://www.usharbormaster.com/secure/auxview.cfm?recordid=30355" xr:uid="{6D9F60AB-0121-476E-81ED-2047F0F99944}"/>
    <hyperlink ref="F143" r:id="rId578" display="http://maps.google.com/?output=embed&amp;q=43.10960000,-70.85918333" xr:uid="{E19C4C03-E03A-4F1C-A4C9-68BAC34FC03F}"/>
    <hyperlink ref="G143" r:id="rId579" display="http://maps.google.com/?output=embed&amp;q=43.10960000,-70.85918333" xr:uid="{2C9EAFBA-09C4-4ABC-9F1E-521B8319D37B}"/>
    <hyperlink ref="P143" r:id="rId580" display="http://www.usharbormaster.com/secure/AuxAidReport_new.cfm?id=30355" xr:uid="{D9B3720B-0BD8-44B8-A34F-E344142AABF3}"/>
    <hyperlink ref="E144" r:id="rId581" display="http://www.usharbormaster.com/secure/auxview.cfm?recordid=30356" xr:uid="{6E4305B0-40E6-4ADC-B19A-1F332985604F}"/>
    <hyperlink ref="F144" r:id="rId582" display="http://maps.google.com/?output=embed&amp;q=43.10711667,-70.85658333" xr:uid="{3F55D374-BC3C-44C9-8EB5-DB9350E4A80F}"/>
    <hyperlink ref="G144" r:id="rId583" display="http://maps.google.com/?output=embed&amp;q=43.10711667,-70.85658333" xr:uid="{3B87A04D-B775-49E6-A944-8A03651AEFB2}"/>
    <hyperlink ref="P144" r:id="rId584" display="http://www.usharbormaster.com/secure/AuxAidReport_new.cfm?id=30356" xr:uid="{101CE83B-0CA9-4DB1-9B68-D68929480816}"/>
    <hyperlink ref="E145" r:id="rId585" display="http://www.usharbormaster.com/secure/auxview.cfm?recordid=30357" xr:uid="{19EAAD55-38F8-46BB-B826-7312CB3532A2}"/>
    <hyperlink ref="F145" r:id="rId586" display="http://maps.google.com/?output=embed&amp;q=43.10730000,-70.85711667" xr:uid="{5610474B-A395-4DAE-8CC8-09317D83E4D3}"/>
    <hyperlink ref="G145" r:id="rId587" display="http://maps.google.com/?output=embed&amp;q=43.10730000,-70.85711667" xr:uid="{37EC8022-59B8-44B1-A186-BF354DC31F3C}"/>
    <hyperlink ref="P145" r:id="rId588" display="http://www.usharbormaster.com/secure/AuxAidReport_new.cfm?id=30357" xr:uid="{B9C851A9-AABE-43C9-A368-4BEC331C0C0D}"/>
    <hyperlink ref="E146" r:id="rId589" display="http://www.usharbormaster.com/secure/auxview.cfm?recordid=33420" xr:uid="{4B12FC2E-09A7-4063-BF17-06EF456F0C33}"/>
    <hyperlink ref="F146" r:id="rId590" display="http://maps.google.com/?output=embed&amp;q=43.78541667,-69.87666667" xr:uid="{A421C248-3BB5-429C-950F-209DF6F6CC37}"/>
    <hyperlink ref="G146" r:id="rId591" display="http://maps.google.com/?output=embed&amp;q=43.78541667,-69.87666667" xr:uid="{CBC3A16D-C7A6-4C8A-B9A6-95EA2CE186CE}"/>
    <hyperlink ref="P146" r:id="rId592" display="http://www.usharbormaster.com/secure/AuxAidReport_new.cfm?id=33420" xr:uid="{FF720429-CA86-4120-84C8-C447FA1FCA7D}"/>
    <hyperlink ref="E147" r:id="rId593" display="http://www.usharbormaster.com/secure/auxview.cfm?recordid=33419" xr:uid="{50C43BEA-9AC4-4CBC-A1EF-5CAD01C3DDD1}"/>
    <hyperlink ref="F147" r:id="rId594" display="http://maps.google.com/?output=embed&amp;q=43.78550000,-69.87525000" xr:uid="{B83A80CD-E757-4705-BB95-96586EE896B9}"/>
    <hyperlink ref="G147" r:id="rId595" display="http://maps.google.com/?output=embed&amp;q=43.78550000,-69.87525000" xr:uid="{27F5F5E8-AE30-45C2-BED2-B6F89842B7E8}"/>
    <hyperlink ref="P147" r:id="rId596" display="http://www.usharbormaster.com/secure/AuxAidReport_new.cfm?id=33419" xr:uid="{ACB6F542-8F3D-4654-B85C-9DE78447BF8E}"/>
    <hyperlink ref="E148" r:id="rId597" display="http://www.usharbormaster.com/secure/auxview.cfm?recordid=32330" xr:uid="{A5AA8492-CE79-419D-94C4-88B12425EB66}"/>
    <hyperlink ref="F148" r:id="rId598" display="http://maps.google.com/?output=embed&amp;q=43.81930556,-69.60566667" xr:uid="{DB087954-5134-4C34-9D1C-E1EA2FF0A7EB}"/>
    <hyperlink ref="G148" r:id="rId599" display="http://maps.google.com/?output=embed&amp;q=43.81930556,-69.60566667" xr:uid="{63AE4B45-B149-4C22-8EE4-1DE7AA4B46C9}"/>
    <hyperlink ref="P148" r:id="rId600" display="http://www.usharbormaster.com/secure/AuxAidReport_new.cfm?id=32330" xr:uid="{E3660952-42B5-4BE4-96E3-3F7A5EE81682}"/>
    <hyperlink ref="E149" r:id="rId601" display="http://www.usharbormaster.com/secure/auxview.cfm?recordid=25102" xr:uid="{C5528569-017B-45AD-AF56-72DB9B66D4BF}"/>
    <hyperlink ref="F149" r:id="rId602" display="http://maps.google.com/?output=embed&amp;q=43.07944444,-70.70444444" xr:uid="{4ACD2BB4-CE5E-4658-A405-2B29017D7107}"/>
    <hyperlink ref="G149" r:id="rId603" display="http://maps.google.com/?output=embed&amp;q=43.07944444,-70.70444444" xr:uid="{3AB1F66F-C1AA-4F38-AAB9-636255E2BE55}"/>
    <hyperlink ref="P149" r:id="rId604" display="http://www.usharbormaster.com/secure/AuxAidReport_new.cfm?id=25102" xr:uid="{C767C0CD-D53B-4A7C-AE0D-5A641C1CD11D}"/>
    <hyperlink ref="E150" r:id="rId605" display="http://www.usharbormaster.com/secure/auxview.cfm?recordid=25103" xr:uid="{A640B698-9139-4B49-A3E8-866F10A1EA61}"/>
    <hyperlink ref="F150" r:id="rId606" display="http://maps.google.com/?output=embed&amp;q=43.08019444,-70.70436111" xr:uid="{5A52119E-2E6C-48F8-A387-AEC369F8FCE3}"/>
    <hyperlink ref="G150" r:id="rId607" display="http://maps.google.com/?output=embed&amp;q=43.08019444,-70.70436111" xr:uid="{58023E5A-41A7-49D2-8893-5EE5F294044D}"/>
    <hyperlink ref="P150" r:id="rId608" display="http://www.usharbormaster.com/secure/AuxAidReport_new.cfm?id=25103" xr:uid="{B2C59D70-9EDB-42BE-A44D-096E908976D7}"/>
    <hyperlink ref="E151" r:id="rId609" display="http://www.usharbormaster.com/secure/auxview.cfm?recordid=25104" xr:uid="{9765AAA6-9E85-4E59-A44F-FC34997763D4}"/>
    <hyperlink ref="F151" r:id="rId610" display="http://maps.google.com/?output=embed&amp;q=43.08100000,-70.70425000" xr:uid="{83D80D0F-0BE5-4B46-8247-BA1B0EFA3418}"/>
    <hyperlink ref="G151" r:id="rId611" display="http://maps.google.com/?output=embed&amp;q=43.08100000,-70.70425000" xr:uid="{13ACA338-A0B9-42A9-B30E-DC5AAFDE9C02}"/>
    <hyperlink ref="P151" r:id="rId612" display="http://www.usharbormaster.com/secure/AuxAidReport_new.cfm?id=25104" xr:uid="{3249C483-35AD-4871-B5A7-61ACCDC387F3}"/>
    <hyperlink ref="E152" r:id="rId613" display="http://www.usharbormaster.com/secure/auxview.cfm?recordid=41338" xr:uid="{8798C95E-EE0F-42EC-AD94-B5CCB70C2FE1}"/>
    <hyperlink ref="F152" r:id="rId614" display="http://maps.google.com/?output=embed&amp;q=43.07851000,-70.70517694" xr:uid="{D28F648B-4D47-4F92-9EAD-434FEDB7226D}"/>
    <hyperlink ref="G152" r:id="rId615" display="http://maps.google.com/?output=embed&amp;q=43.07851000,-70.70517694" xr:uid="{CE6FB789-C190-4746-A84C-6EE3E2DC3E55}"/>
    <hyperlink ref="P152" r:id="rId616" display="http://www.usharbormaster.com/secure/AuxAidReport_new.cfm?id=41338" xr:uid="{5A6CC367-2BCB-4AE1-AF17-59B8E3E7BD40}"/>
    <hyperlink ref="E153" r:id="rId617" display="http://www.usharbormaster.com/secure/auxview.cfm?recordid=41339" xr:uid="{8355D1C7-F6C5-4444-AA74-4BE3118C9464}"/>
    <hyperlink ref="F153" r:id="rId618" display="http://maps.google.com/?output=embed&amp;q=43.07996389,-70.70794694" xr:uid="{1A3E197C-0D2E-4394-9D93-208DE8ABCF0C}"/>
    <hyperlink ref="G153" r:id="rId619" display="http://maps.google.com/?output=embed&amp;q=43.07996389,-70.70794694" xr:uid="{969AFAB8-68B8-4062-BF3C-9CDA1D47C8FA}"/>
    <hyperlink ref="P153" r:id="rId620" display="http://www.usharbormaster.com/secure/AuxAidReport_new.cfm?id=41339" xr:uid="{5FDB5D7B-B331-4082-8066-64D8BFD5453B}"/>
    <hyperlink ref="E154" r:id="rId621" display="http://www.usharbormaster.com/secure/auxview.cfm?recordid=30051" xr:uid="{873784B1-534D-4A4A-9CF3-0D515E8C0834}"/>
    <hyperlink ref="F154" r:id="rId622" display="http://maps.google.com/?output=embed&amp;q=43.82133333,-69.64950000" xr:uid="{CD9D1DA1-3F5A-4DD4-A633-6A3427379C6C}"/>
    <hyperlink ref="G154" r:id="rId623" display="http://maps.google.com/?output=embed&amp;q=43.82133333,-69.64950000" xr:uid="{A8F9A899-6181-447C-88FF-8E81556EF2B3}"/>
    <hyperlink ref="P154" r:id="rId624" display="http://www.usharbormaster.com/secure/AuxAidReport_new.cfm?id=30051" xr:uid="{7B80FF01-AB85-4277-9576-282442A4D1F6}"/>
    <hyperlink ref="E155" r:id="rId625" display="http://www.usharbormaster.com/secure/auxview.cfm?recordid=30053" xr:uid="{560B0ABA-76FF-44FF-802F-E55214793EB1}"/>
    <hyperlink ref="F155" r:id="rId626" display="http://maps.google.com/?output=embed&amp;q=43.83333361,-69.64933333" xr:uid="{0EF7AB36-D131-4976-B8E9-1CE9409C556D}"/>
    <hyperlink ref="G155" r:id="rId627" display="http://maps.google.com/?output=embed&amp;q=43.83333361,-69.64933333" xr:uid="{EABEAB0F-DF10-4761-AC7F-DDCD1AAF1D10}"/>
    <hyperlink ref="P155" r:id="rId628" display="http://www.usharbormaster.com/secure/AuxAidReport_new.cfm?id=30053" xr:uid="{D54D3F85-D9BC-4539-B974-1C9711C4AA11}"/>
    <hyperlink ref="E156" r:id="rId629" display="http://www.usharbormaster.com/secure/auxview.cfm?recordid=30052" xr:uid="{8C791C99-C101-4A1D-AA2D-85A90221327F}"/>
    <hyperlink ref="F156" r:id="rId630" display="http://maps.google.com/?output=embed&amp;q=43.83083333,-69.64783333" xr:uid="{0C799F3D-EE32-47A5-8381-8589DCB2BD6D}"/>
    <hyperlink ref="G156" r:id="rId631" display="http://maps.google.com/?output=embed&amp;q=43.83083333,-69.64783333" xr:uid="{23389F7B-3844-407A-BEC8-4B4C622207BE}"/>
    <hyperlink ref="P156" r:id="rId632" display="http://www.usharbormaster.com/secure/AuxAidReport_new.cfm?id=30052" xr:uid="{7BF9BAB3-5A84-40EA-B561-3A12C9B882F3}"/>
    <hyperlink ref="E157" r:id="rId633" display="http://www.usharbormaster.com/secure/auxview.cfm?recordid=42715" xr:uid="{EFCEE6EE-843E-422A-AE2F-A3F425F8ABD5}"/>
    <hyperlink ref="F157" r:id="rId634" display="http://maps.google.com/?output=embed&amp;q=43.08035306,-70.75107778" xr:uid="{16A3157F-CD65-4185-93F0-AEEC3230D82D}"/>
    <hyperlink ref="G157" r:id="rId635" display="http://maps.google.com/?output=embed&amp;q=43.08035306,-70.75107778" xr:uid="{FE28102E-CB78-4427-B798-A43A5A849D42}"/>
    <hyperlink ref="P157" r:id="rId636" display="http://www.usharbormaster.com/secure/AuxAidReport_new.cfm?id=42715" xr:uid="{6C11F1BA-2298-41A7-8FD3-99214A09A0C0}"/>
    <hyperlink ref="E158" r:id="rId637" display="http://www.usharbormaster.com/secure/auxview.cfm?recordid=44618" xr:uid="{576DD8F6-C0D1-4D4E-A53A-1D0E0A8D0389}"/>
    <hyperlink ref="F158" r:id="rId638" display="http://maps.google.com/?output=embed&amp;q=43.92065611,-69.59288583" xr:uid="{C7AA30A1-8F02-4981-9241-D93A7178C9C2}"/>
    <hyperlink ref="G158" r:id="rId639" display="http://maps.google.com/?output=embed&amp;q=43.92065611,-69.59288583" xr:uid="{9684B629-67D3-4CE3-90B0-DF649C3FB771}"/>
    <hyperlink ref="P158" r:id="rId640" display="http://www.usharbormaster.com/secure/AuxAidReport_new.cfm?id=44618" xr:uid="{F779AC3A-8964-4891-8BD6-6778D3222151}"/>
    <hyperlink ref="E159" r:id="rId641" display="http://www.usharbormaster.com/secure/auxview.cfm?recordid=44045" xr:uid="{F917A415-3581-46EF-A6F1-7471B073C7D3}"/>
    <hyperlink ref="F159" r:id="rId642" display="http://maps.google.com/?output=embed&amp;q=43.92415556,-69.58347222" xr:uid="{43F9A989-772E-4429-878B-B9C903E811BB}"/>
    <hyperlink ref="G159" r:id="rId643" display="http://maps.google.com/?output=embed&amp;q=43.92415556,-69.58347222" xr:uid="{F02C1472-BBFB-4E6B-95D8-5CA12D28FA97}"/>
    <hyperlink ref="P159" r:id="rId644" display="http://www.usharbormaster.com/secure/AuxAidReport_new.cfm?id=44045" xr:uid="{2A1B97D6-6E66-418D-BE4A-8E66D1380C84}"/>
    <hyperlink ref="E160" r:id="rId645" display="http://www.usharbormaster.com/secure/auxview.cfm?recordid=42739" xr:uid="{19E90891-7E36-4B0C-B538-39605B10C075}"/>
    <hyperlink ref="F160" r:id="rId646" display="http://maps.google.com/?output=embed&amp;q=43.92102778,-69.59222222" xr:uid="{BD6B80DC-6724-44EA-B18E-960267843600}"/>
    <hyperlink ref="G160" r:id="rId647" display="http://maps.google.com/?output=embed&amp;q=43.92102778,-69.59222222" xr:uid="{8F7C3D86-5F30-477E-B9FE-47500D6710DD}"/>
    <hyperlink ref="P160" r:id="rId648" display="http://www.usharbormaster.com/secure/AuxAidReport_new.cfm?id=42739" xr:uid="{834859CA-335C-48E0-A93B-C5B338F93B5F}"/>
    <hyperlink ref="E161" r:id="rId649" display="http://www.usharbormaster.com/secure/auxview.cfm?recordid=40156" xr:uid="{B65B3574-9D18-4F1D-830D-2C042629ABD5}"/>
    <hyperlink ref="F161" r:id="rId650" display="http://maps.google.com/?output=embed&amp;q=43.92856667,-69.26430000" xr:uid="{7290CE8B-45B8-43A4-9624-93FBD2C5DC15}"/>
    <hyperlink ref="G161" r:id="rId651" display="http://maps.google.com/?output=embed&amp;q=43.92856667,-69.26430000" xr:uid="{9F4C7DBB-3EFF-4215-B64C-7B81EAC527EB}"/>
    <hyperlink ref="P161" r:id="rId652" display="http://www.usharbormaster.com/secure/AuxAidReport_new.cfm?id=40156" xr:uid="{2E8C24E6-79D8-4366-8C24-37719727C330}"/>
    <hyperlink ref="E162" r:id="rId653" display="http://www.usharbormaster.com/secure/auxview.cfm?recordid=40157" xr:uid="{328AB6AA-205E-49D8-B246-72B5700DFC9F}"/>
    <hyperlink ref="F162" r:id="rId654" display="http://maps.google.com/?output=embed&amp;q=43.92893333,-69.26405000" xr:uid="{37A00C26-0CF2-4B31-9ABB-BCBC7FA2D0DF}"/>
    <hyperlink ref="G162" r:id="rId655" display="http://maps.google.com/?output=embed&amp;q=43.92893333,-69.26405000" xr:uid="{58F4DB8D-1910-4B25-A2D7-2C3F75D14E86}"/>
    <hyperlink ref="P162" r:id="rId656" display="http://www.usharbormaster.com/secure/AuxAidReport_new.cfm?id=40157" xr:uid="{9771B079-8367-48F4-9CB0-BDDC82E493D5}"/>
    <hyperlink ref="E163" r:id="rId657" display="http://www.usharbormaster.com/secure/auxview.cfm?recordid=40158" xr:uid="{13D84285-23D0-482B-AEA1-3D5B06C0ABA3}"/>
    <hyperlink ref="F163" r:id="rId658" display="http://maps.google.com/?output=embed&amp;q=43.92988333,-69.26536667" xr:uid="{1AFA4FCD-F478-4D60-92D9-CCF513C650E7}"/>
    <hyperlink ref="G163" r:id="rId659" display="http://maps.google.com/?output=embed&amp;q=43.92988333,-69.26536667" xr:uid="{2C650488-0807-435A-8B73-283B2D70949F}"/>
    <hyperlink ref="P163" r:id="rId660" display="http://www.usharbormaster.com/secure/AuxAidReport_new.cfm?id=40158" xr:uid="{EF7F000F-A1BA-4881-B6BE-111FA741F5F4}"/>
    <hyperlink ref="E164" r:id="rId661" display="http://www.usharbormaster.com/secure/auxview.cfm?recordid=40159" xr:uid="{2D633998-1B80-456B-BA9B-3E9571AEED64}"/>
    <hyperlink ref="F164" r:id="rId662" display="http://maps.google.com/?output=embed&amp;q=43.93038333,-69.26486667" xr:uid="{6FAC5BB1-22D4-4C10-B169-7C8C9E9DD0EE}"/>
    <hyperlink ref="G164" r:id="rId663" display="http://maps.google.com/?output=embed&amp;q=43.93038333,-69.26486667" xr:uid="{AC9872A8-0366-4E11-B4D5-085DE137F14A}"/>
    <hyperlink ref="P164" r:id="rId664" display="http://www.usharbormaster.com/secure/AuxAidReport_new.cfm?id=40159" xr:uid="{1E7A2158-36AF-4BD5-943D-3AC8665318A7}"/>
    <hyperlink ref="E165" r:id="rId665" display="http://www.usharbormaster.com/secure/auxview.cfm?recordid=28309" xr:uid="{72F9DA54-675D-4B39-BE15-1821E47C77E6}"/>
    <hyperlink ref="F165" r:id="rId666" display="http://maps.google.com/?output=embed&amp;q=43.72446667,-70.19663333" xr:uid="{DBDC2B8D-29B0-4202-A6D5-885E8BE077A4}"/>
    <hyperlink ref="G165" r:id="rId667" display="http://maps.google.com/?output=embed&amp;q=43.72446667,-70.19663333" xr:uid="{D15B0B58-C25B-4DAA-AA8B-73FFD515ABD1}"/>
    <hyperlink ref="P165" r:id="rId668" display="http://www.usharbormaster.com/secure/AuxAidReport_new.cfm?id=28309" xr:uid="{1812BC1A-606E-4AFA-B1A2-3AB27D0893E6}"/>
    <hyperlink ref="E166" r:id="rId669" display="http://www.usharbormaster.com/secure/auxview.cfm?recordid=28308" xr:uid="{7A0B9350-EE93-4939-9C3D-0C277A1A62D7}"/>
    <hyperlink ref="F166" r:id="rId670" display="http://maps.google.com/?output=embed&amp;q=43.72520000,-70.19665000" xr:uid="{870D6323-549F-486A-9EE3-E5C434087EA4}"/>
    <hyperlink ref="G166" r:id="rId671" display="http://maps.google.com/?output=embed&amp;q=43.72520000,-70.19665000" xr:uid="{AC3C38B3-2659-4CAA-ABDD-FD29F0CB17F3}"/>
    <hyperlink ref="P166" r:id="rId672" display="http://www.usharbormaster.com/secure/AuxAidReport_new.cfm?id=28308" xr:uid="{E1E1125B-7EFF-4E68-B582-EE87DE06CDE5}"/>
    <hyperlink ref="E167" r:id="rId673" display="http://www.usharbormaster.com/secure/auxview.cfm?recordid=31214" xr:uid="{B635BB58-54C3-4203-A921-7F83AA957D29}"/>
    <hyperlink ref="F167" r:id="rId674" display="http://maps.google.com/?output=embed&amp;q=43.74948333,-69.98943333" xr:uid="{025BC675-5334-4C8B-B66B-DD9E15810255}"/>
    <hyperlink ref="G167" r:id="rId675" display="http://maps.google.com/?output=embed&amp;q=43.74948333,-69.98943333" xr:uid="{23C8E986-A9CA-489D-877F-CEB571052507}"/>
    <hyperlink ref="P167" r:id="rId676" display="http://www.usharbormaster.com/secure/AuxAidReport_new.cfm?id=31214" xr:uid="{6925D3B8-DD52-4D09-A040-E134B5E17B84}"/>
    <hyperlink ref="E168" r:id="rId677" display="http://www.usharbormaster.com/secure/auxview.cfm?recordid=36715" xr:uid="{C4CFAB69-E1D8-4B06-996C-D91CEC91D3A7}"/>
    <hyperlink ref="F168" r:id="rId678" display="http://maps.google.com/?output=embed&amp;q=43.74966667,-69.98921667" xr:uid="{773B5276-63CC-4B5F-8788-F94830BBDF23}"/>
    <hyperlink ref="G168" r:id="rId679" display="http://maps.google.com/?output=embed&amp;q=43.74966667,-69.98921667" xr:uid="{54F38691-28D7-4848-A7A6-E435D388708C}"/>
    <hyperlink ref="P168" r:id="rId680" display="http://www.usharbormaster.com/secure/AuxAidReport_new.cfm?id=36715" xr:uid="{ABCB5DE2-67AE-4F6C-9342-DF16B947C7B7}"/>
    <hyperlink ref="E169" r:id="rId681" display="http://www.usharbormaster.com/secure/auxview.cfm?recordid=28873" xr:uid="{80922F44-04EC-45E7-B1A4-9529D22A5063}"/>
    <hyperlink ref="F169" r:id="rId682" display="http://maps.google.com/?output=embed&amp;q=44.08941667,-69.79125000" xr:uid="{D2290426-7A5A-4BB6-9E40-D999A4312D88}"/>
    <hyperlink ref="G169" r:id="rId683" display="http://maps.google.com/?output=embed&amp;q=44.08941667,-69.79125000" xr:uid="{CAE2DF62-F5AB-4ACD-A63C-9C8C4D0A4C97}"/>
    <hyperlink ref="P169" r:id="rId684" display="http://www.usharbormaster.com/secure/AuxAidReport_new.cfm?id=28873" xr:uid="{14059977-1107-4E27-94BF-3C870334BA4A}"/>
    <hyperlink ref="E170" r:id="rId685" display="http://www.usharbormaster.com/secure/auxview.cfm?recordid=28875" xr:uid="{9DA4FC71-F25E-4782-8DD8-B462B14F3D54}"/>
    <hyperlink ref="F170" r:id="rId686" display="http://maps.google.com/?output=embed&amp;q=44.08705000,-69.79863333" xr:uid="{DAB03FCC-34E3-43BD-B01B-67559D32B1E8}"/>
    <hyperlink ref="G170" r:id="rId687" display="http://maps.google.com/?output=embed&amp;q=44.08705000,-69.79863333" xr:uid="{4A8EC815-5021-4225-84B3-9F27A38905DB}"/>
    <hyperlink ref="P170" r:id="rId688" display="http://www.usharbormaster.com/secure/AuxAidReport_new.cfm?id=28875" xr:uid="{D693B93C-4D6F-463E-A693-D2F378FDAAB8}"/>
    <hyperlink ref="E171" r:id="rId689" display="http://www.usharbormaster.com/secure/auxview.cfm?recordid=28876" xr:uid="{B65F0FF1-8030-4845-A9AA-2E5535D10B26}"/>
    <hyperlink ref="F171" r:id="rId690" display="http://maps.google.com/?output=embed&amp;q=44.07900000,-69.80011111" xr:uid="{0F6D39AF-96C5-4EC5-9A67-603394987276}"/>
    <hyperlink ref="G171" r:id="rId691" display="http://maps.google.com/?output=embed&amp;q=44.07900000,-69.80011111" xr:uid="{1EE74AF7-FD42-43EF-88CB-BB1C418B1840}"/>
    <hyperlink ref="P171" r:id="rId692" display="http://www.usharbormaster.com/secure/AuxAidReport_new.cfm?id=28876" xr:uid="{D79E9022-4EF9-4787-BF06-F7293DF359DA}"/>
    <hyperlink ref="E172" r:id="rId693" display="http://www.usharbormaster.com/secure/auxview.cfm?recordid=35450" xr:uid="{B35174D4-019B-45A2-A1F4-A81A52A2669A}"/>
    <hyperlink ref="F172" r:id="rId694" display="http://maps.google.com/?output=embed&amp;q=43.83210278,-69.73617222" xr:uid="{3BA51184-95D4-4A95-AC73-BC2A88E8CAEB}"/>
    <hyperlink ref="G172" r:id="rId695" display="http://maps.google.com/?output=embed&amp;q=43.83210278,-69.73617222" xr:uid="{E7A44FE0-38CC-461B-A038-E36597F29E7A}"/>
    <hyperlink ref="P172" r:id="rId696" display="http://www.usharbormaster.com/secure/AuxAidReport_new.cfm?id=35450" xr:uid="{8601BAAD-F623-4B5F-882A-E4DB93DAACB0}"/>
    <hyperlink ref="E173" r:id="rId697" display="http://www.usharbormaster.com/secure/auxview.cfm?recordid=30638" xr:uid="{87B6CF6B-E86A-485E-A16B-340AC96B4079}"/>
    <hyperlink ref="F173" r:id="rId698" display="http://maps.google.com/?output=embed&amp;q=43.78936111,-70.15788889" xr:uid="{026B111F-E820-48FF-9F0E-92A14C7E1460}"/>
    <hyperlink ref="G173" r:id="rId699" display="http://maps.google.com/?output=embed&amp;q=43.78936111,-70.15788889" xr:uid="{B6726225-19A9-4EAE-A38F-34B15D4081E0}"/>
    <hyperlink ref="P173" r:id="rId700" display="http://www.usharbormaster.com/secure/AuxAidReport_new.cfm?id=30638" xr:uid="{02EC4FB6-A8EC-44A3-9214-EC026EF8975E}"/>
    <hyperlink ref="E174" r:id="rId701" display="http://www.usharbormaster.com/secure/auxview.cfm?recordid=30639" xr:uid="{21C4AAF1-C225-4529-A90F-020C0B4691D2}"/>
    <hyperlink ref="F174" r:id="rId702" display="http://maps.google.com/?output=embed&amp;q=43.79240000,-70.15026667" xr:uid="{D0C61425-F458-453D-9E86-D7B42C46B0D6}"/>
    <hyperlink ref="G174" r:id="rId703" display="http://maps.google.com/?output=embed&amp;q=43.79240000,-70.15026667" xr:uid="{9BC51CAC-A0F1-4AA7-91C1-B012B9B12578}"/>
    <hyperlink ref="P174" r:id="rId704" display="http://www.usharbormaster.com/secure/AuxAidReport_new.cfm?id=30639" xr:uid="{FFF46DB8-2946-446B-AC52-C44256400A8C}"/>
    <hyperlink ref="E175" r:id="rId705" display="http://www.usharbormaster.com/secure/auxview.cfm?recordid=43985" xr:uid="{27D7D372-12AF-4A1F-915C-CA6507B84AB3}"/>
    <hyperlink ref="F175" r:id="rId706" display="http://maps.google.com/?output=embed&amp;q=43.81990000,-69.98470806" xr:uid="{3C6DD3CA-736A-4220-A6CC-0F895A9BE997}"/>
    <hyperlink ref="G175" r:id="rId707" display="http://maps.google.com/?output=embed&amp;q=43.81990000,-69.98470806" xr:uid="{98F938C4-DF20-4A14-9921-5FE7F0AC94CA}"/>
    <hyperlink ref="P175" r:id="rId708" display="http://www.usharbormaster.com/secure/AuxAidReport_new.cfm?id=43985" xr:uid="{A38AA135-2BA7-4644-97EA-9DCB6D23F4B8}"/>
    <hyperlink ref="E176" r:id="rId709" display="http://www.usharbormaster.com/secure/auxview.cfm?recordid=36839" xr:uid="{4FF1EA08-BA8B-4EE8-8480-98AD3C9D5D6B}"/>
    <hyperlink ref="F176" r:id="rId710" display="http://maps.google.com/?output=embed&amp;q=43.46347222,-70.39350000" xr:uid="{400459E5-07F9-4F14-85E8-8B5DE9B8385E}"/>
    <hyperlink ref="G176" r:id="rId711" display="http://maps.google.com/?output=embed&amp;q=43.46347222,-70.39350000" xr:uid="{41C8DB5A-2E3E-46D9-A151-86946EE0488A}"/>
    <hyperlink ref="P176" r:id="rId712" display="http://www.usharbormaster.com/secure/AuxAidReport_new.cfm?id=36839" xr:uid="{B8B28A4E-16D2-4510-B68E-1463DAA56F51}"/>
    <hyperlink ref="E177" r:id="rId713" display="http://www.usharbormaster.com/secure/auxview.cfm?recordid=25874" xr:uid="{CA25DFDD-35D0-447F-9834-E2C482F8FCA1}"/>
    <hyperlink ref="F177" r:id="rId714" display="http://maps.google.com/?output=embed&amp;q=43.47122222,-70.39808333" xr:uid="{5CA7C52E-A2D4-4669-AA03-94BDAE62AE58}"/>
    <hyperlink ref="G177" r:id="rId715" display="http://maps.google.com/?output=embed&amp;q=43.47122222,-70.39808333" xr:uid="{FEE1BDE2-7FF2-4F00-9E68-7875E16ED089}"/>
    <hyperlink ref="P177" r:id="rId716" display="http://www.usharbormaster.com/secure/AuxAidReport_new.cfm?id=25874" xr:uid="{C18D80D7-8521-4EBE-8D8B-2DCADFDF8DBA}"/>
    <hyperlink ref="E178" r:id="rId717" display="http://www.usharbormaster.com/secure/auxview.cfm?recordid=36841" xr:uid="{6212F990-D9ED-4645-9F40-24FE0896E64F}"/>
    <hyperlink ref="F178" r:id="rId718" display="http://maps.google.com/?output=embed&amp;q=43.48305556,-70.42330556" xr:uid="{319C2D68-A08A-4B91-91C5-5DA8979B9410}"/>
    <hyperlink ref="G178" r:id="rId719" display="http://maps.google.com/?output=embed&amp;q=43.48305556,-70.42330556" xr:uid="{765576EF-A49A-4142-B172-55D86F36FF26}"/>
    <hyperlink ref="P178" r:id="rId720" display="http://www.usharbormaster.com/secure/AuxAidReport_new.cfm?id=36841" xr:uid="{4E85A1FA-C22E-41EE-AB65-6570CAC87D86}"/>
    <hyperlink ref="E179" r:id="rId721" display="http://www.usharbormaster.com/secure/auxview.cfm?recordid=25878" xr:uid="{3F18EB1A-215C-4A7D-B321-2A8EA3B1F4CD}"/>
    <hyperlink ref="F179" r:id="rId722" display="http://maps.google.com/?output=embed&amp;q=43.49202778,-70.43936111" xr:uid="{F2A35F42-324A-40FD-82F2-91C2022A8C46}"/>
    <hyperlink ref="G179" r:id="rId723" display="http://maps.google.com/?output=embed&amp;q=43.49202778,-70.43936111" xr:uid="{A6723BC4-324A-4334-9233-77715E5FB21D}"/>
    <hyperlink ref="P179" r:id="rId724" display="http://www.usharbormaster.com/secure/AuxAidReport_new.cfm?id=25878" xr:uid="{625484B0-EA1C-4F0A-BAE4-D70E5221C614}"/>
    <hyperlink ref="E180" r:id="rId725" display="http://www.usharbormaster.com/secure/auxview.cfm?recordid=36842" xr:uid="{AD342D83-1AD4-40DF-AFBF-D4502F889302}"/>
    <hyperlink ref="F180" r:id="rId726" display="http://maps.google.com/?output=embed&amp;q=43.48780556,-70.43361111" xr:uid="{0B30D230-AF4C-4279-B38D-9BC5587D3EDF}"/>
    <hyperlink ref="G180" r:id="rId727" display="http://maps.google.com/?output=embed&amp;q=43.48780556,-70.43361111" xr:uid="{417F50F2-80F9-4F8C-974C-5629854506D1}"/>
    <hyperlink ref="P180" r:id="rId728" display="http://www.usharbormaster.com/secure/AuxAidReport_new.cfm?id=36842" xr:uid="{4080BF35-9DC1-4CD1-98D4-CF14B1187F94}"/>
    <hyperlink ref="E181" r:id="rId729" display="http://www.usharbormaster.com/secure/auxview.cfm?recordid=25871" xr:uid="{B2A3C60A-E1E4-46EC-86C4-F1B024EBDC32}"/>
    <hyperlink ref="F181" r:id="rId730" display="http://maps.google.com/?output=embed&amp;q=43.46166667,-70.37672222" xr:uid="{6AF1032B-689A-41A0-A2FF-CB7F35039CC8}"/>
    <hyperlink ref="G181" r:id="rId731" display="http://maps.google.com/?output=embed&amp;q=43.46166667,-70.37672222" xr:uid="{CC0BBA21-2D69-4BEE-A4FA-760F5103FBF0}"/>
    <hyperlink ref="P181" r:id="rId732" display="http://www.usharbormaster.com/secure/AuxAidReport_new.cfm?id=25871" xr:uid="{D2ECFCC7-1F49-48F3-A151-B5CA402C8DE8}"/>
    <hyperlink ref="E182" r:id="rId733" display="http://www.usharbormaster.com/secure/auxview.cfm?recordid=25877" xr:uid="{A4ACC0B7-BF79-4BDF-9CC0-435C7DCB9F84}"/>
    <hyperlink ref="F182" r:id="rId734" display="http://maps.google.com/?output=embed&amp;q=43.48063889,-70.41808333" xr:uid="{C11AF95E-B212-4CE4-B6E9-4603DAD66B44}"/>
    <hyperlink ref="G182" r:id="rId735" display="http://maps.google.com/?output=embed&amp;q=43.48063889,-70.41808333" xr:uid="{BBE76BB3-0F8C-4668-BABD-6E27E61A521F}"/>
    <hyperlink ref="P182" r:id="rId736" display="http://www.usharbormaster.com/secure/AuxAidReport_new.cfm?id=25877" xr:uid="{5A0742F6-D118-409D-BC22-0F18B7152D0F}"/>
    <hyperlink ref="E183" r:id="rId737" display="http://www.usharbormaster.com/secure/auxview.cfm?recordid=25872" xr:uid="{31B4A801-014F-4EDF-93AA-68550D7CCB3B}"/>
    <hyperlink ref="F183" r:id="rId738" display="http://maps.google.com/?output=embed&amp;q=43.46180556,-70.38816667" xr:uid="{12E15052-CA5D-4CD8-BD59-1420425E68F2}"/>
    <hyperlink ref="G183" r:id="rId739" display="http://maps.google.com/?output=embed&amp;q=43.46180556,-70.38816667" xr:uid="{378DE72D-EE72-47D0-AD3B-886F116F27FC}"/>
    <hyperlink ref="P183" r:id="rId740" display="http://www.usharbormaster.com/secure/AuxAidReport_new.cfm?id=25872" xr:uid="{F3736230-AFEC-4B5F-8B62-1CBC5074ECBB}"/>
    <hyperlink ref="E184" r:id="rId741" display="http://www.usharbormaster.com/secure/auxview.cfm?recordid=25876" xr:uid="{A1CE9AAD-5290-4659-BF21-BEF666EA8BD6}"/>
    <hyperlink ref="F184" r:id="rId742" display="http://maps.google.com/?output=embed&amp;q=43.47886111,-70.41100000" xr:uid="{AF1E2D36-62BD-45EC-A7E6-EB378485A6C7}"/>
    <hyperlink ref="G184" r:id="rId743" display="http://maps.google.com/?output=embed&amp;q=43.47886111,-70.41100000" xr:uid="{86FEA13C-76AF-4D7A-8808-C19BB0B4A3E7}"/>
    <hyperlink ref="P184" r:id="rId744" display="http://www.usharbormaster.com/secure/AuxAidReport_new.cfm?id=25876" xr:uid="{57B57AB7-8A69-4655-9AE7-1BE8C1E2E588}"/>
    <hyperlink ref="E185" r:id="rId745" display="http://www.usharbormaster.com/secure/auxview.cfm?recordid=36840" xr:uid="{6628A4DB-E897-49E2-A960-6570CCD9209B}"/>
    <hyperlink ref="F185" r:id="rId746" display="http://maps.google.com/?output=embed&amp;q=43.47316667,-70.40125000" xr:uid="{0E65655F-3E93-4E91-8F08-3777243F95DE}"/>
    <hyperlink ref="G185" r:id="rId747" display="http://maps.google.com/?output=embed&amp;q=43.47316667,-70.40125000" xr:uid="{21A37891-A89C-4D2C-BB46-6E1F98F75EBA}"/>
    <hyperlink ref="P185" r:id="rId748" display="http://www.usharbormaster.com/secure/AuxAidReport_new.cfm?id=36840" xr:uid="{9C7E2C72-A1C8-4B8B-94AA-7DCAC9B7A88F}"/>
    <hyperlink ref="E186" r:id="rId749" display="http://www.usharbormaster.com/secure/auxview.cfm?recordid=25873" xr:uid="{98BDDCB5-9275-48CB-9B4C-A9CA64A38AB8}"/>
    <hyperlink ref="F186" r:id="rId750" display="http://maps.google.com/?output=embed&amp;q=43.46555556,-70.39444444" xr:uid="{F2F71D6A-2DCC-4803-A513-F37D060C1B2A}"/>
    <hyperlink ref="G186" r:id="rId751" display="http://maps.google.com/?output=embed&amp;q=43.46555556,-70.39444444" xr:uid="{3BF58293-A8F6-404E-A2E2-6E3CB16691E7}"/>
    <hyperlink ref="P186" r:id="rId752" display="http://www.usharbormaster.com/secure/AuxAidReport_new.cfm?id=25873" xr:uid="{9A27F440-733E-4A26-96FA-CE9AEEB392EB}"/>
    <hyperlink ref="E187" r:id="rId753" display="http://www.usharbormaster.com/secure/auxview.cfm?recordid=26239" xr:uid="{B23AFDF1-3620-4019-8844-FE18ACD7D541}"/>
    <hyperlink ref="F187" r:id="rId754" display="http://maps.google.com/?output=embed&amp;q=43.07935333,-70.74055167" xr:uid="{DE7EC856-A82C-420D-8161-9A0441C7205A}"/>
    <hyperlink ref="G187" r:id="rId755" display="http://maps.google.com/?output=embed&amp;q=43.07935333,-70.74055167" xr:uid="{EA2BB400-194F-4349-859D-041EA6D14E4D}"/>
    <hyperlink ref="P187" r:id="rId756" display="http://www.usharbormaster.com/secure/AuxAidReport_new.cfm?id=26239" xr:uid="{46AE1EC9-ED5E-41DE-82BA-61C849811BFD}"/>
    <hyperlink ref="E188" r:id="rId757" display="http://www.usharbormaster.com/secure/auxview.cfm?recordid=26240" xr:uid="{4C843242-C8CE-410A-85E6-9B465E94D308}"/>
    <hyperlink ref="F188" r:id="rId758" display="http://maps.google.com/?output=embed&amp;q=43.07946333,-70.74115333" xr:uid="{338D8D9C-D265-492C-AD5A-77ED308BE8DF}"/>
    <hyperlink ref="G188" r:id="rId759" display="http://maps.google.com/?output=embed&amp;q=43.07946333,-70.74115333" xr:uid="{7665C527-3C8B-49D7-8EB2-B01C6435F509}"/>
    <hyperlink ref="P188" r:id="rId760" display="http://www.usharbormaster.com/secure/AuxAidReport_new.cfm?id=26240" xr:uid="{3606C04B-561B-4D95-BE68-B6B5C28AD2FA}"/>
    <hyperlink ref="E189" r:id="rId761" display="http://www.usharbormaster.com/secure/auxview.cfm?recordid=29957" xr:uid="{B77ACB89-D10A-4F88-870D-1D3BCF0AEE2A}"/>
    <hyperlink ref="F189" r:id="rId762" display="http://maps.google.com/?output=embed&amp;q=43.84985556,-69.63502778" xr:uid="{54322DB7-1F02-4AA5-A456-C89189427A27}"/>
    <hyperlink ref="G189" r:id="rId763" display="http://maps.google.com/?output=embed&amp;q=43.84985556,-69.63502778" xr:uid="{4E2F423B-D782-43D4-B8A3-CDED7121ED51}"/>
    <hyperlink ref="P189" r:id="rId764" display="http://www.usharbormaster.com/secure/AuxAidReport_new.cfm?id=29957" xr:uid="{443C6874-40E1-44BA-A98F-F22409F6E49C}"/>
    <hyperlink ref="E190" r:id="rId765" display="http://www.usharbormaster.com/secure/auxview.cfm?recordid=36871" xr:uid="{E14F8926-88E8-4733-8D16-56A6D5BDE7B3}"/>
    <hyperlink ref="F190" r:id="rId766" display="http://maps.google.com/?output=embed&amp;q=43.65578333,-70.23723333" xr:uid="{AAFCB3C4-C4CB-484C-B256-8B8979E52F5E}"/>
    <hyperlink ref="G190" r:id="rId767" display="http://maps.google.com/?output=embed&amp;q=43.65578333,-70.23723333" xr:uid="{4CAD1A64-B11F-48EA-83EF-0FDB98960BCD}"/>
    <hyperlink ref="P190" r:id="rId768" display="http://www.usharbormaster.com/secure/AuxAidReport_new.cfm?id=36871" xr:uid="{0F6DAB5B-5127-4F42-8C14-C61F45E85896}"/>
    <hyperlink ref="E191" r:id="rId769" display="http://www.usharbormaster.com/secure/auxview.cfm?recordid=36869" xr:uid="{BF74D288-33AD-406E-90C6-795BEF0B5A5C}"/>
    <hyperlink ref="F191" r:id="rId770" display="http://maps.google.com/?output=embed&amp;q=43.65546667,-70.23708333" xr:uid="{0EB17574-2E08-45CB-93E5-944FB5410E57}"/>
    <hyperlink ref="G191" r:id="rId771" display="http://maps.google.com/?output=embed&amp;q=43.65546667,-70.23708333" xr:uid="{437A9349-BE98-4078-8532-1900EFC5C9E7}"/>
    <hyperlink ref="P191" r:id="rId772" display="http://www.usharbormaster.com/secure/AuxAidReport_new.cfm?id=36869" xr:uid="{366F9D46-01D7-42BA-ACEC-F49179C50DDE}"/>
    <hyperlink ref="E192" r:id="rId773" display="http://www.usharbormaster.com/secure/auxview.cfm?recordid=36867" xr:uid="{B3E1FBE2-E220-415F-B7CB-7B5C4234AB9A}"/>
    <hyperlink ref="F192" r:id="rId774" display="http://maps.google.com/?output=embed&amp;q=43.65503333,-70.23688333" xr:uid="{151B65F8-8FD5-4D44-BA20-EB597A0DB950}"/>
    <hyperlink ref="G192" r:id="rId775" display="http://maps.google.com/?output=embed&amp;q=43.65503333,-70.23688333" xr:uid="{5549B810-B57B-4594-8A31-A8ED60ED25C2}"/>
    <hyperlink ref="P192" r:id="rId776" display="http://www.usharbormaster.com/secure/AuxAidReport_new.cfm?id=36867" xr:uid="{ECE50BE2-C662-4D32-B09D-83D19CBCD35B}"/>
    <hyperlink ref="E193" r:id="rId777" display="http://www.usharbormaster.com/secure/auxview.cfm?recordid=36870" xr:uid="{4FFC1AE4-84E8-45BE-9136-8429048443EF}"/>
    <hyperlink ref="F193" r:id="rId778" display="http://maps.google.com/?output=embed&amp;q=43.65485000,-70.23711667" xr:uid="{99C3BB4D-5F00-4B5B-A53F-7EFBFD35D853}"/>
    <hyperlink ref="G193" r:id="rId779" display="http://maps.google.com/?output=embed&amp;q=43.65485000,-70.23711667" xr:uid="{1CFA2704-2C5E-4768-A674-FF1519D0B868}"/>
    <hyperlink ref="P193" r:id="rId780" display="http://www.usharbormaster.com/secure/AuxAidReport_new.cfm?id=36870" xr:uid="{AA52E810-1C3D-4614-8BE2-D5F34C802A8B}"/>
    <hyperlink ref="E194" r:id="rId781" display="http://www.usharbormaster.com/secure/auxview.cfm?recordid=36868" xr:uid="{C04C47FF-524B-4F24-91F6-24158257C693}"/>
    <hyperlink ref="F194" r:id="rId782" display="http://maps.google.com/?output=embed&amp;q=43.65478333,-70.23700000" xr:uid="{9B76B98E-64CA-4084-A5EF-C2662DA0B6B8}"/>
    <hyperlink ref="G194" r:id="rId783" display="http://maps.google.com/?output=embed&amp;q=43.65478333,-70.23700000" xr:uid="{2A64090A-164D-441C-B943-E364DEC6667A}"/>
    <hyperlink ref="P194" r:id="rId784" display="http://www.usharbormaster.com/secure/AuxAidReport_new.cfm?id=36868" xr:uid="{4932D652-F928-4CC0-8B55-BBFFA668BAF7}"/>
    <hyperlink ref="E195" r:id="rId785" display="http://www.usharbormaster.com/secure/auxview.cfm?recordid=27010" xr:uid="{5FD73C2E-0BA5-46BE-AD2C-248782F96E32}"/>
    <hyperlink ref="F195" r:id="rId786" display="http://maps.google.com/?output=embed&amp;q=43.65552000,-70.23485306" xr:uid="{6E6A35C9-2CAF-4674-8B3E-66CB56C3D363}"/>
    <hyperlink ref="G195" r:id="rId787" display="http://maps.google.com/?output=embed&amp;q=43.65552000,-70.23485306" xr:uid="{1EBFE08C-FCCD-4DB0-9811-4EF9A899E0CF}"/>
    <hyperlink ref="P195" r:id="rId788" display="http://www.usharbormaster.com/secure/AuxAidReport_new.cfm?id=27010" xr:uid="{629A3A2D-7F3C-4323-857B-2E0C67EA5FCD}"/>
    <hyperlink ref="E196" r:id="rId789" display="http://www.usharbormaster.com/secure/auxview.cfm?recordid=26267" xr:uid="{F5803F6B-762D-462B-82D8-40C26C8A90A0}"/>
    <hyperlink ref="F196" r:id="rId790" display="http://maps.google.com/?output=embed&amp;q=43.65310528,-70.24311750" xr:uid="{D6D4352A-D319-4C2E-817A-A7A88AC5140C}"/>
    <hyperlink ref="G196" r:id="rId791" display="http://maps.google.com/?output=embed&amp;q=43.65310528,-70.24311750" xr:uid="{A44935DE-9CA3-46D2-9F5B-AC61E1C45422}"/>
    <hyperlink ref="P196" r:id="rId792" display="http://www.usharbormaster.com/secure/AuxAidReport_new.cfm?id=26267" xr:uid="{4AE96AA2-C34B-421C-9BB2-61A7A687655D}"/>
    <hyperlink ref="E197" r:id="rId793" display="http://www.usharbormaster.com/secure/auxview.cfm?recordid=23723" xr:uid="{DF8DED61-A6DF-4CB8-B76A-DFA503D1ADC2}"/>
    <hyperlink ref="F197" r:id="rId794" display="http://maps.google.com/?output=embed&amp;q=43.11648333,-70.81041667" xr:uid="{F717D908-4F18-4353-88B2-C8C823FFA363}"/>
    <hyperlink ref="G197" r:id="rId795" display="http://maps.google.com/?output=embed&amp;q=43.11648333,-70.81041667" xr:uid="{8392D922-264E-4718-80B4-49E5E967F83D}"/>
    <hyperlink ref="P197" r:id="rId796" display="http://www.usharbormaster.com/secure/AuxAidReport_new.cfm?id=23723" xr:uid="{D268A248-FE9C-455A-A18C-DC9C13A1C2E8}"/>
    <hyperlink ref="E198" r:id="rId797" display="http://www.usharbormaster.com/secure/auxview.cfm?recordid=23722" xr:uid="{F222F716-ABFB-44DC-9A0C-A9D787F2D4E4}"/>
    <hyperlink ref="F198" r:id="rId798" display="http://maps.google.com/?output=embed&amp;q=43.11583333,-70.81000000" xr:uid="{246D7574-6723-4016-89FE-DA5C5133DE29}"/>
    <hyperlink ref="G198" r:id="rId799" display="http://maps.google.com/?output=embed&amp;q=43.11583333,-70.81000000" xr:uid="{61A33FE5-E9E3-4EFE-9F87-DC962C7353DD}"/>
    <hyperlink ref="P198" r:id="rId800" display="http://www.usharbormaster.com/secure/AuxAidReport_new.cfm?id=23722" xr:uid="{8E5991FD-2A99-4B53-914C-FA4EB2B71E95}"/>
    <hyperlink ref="E199" r:id="rId801" display="http://www.usharbormaster.com/secure/auxview.cfm?recordid=23724" xr:uid="{201F5226-C057-455D-8526-8A9F405FE4AC}"/>
    <hyperlink ref="F199" r:id="rId802" display="http://maps.google.com/?output=embed&amp;q=43.11750000,-70.81222222" xr:uid="{8D276116-00B2-4DA1-A2D6-D6EAF0FAEFEC}"/>
    <hyperlink ref="G199" r:id="rId803" display="http://maps.google.com/?output=embed&amp;q=43.11750000,-70.81222222" xr:uid="{143370B3-383D-4872-AF61-650CD8714A54}"/>
    <hyperlink ref="P199" r:id="rId804" display="http://www.usharbormaster.com/secure/AuxAidReport_new.cfm?id=23724" xr:uid="{37CA8197-DFBF-467E-84DB-47B1EDF768A2}"/>
    <hyperlink ref="E200" r:id="rId805" display="http://www.usharbormaster.com/secure/auxview.cfm?recordid=43833" xr:uid="{654E1400-873D-4867-9919-15F8F54CFB9A}"/>
    <hyperlink ref="F200" r:id="rId806" display="http://maps.google.com/?output=embed&amp;q=43.65030556,-70.22952778" xr:uid="{01DCFB84-126C-4FF3-B51B-B28D9D7CCDE8}"/>
    <hyperlink ref="G200" r:id="rId807" display="http://maps.google.com/?output=embed&amp;q=43.65030556,-70.22952778" xr:uid="{2677D599-D68B-4BDF-9628-706EF4F6C668}"/>
    <hyperlink ref="P200" r:id="rId808" display="http://www.usharbormaster.com/secure/AuxAidReport_new.cfm?id=43833" xr:uid="{DC651F51-B3BB-4EF3-A6EC-0B4C80798441}"/>
    <hyperlink ref="E201" r:id="rId809" display="http://www.usharbormaster.com/secure/auxview.cfm?recordid=41206" xr:uid="{0C42736E-D04F-4C66-89E6-5B783CB36C57}"/>
    <hyperlink ref="F201" r:id="rId810" display="http://maps.google.com/?output=embed&amp;q=43.65277778,-70.22805556" xr:uid="{03A8E645-FB85-45ED-93B8-4370533768FF}"/>
    <hyperlink ref="G201" r:id="rId811" display="http://maps.google.com/?output=embed&amp;q=43.65277778,-70.22805556" xr:uid="{FD7E5479-36B3-4E21-8089-3C0811B48234}"/>
    <hyperlink ref="P201" r:id="rId812" display="http://www.usharbormaster.com/secure/AuxAidReport_new.cfm?id=41206" xr:uid="{704DC972-9B86-4CB6-9EB5-FCEB10E7711C}"/>
    <hyperlink ref="E202" r:id="rId813" display="http://www.usharbormaster.com/secure/auxview.cfm?recordid=26266" xr:uid="{AC2F78F4-16F7-45C5-99D8-6CB247FF9267}"/>
    <hyperlink ref="F202" r:id="rId814" display="http://maps.google.com/?output=embed&amp;q=43.65531833,-70.22816139" xr:uid="{F79CAE3D-663F-4AD0-A394-1B26A6B1F4B2}"/>
    <hyperlink ref="G202" r:id="rId815" display="http://maps.google.com/?output=embed&amp;q=43.65531833,-70.22816139" xr:uid="{63D3DDF3-EBF0-4244-9467-25325D741303}"/>
    <hyperlink ref="P202" r:id="rId816" display="http://www.usharbormaster.com/secure/AuxAidReport_new.cfm?id=26266" xr:uid="{BBE35753-0A7C-4377-90DF-963A3FDBC358}"/>
    <hyperlink ref="E203" r:id="rId817" display="http://www.usharbormaster.com/secure/auxview.cfm?recordid=41341" xr:uid="{6DD32B2B-A6BC-4B96-BF71-C3F9C12C83B9}"/>
    <hyperlink ref="F203" r:id="rId818" display="http://maps.google.com/?output=embed&amp;q=43.08250000,-70.71925000" xr:uid="{7F7DFB98-DA70-47AF-AC97-97BE1187E4F6}"/>
    <hyperlink ref="G203" r:id="rId819" display="http://maps.google.com/?output=embed&amp;q=43.08250000,-70.71925000" xr:uid="{4D28B8D6-0C71-4506-8F2A-127F0D681DD9}"/>
    <hyperlink ref="P203" r:id="rId820" display="http://www.usharbormaster.com/secure/AuxAidReport_new.cfm?id=41341" xr:uid="{EEB89AC2-4123-4819-A756-0AED5DA04BDC}"/>
    <hyperlink ref="E204" r:id="rId821" display="http://www.usharbormaster.com/secure/auxview.cfm?recordid=41342" xr:uid="{A5CB881E-B0CA-4B97-B075-7D51FD11B480}"/>
    <hyperlink ref="F204" r:id="rId822" display="http://maps.google.com/?output=embed&amp;q=43.08383333,-70.71835000" xr:uid="{15ADDEFC-6B54-4D40-B799-E1619894E4B4}"/>
    <hyperlink ref="G204" r:id="rId823" display="http://maps.google.com/?output=embed&amp;q=43.08383333,-70.71835000" xr:uid="{A4B7FDE6-9726-4B13-917C-5104FC6CF24A}"/>
    <hyperlink ref="P204" r:id="rId824" display="http://www.usharbormaster.com/secure/AuxAidReport_new.cfm?id=41342" xr:uid="{6D47BA26-A2B7-4242-82F5-9AB514BA8A44}"/>
    <hyperlink ref="E205" r:id="rId825" display="http://www.usharbormaster.com/secure/auxview.cfm?recordid=28307" xr:uid="{41372AC6-A971-4F5B-851C-F4C863582E1F}"/>
    <hyperlink ref="F205" r:id="rId826" display="http://maps.google.com/?output=embed&amp;q=43.72675000,-70.19461667" xr:uid="{B0D09B4F-07C3-4408-9710-7CB642CFA2D1}"/>
    <hyperlink ref="G205" r:id="rId827" display="http://maps.google.com/?output=embed&amp;q=43.72675000,-70.19461667" xr:uid="{398874D3-F7D8-4FB5-8256-33AE577AFB77}"/>
    <hyperlink ref="P205" r:id="rId828" display="http://www.usharbormaster.com/secure/AuxAidReport_new.cfm?id=28307" xr:uid="{DAC630BF-2FE8-47BA-87F3-47C1019DBD5E}"/>
    <hyperlink ref="E206" r:id="rId829" display="http://www.usharbormaster.com/secure/auxview.cfm?recordid=28306" xr:uid="{FF18553A-F078-4D38-83C8-69F200AD470A}"/>
    <hyperlink ref="F206" r:id="rId830" display="http://maps.google.com/?output=embed&amp;q=43.72758333,-70.19383333" xr:uid="{30E9F9C1-3CE0-4B7F-9E16-EDF358CA0F12}"/>
    <hyperlink ref="G206" r:id="rId831" display="http://maps.google.com/?output=embed&amp;q=43.72758333,-70.19383333" xr:uid="{164321A6-26E8-4E6B-83FE-5E9BC3E77355}"/>
    <hyperlink ref="P206" r:id="rId832" display="http://www.usharbormaster.com/secure/AuxAidReport_new.cfm?id=28306" xr:uid="{229199BD-FB13-4610-A19B-D2D0169F5940}"/>
    <hyperlink ref="E207" r:id="rId833" display="http://www.usharbormaster.com/secure/auxview.cfm?recordid=30054" xr:uid="{CDE625F9-D335-406A-A156-5DBC85EA354B}"/>
    <hyperlink ref="F207" r:id="rId834" display="http://maps.google.com/?output=embed&amp;q=43.85066667,-69.66700000" xr:uid="{46D36C9D-81D4-492C-9787-C6CC29DE8C47}"/>
    <hyperlink ref="G207" r:id="rId835" display="http://maps.google.com/?output=embed&amp;q=43.85066667,-69.66700000" xr:uid="{11D636B8-1E17-4C7D-9DC3-C3B06E4F5EC3}"/>
    <hyperlink ref="P207" r:id="rId836" display="http://www.usharbormaster.com/secure/AuxAidReport_new.cfm?id=30054" xr:uid="{702A863E-3F9B-4A74-9D63-27AC336D9788}"/>
    <hyperlink ref="E208" r:id="rId837" display="http://www.usharbormaster.com/secure/auxview.cfm?recordid=29995" xr:uid="{2D500D88-6CAA-4E6A-BCC0-DA60E54F2122}"/>
    <hyperlink ref="F208" r:id="rId838" display="http://maps.google.com/?output=embed&amp;q=43.83821667,-69.63225000" xr:uid="{C69D4278-7222-4589-A594-CFABF27F72FB}"/>
    <hyperlink ref="G208" r:id="rId839" display="http://maps.google.com/?output=embed&amp;q=43.83821667,-69.63225000" xr:uid="{88B05288-35AA-45A0-9101-1226E953BC6A}"/>
    <hyperlink ref="P208" r:id="rId840" display="http://www.usharbormaster.com/secure/AuxAidReport_new.cfm?id=29995" xr:uid="{94E0A77A-80D2-40A9-B90F-E53E42422F71}"/>
    <hyperlink ref="E209" r:id="rId841" display="http://www.usharbormaster.com/secure/auxview.cfm?recordid=42781" xr:uid="{12DEC093-7822-45B5-8FED-DA863CD338A3}"/>
    <hyperlink ref="F209" r:id="rId842" display="http://maps.google.com/?output=embed&amp;q=43.93075000,-69.57958333" xr:uid="{E18BFC19-FF09-47C3-ABE1-8B0430AB4B06}"/>
    <hyperlink ref="G209" r:id="rId843" display="http://maps.google.com/?output=embed&amp;q=43.93075000,-69.57958333" xr:uid="{B38078DE-CC42-4C8A-908B-A320DDDD1600}"/>
    <hyperlink ref="P209" r:id="rId844" display="http://www.usharbormaster.com/secure/AuxAidReport_new.cfm?id=42781" xr:uid="{F39FFE1C-F9E2-49DB-A473-065B9D3C173B}"/>
    <hyperlink ref="E210" r:id="rId845" display="http://www.usharbormaster.com/secure/auxview.cfm?recordid=45050" xr:uid="{8DD88DDF-8CDC-4F7B-B21C-5F89D99F0EA9}"/>
    <hyperlink ref="F210" r:id="rId846" display="http://maps.google.com/?output=embed&amp;q=43.47250000,-70.36222222" xr:uid="{51EF8360-C972-40F8-B700-1541A048A0F7}"/>
    <hyperlink ref="G210" r:id="rId847" display="http://maps.google.com/?output=embed&amp;q=43.47250000,-70.36222222" xr:uid="{0FD999FC-4696-466A-B26D-2D990039F251}"/>
    <hyperlink ref="P210" r:id="rId848" display="http://www.usharbormaster.com/secure/AuxAidReport_new.cfm?id=45050" xr:uid="{EC6D9FCF-4BE0-48A6-9567-3DC89013D159}"/>
    <hyperlink ref="E211" r:id="rId849" display="http://www.usharbormaster.com/secure/auxview.cfm?recordid=44582" xr:uid="{F6962580-D22A-4E93-8F41-D53F47E32D8B}"/>
    <hyperlink ref="F211" r:id="rId850" display="http://maps.google.com/?output=embed&amp;q=43.02223000,-70.54138000" xr:uid="{218AA36B-B729-478B-862D-94EFED6A6C10}"/>
    <hyperlink ref="G211" r:id="rId851" display="http://maps.google.com/?output=embed&amp;q=43.02223000,-70.54138000" xr:uid="{749F7953-2064-41CC-B1E6-D5781E0CAB92}"/>
    <hyperlink ref="P211" r:id="rId852" display="http://www.usharbormaster.com/secure/AuxAidReport_new.cfm?id=44582" xr:uid="{4CB97948-D460-4854-84DB-B8FE603330CD}"/>
    <hyperlink ref="E212" r:id="rId853" display="http://www.usharbormaster.com/secure/auxview.cfm?recordid=44619" xr:uid="{69E43ED4-A7D7-42A2-8D5F-BCD6DD0F3F51}"/>
    <hyperlink ref="F212" r:id="rId854" display="http://maps.google.com/?output=embed&amp;q=42.92930833,-70.69509167" xr:uid="{B2ECA2CE-6267-460B-8CB0-FC9F3D503A10}"/>
    <hyperlink ref="G212" r:id="rId855" display="http://maps.google.com/?output=embed&amp;q=42.92930833,-70.69509167" xr:uid="{A2540A50-C5D2-469D-A55B-A6D1F6C37344}"/>
    <hyperlink ref="P212" r:id="rId856" display="http://www.usharbormaster.com/secure/AuxAidReport_new.cfm?id=44619" xr:uid="{01DAE3AD-7B57-436B-B2D0-512A69A6D71C}"/>
    <hyperlink ref="E213" r:id="rId857" display="http://www.usharbormaster.com/secure/auxview.cfm?recordid=27883" xr:uid="{74173550-F6B5-45D6-BE7D-039D27864EF6}"/>
    <hyperlink ref="F213" r:id="rId858" display="http://maps.google.com/?output=embed&amp;q=43.02225000,-70.54005000" xr:uid="{6625A7C5-CC5E-4F0B-A2C4-552172D7DEF3}"/>
    <hyperlink ref="G213" r:id="rId859" display="http://maps.google.com/?output=embed&amp;q=43.02225000,-70.54005000" xr:uid="{470E803F-E0E2-48BF-8D6A-83779AF1DB24}"/>
    <hyperlink ref="P213" r:id="rId860" display="http://www.usharbormaster.com/secure/AuxAidReport_new.cfm?id=27883" xr:uid="{5DB95A1D-E15C-40AE-8F64-137F5E1B8FF6}"/>
    <hyperlink ref="E214" r:id="rId861" display="http://www.usharbormaster.com/secure/auxview.cfm?recordid=42814" xr:uid="{6CA0F0C6-8F2C-450F-A29C-D68A3F9D5B81}"/>
    <hyperlink ref="F214" r:id="rId862" display="http://maps.google.com/?output=embed&amp;q=42.88000000,-70.04620000" xr:uid="{1D143CA1-7333-4335-9C12-558CBD001A19}"/>
    <hyperlink ref="G214" r:id="rId863" display="http://maps.google.com/?output=embed&amp;q=42.88000000,-70.04620000" xr:uid="{C52CC46D-C51F-483E-B57D-5428A85740A4}"/>
    <hyperlink ref="P214" r:id="rId864" display="http://www.usharbormaster.com/secure/AuxAidReport_new.cfm?id=42814" xr:uid="{D1C88E46-CD82-4D63-8FDA-AF49AE45788C}"/>
    <hyperlink ref="E215" r:id="rId865" display="http://www.usharbormaster.com/secure/auxview.cfm?recordid=44638" xr:uid="{99CE3712-3C6D-4FB0-8CC9-361A0A11F8F4}"/>
    <hyperlink ref="F215" r:id="rId866" display="http://maps.google.com/?output=embed&amp;q=43.10737972,-70.86337000" xr:uid="{48850C5D-7080-447E-B344-583B1C243F51}"/>
    <hyperlink ref="G215" r:id="rId867" display="http://maps.google.com/?output=embed&amp;q=43.10737972,-70.86337000" xr:uid="{F633224D-60E1-4040-B822-966C65A4F862}"/>
    <hyperlink ref="P215" r:id="rId868" display="http://www.usharbormaster.com/secure/AuxAidReport_new.cfm?id=44638" xr:uid="{2D6F0E37-109E-4DF0-8E2F-888C046F23E4}"/>
    <hyperlink ref="E216" r:id="rId869" display="http://www.usharbormaster.com/secure/auxview.cfm?recordid=26991" xr:uid="{E752D7DB-720D-40BB-9676-DEABBC0AEB1C}"/>
    <hyperlink ref="F216" r:id="rId870" display="http://maps.google.com/?output=embed&amp;q=43.17966667,-70.42683333" xr:uid="{5F9D4E25-4420-422C-A832-452F7485B74A}"/>
    <hyperlink ref="G216" r:id="rId871" display="http://maps.google.com/?output=embed&amp;q=43.17966667,-70.42683333" xr:uid="{AFBFAE7F-721A-486D-8C58-E6E1A66DC1A0}"/>
    <hyperlink ref="P216" r:id="rId872" display="http://www.usharbormaster.com/secure/AuxAidReport_new.cfm?id=26991" xr:uid="{F4AC4223-A438-4E95-BBD4-EFA1B20BAE1C}"/>
    <hyperlink ref="E217" r:id="rId873" display="http://www.usharbormaster.com/secure/auxview.cfm?recordid=26992" xr:uid="{5FDB2353-0510-4800-8FEE-3F8A94DEA781}"/>
    <hyperlink ref="F217" r:id="rId874" display="http://maps.google.com/?output=embed&amp;q=43.71511111,-69.35475000" xr:uid="{D17F40ED-5CAD-4DBC-9C69-59BACA426A52}"/>
    <hyperlink ref="G217" r:id="rId875" display="http://maps.google.com/?output=embed&amp;q=43.71511111,-69.35475000" xr:uid="{E55AAE4E-3C88-42D4-A6AE-32D9D827766D}"/>
    <hyperlink ref="P217" r:id="rId876" display="http://www.usharbormaster.com/secure/AuxAidReport_new.cfm?id=26992" xr:uid="{D614ADED-C262-4060-9F22-1F7851A50BF7}"/>
    <hyperlink ref="E218" r:id="rId877" display="http://www.usharbormaster.com/secure/auxview.cfm?recordid=45075" xr:uid="{CB3C4DFA-069E-40EF-B1F3-7803C0FE3CDB}"/>
    <hyperlink ref="F218" r:id="rId878" display="http://maps.google.com/?output=embed&amp;q=43.43500000,-70.35027778" xr:uid="{A135F889-862A-4863-B9EF-E3D8ACB31E35}"/>
    <hyperlink ref="G218" r:id="rId879" display="http://maps.google.com/?output=embed&amp;q=43.43500000,-70.35027778" xr:uid="{74E3421D-28A2-4E58-A475-9BD01C2DC79B}"/>
    <hyperlink ref="P218" r:id="rId880" display="http://www.usharbormaster.com/secure/AuxAidReport_new.cfm?id=45075" xr:uid="{BE9096DC-9AE8-4455-AE0A-DD1EA73B047E}"/>
    <hyperlink ref="E219" r:id="rId881" display="http://www.usharbormaster.com/secure/auxview.cfm?recordid=45081" xr:uid="{5C78FD79-5197-4A08-96D0-F3D468390C7F}"/>
    <hyperlink ref="F219" r:id="rId882" display="http://maps.google.com/?output=embed&amp;q=43.46361111,-70.35694444" xr:uid="{55A8E08A-F853-4830-9409-F51068B3ADEB}"/>
    <hyperlink ref="G219" r:id="rId883" display="http://maps.google.com/?output=embed&amp;q=43.46361111,-70.35694444" xr:uid="{8D26071E-854A-4DC9-9882-E0843FD74373}"/>
    <hyperlink ref="P219" r:id="rId884" display="http://www.usharbormaster.com/secure/AuxAidReport_new.cfm?id=45081" xr:uid="{4A95BC5B-5E6E-4386-9240-8C7335C95FD6}"/>
    <hyperlink ref="E220" r:id="rId885" display="http://www.usharbormaster.com/secure/auxview.cfm?recordid=45079" xr:uid="{FF6235A1-DE93-446D-B1A3-274AC76A4780}"/>
    <hyperlink ref="F220" r:id="rId886" display="http://maps.google.com/?output=embed&amp;q=43.38694444,-70.41000000" xr:uid="{EB7C187D-02EC-48A1-AD14-7F8F410722FE}"/>
    <hyperlink ref="G220" r:id="rId887" display="http://maps.google.com/?output=embed&amp;q=43.38694444,-70.41000000" xr:uid="{8DDEA47B-557F-4F16-B247-62597B0911C6}"/>
    <hyperlink ref="P220" r:id="rId888" display="http://www.usharbormaster.com/secure/AuxAidReport_new.cfm?id=45079" xr:uid="{2802C3D8-5BC1-4ADA-8D7C-19D0B960697F}"/>
    <hyperlink ref="E221" r:id="rId889" display="http://www.usharbormaster.com/secure/auxview.cfm?recordid=45080" xr:uid="{2A04C7DD-E5D6-4992-A475-87F53C64871F}"/>
    <hyperlink ref="F221" r:id="rId890" display="http://maps.google.com/?output=embed&amp;q=43.65194444,-70.11805556" xr:uid="{B1A73EC7-DFC8-429B-A474-008DCC468F7D}"/>
    <hyperlink ref="G221" r:id="rId891" display="http://maps.google.com/?output=embed&amp;q=43.65194444,-70.11805556" xr:uid="{2F64C9D1-6083-497D-B718-78EAB75969D9}"/>
    <hyperlink ref="P221" r:id="rId892" display="http://www.usharbormaster.com/secure/AuxAidReport_new.cfm?id=45080" xr:uid="{2B74CF68-CF8E-4E45-AD4C-4307040DFFC8}"/>
    <hyperlink ref="E222" r:id="rId893" display="http://www.usharbormaster.com/secure/auxview.cfm?recordid=45103" xr:uid="{8F239C31-02E1-41DA-9B11-DCCD5D171D27}"/>
    <hyperlink ref="F222" r:id="rId894" display="http://maps.google.com/?output=embed&amp;q=43.46694444,-70.36000000" xr:uid="{7727BE9A-56C9-469E-BB8E-7914FFCD09EB}"/>
    <hyperlink ref="G222" r:id="rId895" display="http://maps.google.com/?output=embed&amp;q=43.46694444,-70.36000000" xr:uid="{88F18EAF-AC78-4F57-B3B3-D5D80CE9AD3D}"/>
    <hyperlink ref="P222" r:id="rId896" display="http://www.usharbormaster.com/secure/AuxAidReport_new.cfm?id=45103" xr:uid="{E1C1151F-767D-4599-BEA2-68585B1133EE}"/>
    <hyperlink ref="E223" r:id="rId897" display="http://www.usharbormaster.com/secure/auxview.cfm?recordid=45053" xr:uid="{BE88A421-A2DC-490D-BC39-7A0747E2F9E8}"/>
    <hyperlink ref="F223" r:id="rId898" display="http://maps.google.com/?output=embed&amp;q=43.46972222,-70.35083333" xr:uid="{17E8F9B7-B212-4F13-938C-A2017D03D7BC}"/>
    <hyperlink ref="G223" r:id="rId899" display="http://maps.google.com/?output=embed&amp;q=43.46972222,-70.35083333" xr:uid="{EB462B97-9C0F-4503-93E9-995DEDF8A56B}"/>
    <hyperlink ref="P223" r:id="rId900" display="http://www.usharbormaster.com/secure/AuxAidReport_new.cfm?id=45053" xr:uid="{9EA4206E-B385-4E5F-9AB0-7AB13163262D}"/>
    <hyperlink ref="E224" r:id="rId901" display="http://www.usharbormaster.com/secure/auxview.cfm?recordid=45054" xr:uid="{EF341977-B59E-4D4B-829A-537277B6BEF5}"/>
    <hyperlink ref="F224" r:id="rId902" display="http://maps.google.com/?output=embed&amp;q=43.47027778,-70.34972222" xr:uid="{99EE0B38-0BC7-4A7D-8A62-EC52F841ADF6}"/>
    <hyperlink ref="G224" r:id="rId903" display="http://maps.google.com/?output=embed&amp;q=43.47027778,-70.34972222" xr:uid="{06B4800E-06D6-4804-936C-C2AD184AE99D}"/>
    <hyperlink ref="P224" r:id="rId904" display="http://www.usharbormaster.com/secure/AuxAidReport_new.cfm?id=45054" xr:uid="{ED094537-5DFA-4B90-84B5-B468A590B39D}"/>
    <hyperlink ref="E225" r:id="rId905" display="http://www.usharbormaster.com/secure/auxview.cfm?recordid=45055" xr:uid="{12467F90-C7C7-4DA8-B392-A07EC18BD587}"/>
    <hyperlink ref="F225" r:id="rId906" display="http://maps.google.com/?output=embed&amp;q=43.46944444,-70.35027778" xr:uid="{B842E301-4BEB-4314-BA07-259E681D2AE1}"/>
    <hyperlink ref="G225" r:id="rId907" display="http://maps.google.com/?output=embed&amp;q=43.46944444,-70.35027778" xr:uid="{BDB82CAC-B130-42AD-B83E-D3A3A867456D}"/>
    <hyperlink ref="P225" r:id="rId908" display="http://www.usharbormaster.com/secure/AuxAidReport_new.cfm?id=45055" xr:uid="{3603B2A6-7F95-4DB8-AAA8-80DC27214509}"/>
    <hyperlink ref="E226" r:id="rId909" display="http://www.usharbormaster.com/secure/auxview.cfm?recordid=45056" xr:uid="{CAF4B2C5-4324-4ED5-AB60-AC2D7670CCF6}"/>
    <hyperlink ref="F226" r:id="rId910" display="http://maps.google.com/?output=embed&amp;q=43.47000000,-70.34944444" xr:uid="{5722CEE0-D1E2-4684-BA10-5426F6929C88}"/>
    <hyperlink ref="G226" r:id="rId911" display="http://maps.google.com/?output=embed&amp;q=43.47000000,-70.34944444" xr:uid="{C9A47560-3C8A-4442-9777-4309422FBC3F}"/>
    <hyperlink ref="P226" r:id="rId912" display="http://www.usharbormaster.com/secure/AuxAidReport_new.cfm?id=45056" xr:uid="{7F90BE08-2A69-4D11-9FF3-212014046316}"/>
    <hyperlink ref="E227" r:id="rId913" display="http://www.usharbormaster.com/secure/auxview.cfm?recordid=45078" xr:uid="{73CDEA90-C446-4CB6-8297-CCE78107DBF7}"/>
    <hyperlink ref="F227" r:id="rId914" display="http://maps.google.com/?output=embed&amp;q=43.46972222,-70.35694444" xr:uid="{F8785E0E-A924-4B92-AA1B-331D34C6435C}"/>
    <hyperlink ref="G227" r:id="rId915" display="http://maps.google.com/?output=embed&amp;q=43.46972222,-70.35694444" xr:uid="{8DBE2644-132C-46B9-B0D1-16546CACC721}"/>
    <hyperlink ref="P227" r:id="rId916" display="http://www.usharbormaster.com/secure/AuxAidReport_new.cfm?id=45078" xr:uid="{E7B3332A-3502-4E6E-BEC5-0298EE7DECAA}"/>
    <hyperlink ref="E228" r:id="rId917" display="http://www.usharbormaster.com/secure/auxview.cfm?recordid=45057" xr:uid="{C50629D5-A764-49A1-83A6-EBF6907A5981}"/>
    <hyperlink ref="F228" r:id="rId918" display="http://maps.google.com/?output=embed&amp;q=43.45500000,-70.33638889" xr:uid="{71072FB7-4A41-4EAA-BD31-670516EB4EB8}"/>
    <hyperlink ref="G228" r:id="rId919" display="http://maps.google.com/?output=embed&amp;q=43.45500000,-70.33638889" xr:uid="{B487AC0F-A77B-4603-B663-8BEC63CC268F}"/>
    <hyperlink ref="P228" r:id="rId920" display="http://www.usharbormaster.com/secure/AuxAidReport_new.cfm?id=45057" xr:uid="{EC57FD66-ED85-4B2D-9753-9AF23598FACE}"/>
    <hyperlink ref="E229" r:id="rId921" display="http://www.usharbormaster.com/secure/auxview.cfm?recordid=45058" xr:uid="{5A8E5489-7C19-408F-86D3-308A8C0F6692}"/>
    <hyperlink ref="F229" r:id="rId922" display="http://maps.google.com/?output=embed&amp;q=43.45500000,-70.33250000" xr:uid="{BC801A78-74FF-4F7B-88F1-0B30709C0383}"/>
    <hyperlink ref="G229" r:id="rId923" display="http://maps.google.com/?output=embed&amp;q=43.45500000,-70.33250000" xr:uid="{05DF29CF-7271-4998-A1C8-6E973F43EF87}"/>
    <hyperlink ref="P229" r:id="rId924" display="http://www.usharbormaster.com/secure/AuxAidReport_new.cfm?id=45058" xr:uid="{7DB6FE2D-8460-4FEA-A5BC-5F45A391689D}"/>
    <hyperlink ref="E230" r:id="rId925" display="http://www.usharbormaster.com/secure/auxview.cfm?recordid=44590" xr:uid="{FF6B8372-062F-4453-BE8A-212AAF9F688B}"/>
    <hyperlink ref="F230" r:id="rId926" display="http://maps.google.com/?output=embed&amp;q=43.81400361,-69.98189361" xr:uid="{DC1C005D-5584-4DC0-AEAB-E207FC1C5761}"/>
    <hyperlink ref="G230" r:id="rId927" display="http://maps.google.com/?output=embed&amp;q=43.81400361,-69.98189361" xr:uid="{814DE3F5-126C-4C2E-80DB-1AEE501F3E47}"/>
    <hyperlink ref="P230" r:id="rId928" display="http://www.usharbormaster.com/secure/AuxAidReport_new.cfm?id=44590" xr:uid="{7C01F676-58BB-4B20-BA2C-236E0F9BD6F2}"/>
    <hyperlink ref="E231" r:id="rId929" display="http://www.usharbormaster.com/secure/auxview.cfm?recordid=44591" xr:uid="{5FC47AA8-664A-47F1-972B-6AFC223EA866}"/>
    <hyperlink ref="F231" r:id="rId930" display="http://maps.google.com/?output=embed&amp;q=43.81484389,-69.98009972" xr:uid="{55C8080C-BB86-4B48-94C5-CA481BF25801}"/>
    <hyperlink ref="G231" r:id="rId931" display="http://maps.google.com/?output=embed&amp;q=43.81484389,-69.98009972" xr:uid="{45673BE7-1DE7-4836-BAAA-EFF1EE72F698}"/>
    <hyperlink ref="P231" r:id="rId932" display="http://www.usharbormaster.com/secure/AuxAidReport_new.cfm?id=44591" xr:uid="{EE5AA213-81CE-4917-AF68-FC3400C91AD9}"/>
    <hyperlink ref="E232" r:id="rId933" display="http://www.usharbormaster.com/secure/auxview.cfm?recordid=44592" xr:uid="{975C92F6-7611-42F3-8870-6D25A958BC9E}"/>
    <hyperlink ref="F232" r:id="rId934" display="http://maps.google.com/?output=embed&amp;q=43.81328778,-69.98133083" xr:uid="{90D727A1-EA3D-4C5D-95FC-C9CFE1549387}"/>
    <hyperlink ref="G232" r:id="rId935" display="http://maps.google.com/?output=embed&amp;q=43.81328778,-69.98133083" xr:uid="{C534F7F6-F72F-47CC-83FB-F0EAD88C0C4E}"/>
    <hyperlink ref="P232" r:id="rId936" display="http://www.usharbormaster.com/secure/AuxAidReport_new.cfm?id=44592" xr:uid="{4638292B-07D2-440C-BF6E-52A188543CC6}"/>
    <hyperlink ref="E233" r:id="rId937" display="http://www.usharbormaster.com/secure/auxview.cfm?recordid=44593" xr:uid="{043B99D3-D393-4B20-9FC9-20B34EF4313D}"/>
    <hyperlink ref="F233" r:id="rId938" display="http://maps.google.com/?output=embed&amp;q=43.81415278,-69.97949389" xr:uid="{DB630CFB-166C-4E06-8D66-17DB200164E7}"/>
    <hyperlink ref="G233" r:id="rId939" display="http://maps.google.com/?output=embed&amp;q=43.81415278,-69.97949389" xr:uid="{89D02919-ECC2-42A2-8B0D-617247D3D155}"/>
    <hyperlink ref="P233" r:id="rId940" display="http://www.usharbormaster.com/secure/AuxAidReport_new.cfm?id=44593" xr:uid="{7AB50D94-128A-4543-9CA6-E26905BEDDF6}"/>
    <hyperlink ref="E234" r:id="rId941" display="http://www.usharbormaster.com/secure/auxview.cfm?recordid=30059" xr:uid="{ADF0BA2D-CA0C-45E1-BC9B-C5A167A181FB}"/>
    <hyperlink ref="F234" r:id="rId942" display="http://maps.google.com/?output=embed&amp;q=43.99605556,-69.66397222" xr:uid="{534591C4-F1F2-4623-95D7-8B37247A3E56}"/>
    <hyperlink ref="G234" r:id="rId943" display="http://maps.google.com/?output=embed&amp;q=43.99605556,-69.66397222" xr:uid="{2F88F606-6663-45DE-8E5A-FD5B3D077E04}"/>
    <hyperlink ref="P234" r:id="rId944" display="http://www.usharbormaster.com/secure/AuxAidReport_new.cfm?id=30059" xr:uid="{41BA1B19-D8A7-4543-B58C-F6A88239A1D9}"/>
    <hyperlink ref="E235" r:id="rId945" display="http://www.usharbormaster.com/secure/auxview.cfm?recordid=30060" xr:uid="{9A9FBF9B-17F0-4913-8753-42A725A627F2}"/>
    <hyperlink ref="F235" r:id="rId946" display="http://maps.google.com/?output=embed&amp;q=43.99780556,-69.66450000" xr:uid="{2FF73448-C525-4D86-A043-74E75FC6A70A}"/>
    <hyperlink ref="G235" r:id="rId947" display="http://maps.google.com/?output=embed&amp;q=43.99780556,-69.66450000" xr:uid="{64D97117-7F98-42B5-AC07-AE233D0AA57C}"/>
    <hyperlink ref="P235" r:id="rId948" display="http://www.usharbormaster.com/secure/AuxAidReport_new.cfm?id=30060" xr:uid="{2C4D8AE2-BE6E-4542-B339-DF1C43EA0237}"/>
    <hyperlink ref="E236" r:id="rId949" display="http://www.usharbormaster.com/secure/auxview.cfm?recordid=30061" xr:uid="{EB1E6932-6A1A-4FAB-B23E-39760CF14A96}"/>
    <hyperlink ref="F236" r:id="rId950" display="http://maps.google.com/?output=embed&amp;q=43.99638889,-69.66277778" xr:uid="{8F4E2629-FCCE-43D7-A80D-5214ADCAAC9F}"/>
    <hyperlink ref="G236" r:id="rId951" display="http://maps.google.com/?output=embed&amp;q=43.99638889,-69.66277778" xr:uid="{5C61058D-7A73-40F7-B24D-72C863E6E955}"/>
    <hyperlink ref="P236" r:id="rId952" display="http://www.usharbormaster.com/secure/AuxAidReport_new.cfm?id=30061" xr:uid="{8D2DB4FD-8B85-4714-94A8-3923015C2085}"/>
    <hyperlink ref="E237" r:id="rId953" display="http://www.usharbormaster.com/secure/auxview.cfm?recordid=30062" xr:uid="{2C5262A7-2B2E-4EAA-9FA7-94FD247FAB06}"/>
    <hyperlink ref="F237" r:id="rId954" display="http://maps.google.com/?output=embed&amp;q=43.99777778,-69.66111111" xr:uid="{2FA969D2-63B4-48A8-8E88-3DA167E38A6B}"/>
    <hyperlink ref="G237" r:id="rId955" display="http://maps.google.com/?output=embed&amp;q=43.99777778,-69.66111111" xr:uid="{20D40729-229D-4BBE-9EF8-33EC1C509084}"/>
    <hyperlink ref="P237" r:id="rId956" display="http://www.usharbormaster.com/secure/AuxAidReport_new.cfm?id=30062" xr:uid="{6F10F975-C23E-4CC1-8765-B7C31F7EA41C}"/>
  </hyperlinks>
  <pageMargins left="0.7" right="0.7" top="0.75" bottom="0.75" header="0.3" footer="0.3"/>
  <drawing r:id="rId9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A4C-180A-4DFA-B9B6-743FF9BECC30}">
  <dimension ref="A1:K21"/>
  <sheetViews>
    <sheetView zoomScale="93" workbookViewId="0">
      <selection activeCell="J4" sqref="J4"/>
    </sheetView>
  </sheetViews>
  <sheetFormatPr defaultRowHeight="15.6" x14ac:dyDescent="0.3"/>
  <cols>
    <col min="1" max="1" width="17.5546875" style="4" customWidth="1"/>
    <col min="2" max="3" width="16.6640625" style="7" customWidth="1"/>
    <col min="4" max="6" width="3.6640625" customWidth="1"/>
    <col min="7" max="9" width="8.33203125" customWidth="1"/>
    <col min="10" max="10" width="35.6640625" customWidth="1"/>
    <col min="11" max="11" width="5.44140625" customWidth="1"/>
  </cols>
  <sheetData>
    <row r="1" spans="1:11" ht="14.4" x14ac:dyDescent="0.3">
      <c r="A1">
        <f>COUNTA(A3:A100)</f>
        <v>8</v>
      </c>
      <c r="B1"/>
      <c r="C1"/>
      <c r="F1">
        <f>COUNTIF(F3:F100,"yes")</f>
        <v>4</v>
      </c>
    </row>
    <row r="2" spans="1:11" ht="31.2" x14ac:dyDescent="0.3">
      <c r="A2" s="4" t="s">
        <v>0</v>
      </c>
      <c r="B2" s="7" t="s">
        <v>1</v>
      </c>
      <c r="C2" s="7" t="s">
        <v>2</v>
      </c>
      <c r="D2" s="16" t="s">
        <v>3</v>
      </c>
      <c r="E2" s="16" t="s">
        <v>4</v>
      </c>
      <c r="F2" s="16" t="s">
        <v>566</v>
      </c>
      <c r="G2" s="4" t="s">
        <v>557</v>
      </c>
      <c r="H2" s="4" t="s">
        <v>558</v>
      </c>
      <c r="I2" s="4" t="s">
        <v>559</v>
      </c>
      <c r="J2" s="4" t="s">
        <v>556</v>
      </c>
      <c r="K2" s="4" t="s">
        <v>5</v>
      </c>
    </row>
    <row r="3" spans="1:11" ht="45" customHeight="1" x14ac:dyDescent="0.3">
      <c r="A3" s="277" t="s">
        <v>727</v>
      </c>
      <c r="B3" s="277" t="s">
        <v>77</v>
      </c>
      <c r="C3" s="277" t="s">
        <v>78</v>
      </c>
      <c r="D3" s="277" t="s">
        <v>1453</v>
      </c>
      <c r="E3" s="277" t="s">
        <v>9</v>
      </c>
      <c r="F3" s="277" t="s">
        <v>10</v>
      </c>
      <c r="G3" s="278"/>
      <c r="H3" s="278"/>
      <c r="I3" s="278"/>
      <c r="J3" s="277"/>
      <c r="K3" s="277" t="s">
        <v>79</v>
      </c>
    </row>
    <row r="4" spans="1:11" ht="45" customHeight="1" x14ac:dyDescent="0.3">
      <c r="A4" s="277" t="s">
        <v>221</v>
      </c>
      <c r="B4" s="277" t="s">
        <v>222</v>
      </c>
      <c r="C4" s="277" t="s">
        <v>223</v>
      </c>
      <c r="D4" s="277" t="s">
        <v>1453</v>
      </c>
      <c r="E4" s="277" t="s">
        <v>32</v>
      </c>
      <c r="F4" s="277" t="s">
        <v>18</v>
      </c>
      <c r="G4" s="278"/>
      <c r="H4" s="278"/>
      <c r="I4" s="278"/>
      <c r="J4" s="277"/>
      <c r="K4" s="277" t="s">
        <v>79</v>
      </c>
    </row>
    <row r="5" spans="1:11" ht="45" customHeight="1" x14ac:dyDescent="0.3">
      <c r="A5" s="277" t="s">
        <v>728</v>
      </c>
      <c r="B5" s="277" t="s">
        <v>226</v>
      </c>
      <c r="C5" s="277" t="s">
        <v>227</v>
      </c>
      <c r="D5" s="277" t="s">
        <v>1453</v>
      </c>
      <c r="E5" s="277" t="s">
        <v>32</v>
      </c>
      <c r="F5" s="277" t="s">
        <v>18</v>
      </c>
      <c r="G5" s="278"/>
      <c r="H5" s="278"/>
      <c r="I5" s="278"/>
      <c r="J5" s="277"/>
      <c r="K5" s="277" t="s">
        <v>79</v>
      </c>
    </row>
    <row r="6" spans="1:11" ht="45" customHeight="1" x14ac:dyDescent="0.3">
      <c r="A6" s="277" t="s">
        <v>224</v>
      </c>
      <c r="B6" s="277" t="s">
        <v>230</v>
      </c>
      <c r="C6" s="277" t="s">
        <v>231</v>
      </c>
      <c r="D6" s="277" t="s">
        <v>1453</v>
      </c>
      <c r="E6" s="277" t="s">
        <v>32</v>
      </c>
      <c r="F6" s="277" t="s">
        <v>18</v>
      </c>
      <c r="G6" s="278"/>
      <c r="H6" s="278"/>
      <c r="I6" s="278"/>
      <c r="J6" s="277"/>
      <c r="K6" s="277" t="s">
        <v>79</v>
      </c>
    </row>
    <row r="7" spans="1:11" ht="45" customHeight="1" x14ac:dyDescent="0.3">
      <c r="A7" s="277" t="s">
        <v>225</v>
      </c>
      <c r="B7" s="277" t="s">
        <v>228</v>
      </c>
      <c r="C7" s="277" t="s">
        <v>229</v>
      </c>
      <c r="D7" s="277" t="s">
        <v>1453</v>
      </c>
      <c r="E7" s="277" t="s">
        <v>32</v>
      </c>
      <c r="F7" s="277" t="s">
        <v>18</v>
      </c>
      <c r="G7" s="278"/>
      <c r="H7" s="278"/>
      <c r="I7" s="278"/>
      <c r="J7" s="277"/>
      <c r="K7" s="277" t="s">
        <v>79</v>
      </c>
    </row>
    <row r="8" spans="1:11" ht="45" customHeight="1" x14ac:dyDescent="0.3">
      <c r="A8" s="277" t="s">
        <v>422</v>
      </c>
      <c r="B8" s="277" t="s">
        <v>423</v>
      </c>
      <c r="C8" s="277" t="s">
        <v>424</v>
      </c>
      <c r="D8" s="277" t="s">
        <v>1453</v>
      </c>
      <c r="E8" s="277" t="s">
        <v>9</v>
      </c>
      <c r="F8" s="277" t="s">
        <v>10</v>
      </c>
      <c r="G8" s="278"/>
      <c r="H8" s="278"/>
      <c r="I8" s="278"/>
      <c r="J8" s="277"/>
      <c r="K8" s="277" t="s">
        <v>102</v>
      </c>
    </row>
    <row r="9" spans="1:11" ht="45" customHeight="1" x14ac:dyDescent="0.3">
      <c r="A9" s="277" t="s">
        <v>425</v>
      </c>
      <c r="B9" s="277" t="s">
        <v>426</v>
      </c>
      <c r="C9" s="277" t="s">
        <v>427</v>
      </c>
      <c r="D9" s="277" t="s">
        <v>1453</v>
      </c>
      <c r="E9" s="277" t="s">
        <v>9</v>
      </c>
      <c r="F9" s="277" t="s">
        <v>10</v>
      </c>
      <c r="G9" s="278"/>
      <c r="H9" s="278"/>
      <c r="I9" s="278"/>
      <c r="J9" s="277"/>
      <c r="K9" s="277" t="s">
        <v>102</v>
      </c>
    </row>
    <row r="10" spans="1:11" ht="45" customHeight="1" x14ac:dyDescent="0.3">
      <c r="A10" s="277" t="s">
        <v>428</v>
      </c>
      <c r="B10" s="277" t="s">
        <v>585</v>
      </c>
      <c r="C10" s="277" t="s">
        <v>586</v>
      </c>
      <c r="D10" s="277" t="s">
        <v>1453</v>
      </c>
      <c r="E10" s="277" t="s">
        <v>9</v>
      </c>
      <c r="F10" s="277" t="s">
        <v>10</v>
      </c>
      <c r="G10" s="278"/>
      <c r="H10" s="278"/>
      <c r="I10" s="278"/>
      <c r="J10" s="277"/>
      <c r="K10" s="277" t="s">
        <v>102</v>
      </c>
    </row>
    <row r="11" spans="1:11" ht="45" customHeight="1" x14ac:dyDescent="0.3">
      <c r="A11" s="11"/>
      <c r="B11" s="11"/>
      <c r="C11" s="11"/>
      <c r="D11" s="251"/>
      <c r="E11" s="251"/>
      <c r="F11" s="251"/>
      <c r="G11" s="252"/>
      <c r="H11" s="252"/>
      <c r="I11" s="252"/>
      <c r="J11" s="11"/>
      <c r="K11" s="251"/>
    </row>
    <row r="12" spans="1:11" ht="45" customHeight="1" x14ac:dyDescent="0.3">
      <c r="A12" s="11"/>
      <c r="B12" s="11"/>
      <c r="C12" s="11"/>
      <c r="D12" s="251"/>
      <c r="E12" s="251"/>
      <c r="F12" s="251"/>
      <c r="G12" s="252"/>
      <c r="H12" s="252"/>
      <c r="I12" s="252"/>
      <c r="J12" s="11"/>
      <c r="K12" s="251"/>
    </row>
    <row r="13" spans="1:11" ht="45" customHeight="1" x14ac:dyDescent="0.3">
      <c r="A13" s="11"/>
      <c r="B13" s="11"/>
      <c r="C13" s="11"/>
      <c r="D13" s="251"/>
      <c r="E13" s="251"/>
      <c r="F13" s="251"/>
      <c r="G13" s="252"/>
      <c r="H13" s="252"/>
      <c r="I13" s="252"/>
      <c r="J13" s="11"/>
      <c r="K13" s="251"/>
    </row>
    <row r="14" spans="1:11" ht="45" customHeight="1" x14ac:dyDescent="0.3">
      <c r="A14" s="11"/>
      <c r="B14" s="11"/>
      <c r="C14" s="11"/>
      <c r="D14" s="251"/>
      <c r="E14" s="251"/>
      <c r="F14" s="251"/>
      <c r="G14" s="252"/>
      <c r="H14" s="252"/>
      <c r="I14" s="252"/>
      <c r="J14" s="11"/>
      <c r="K14" s="251"/>
    </row>
    <row r="15" spans="1:11" ht="45" customHeight="1" x14ac:dyDescent="0.3">
      <c r="A15" s="11"/>
      <c r="B15" s="11"/>
      <c r="C15" s="11"/>
      <c r="D15" s="251"/>
      <c r="E15" s="251"/>
      <c r="F15" s="251"/>
      <c r="G15" s="252"/>
      <c r="H15" s="252"/>
      <c r="I15" s="252"/>
      <c r="J15" s="11"/>
      <c r="K15" s="251"/>
    </row>
    <row r="16" spans="1:11" ht="45" customHeight="1" x14ac:dyDescent="0.3">
      <c r="A16" s="11"/>
      <c r="B16" s="11"/>
      <c r="C16" s="11"/>
      <c r="D16" s="251"/>
      <c r="E16" s="251"/>
      <c r="F16" s="251"/>
      <c r="G16" s="252"/>
      <c r="H16" s="252"/>
      <c r="I16" s="252"/>
      <c r="J16" s="11"/>
      <c r="K16" s="251"/>
    </row>
    <row r="17" spans="1:11" ht="45" customHeight="1" x14ac:dyDescent="0.3">
      <c r="A17" s="11"/>
      <c r="B17" s="11"/>
      <c r="C17" s="11"/>
      <c r="D17" s="251"/>
      <c r="E17" s="251"/>
      <c r="F17" s="251"/>
      <c r="G17" s="252"/>
      <c r="H17" s="252"/>
      <c r="I17" s="252"/>
      <c r="J17" s="11"/>
      <c r="K17" s="251"/>
    </row>
    <row r="18" spans="1:11" ht="45" customHeight="1" x14ac:dyDescent="0.3">
      <c r="A18" s="11"/>
      <c r="B18" s="11"/>
      <c r="C18" s="11"/>
      <c r="D18" s="251"/>
      <c r="E18" s="251"/>
      <c r="F18" s="251"/>
      <c r="G18" s="252"/>
      <c r="H18" s="252"/>
      <c r="I18" s="252"/>
      <c r="J18" s="11"/>
      <c r="K18" s="251"/>
    </row>
    <row r="19" spans="1:11" ht="45" customHeight="1" x14ac:dyDescent="0.3">
      <c r="A19" s="11"/>
      <c r="B19" s="11"/>
      <c r="C19" s="11"/>
      <c r="D19" s="251"/>
      <c r="E19" s="251"/>
      <c r="F19" s="251"/>
      <c r="G19" s="252"/>
      <c r="H19" s="252"/>
      <c r="I19" s="252"/>
      <c r="J19" s="11"/>
      <c r="K19" s="251"/>
    </row>
    <row r="20" spans="1:11" ht="45" customHeight="1" x14ac:dyDescent="0.3">
      <c r="A20" s="11"/>
      <c r="B20" s="11"/>
      <c r="C20" s="11"/>
      <c r="D20" s="251"/>
      <c r="E20" s="251"/>
      <c r="F20" s="251"/>
      <c r="G20" s="252"/>
      <c r="H20" s="252"/>
      <c r="I20" s="252"/>
      <c r="J20" s="11"/>
      <c r="K20" s="251"/>
    </row>
    <row r="21" spans="1:11" ht="45" customHeight="1" x14ac:dyDescent="0.3">
      <c r="A21" s="11"/>
      <c r="B21" s="11"/>
      <c r="C21" s="11"/>
      <c r="D21" s="251"/>
      <c r="E21" s="251"/>
      <c r="F21" s="251"/>
      <c r="G21" s="252"/>
      <c r="H21" s="252"/>
      <c r="I21" s="252"/>
      <c r="J21" s="11"/>
      <c r="K21" s="251"/>
    </row>
  </sheetData>
  <conditionalFormatting sqref="A3:I21">
    <cfRule type="expression" dxfId="33" priority="1">
      <formula>$F3="v"</formula>
    </cfRule>
    <cfRule type="expression" dxfId="32" priority="2">
      <formula>$F3="d"</formula>
    </cfRule>
    <cfRule type="expression" dxfId="31" priority="3">
      <formula>$F3="m"</formula>
    </cfRule>
  </conditionalFormatting>
  <conditionalFormatting sqref="A3:K21">
    <cfRule type="expression" dxfId="30" priority="4">
      <formula>$F3="no"</formula>
    </cfRule>
  </conditionalFormatting>
  <pageMargins left="0.7" right="0.2" top="0.25" bottom="0.2" header="0.05" footer="0.3"/>
  <pageSetup orientation="landscape"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D2BE-7BB5-4BCF-8AA5-0E806972EC16}">
  <dimension ref="A1:K19"/>
  <sheetViews>
    <sheetView workbookViewId="0">
      <selection activeCell="J1" sqref="J1"/>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1" spans="1:11" x14ac:dyDescent="0.3">
      <c r="A1">
        <f>COUNTA(A3:A100)</f>
        <v>15</v>
      </c>
      <c r="F1">
        <f>COUNTIF(F3:F100,"yes")</f>
        <v>6</v>
      </c>
    </row>
    <row r="2" spans="1:11" ht="31.2" x14ac:dyDescent="0.3">
      <c r="A2" t="s">
        <v>0</v>
      </c>
      <c r="B2" t="s">
        <v>1</v>
      </c>
      <c r="C2" t="s">
        <v>2</v>
      </c>
      <c r="D2" s="16" t="s">
        <v>3</v>
      </c>
      <c r="E2" s="16" t="s">
        <v>4</v>
      </c>
      <c r="F2" s="16" t="s">
        <v>566</v>
      </c>
      <c r="G2" s="4" t="s">
        <v>557</v>
      </c>
      <c r="H2" s="4" t="s">
        <v>558</v>
      </c>
      <c r="I2" s="4" t="s">
        <v>559</v>
      </c>
      <c r="J2" s="4" t="s">
        <v>556</v>
      </c>
      <c r="K2" s="4" t="s">
        <v>5</v>
      </c>
    </row>
    <row r="3" spans="1:11" ht="45" customHeight="1" x14ac:dyDescent="0.3">
      <c r="A3" s="277" t="s">
        <v>22</v>
      </c>
      <c r="B3" s="277" t="s">
        <v>23</v>
      </c>
      <c r="C3" s="277" t="s">
        <v>24</v>
      </c>
      <c r="D3" s="277" t="s">
        <v>1453</v>
      </c>
      <c r="E3" s="277" t="s">
        <v>9</v>
      </c>
      <c r="F3" s="277" t="s">
        <v>10</v>
      </c>
      <c r="G3" s="278"/>
      <c r="H3" s="278"/>
      <c r="I3" s="278"/>
      <c r="J3" s="277"/>
      <c r="K3" s="277" t="s">
        <v>25</v>
      </c>
    </row>
    <row r="4" spans="1:11" ht="45" customHeight="1" x14ac:dyDescent="0.3">
      <c r="A4" s="277" t="s">
        <v>138</v>
      </c>
      <c r="B4" s="277" t="s">
        <v>139</v>
      </c>
      <c r="C4" s="277" t="s">
        <v>140</v>
      </c>
      <c r="D4" s="277" t="s">
        <v>1453</v>
      </c>
      <c r="E4" s="277" t="s">
        <v>9</v>
      </c>
      <c r="F4" s="277" t="s">
        <v>10</v>
      </c>
      <c r="G4" s="278"/>
      <c r="H4" s="278"/>
      <c r="I4" s="278"/>
      <c r="J4" s="277"/>
      <c r="K4" s="277" t="s">
        <v>25</v>
      </c>
    </row>
    <row r="5" spans="1:11" ht="45" customHeight="1" x14ac:dyDescent="0.3">
      <c r="A5" s="277" t="s">
        <v>141</v>
      </c>
      <c r="B5" s="277" t="s">
        <v>142</v>
      </c>
      <c r="C5" s="277" t="s">
        <v>143</v>
      </c>
      <c r="D5" s="277" t="s">
        <v>1453</v>
      </c>
      <c r="E5" s="277" t="s">
        <v>9</v>
      </c>
      <c r="F5" s="277" t="s">
        <v>10</v>
      </c>
      <c r="G5" s="278"/>
      <c r="H5" s="278"/>
      <c r="I5" s="278"/>
      <c r="J5" s="277"/>
      <c r="K5" s="277" t="s">
        <v>95</v>
      </c>
    </row>
    <row r="6" spans="1:11" ht="45" customHeight="1" x14ac:dyDescent="0.3">
      <c r="A6" s="277" t="s">
        <v>144</v>
      </c>
      <c r="B6" s="277" t="s">
        <v>145</v>
      </c>
      <c r="C6" s="277" t="s">
        <v>146</v>
      </c>
      <c r="D6" s="277" t="s">
        <v>1453</v>
      </c>
      <c r="E6" s="277" t="s">
        <v>9</v>
      </c>
      <c r="F6" s="277" t="s">
        <v>18</v>
      </c>
      <c r="G6" s="278"/>
      <c r="H6" s="278"/>
      <c r="I6" s="278"/>
      <c r="J6" s="277"/>
      <c r="K6" s="277" t="s">
        <v>95</v>
      </c>
    </row>
    <row r="7" spans="1:11" ht="45" customHeight="1" x14ac:dyDescent="0.3">
      <c r="A7" s="277" t="s">
        <v>147</v>
      </c>
      <c r="B7" s="277" t="s">
        <v>148</v>
      </c>
      <c r="C7" s="277" t="s">
        <v>149</v>
      </c>
      <c r="D7" s="277" t="s">
        <v>1453</v>
      </c>
      <c r="E7" s="277" t="s">
        <v>9</v>
      </c>
      <c r="F7" s="277" t="s">
        <v>10</v>
      </c>
      <c r="G7" s="278"/>
      <c r="H7" s="278"/>
      <c r="I7" s="278"/>
      <c r="J7" s="277"/>
      <c r="K7" s="277" t="s">
        <v>95</v>
      </c>
    </row>
    <row r="8" spans="1:11" ht="45" customHeight="1" x14ac:dyDescent="0.3">
      <c r="A8" s="277" t="s">
        <v>150</v>
      </c>
      <c r="B8" s="277" t="s">
        <v>151</v>
      </c>
      <c r="C8" s="277" t="s">
        <v>152</v>
      </c>
      <c r="D8" s="277" t="s">
        <v>1453</v>
      </c>
      <c r="E8" s="277" t="s">
        <v>9</v>
      </c>
      <c r="F8" s="277" t="s">
        <v>10</v>
      </c>
      <c r="G8" s="278"/>
      <c r="H8" s="278"/>
      <c r="I8" s="278"/>
      <c r="J8" s="277"/>
      <c r="K8" s="277" t="s">
        <v>95</v>
      </c>
    </row>
    <row r="9" spans="1:11" ht="45" customHeight="1" x14ac:dyDescent="0.3">
      <c r="A9" s="277" t="s">
        <v>153</v>
      </c>
      <c r="B9" s="277" t="s">
        <v>154</v>
      </c>
      <c r="C9" s="277" t="s">
        <v>155</v>
      </c>
      <c r="D9" s="277" t="s">
        <v>1453</v>
      </c>
      <c r="E9" s="277" t="s">
        <v>9</v>
      </c>
      <c r="F9" s="277" t="s">
        <v>10</v>
      </c>
      <c r="G9" s="278"/>
      <c r="H9" s="278"/>
      <c r="I9" s="278"/>
      <c r="J9" s="277"/>
      <c r="K9" s="277" t="s">
        <v>95</v>
      </c>
    </row>
    <row r="10" spans="1:11" ht="45" customHeight="1" x14ac:dyDescent="0.3">
      <c r="A10" s="277" t="s">
        <v>156</v>
      </c>
      <c r="B10" s="277" t="s">
        <v>157</v>
      </c>
      <c r="C10" s="277" t="s">
        <v>158</v>
      </c>
      <c r="D10" s="277" t="s">
        <v>1453</v>
      </c>
      <c r="E10" s="277" t="s">
        <v>9</v>
      </c>
      <c r="F10" s="277" t="s">
        <v>10</v>
      </c>
      <c r="G10" s="278"/>
      <c r="H10" s="278"/>
      <c r="I10" s="278"/>
      <c r="J10" s="277"/>
      <c r="K10" s="277" t="s">
        <v>95</v>
      </c>
    </row>
    <row r="11" spans="1:11" ht="45" customHeight="1" x14ac:dyDescent="0.3">
      <c r="A11" s="277" t="s">
        <v>159</v>
      </c>
      <c r="B11" s="277" t="s">
        <v>160</v>
      </c>
      <c r="C11" s="277" t="s">
        <v>161</v>
      </c>
      <c r="D11" s="277" t="s">
        <v>1453</v>
      </c>
      <c r="E11" s="277" t="s">
        <v>9</v>
      </c>
      <c r="F11" s="277" t="s">
        <v>18</v>
      </c>
      <c r="G11" s="278"/>
      <c r="H11" s="278"/>
      <c r="I11" s="278"/>
      <c r="J11" s="277"/>
      <c r="K11" s="277" t="s">
        <v>95</v>
      </c>
    </row>
    <row r="12" spans="1:11" ht="45" customHeight="1" x14ac:dyDescent="0.3">
      <c r="A12" s="277" t="s">
        <v>1022</v>
      </c>
      <c r="B12" s="277" t="s">
        <v>1023</v>
      </c>
      <c r="C12" s="277" t="s">
        <v>1024</v>
      </c>
      <c r="D12" s="277" t="s">
        <v>1452</v>
      </c>
      <c r="E12" s="277" t="s">
        <v>32</v>
      </c>
      <c r="F12" s="277" t="s">
        <v>10</v>
      </c>
      <c r="G12" s="278"/>
      <c r="H12" s="278"/>
      <c r="I12" s="278"/>
      <c r="J12" s="277"/>
      <c r="K12" s="277" t="s">
        <v>1019</v>
      </c>
    </row>
    <row r="13" spans="1:11" ht="45" customHeight="1" x14ac:dyDescent="0.3">
      <c r="A13" s="277" t="s">
        <v>429</v>
      </c>
      <c r="B13" s="277" t="s">
        <v>430</v>
      </c>
      <c r="C13" s="277" t="s">
        <v>431</v>
      </c>
      <c r="D13" s="277" t="s">
        <v>1453</v>
      </c>
      <c r="E13" s="277" t="s">
        <v>9</v>
      </c>
      <c r="F13" s="277" t="s">
        <v>10</v>
      </c>
      <c r="G13" s="278"/>
      <c r="H13" s="278"/>
      <c r="I13" s="278"/>
      <c r="J13" s="277"/>
      <c r="K13" s="277"/>
    </row>
    <row r="14" spans="1:11" ht="45" customHeight="1" x14ac:dyDescent="0.3">
      <c r="A14" s="277" t="s">
        <v>544</v>
      </c>
      <c r="B14" s="277" t="s">
        <v>545</v>
      </c>
      <c r="C14" s="277" t="s">
        <v>546</v>
      </c>
      <c r="D14" s="277" t="s">
        <v>1453</v>
      </c>
      <c r="E14" s="277" t="s">
        <v>9</v>
      </c>
      <c r="F14" s="277" t="s">
        <v>18</v>
      </c>
      <c r="G14" s="278"/>
      <c r="H14" s="278"/>
      <c r="I14" s="278"/>
      <c r="J14" s="277"/>
      <c r="K14" s="277" t="s">
        <v>115</v>
      </c>
    </row>
    <row r="15" spans="1:11" ht="45" customHeight="1" x14ac:dyDescent="0.3">
      <c r="A15" s="277" t="s">
        <v>547</v>
      </c>
      <c r="B15" s="277" t="s">
        <v>548</v>
      </c>
      <c r="C15" s="277" t="s">
        <v>549</v>
      </c>
      <c r="D15" s="277" t="s">
        <v>1453</v>
      </c>
      <c r="E15" s="277" t="s">
        <v>9</v>
      </c>
      <c r="F15" s="277" t="s">
        <v>18</v>
      </c>
      <c r="G15" s="278"/>
      <c r="H15" s="278"/>
      <c r="I15" s="278"/>
      <c r="J15" s="277"/>
      <c r="K15" s="277" t="s">
        <v>115</v>
      </c>
    </row>
    <row r="16" spans="1:11" ht="45" customHeight="1" x14ac:dyDescent="0.3">
      <c r="A16" s="277" t="s">
        <v>550</v>
      </c>
      <c r="B16" s="277" t="s">
        <v>551</v>
      </c>
      <c r="C16" s="277" t="s">
        <v>552</v>
      </c>
      <c r="D16" s="277" t="s">
        <v>1453</v>
      </c>
      <c r="E16" s="277" t="s">
        <v>9</v>
      </c>
      <c r="F16" s="277" t="s">
        <v>18</v>
      </c>
      <c r="G16" s="278"/>
      <c r="H16" s="278"/>
      <c r="I16" s="278"/>
      <c r="J16" s="277"/>
      <c r="K16" s="277" t="s">
        <v>115</v>
      </c>
    </row>
    <row r="17" spans="1:11" ht="45" customHeight="1" x14ac:dyDescent="0.3">
      <c r="A17" s="277" t="s">
        <v>553</v>
      </c>
      <c r="B17" s="277" t="s">
        <v>554</v>
      </c>
      <c r="C17" s="277" t="s">
        <v>555</v>
      </c>
      <c r="D17" s="277" t="s">
        <v>1453</v>
      </c>
      <c r="E17" s="277" t="s">
        <v>9</v>
      </c>
      <c r="F17" s="277" t="s">
        <v>18</v>
      </c>
      <c r="G17" s="278"/>
      <c r="H17" s="278"/>
      <c r="I17" s="278"/>
      <c r="J17" s="277"/>
      <c r="K17" s="277" t="s">
        <v>115</v>
      </c>
    </row>
    <row r="18" spans="1:11" ht="45" customHeight="1" x14ac:dyDescent="0.3">
      <c r="A18" s="11"/>
      <c r="B18" s="11"/>
      <c r="C18" s="11"/>
      <c r="D18" s="251"/>
      <c r="E18" s="251"/>
      <c r="F18" s="251"/>
      <c r="G18" s="252"/>
      <c r="H18" s="252"/>
      <c r="I18" s="252"/>
      <c r="J18" s="11"/>
      <c r="K18" s="251"/>
    </row>
    <row r="19" spans="1:11" ht="45" customHeight="1" x14ac:dyDescent="0.3">
      <c r="A19" s="11"/>
      <c r="B19" s="11"/>
      <c r="C19" s="11"/>
      <c r="D19" s="251"/>
      <c r="E19" s="251"/>
      <c r="F19" s="251"/>
      <c r="G19" s="252"/>
      <c r="H19" s="252"/>
      <c r="I19" s="252"/>
      <c r="J19" s="11"/>
      <c r="K19" s="251"/>
    </row>
  </sheetData>
  <conditionalFormatting sqref="A3:I19">
    <cfRule type="expression" dxfId="29" priority="1">
      <formula>$F3="d"</formula>
    </cfRule>
    <cfRule type="expression" dxfId="28" priority="2">
      <formula>$F3="m"</formula>
    </cfRule>
  </conditionalFormatting>
  <conditionalFormatting sqref="A3:K19">
    <cfRule type="expression" dxfId="27" priority="3">
      <formula>$F3="V"</formula>
    </cfRule>
    <cfRule type="expression" dxfId="26" priority="4">
      <formula>$F3="no"</formula>
    </cfRule>
  </conditionalFormatting>
  <pageMargins left="0.7" right="0.2" top="0.2" bottom="0.2" header="0.05" footer="0.3"/>
  <pageSetup orientation="landscape"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4A97-AA43-4717-B6D0-5C2ECC6B163D}">
  <dimension ref="A1:K17"/>
  <sheetViews>
    <sheetView zoomScaleNormal="100" workbookViewId="0">
      <selection activeCell="B7" sqref="B7"/>
    </sheetView>
  </sheetViews>
  <sheetFormatPr defaultRowHeight="14.4" x14ac:dyDescent="0.3"/>
  <cols>
    <col min="1" max="1" width="17.33203125" customWidth="1"/>
    <col min="2" max="3" width="16.6640625" customWidth="1"/>
    <col min="4" max="6" width="3.6640625" customWidth="1"/>
    <col min="7" max="9" width="8.33203125" customWidth="1"/>
    <col min="10" max="10" width="35.6640625" customWidth="1"/>
    <col min="11" max="11" width="5.44140625" customWidth="1"/>
  </cols>
  <sheetData>
    <row r="1" spans="1:11" x14ac:dyDescent="0.3">
      <c r="A1">
        <f>COUNTA(A3:A100)</f>
        <v>4</v>
      </c>
      <c r="F1">
        <f>COUNTIF(F3:F100,"yes")</f>
        <v>0</v>
      </c>
    </row>
    <row r="2" spans="1:11" ht="31.2" x14ac:dyDescent="0.3">
      <c r="A2" t="s">
        <v>0</v>
      </c>
      <c r="B2" t="s">
        <v>1</v>
      </c>
      <c r="C2" t="s">
        <v>2</v>
      </c>
      <c r="D2" s="16" t="s">
        <v>3</v>
      </c>
      <c r="E2" s="16" t="s">
        <v>4</v>
      </c>
      <c r="F2" s="16" t="s">
        <v>566</v>
      </c>
      <c r="G2" s="4" t="s">
        <v>557</v>
      </c>
      <c r="H2" s="4" t="s">
        <v>558</v>
      </c>
      <c r="I2" s="4" t="s">
        <v>559</v>
      </c>
      <c r="J2" s="4" t="s">
        <v>556</v>
      </c>
      <c r="K2" s="4" t="s">
        <v>5</v>
      </c>
    </row>
    <row r="3" spans="1:11" ht="45" customHeight="1" x14ac:dyDescent="0.3">
      <c r="A3" s="277" t="s">
        <v>401</v>
      </c>
      <c r="B3" s="277" t="s">
        <v>402</v>
      </c>
      <c r="C3" s="277" t="s">
        <v>403</v>
      </c>
      <c r="D3" s="277" t="s">
        <v>1453</v>
      </c>
      <c r="E3" s="277" t="s">
        <v>32</v>
      </c>
      <c r="F3" s="277" t="s">
        <v>10</v>
      </c>
      <c r="G3" s="278"/>
      <c r="H3" s="278"/>
      <c r="I3" s="278"/>
      <c r="J3" s="277"/>
      <c r="K3" s="277" t="s">
        <v>43</v>
      </c>
    </row>
    <row r="4" spans="1:11" ht="45" customHeight="1" x14ac:dyDescent="0.3">
      <c r="A4" s="277" t="s">
        <v>404</v>
      </c>
      <c r="B4" s="277" t="s">
        <v>405</v>
      </c>
      <c r="C4" s="277" t="s">
        <v>406</v>
      </c>
      <c r="D4" s="277" t="s">
        <v>1453</v>
      </c>
      <c r="E4" s="277" t="s">
        <v>32</v>
      </c>
      <c r="F4" s="277" t="s">
        <v>10</v>
      </c>
      <c r="G4" s="278"/>
      <c r="H4" s="278"/>
      <c r="I4" s="278"/>
      <c r="J4" s="277"/>
      <c r="K4" s="277" t="s">
        <v>43</v>
      </c>
    </row>
    <row r="5" spans="1:11" ht="45" customHeight="1" x14ac:dyDescent="0.3">
      <c r="A5" s="277" t="s">
        <v>407</v>
      </c>
      <c r="B5" s="277" t="s">
        <v>408</v>
      </c>
      <c r="C5" s="277" t="s">
        <v>409</v>
      </c>
      <c r="D5" s="277" t="s">
        <v>1453</v>
      </c>
      <c r="E5" s="277" t="s">
        <v>32</v>
      </c>
      <c r="F5" s="277" t="s">
        <v>10</v>
      </c>
      <c r="G5" s="278"/>
      <c r="H5" s="278"/>
      <c r="I5" s="278"/>
      <c r="J5" s="277"/>
      <c r="K5" s="277" t="s">
        <v>43</v>
      </c>
    </row>
    <row r="6" spans="1:11" ht="45" customHeight="1" x14ac:dyDescent="0.3">
      <c r="A6" s="277" t="s">
        <v>410</v>
      </c>
      <c r="B6" s="277" t="s">
        <v>411</v>
      </c>
      <c r="C6" s="277" t="s">
        <v>412</v>
      </c>
      <c r="D6" s="277" t="s">
        <v>1453</v>
      </c>
      <c r="E6" s="277" t="s">
        <v>32</v>
      </c>
      <c r="F6" s="277" t="s">
        <v>10</v>
      </c>
      <c r="G6" s="278"/>
      <c r="H6" s="278"/>
      <c r="I6" s="278"/>
      <c r="J6" s="277"/>
      <c r="K6" s="277" t="s">
        <v>43</v>
      </c>
    </row>
    <row r="7" spans="1:11" ht="45" customHeight="1" x14ac:dyDescent="0.3">
      <c r="A7" s="5"/>
      <c r="B7" s="6"/>
      <c r="C7" s="6"/>
      <c r="D7" s="2"/>
      <c r="E7" s="2"/>
      <c r="F7" s="2"/>
      <c r="G7" s="3"/>
      <c r="H7" s="3"/>
      <c r="I7" s="12"/>
      <c r="J7" s="1"/>
      <c r="K7" s="2"/>
    </row>
    <row r="8" spans="1:11" ht="45" customHeight="1" x14ac:dyDescent="0.3">
      <c r="A8" s="5"/>
      <c r="B8" s="6"/>
      <c r="C8" s="6"/>
      <c r="D8" s="2"/>
      <c r="E8" s="2"/>
      <c r="F8" s="2"/>
      <c r="G8" s="3"/>
      <c r="H8" s="3"/>
      <c r="I8" s="12"/>
      <c r="J8" s="1"/>
      <c r="K8" s="2"/>
    </row>
    <row r="9" spans="1:11" ht="45" customHeight="1" x14ac:dyDescent="0.3">
      <c r="A9" s="5"/>
      <c r="B9" s="6"/>
      <c r="C9" s="6"/>
      <c r="D9" s="2"/>
      <c r="E9" s="2"/>
      <c r="F9" s="2"/>
      <c r="G9" s="3"/>
      <c r="H9" s="3"/>
      <c r="I9" s="12"/>
      <c r="J9" s="1"/>
      <c r="K9" s="2"/>
    </row>
    <row r="10" spans="1:11" ht="45" customHeight="1" x14ac:dyDescent="0.3">
      <c r="A10" s="5"/>
      <c r="B10" s="6"/>
      <c r="C10" s="6"/>
      <c r="D10" s="2"/>
      <c r="E10" s="2"/>
      <c r="F10" s="2"/>
      <c r="G10" s="3"/>
      <c r="H10" s="3"/>
      <c r="I10" s="12"/>
      <c r="J10" s="1"/>
      <c r="K10" s="2"/>
    </row>
    <row r="11" spans="1:11" ht="45" customHeight="1" x14ac:dyDescent="0.3">
      <c r="A11" s="5"/>
      <c r="B11" s="6"/>
      <c r="C11" s="6"/>
      <c r="D11" s="2"/>
      <c r="E11" s="2"/>
      <c r="F11" s="2"/>
      <c r="G11" s="3"/>
      <c r="H11" s="3"/>
      <c r="I11" s="12"/>
      <c r="J11" s="1"/>
      <c r="K11" s="2"/>
    </row>
    <row r="12" spans="1:11" ht="45" customHeight="1" x14ac:dyDescent="0.3">
      <c r="A12" s="5"/>
      <c r="B12" s="6"/>
      <c r="C12" s="6"/>
      <c r="D12" s="2"/>
      <c r="E12" s="2"/>
      <c r="F12" s="2"/>
      <c r="G12" s="3"/>
      <c r="H12" s="3"/>
      <c r="I12" s="12"/>
      <c r="J12" s="1"/>
      <c r="K12" s="2"/>
    </row>
    <row r="13" spans="1:11" ht="45" customHeight="1" x14ac:dyDescent="0.3">
      <c r="A13" s="5"/>
      <c r="B13" s="6"/>
      <c r="C13" s="6"/>
      <c r="D13" s="2"/>
      <c r="E13" s="2"/>
      <c r="F13" s="2"/>
      <c r="G13" s="3"/>
      <c r="H13" s="3"/>
      <c r="I13" s="12"/>
      <c r="J13" s="1"/>
      <c r="K13" s="2"/>
    </row>
    <row r="14" spans="1:11" ht="45" customHeight="1" x14ac:dyDescent="0.3">
      <c r="A14" s="5"/>
      <c r="B14" s="6"/>
      <c r="C14" s="6"/>
      <c r="D14" s="2"/>
      <c r="E14" s="2"/>
      <c r="F14" s="2"/>
      <c r="G14" s="3"/>
      <c r="H14" s="3"/>
      <c r="I14" s="12"/>
      <c r="J14" s="1"/>
      <c r="K14" s="2"/>
    </row>
    <row r="15" spans="1:11" ht="45" customHeight="1" x14ac:dyDescent="0.3">
      <c r="A15" s="5"/>
      <c r="B15" s="6"/>
      <c r="C15" s="6"/>
      <c r="D15" s="2"/>
      <c r="E15" s="2"/>
      <c r="F15" s="2"/>
      <c r="G15" s="3"/>
      <c r="H15" s="3"/>
      <c r="I15" s="12"/>
      <c r="J15" s="1"/>
      <c r="K15" s="2"/>
    </row>
    <row r="16" spans="1:11" ht="45" customHeight="1" x14ac:dyDescent="0.3">
      <c r="A16" s="5"/>
      <c r="B16" s="6"/>
      <c r="C16" s="6"/>
      <c r="D16" s="2"/>
      <c r="E16" s="2"/>
      <c r="F16" s="2"/>
      <c r="G16" s="3"/>
      <c r="H16" s="3"/>
      <c r="I16" s="12"/>
      <c r="J16" s="1"/>
      <c r="K16" s="2"/>
    </row>
    <row r="17" spans="1:11" ht="45" customHeight="1" x14ac:dyDescent="0.3">
      <c r="A17" s="5"/>
      <c r="B17" s="6"/>
      <c r="C17" s="6"/>
      <c r="D17" s="2"/>
      <c r="E17" s="2"/>
      <c r="F17" s="2"/>
      <c r="G17" s="3"/>
      <c r="H17" s="3"/>
      <c r="I17" s="12"/>
      <c r="J17" s="1"/>
      <c r="K17" s="2"/>
    </row>
  </sheetData>
  <conditionalFormatting sqref="A3:I17">
    <cfRule type="expression" dxfId="25" priority="1">
      <formula>$F3="d"</formula>
    </cfRule>
    <cfRule type="expression" dxfId="24" priority="2">
      <formula>$F3="m"</formula>
    </cfRule>
  </conditionalFormatting>
  <conditionalFormatting sqref="A3:K17">
    <cfRule type="expression" dxfId="23" priority="3">
      <formula>$F3="v"</formula>
    </cfRule>
    <cfRule type="expression" dxfId="22" priority="4">
      <formula>$F3="no"</formula>
    </cfRule>
  </conditionalFormatting>
  <printOptions horizontalCentered="1"/>
  <pageMargins left="0.2" right="0.2" top="0.25" bottom="0.25" header="0.05" footer="0.3"/>
  <pageSetup orientation="landscape"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3040-7146-4B92-BA05-CBB59AFE90A4}">
  <dimension ref="A1:L237"/>
  <sheetViews>
    <sheetView topLeftCell="A199" workbookViewId="0">
      <selection activeCell="A204" sqref="A204:K236"/>
    </sheetView>
  </sheetViews>
  <sheetFormatPr defaultRowHeight="14.4" x14ac:dyDescent="0.3"/>
  <cols>
    <col min="1" max="1" width="28.44140625" customWidth="1"/>
    <col min="2" max="2" width="15.88671875" customWidth="1"/>
    <col min="3" max="3" width="15" customWidth="1"/>
    <col min="4" max="4" width="5.44140625" customWidth="1"/>
    <col min="5" max="5" width="4.109375" customWidth="1"/>
  </cols>
  <sheetData>
    <row r="1" spans="1:12" x14ac:dyDescent="0.3">
      <c r="A1">
        <f>COUNTA(A3:A2000)</f>
        <v>235</v>
      </c>
      <c r="B1">
        <f>A1/3</f>
        <v>78.333333333333329</v>
      </c>
      <c r="F1">
        <f>COUNTIF(F3:F2000,"yes")</f>
        <v>88</v>
      </c>
    </row>
    <row r="2" spans="1:12" ht="28.2" x14ac:dyDescent="0.3">
      <c r="A2" s="273" t="s">
        <v>0</v>
      </c>
      <c r="B2" s="273" t="s">
        <v>1</v>
      </c>
      <c r="C2" s="273" t="s">
        <v>2</v>
      </c>
      <c r="D2" s="273" t="s">
        <v>3</v>
      </c>
      <c r="E2" s="273" t="s">
        <v>4</v>
      </c>
      <c r="F2" s="273" t="s">
        <v>1448</v>
      </c>
      <c r="G2" s="274" t="s">
        <v>1449</v>
      </c>
      <c r="H2" s="275" t="s">
        <v>558</v>
      </c>
      <c r="I2" s="275" t="s">
        <v>559</v>
      </c>
      <c r="J2" s="273" t="s">
        <v>1450</v>
      </c>
      <c r="K2" s="273" t="s">
        <v>5</v>
      </c>
      <c r="L2" s="273" t="s">
        <v>1451</v>
      </c>
    </row>
    <row r="3" spans="1:12" s="276" customFormat="1" ht="45" customHeight="1" x14ac:dyDescent="0.3">
      <c r="A3" s="277" t="s">
        <v>40</v>
      </c>
      <c r="B3" s="277" t="s">
        <v>41</v>
      </c>
      <c r="C3" s="277" t="s">
        <v>42</v>
      </c>
      <c r="D3" s="277" t="s">
        <v>1454</v>
      </c>
      <c r="E3" s="277" t="s">
        <v>32</v>
      </c>
      <c r="F3" s="277" t="s">
        <v>10</v>
      </c>
      <c r="G3" s="278"/>
      <c r="H3" s="278"/>
      <c r="I3" s="278"/>
      <c r="J3" s="277"/>
      <c r="K3" s="277" t="s">
        <v>43</v>
      </c>
      <c r="L3" s="277" t="s">
        <v>801</v>
      </c>
    </row>
    <row r="4" spans="1:12" s="276" customFormat="1" ht="45" customHeight="1" x14ac:dyDescent="0.3">
      <c r="A4" s="279" t="s">
        <v>44</v>
      </c>
      <c r="B4" s="279" t="s">
        <v>45</v>
      </c>
      <c r="C4" s="279" t="s">
        <v>46</v>
      </c>
      <c r="D4" s="279" t="s">
        <v>1454</v>
      </c>
      <c r="E4" s="279" t="s">
        <v>32</v>
      </c>
      <c r="F4" s="279" t="s">
        <v>10</v>
      </c>
      <c r="G4" s="279"/>
      <c r="H4" s="279"/>
      <c r="I4" s="279"/>
      <c r="J4" s="279"/>
      <c r="K4" s="279" t="s">
        <v>43</v>
      </c>
      <c r="L4" s="279" t="s">
        <v>801</v>
      </c>
    </row>
    <row r="5" spans="1:12" s="276" customFormat="1" ht="45" customHeight="1" x14ac:dyDescent="0.3">
      <c r="A5" s="279" t="s">
        <v>47</v>
      </c>
      <c r="B5" s="279" t="s">
        <v>48</v>
      </c>
      <c r="C5" s="279" t="s">
        <v>49</v>
      </c>
      <c r="D5" s="279" t="s">
        <v>1454</v>
      </c>
      <c r="E5" s="279" t="s">
        <v>32</v>
      </c>
      <c r="F5" s="279" t="s">
        <v>10</v>
      </c>
      <c r="G5" s="279"/>
      <c r="H5" s="279"/>
      <c r="I5" s="279"/>
      <c r="J5" s="279"/>
      <c r="K5" s="279" t="s">
        <v>43</v>
      </c>
      <c r="L5" s="279" t="s">
        <v>801</v>
      </c>
    </row>
    <row r="6" spans="1:12" s="276" customFormat="1" ht="45" customHeight="1" x14ac:dyDescent="0.3">
      <c r="A6" s="279" t="s">
        <v>50</v>
      </c>
      <c r="B6" s="279" t="s">
        <v>51</v>
      </c>
      <c r="C6" s="279" t="s">
        <v>52</v>
      </c>
      <c r="D6" s="279" t="s">
        <v>1454</v>
      </c>
      <c r="E6" s="279" t="s">
        <v>32</v>
      </c>
      <c r="F6" s="279" t="s">
        <v>10</v>
      </c>
      <c r="G6" s="279"/>
      <c r="H6" s="279"/>
      <c r="I6" s="279"/>
      <c r="J6" s="279"/>
      <c r="K6" s="279" t="s">
        <v>43</v>
      </c>
      <c r="L6" s="279" t="s">
        <v>801</v>
      </c>
    </row>
    <row r="7" spans="1:12" s="276" customFormat="1" ht="45" customHeight="1" x14ac:dyDescent="0.3">
      <c r="A7" s="279" t="s">
        <v>53</v>
      </c>
      <c r="B7" s="279" t="s">
        <v>54</v>
      </c>
      <c r="C7" s="279" t="s">
        <v>55</v>
      </c>
      <c r="D7" s="279" t="s">
        <v>1452</v>
      </c>
      <c r="E7" s="279" t="s">
        <v>9</v>
      </c>
      <c r="F7" s="279" t="s">
        <v>18</v>
      </c>
      <c r="G7" s="279"/>
      <c r="H7" s="279"/>
      <c r="I7" s="279"/>
      <c r="J7" s="279"/>
      <c r="K7" s="279"/>
      <c r="L7" s="279" t="s">
        <v>801</v>
      </c>
    </row>
    <row r="8" spans="1:12" s="276" customFormat="1" ht="45" customHeight="1" x14ac:dyDescent="0.3">
      <c r="A8" s="279" t="s">
        <v>60</v>
      </c>
      <c r="B8" s="279" t="s">
        <v>61</v>
      </c>
      <c r="C8" s="279" t="s">
        <v>62</v>
      </c>
      <c r="D8" s="279" t="s">
        <v>1453</v>
      </c>
      <c r="E8" s="279" t="s">
        <v>9</v>
      </c>
      <c r="F8" s="279" t="s">
        <v>10</v>
      </c>
      <c r="G8" s="279"/>
      <c r="H8" s="279"/>
      <c r="I8" s="279"/>
      <c r="J8" s="279"/>
      <c r="K8" s="279" t="s">
        <v>63</v>
      </c>
      <c r="L8" s="279" t="s">
        <v>801</v>
      </c>
    </row>
    <row r="9" spans="1:12" s="276" customFormat="1" ht="45" customHeight="1" x14ac:dyDescent="0.3">
      <c r="A9" s="279" t="s">
        <v>64</v>
      </c>
      <c r="B9" s="279" t="s">
        <v>65</v>
      </c>
      <c r="C9" s="279" t="s">
        <v>66</v>
      </c>
      <c r="D9" s="279" t="s">
        <v>1453</v>
      </c>
      <c r="E9" s="279" t="s">
        <v>9</v>
      </c>
      <c r="F9" s="279" t="s">
        <v>10</v>
      </c>
      <c r="G9" s="279"/>
      <c r="H9" s="279"/>
      <c r="I9" s="279"/>
      <c r="J9" s="279"/>
      <c r="K9" s="279" t="s">
        <v>63</v>
      </c>
      <c r="L9" s="279" t="s">
        <v>801</v>
      </c>
    </row>
    <row r="10" spans="1:12" s="276" customFormat="1" ht="45" customHeight="1" x14ac:dyDescent="0.3">
      <c r="A10" s="279" t="s">
        <v>67</v>
      </c>
      <c r="B10" s="279" t="s">
        <v>68</v>
      </c>
      <c r="C10" s="279" t="s">
        <v>69</v>
      </c>
      <c r="D10" s="279" t="s">
        <v>1453</v>
      </c>
      <c r="E10" s="279" t="s">
        <v>9</v>
      </c>
      <c r="F10" s="279" t="s">
        <v>10</v>
      </c>
      <c r="G10" s="279"/>
      <c r="H10" s="279"/>
      <c r="I10" s="279"/>
      <c r="J10" s="279"/>
      <c r="K10" s="279" t="s">
        <v>63</v>
      </c>
      <c r="L10" s="279" t="s">
        <v>801</v>
      </c>
    </row>
    <row r="11" spans="1:12" s="276" customFormat="1" ht="45" customHeight="1" x14ac:dyDescent="0.3">
      <c r="A11" s="279" t="s">
        <v>70</v>
      </c>
      <c r="B11" s="279" t="s">
        <v>71</v>
      </c>
      <c r="C11" s="279" t="s">
        <v>72</v>
      </c>
      <c r="D11" s="279" t="s">
        <v>1453</v>
      </c>
      <c r="E11" s="279" t="s">
        <v>9</v>
      </c>
      <c r="F11" s="279" t="s">
        <v>10</v>
      </c>
      <c r="G11" s="279"/>
      <c r="H11" s="279"/>
      <c r="I11" s="279"/>
      <c r="J11" s="279"/>
      <c r="K11" s="279" t="s">
        <v>63</v>
      </c>
      <c r="L11" s="279" t="s">
        <v>801</v>
      </c>
    </row>
    <row r="12" spans="1:12" s="276" customFormat="1" ht="45" customHeight="1" x14ac:dyDescent="0.3">
      <c r="A12" s="279" t="s">
        <v>83</v>
      </c>
      <c r="B12" s="279" t="s">
        <v>84</v>
      </c>
      <c r="C12" s="279" t="s">
        <v>85</v>
      </c>
      <c r="D12" s="279" t="s">
        <v>1453</v>
      </c>
      <c r="E12" s="279" t="s">
        <v>9</v>
      </c>
      <c r="F12" s="279" t="s">
        <v>10</v>
      </c>
      <c r="G12" s="279"/>
      <c r="H12" s="279"/>
      <c r="I12" s="279"/>
      <c r="J12" s="279"/>
      <c r="K12" s="279" t="s">
        <v>63</v>
      </c>
      <c r="L12" s="279" t="s">
        <v>801</v>
      </c>
    </row>
    <row r="13" spans="1:12" s="276" customFormat="1" ht="45" customHeight="1" x14ac:dyDescent="0.3">
      <c r="A13" s="279" t="s">
        <v>86</v>
      </c>
      <c r="B13" s="279" t="s">
        <v>87</v>
      </c>
      <c r="C13" s="279" t="s">
        <v>88</v>
      </c>
      <c r="D13" s="279" t="s">
        <v>1453</v>
      </c>
      <c r="E13" s="279" t="s">
        <v>9</v>
      </c>
      <c r="F13" s="279" t="s">
        <v>10</v>
      </c>
      <c r="G13" s="279"/>
      <c r="H13" s="279"/>
      <c r="I13" s="279"/>
      <c r="J13" s="279"/>
      <c r="K13" s="279" t="s">
        <v>63</v>
      </c>
      <c r="L13" s="279" t="s">
        <v>801</v>
      </c>
    </row>
    <row r="14" spans="1:12" s="276" customFormat="1" ht="45" customHeight="1" x14ac:dyDescent="0.3">
      <c r="A14" s="279" t="s">
        <v>89</v>
      </c>
      <c r="B14" s="279" t="s">
        <v>90</v>
      </c>
      <c r="C14" s="279" t="s">
        <v>91</v>
      </c>
      <c r="D14" s="279" t="s">
        <v>1453</v>
      </c>
      <c r="E14" s="279" t="s">
        <v>9</v>
      </c>
      <c r="F14" s="279" t="s">
        <v>10</v>
      </c>
      <c r="G14" s="279"/>
      <c r="H14" s="279"/>
      <c r="I14" s="279"/>
      <c r="J14" s="279"/>
      <c r="K14" s="279" t="s">
        <v>63</v>
      </c>
      <c r="L14" s="279" t="s">
        <v>801</v>
      </c>
    </row>
    <row r="15" spans="1:12" s="276" customFormat="1" ht="45" customHeight="1" x14ac:dyDescent="0.3">
      <c r="A15" s="279" t="s">
        <v>99</v>
      </c>
      <c r="B15" s="279" t="s">
        <v>100</v>
      </c>
      <c r="C15" s="279" t="s">
        <v>101</v>
      </c>
      <c r="D15" s="279" t="s">
        <v>1453</v>
      </c>
      <c r="E15" s="279" t="s">
        <v>32</v>
      </c>
      <c r="F15" s="279" t="s">
        <v>10</v>
      </c>
      <c r="G15" s="279"/>
      <c r="H15" s="279"/>
      <c r="I15" s="279"/>
      <c r="J15" s="279"/>
      <c r="K15" s="279" t="s">
        <v>102</v>
      </c>
      <c r="L15" s="279" t="s">
        <v>801</v>
      </c>
    </row>
    <row r="16" spans="1:12" s="276" customFormat="1" ht="45" customHeight="1" x14ac:dyDescent="0.3">
      <c r="A16" s="279" t="s">
        <v>103</v>
      </c>
      <c r="B16" s="279" t="s">
        <v>104</v>
      </c>
      <c r="C16" s="279" t="s">
        <v>105</v>
      </c>
      <c r="D16" s="279" t="s">
        <v>1453</v>
      </c>
      <c r="E16" s="279" t="s">
        <v>32</v>
      </c>
      <c r="F16" s="279" t="s">
        <v>10</v>
      </c>
      <c r="G16" s="279"/>
      <c r="H16" s="279"/>
      <c r="I16" s="279"/>
      <c r="J16" s="279"/>
      <c r="K16" s="279" t="s">
        <v>102</v>
      </c>
      <c r="L16" s="279" t="s">
        <v>801</v>
      </c>
    </row>
    <row r="17" spans="1:12" s="276" customFormat="1" ht="45" customHeight="1" x14ac:dyDescent="0.3">
      <c r="A17" s="279" t="s">
        <v>1268</v>
      </c>
      <c r="B17" s="279" t="s">
        <v>1269</v>
      </c>
      <c r="C17" s="279" t="s">
        <v>1270</v>
      </c>
      <c r="D17" s="279" t="s">
        <v>1453</v>
      </c>
      <c r="E17" s="279" t="s">
        <v>9</v>
      </c>
      <c r="F17" s="279" t="s">
        <v>18</v>
      </c>
      <c r="G17" s="279"/>
      <c r="H17" s="279"/>
      <c r="I17" s="279"/>
      <c r="J17" s="279"/>
      <c r="K17" s="279" t="s">
        <v>1272</v>
      </c>
      <c r="L17" s="279" t="s">
        <v>801</v>
      </c>
    </row>
    <row r="18" spans="1:12" s="276" customFormat="1" ht="45" customHeight="1" x14ac:dyDescent="0.3">
      <c r="A18" s="279" t="s">
        <v>1274</v>
      </c>
      <c r="B18" s="279" t="s">
        <v>1275</v>
      </c>
      <c r="C18" s="279" t="s">
        <v>1276</v>
      </c>
      <c r="D18" s="279" t="s">
        <v>1453</v>
      </c>
      <c r="E18" s="279" t="s">
        <v>9</v>
      </c>
      <c r="F18" s="279" t="s">
        <v>18</v>
      </c>
      <c r="G18" s="279"/>
      <c r="H18" s="279"/>
      <c r="I18" s="279"/>
      <c r="J18" s="279"/>
      <c r="K18" s="279" t="s">
        <v>1272</v>
      </c>
      <c r="L18" s="279" t="s">
        <v>801</v>
      </c>
    </row>
    <row r="19" spans="1:12" s="276" customFormat="1" ht="45" customHeight="1" x14ac:dyDescent="0.3">
      <c r="A19" s="279" t="s">
        <v>134</v>
      </c>
      <c r="B19" s="279" t="s">
        <v>135</v>
      </c>
      <c r="C19" s="279" t="s">
        <v>136</v>
      </c>
      <c r="D19" s="279" t="s">
        <v>1453</v>
      </c>
      <c r="E19" s="279" t="s">
        <v>9</v>
      </c>
      <c r="F19" s="279" t="s">
        <v>10</v>
      </c>
      <c r="G19" s="279"/>
      <c r="H19" s="279"/>
      <c r="I19" s="279"/>
      <c r="J19" s="279"/>
      <c r="K19" s="279" t="s">
        <v>137</v>
      </c>
      <c r="L19" s="279" t="s">
        <v>801</v>
      </c>
    </row>
    <row r="20" spans="1:12" s="276" customFormat="1" ht="45" customHeight="1" x14ac:dyDescent="0.3">
      <c r="A20" s="279" t="s">
        <v>701</v>
      </c>
      <c r="B20" s="279" t="s">
        <v>702</v>
      </c>
      <c r="C20" s="279" t="s">
        <v>703</v>
      </c>
      <c r="D20" s="279" t="s">
        <v>1453</v>
      </c>
      <c r="E20" s="279" t="s">
        <v>9</v>
      </c>
      <c r="F20" s="279" t="s">
        <v>18</v>
      </c>
      <c r="G20" s="279"/>
      <c r="H20" s="279"/>
      <c r="I20" s="279"/>
      <c r="J20" s="279"/>
      <c r="K20" s="279" t="s">
        <v>25</v>
      </c>
      <c r="L20" s="279" t="s">
        <v>801</v>
      </c>
    </row>
    <row r="21" spans="1:12" s="276" customFormat="1" ht="45" customHeight="1" x14ac:dyDescent="0.3">
      <c r="A21" s="279" t="s">
        <v>704</v>
      </c>
      <c r="B21" s="279" t="s">
        <v>705</v>
      </c>
      <c r="C21" s="279" t="s">
        <v>706</v>
      </c>
      <c r="D21" s="279" t="s">
        <v>1453</v>
      </c>
      <c r="E21" s="279" t="s">
        <v>9</v>
      </c>
      <c r="F21" s="279" t="s">
        <v>10</v>
      </c>
      <c r="G21" s="279"/>
      <c r="H21" s="279"/>
      <c r="I21" s="279"/>
      <c r="J21" s="279"/>
      <c r="K21" s="279" t="s">
        <v>25</v>
      </c>
      <c r="L21" s="279" t="s">
        <v>801</v>
      </c>
    </row>
    <row r="22" spans="1:12" s="276" customFormat="1" ht="45" customHeight="1" x14ac:dyDescent="0.3">
      <c r="A22" s="279" t="s">
        <v>707</v>
      </c>
      <c r="B22" s="279" t="s">
        <v>708</v>
      </c>
      <c r="C22" s="279" t="s">
        <v>709</v>
      </c>
      <c r="D22" s="279" t="s">
        <v>1453</v>
      </c>
      <c r="E22" s="279" t="s">
        <v>9</v>
      </c>
      <c r="F22" s="279" t="s">
        <v>10</v>
      </c>
      <c r="G22" s="279"/>
      <c r="H22" s="279"/>
      <c r="I22" s="279"/>
      <c r="J22" s="279"/>
      <c r="K22" s="279" t="s">
        <v>25</v>
      </c>
      <c r="L22" s="279" t="s">
        <v>801</v>
      </c>
    </row>
    <row r="23" spans="1:12" s="276" customFormat="1" ht="45" customHeight="1" x14ac:dyDescent="0.3">
      <c r="A23" s="279" t="s">
        <v>710</v>
      </c>
      <c r="B23" s="279" t="s">
        <v>711</v>
      </c>
      <c r="C23" s="279" t="s">
        <v>712</v>
      </c>
      <c r="D23" s="279" t="s">
        <v>1453</v>
      </c>
      <c r="E23" s="279" t="s">
        <v>9</v>
      </c>
      <c r="F23" s="279" t="s">
        <v>10</v>
      </c>
      <c r="G23" s="279"/>
      <c r="H23" s="279"/>
      <c r="I23" s="279"/>
      <c r="J23" s="279"/>
      <c r="K23" s="279" t="s">
        <v>25</v>
      </c>
      <c r="L23" s="279" t="s">
        <v>801</v>
      </c>
    </row>
    <row r="24" spans="1:12" s="276" customFormat="1" ht="45" customHeight="1" x14ac:dyDescent="0.3">
      <c r="A24" s="279" t="s">
        <v>184</v>
      </c>
      <c r="B24" s="279" t="s">
        <v>185</v>
      </c>
      <c r="C24" s="279" t="s">
        <v>186</v>
      </c>
      <c r="D24" s="279" t="s">
        <v>1453</v>
      </c>
      <c r="E24" s="279" t="s">
        <v>9</v>
      </c>
      <c r="F24" s="279" t="s">
        <v>10</v>
      </c>
      <c r="G24" s="279"/>
      <c r="H24" s="279"/>
      <c r="I24" s="279"/>
      <c r="J24" s="279"/>
      <c r="K24" s="279" t="s">
        <v>25</v>
      </c>
      <c r="L24" s="279" t="s">
        <v>801</v>
      </c>
    </row>
    <row r="25" spans="1:12" s="276" customFormat="1" ht="45" customHeight="1" x14ac:dyDescent="0.3">
      <c r="A25" s="279" t="s">
        <v>189</v>
      </c>
      <c r="B25" s="279" t="s">
        <v>190</v>
      </c>
      <c r="C25" s="279" t="s">
        <v>191</v>
      </c>
      <c r="D25" s="279" t="s">
        <v>1453</v>
      </c>
      <c r="E25" s="279" t="s">
        <v>9</v>
      </c>
      <c r="F25" s="279" t="s">
        <v>10</v>
      </c>
      <c r="G25" s="279"/>
      <c r="H25" s="279"/>
      <c r="I25" s="279"/>
      <c r="J25" s="279"/>
      <c r="K25" s="279" t="s">
        <v>192</v>
      </c>
      <c r="L25" s="279" t="s">
        <v>801</v>
      </c>
    </row>
    <row r="26" spans="1:12" s="276" customFormat="1" ht="45" customHeight="1" x14ac:dyDescent="0.3">
      <c r="A26" s="279" t="s">
        <v>193</v>
      </c>
      <c r="B26" s="279" t="s">
        <v>194</v>
      </c>
      <c r="C26" s="279" t="s">
        <v>195</v>
      </c>
      <c r="D26" s="279" t="s">
        <v>1452</v>
      </c>
      <c r="E26" s="279" t="s">
        <v>32</v>
      </c>
      <c r="F26" s="279" t="s">
        <v>18</v>
      </c>
      <c r="G26" s="279"/>
      <c r="H26" s="279"/>
      <c r="I26" s="279"/>
      <c r="J26" s="279"/>
      <c r="K26" s="279"/>
      <c r="L26" s="279" t="s">
        <v>801</v>
      </c>
    </row>
    <row r="27" spans="1:12" s="276" customFormat="1" ht="45" customHeight="1" x14ac:dyDescent="0.3">
      <c r="A27" s="279" t="s">
        <v>196</v>
      </c>
      <c r="B27" s="279" t="s">
        <v>197</v>
      </c>
      <c r="C27" s="279" t="s">
        <v>198</v>
      </c>
      <c r="D27" s="279" t="s">
        <v>1452</v>
      </c>
      <c r="E27" s="279" t="s">
        <v>32</v>
      </c>
      <c r="F27" s="279" t="s">
        <v>18</v>
      </c>
      <c r="G27" s="279"/>
      <c r="H27" s="279"/>
      <c r="I27" s="279"/>
      <c r="J27" s="279"/>
      <c r="K27" s="279"/>
      <c r="L27" s="279" t="s">
        <v>801</v>
      </c>
    </row>
    <row r="28" spans="1:12" s="276" customFormat="1" ht="45" customHeight="1" x14ac:dyDescent="0.3">
      <c r="A28" s="279" t="s">
        <v>1288</v>
      </c>
      <c r="B28" s="279" t="s">
        <v>1289</v>
      </c>
      <c r="C28" s="279" t="s">
        <v>1290</v>
      </c>
      <c r="D28" s="279" t="s">
        <v>1452</v>
      </c>
      <c r="E28" s="279" t="s">
        <v>32</v>
      </c>
      <c r="F28" s="279" t="s">
        <v>10</v>
      </c>
      <c r="G28" s="279"/>
      <c r="H28" s="279"/>
      <c r="I28" s="279"/>
      <c r="J28" s="279"/>
      <c r="K28" s="279" t="s">
        <v>1282</v>
      </c>
      <c r="L28" s="279" t="s">
        <v>801</v>
      </c>
    </row>
    <row r="29" spans="1:12" s="276" customFormat="1" ht="45" customHeight="1" x14ac:dyDescent="0.3">
      <c r="A29" s="279" t="s">
        <v>263</v>
      </c>
      <c r="B29" s="279" t="s">
        <v>264</v>
      </c>
      <c r="C29" s="279" t="s">
        <v>265</v>
      </c>
      <c r="D29" s="279" t="s">
        <v>1453</v>
      </c>
      <c r="E29" s="279" t="s">
        <v>9</v>
      </c>
      <c r="F29" s="279" t="s">
        <v>10</v>
      </c>
      <c r="G29" s="279"/>
      <c r="H29" s="279"/>
      <c r="I29" s="279"/>
      <c r="J29" s="279"/>
      <c r="K29" s="279" t="s">
        <v>266</v>
      </c>
      <c r="L29" s="279" t="s">
        <v>801</v>
      </c>
    </row>
    <row r="30" spans="1:12" s="276" customFormat="1" ht="45" customHeight="1" x14ac:dyDescent="0.3">
      <c r="A30" s="279" t="s">
        <v>267</v>
      </c>
      <c r="B30" s="279" t="s">
        <v>268</v>
      </c>
      <c r="C30" s="279" t="s">
        <v>269</v>
      </c>
      <c r="D30" s="279" t="s">
        <v>1453</v>
      </c>
      <c r="E30" s="279" t="s">
        <v>9</v>
      </c>
      <c r="F30" s="279" t="s">
        <v>18</v>
      </c>
      <c r="G30" s="279"/>
      <c r="H30" s="279"/>
      <c r="I30" s="279"/>
      <c r="J30" s="279"/>
      <c r="K30" s="279" t="s">
        <v>266</v>
      </c>
      <c r="L30" s="279" t="s">
        <v>801</v>
      </c>
    </row>
    <row r="31" spans="1:12" s="276" customFormat="1" ht="45" customHeight="1" x14ac:dyDescent="0.3">
      <c r="A31" s="279" t="s">
        <v>270</v>
      </c>
      <c r="B31" s="279" t="s">
        <v>271</v>
      </c>
      <c r="C31" s="279" t="s">
        <v>272</v>
      </c>
      <c r="D31" s="279" t="s">
        <v>1453</v>
      </c>
      <c r="E31" s="279" t="s">
        <v>9</v>
      </c>
      <c r="F31" s="279" t="s">
        <v>10</v>
      </c>
      <c r="G31" s="279"/>
      <c r="H31" s="279"/>
      <c r="I31" s="279"/>
      <c r="J31" s="279"/>
      <c r="K31" s="279" t="s">
        <v>266</v>
      </c>
      <c r="L31" s="279" t="s">
        <v>801</v>
      </c>
    </row>
    <row r="32" spans="1:12" s="276" customFormat="1" ht="45" customHeight="1" x14ac:dyDescent="0.3">
      <c r="A32" s="279" t="s">
        <v>273</v>
      </c>
      <c r="B32" s="279" t="s">
        <v>274</v>
      </c>
      <c r="C32" s="279" t="s">
        <v>275</v>
      </c>
      <c r="D32" s="279" t="s">
        <v>1453</v>
      </c>
      <c r="E32" s="279" t="s">
        <v>9</v>
      </c>
      <c r="F32" s="279" t="s">
        <v>10</v>
      </c>
      <c r="G32" s="279"/>
      <c r="H32" s="279"/>
      <c r="I32" s="279"/>
      <c r="J32" s="279"/>
      <c r="K32" s="279" t="s">
        <v>266</v>
      </c>
      <c r="L32" s="279" t="s">
        <v>801</v>
      </c>
    </row>
    <row r="33" spans="1:12" s="276" customFormat="1" ht="45" customHeight="1" x14ac:dyDescent="0.3">
      <c r="A33" s="279" t="s">
        <v>276</v>
      </c>
      <c r="B33" s="279" t="s">
        <v>277</v>
      </c>
      <c r="C33" s="279" t="s">
        <v>278</v>
      </c>
      <c r="D33" s="279" t="s">
        <v>1453</v>
      </c>
      <c r="E33" s="279" t="s">
        <v>9</v>
      </c>
      <c r="F33" s="279" t="s">
        <v>18</v>
      </c>
      <c r="G33" s="279"/>
      <c r="H33" s="279"/>
      <c r="I33" s="279"/>
      <c r="J33" s="279"/>
      <c r="K33" s="279" t="s">
        <v>266</v>
      </c>
      <c r="L33" s="279" t="s">
        <v>801</v>
      </c>
    </row>
    <row r="34" spans="1:12" s="276" customFormat="1" ht="45" customHeight="1" x14ac:dyDescent="0.3">
      <c r="A34" s="279" t="s">
        <v>279</v>
      </c>
      <c r="B34" s="279" t="s">
        <v>280</v>
      </c>
      <c r="C34" s="279" t="s">
        <v>281</v>
      </c>
      <c r="D34" s="279" t="s">
        <v>1453</v>
      </c>
      <c r="E34" s="279" t="s">
        <v>9</v>
      </c>
      <c r="F34" s="279" t="s">
        <v>18</v>
      </c>
      <c r="G34" s="279"/>
      <c r="H34" s="279"/>
      <c r="I34" s="279"/>
      <c r="J34" s="279"/>
      <c r="K34" s="279" t="s">
        <v>266</v>
      </c>
      <c r="L34" s="279" t="s">
        <v>801</v>
      </c>
    </row>
    <row r="35" spans="1:12" s="276" customFormat="1" ht="45" customHeight="1" x14ac:dyDescent="0.3">
      <c r="A35" s="279" t="s">
        <v>282</v>
      </c>
      <c r="B35" s="279" t="s">
        <v>283</v>
      </c>
      <c r="C35" s="279" t="s">
        <v>284</v>
      </c>
      <c r="D35" s="279" t="s">
        <v>1453</v>
      </c>
      <c r="E35" s="279" t="s">
        <v>9</v>
      </c>
      <c r="F35" s="279" t="s">
        <v>10</v>
      </c>
      <c r="G35" s="279"/>
      <c r="H35" s="279"/>
      <c r="I35" s="279"/>
      <c r="J35" s="279"/>
      <c r="K35" s="279" t="s">
        <v>266</v>
      </c>
      <c r="L35" s="279" t="s">
        <v>801</v>
      </c>
    </row>
    <row r="36" spans="1:12" s="276" customFormat="1" ht="45" customHeight="1" x14ac:dyDescent="0.3">
      <c r="A36" s="279" t="s">
        <v>285</v>
      </c>
      <c r="B36" s="279" t="s">
        <v>286</v>
      </c>
      <c r="C36" s="279" t="s">
        <v>287</v>
      </c>
      <c r="D36" s="279" t="s">
        <v>1453</v>
      </c>
      <c r="E36" s="279" t="s">
        <v>9</v>
      </c>
      <c r="F36" s="279" t="s">
        <v>18</v>
      </c>
      <c r="G36" s="279"/>
      <c r="H36" s="279"/>
      <c r="I36" s="279"/>
      <c r="J36" s="279"/>
      <c r="K36" s="279" t="s">
        <v>266</v>
      </c>
      <c r="L36" s="279" t="s">
        <v>801</v>
      </c>
    </row>
    <row r="37" spans="1:12" s="276" customFormat="1" ht="45" customHeight="1" x14ac:dyDescent="0.3">
      <c r="A37" s="279" t="s">
        <v>288</v>
      </c>
      <c r="B37" s="279" t="s">
        <v>289</v>
      </c>
      <c r="C37" s="279" t="s">
        <v>290</v>
      </c>
      <c r="D37" s="279" t="s">
        <v>1453</v>
      </c>
      <c r="E37" s="279" t="s">
        <v>9</v>
      </c>
      <c r="F37" s="279" t="s">
        <v>10</v>
      </c>
      <c r="G37" s="279"/>
      <c r="H37" s="279"/>
      <c r="I37" s="279"/>
      <c r="J37" s="279"/>
      <c r="K37" s="279" t="s">
        <v>266</v>
      </c>
      <c r="L37" s="279" t="s">
        <v>801</v>
      </c>
    </row>
    <row r="38" spans="1:12" s="276" customFormat="1" ht="45" customHeight="1" x14ac:dyDescent="0.3">
      <c r="A38" s="279" t="s">
        <v>291</v>
      </c>
      <c r="B38" s="279" t="s">
        <v>292</v>
      </c>
      <c r="C38" s="279" t="s">
        <v>580</v>
      </c>
      <c r="D38" s="279" t="s">
        <v>1453</v>
      </c>
      <c r="E38" s="279" t="s">
        <v>9</v>
      </c>
      <c r="F38" s="279" t="s">
        <v>10</v>
      </c>
      <c r="G38" s="279"/>
      <c r="H38" s="279"/>
      <c r="I38" s="279"/>
      <c r="J38" s="279"/>
      <c r="K38" s="279" t="s">
        <v>266</v>
      </c>
      <c r="L38" s="279" t="s">
        <v>801</v>
      </c>
    </row>
    <row r="39" spans="1:12" s="276" customFormat="1" ht="45" customHeight="1" x14ac:dyDescent="0.3">
      <c r="A39" s="279" t="s">
        <v>293</v>
      </c>
      <c r="B39" s="279" t="s">
        <v>294</v>
      </c>
      <c r="C39" s="279" t="s">
        <v>295</v>
      </c>
      <c r="D39" s="279" t="s">
        <v>1453</v>
      </c>
      <c r="E39" s="279" t="s">
        <v>9</v>
      </c>
      <c r="F39" s="279" t="s">
        <v>10</v>
      </c>
      <c r="G39" s="279"/>
      <c r="H39" s="279"/>
      <c r="I39" s="279"/>
      <c r="J39" s="279"/>
      <c r="K39" s="279" t="s">
        <v>266</v>
      </c>
      <c r="L39" s="279" t="s">
        <v>801</v>
      </c>
    </row>
    <row r="40" spans="1:12" s="276" customFormat="1" ht="45" customHeight="1" x14ac:dyDescent="0.3">
      <c r="A40" s="279" t="s">
        <v>296</v>
      </c>
      <c r="B40" s="279" t="s">
        <v>297</v>
      </c>
      <c r="C40" s="279" t="s">
        <v>298</v>
      </c>
      <c r="D40" s="279" t="s">
        <v>1453</v>
      </c>
      <c r="E40" s="279" t="s">
        <v>9</v>
      </c>
      <c r="F40" s="279" t="s">
        <v>10</v>
      </c>
      <c r="G40" s="279"/>
      <c r="H40" s="279"/>
      <c r="I40" s="279"/>
      <c r="J40" s="279"/>
      <c r="K40" s="279" t="s">
        <v>266</v>
      </c>
      <c r="L40" s="279" t="s">
        <v>801</v>
      </c>
    </row>
    <row r="41" spans="1:12" s="276" customFormat="1" ht="45" customHeight="1" x14ac:dyDescent="0.3">
      <c r="A41" s="279" t="s">
        <v>299</v>
      </c>
      <c r="B41" s="279" t="s">
        <v>300</v>
      </c>
      <c r="C41" s="279" t="s">
        <v>301</v>
      </c>
      <c r="D41" s="279" t="s">
        <v>1453</v>
      </c>
      <c r="E41" s="279" t="s">
        <v>9</v>
      </c>
      <c r="F41" s="279" t="s">
        <v>10</v>
      </c>
      <c r="G41" s="279"/>
      <c r="H41" s="279"/>
      <c r="I41" s="279"/>
      <c r="J41" s="279"/>
      <c r="K41" s="279" t="s">
        <v>266</v>
      </c>
      <c r="L41" s="279" t="s">
        <v>801</v>
      </c>
    </row>
    <row r="42" spans="1:12" s="276" customFormat="1" ht="45" customHeight="1" x14ac:dyDescent="0.3">
      <c r="A42" s="279" t="s">
        <v>302</v>
      </c>
      <c r="B42" s="279" t="s">
        <v>303</v>
      </c>
      <c r="C42" s="279" t="s">
        <v>304</v>
      </c>
      <c r="D42" s="279" t="s">
        <v>1453</v>
      </c>
      <c r="E42" s="279" t="s">
        <v>9</v>
      </c>
      <c r="F42" s="279" t="s">
        <v>18</v>
      </c>
      <c r="G42" s="279"/>
      <c r="H42" s="279"/>
      <c r="I42" s="279"/>
      <c r="J42" s="279"/>
      <c r="K42" s="279" t="s">
        <v>266</v>
      </c>
      <c r="L42" s="279" t="s">
        <v>801</v>
      </c>
    </row>
    <row r="43" spans="1:12" s="276" customFormat="1" ht="45" customHeight="1" x14ac:dyDescent="0.3">
      <c r="A43" s="279" t="s">
        <v>305</v>
      </c>
      <c r="B43" s="279" t="s">
        <v>306</v>
      </c>
      <c r="C43" s="279" t="s">
        <v>307</v>
      </c>
      <c r="D43" s="279" t="s">
        <v>1453</v>
      </c>
      <c r="E43" s="279" t="s">
        <v>9</v>
      </c>
      <c r="F43" s="279" t="s">
        <v>10</v>
      </c>
      <c r="G43" s="279"/>
      <c r="H43" s="279"/>
      <c r="I43" s="279"/>
      <c r="J43" s="279"/>
      <c r="K43" s="279" t="s">
        <v>266</v>
      </c>
      <c r="L43" s="279" t="s">
        <v>801</v>
      </c>
    </row>
    <row r="44" spans="1:12" s="276" customFormat="1" ht="45" customHeight="1" x14ac:dyDescent="0.3">
      <c r="A44" s="279" t="s">
        <v>308</v>
      </c>
      <c r="B44" s="279" t="s">
        <v>309</v>
      </c>
      <c r="C44" s="279" t="s">
        <v>310</v>
      </c>
      <c r="D44" s="279" t="s">
        <v>1453</v>
      </c>
      <c r="E44" s="279" t="s">
        <v>9</v>
      </c>
      <c r="F44" s="279" t="s">
        <v>18</v>
      </c>
      <c r="G44" s="279"/>
      <c r="H44" s="279"/>
      <c r="I44" s="279"/>
      <c r="J44" s="279"/>
      <c r="K44" s="279" t="s">
        <v>266</v>
      </c>
      <c r="L44" s="279" t="s">
        <v>801</v>
      </c>
    </row>
    <row r="45" spans="1:12" s="276" customFormat="1" ht="45" customHeight="1" x14ac:dyDescent="0.3">
      <c r="A45" s="279" t="s">
        <v>311</v>
      </c>
      <c r="B45" s="279" t="s">
        <v>312</v>
      </c>
      <c r="C45" s="279" t="s">
        <v>313</v>
      </c>
      <c r="D45" s="279" t="s">
        <v>1453</v>
      </c>
      <c r="E45" s="279" t="s">
        <v>9</v>
      </c>
      <c r="F45" s="279" t="s">
        <v>18</v>
      </c>
      <c r="G45" s="279"/>
      <c r="H45" s="279"/>
      <c r="I45" s="279"/>
      <c r="J45" s="279"/>
      <c r="K45" s="279" t="s">
        <v>25</v>
      </c>
      <c r="L45" s="279" t="s">
        <v>801</v>
      </c>
    </row>
    <row r="46" spans="1:12" s="276" customFormat="1" ht="45" customHeight="1" x14ac:dyDescent="0.3">
      <c r="A46" s="279" t="s">
        <v>314</v>
      </c>
      <c r="B46" s="279" t="s">
        <v>315</v>
      </c>
      <c r="C46" s="279" t="s">
        <v>316</v>
      </c>
      <c r="D46" s="279" t="s">
        <v>1453</v>
      </c>
      <c r="E46" s="279" t="s">
        <v>9</v>
      </c>
      <c r="F46" s="279" t="s">
        <v>10</v>
      </c>
      <c r="G46" s="279"/>
      <c r="H46" s="279"/>
      <c r="I46" s="279"/>
      <c r="J46" s="279"/>
      <c r="K46" s="279" t="s">
        <v>25</v>
      </c>
      <c r="L46" s="279" t="s">
        <v>801</v>
      </c>
    </row>
    <row r="47" spans="1:12" s="276" customFormat="1" ht="45" customHeight="1" x14ac:dyDescent="0.3">
      <c r="A47" s="279" t="s">
        <v>317</v>
      </c>
      <c r="B47" s="279" t="s">
        <v>318</v>
      </c>
      <c r="C47" s="279" t="s">
        <v>319</v>
      </c>
      <c r="D47" s="279" t="s">
        <v>1453</v>
      </c>
      <c r="E47" s="279" t="s">
        <v>9</v>
      </c>
      <c r="F47" s="279" t="s">
        <v>18</v>
      </c>
      <c r="G47" s="279"/>
      <c r="H47" s="279"/>
      <c r="I47" s="279"/>
      <c r="J47" s="279"/>
      <c r="K47" s="279" t="s">
        <v>25</v>
      </c>
      <c r="L47" s="279" t="s">
        <v>801</v>
      </c>
    </row>
    <row r="48" spans="1:12" s="276" customFormat="1" ht="45" customHeight="1" x14ac:dyDescent="0.3">
      <c r="A48" s="279" t="s">
        <v>320</v>
      </c>
      <c r="B48" s="279" t="s">
        <v>321</v>
      </c>
      <c r="C48" s="279" t="s">
        <v>322</v>
      </c>
      <c r="D48" s="279" t="s">
        <v>1453</v>
      </c>
      <c r="E48" s="279" t="s">
        <v>9</v>
      </c>
      <c r="F48" s="279" t="s">
        <v>10</v>
      </c>
      <c r="G48" s="279"/>
      <c r="H48" s="279"/>
      <c r="I48" s="279"/>
      <c r="J48" s="279"/>
      <c r="K48" s="279" t="s">
        <v>323</v>
      </c>
      <c r="L48" s="279" t="s">
        <v>801</v>
      </c>
    </row>
    <row r="49" spans="1:12" s="276" customFormat="1" ht="45" customHeight="1" x14ac:dyDescent="0.3">
      <c r="A49" s="279" t="s">
        <v>324</v>
      </c>
      <c r="B49" s="279" t="s">
        <v>325</v>
      </c>
      <c r="C49" s="279" t="s">
        <v>326</v>
      </c>
      <c r="D49" s="279" t="s">
        <v>1452</v>
      </c>
      <c r="E49" s="279" t="s">
        <v>9</v>
      </c>
      <c r="F49" s="279" t="s">
        <v>10</v>
      </c>
      <c r="G49" s="279"/>
      <c r="H49" s="279"/>
      <c r="I49" s="279"/>
      <c r="J49" s="279"/>
      <c r="K49" s="279"/>
      <c r="L49" s="279" t="s">
        <v>801</v>
      </c>
    </row>
    <row r="50" spans="1:12" s="276" customFormat="1" ht="45" customHeight="1" x14ac:dyDescent="0.3">
      <c r="A50" s="279" t="s">
        <v>327</v>
      </c>
      <c r="B50" s="279" t="s">
        <v>328</v>
      </c>
      <c r="C50" s="279" t="s">
        <v>329</v>
      </c>
      <c r="D50" s="279" t="s">
        <v>1453</v>
      </c>
      <c r="E50" s="279" t="s">
        <v>9</v>
      </c>
      <c r="F50" s="279" t="s">
        <v>18</v>
      </c>
      <c r="G50" s="279"/>
      <c r="H50" s="279"/>
      <c r="I50" s="279"/>
      <c r="J50" s="279"/>
      <c r="K50" s="279" t="s">
        <v>25</v>
      </c>
      <c r="L50" s="279" t="s">
        <v>801</v>
      </c>
    </row>
    <row r="51" spans="1:12" s="276" customFormat="1" ht="45" customHeight="1" x14ac:dyDescent="0.3">
      <c r="A51" s="279" t="s">
        <v>368</v>
      </c>
      <c r="B51" s="279" t="s">
        <v>369</v>
      </c>
      <c r="C51" s="279" t="s">
        <v>370</v>
      </c>
      <c r="D51" s="279" t="s">
        <v>1453</v>
      </c>
      <c r="E51" s="279" t="s">
        <v>9</v>
      </c>
      <c r="F51" s="279" t="s">
        <v>18</v>
      </c>
      <c r="G51" s="279"/>
      <c r="H51" s="279"/>
      <c r="I51" s="279"/>
      <c r="J51" s="279"/>
      <c r="K51" s="279" t="s">
        <v>25</v>
      </c>
      <c r="L51" s="279" t="s">
        <v>801</v>
      </c>
    </row>
    <row r="52" spans="1:12" s="276" customFormat="1" ht="45" customHeight="1" x14ac:dyDescent="0.3">
      <c r="A52" s="279" t="s">
        <v>386</v>
      </c>
      <c r="B52" s="279" t="s">
        <v>387</v>
      </c>
      <c r="C52" s="279" t="s">
        <v>388</v>
      </c>
      <c r="D52" s="279" t="s">
        <v>1453</v>
      </c>
      <c r="E52" s="279" t="s">
        <v>9</v>
      </c>
      <c r="F52" s="279" t="s">
        <v>10</v>
      </c>
      <c r="G52" s="279"/>
      <c r="H52" s="279"/>
      <c r="I52" s="279"/>
      <c r="J52" s="279"/>
      <c r="K52" s="279" t="s">
        <v>102</v>
      </c>
      <c r="L52" s="279" t="s">
        <v>801</v>
      </c>
    </row>
    <row r="53" spans="1:12" s="276" customFormat="1" ht="45" customHeight="1" x14ac:dyDescent="0.3">
      <c r="A53" s="279" t="s">
        <v>389</v>
      </c>
      <c r="B53" s="279" t="s">
        <v>390</v>
      </c>
      <c r="C53" s="279" t="s">
        <v>391</v>
      </c>
      <c r="D53" s="279" t="s">
        <v>1453</v>
      </c>
      <c r="E53" s="279" t="s">
        <v>9</v>
      </c>
      <c r="F53" s="279" t="s">
        <v>18</v>
      </c>
      <c r="G53" s="279"/>
      <c r="H53" s="279"/>
      <c r="I53" s="279"/>
      <c r="J53" s="279"/>
      <c r="K53" s="279" t="s">
        <v>102</v>
      </c>
      <c r="L53" s="279" t="s">
        <v>801</v>
      </c>
    </row>
    <row r="54" spans="1:12" s="276" customFormat="1" ht="45" customHeight="1" x14ac:dyDescent="0.3">
      <c r="A54" s="279" t="s">
        <v>392</v>
      </c>
      <c r="B54" s="279" t="s">
        <v>393</v>
      </c>
      <c r="C54" s="279" t="s">
        <v>394</v>
      </c>
      <c r="D54" s="279" t="s">
        <v>1453</v>
      </c>
      <c r="E54" s="279" t="s">
        <v>9</v>
      </c>
      <c r="F54" s="279" t="s">
        <v>10</v>
      </c>
      <c r="G54" s="279"/>
      <c r="H54" s="279"/>
      <c r="I54" s="279"/>
      <c r="J54" s="279"/>
      <c r="K54" s="279" t="s">
        <v>102</v>
      </c>
      <c r="L54" s="279" t="s">
        <v>801</v>
      </c>
    </row>
    <row r="55" spans="1:12" s="276" customFormat="1" ht="45" customHeight="1" x14ac:dyDescent="0.3">
      <c r="A55" s="279" t="s">
        <v>1101</v>
      </c>
      <c r="B55" s="279" t="s">
        <v>1102</v>
      </c>
      <c r="C55" s="279" t="s">
        <v>1103</v>
      </c>
      <c r="D55" s="279" t="s">
        <v>1453</v>
      </c>
      <c r="E55" s="279" t="s">
        <v>9</v>
      </c>
      <c r="F55" s="279" t="s">
        <v>10</v>
      </c>
      <c r="G55" s="279"/>
      <c r="H55" s="279"/>
      <c r="I55" s="279"/>
      <c r="J55" s="279"/>
      <c r="K55" s="279"/>
      <c r="L55" s="279" t="s">
        <v>801</v>
      </c>
    </row>
    <row r="56" spans="1:12" s="276" customFormat="1" ht="45" customHeight="1" x14ac:dyDescent="0.3">
      <c r="A56" s="279" t="s">
        <v>1107</v>
      </c>
      <c r="B56" s="279" t="s">
        <v>713</v>
      </c>
      <c r="C56" s="279" t="s">
        <v>714</v>
      </c>
      <c r="D56" s="279" t="s">
        <v>1453</v>
      </c>
      <c r="E56" s="279" t="s">
        <v>9</v>
      </c>
      <c r="F56" s="279" t="s">
        <v>10</v>
      </c>
      <c r="G56" s="279"/>
      <c r="H56" s="279"/>
      <c r="I56" s="279"/>
      <c r="J56" s="279"/>
      <c r="K56" s="279"/>
      <c r="L56" s="279" t="s">
        <v>801</v>
      </c>
    </row>
    <row r="57" spans="1:12" s="276" customFormat="1" ht="45" customHeight="1" x14ac:dyDescent="0.3">
      <c r="A57" s="279" t="s">
        <v>398</v>
      </c>
      <c r="B57" s="279" t="s">
        <v>399</v>
      </c>
      <c r="C57" s="279" t="s">
        <v>400</v>
      </c>
      <c r="D57" s="279" t="s">
        <v>1453</v>
      </c>
      <c r="E57" s="279" t="s">
        <v>9</v>
      </c>
      <c r="F57" s="279" t="s">
        <v>10</v>
      </c>
      <c r="G57" s="279"/>
      <c r="H57" s="279"/>
      <c r="I57" s="279"/>
      <c r="J57" s="279"/>
      <c r="K57" s="279"/>
      <c r="L57" s="279" t="s">
        <v>801</v>
      </c>
    </row>
    <row r="58" spans="1:12" s="276" customFormat="1" ht="45" customHeight="1" x14ac:dyDescent="0.3">
      <c r="A58" s="279" t="s">
        <v>478</v>
      </c>
      <c r="B58" s="279" t="s">
        <v>479</v>
      </c>
      <c r="C58" s="279" t="s">
        <v>480</v>
      </c>
      <c r="D58" s="279" t="s">
        <v>1452</v>
      </c>
      <c r="E58" s="279" t="s">
        <v>32</v>
      </c>
      <c r="F58" s="279" t="s">
        <v>18</v>
      </c>
      <c r="G58" s="279"/>
      <c r="H58" s="279"/>
      <c r="I58" s="279"/>
      <c r="J58" s="279"/>
      <c r="K58" s="279"/>
      <c r="L58" s="279" t="s">
        <v>801</v>
      </c>
    </row>
    <row r="59" spans="1:12" s="276" customFormat="1" ht="45" customHeight="1" x14ac:dyDescent="0.3">
      <c r="A59" s="279" t="s">
        <v>531</v>
      </c>
      <c r="B59" s="279" t="s">
        <v>532</v>
      </c>
      <c r="C59" s="279" t="s">
        <v>533</v>
      </c>
      <c r="D59" s="279" t="s">
        <v>1453</v>
      </c>
      <c r="E59" s="279" t="s">
        <v>9</v>
      </c>
      <c r="F59" s="279" t="s">
        <v>18</v>
      </c>
      <c r="G59" s="279"/>
      <c r="H59" s="279"/>
      <c r="I59" s="279"/>
      <c r="J59" s="279"/>
      <c r="K59" s="279" t="s">
        <v>102</v>
      </c>
      <c r="L59" s="279" t="s">
        <v>801</v>
      </c>
    </row>
    <row r="60" spans="1:12" s="276" customFormat="1" ht="45" customHeight="1" x14ac:dyDescent="0.3">
      <c r="A60" s="279" t="s">
        <v>534</v>
      </c>
      <c r="B60" s="279" t="s">
        <v>535</v>
      </c>
      <c r="C60" s="279" t="s">
        <v>536</v>
      </c>
      <c r="D60" s="279" t="s">
        <v>1452</v>
      </c>
      <c r="E60" s="279" t="s">
        <v>32</v>
      </c>
      <c r="F60" s="279" t="s">
        <v>10</v>
      </c>
      <c r="G60" s="279"/>
      <c r="H60" s="279"/>
      <c r="I60" s="279"/>
      <c r="J60" s="279"/>
      <c r="K60" s="279"/>
      <c r="L60" s="279" t="s">
        <v>801</v>
      </c>
    </row>
    <row r="61" spans="1:12" s="276" customFormat="1" ht="45" customHeight="1" x14ac:dyDescent="0.3">
      <c r="A61" s="279" t="s">
        <v>1205</v>
      </c>
      <c r="B61" s="279" t="s">
        <v>589</v>
      </c>
      <c r="C61" s="279" t="s">
        <v>590</v>
      </c>
      <c r="D61" s="279" t="s">
        <v>1454</v>
      </c>
      <c r="E61" s="279" t="s">
        <v>32</v>
      </c>
      <c r="F61" s="279" t="s">
        <v>18</v>
      </c>
      <c r="G61" s="279"/>
      <c r="H61" s="279"/>
      <c r="I61" s="279"/>
      <c r="J61" s="279"/>
      <c r="K61" s="279" t="s">
        <v>1207</v>
      </c>
      <c r="L61" s="279" t="s">
        <v>801</v>
      </c>
    </row>
    <row r="62" spans="1:12" s="276" customFormat="1" ht="45" customHeight="1" x14ac:dyDescent="0.3">
      <c r="A62" s="279" t="s">
        <v>727</v>
      </c>
      <c r="B62" s="279" t="s">
        <v>77</v>
      </c>
      <c r="C62" s="279" t="s">
        <v>78</v>
      </c>
      <c r="D62" s="279" t="s">
        <v>1453</v>
      </c>
      <c r="E62" s="279" t="s">
        <v>9</v>
      </c>
      <c r="F62" s="279" t="s">
        <v>10</v>
      </c>
      <c r="G62" s="279"/>
      <c r="H62" s="279"/>
      <c r="I62" s="279"/>
      <c r="J62" s="279"/>
      <c r="K62" s="279" t="s">
        <v>79</v>
      </c>
      <c r="L62" s="279" t="s">
        <v>827</v>
      </c>
    </row>
    <row r="63" spans="1:12" s="276" customFormat="1" ht="45" customHeight="1" x14ac:dyDescent="0.3">
      <c r="A63" s="279" t="s">
        <v>221</v>
      </c>
      <c r="B63" s="279" t="s">
        <v>222</v>
      </c>
      <c r="C63" s="279" t="s">
        <v>223</v>
      </c>
      <c r="D63" s="279" t="s">
        <v>1453</v>
      </c>
      <c r="E63" s="279" t="s">
        <v>32</v>
      </c>
      <c r="F63" s="279" t="s">
        <v>18</v>
      </c>
      <c r="G63" s="279"/>
      <c r="H63" s="279"/>
      <c r="I63" s="279"/>
      <c r="J63" s="279"/>
      <c r="K63" s="279" t="s">
        <v>79</v>
      </c>
      <c r="L63" s="279" t="s">
        <v>827</v>
      </c>
    </row>
    <row r="64" spans="1:12" s="276" customFormat="1" ht="45" customHeight="1" x14ac:dyDescent="0.3">
      <c r="A64" s="279" t="s">
        <v>728</v>
      </c>
      <c r="B64" s="279" t="s">
        <v>226</v>
      </c>
      <c r="C64" s="279" t="s">
        <v>227</v>
      </c>
      <c r="D64" s="279" t="s">
        <v>1453</v>
      </c>
      <c r="E64" s="279" t="s">
        <v>32</v>
      </c>
      <c r="F64" s="279" t="s">
        <v>18</v>
      </c>
      <c r="G64" s="279"/>
      <c r="H64" s="279"/>
      <c r="I64" s="279"/>
      <c r="J64" s="279"/>
      <c r="K64" s="279" t="s">
        <v>79</v>
      </c>
      <c r="L64" s="279" t="s">
        <v>827</v>
      </c>
    </row>
    <row r="65" spans="1:12" s="276" customFormat="1" ht="45" customHeight="1" x14ac:dyDescent="0.3">
      <c r="A65" s="279" t="s">
        <v>224</v>
      </c>
      <c r="B65" s="279" t="s">
        <v>230</v>
      </c>
      <c r="C65" s="279" t="s">
        <v>231</v>
      </c>
      <c r="D65" s="279" t="s">
        <v>1453</v>
      </c>
      <c r="E65" s="279" t="s">
        <v>32</v>
      </c>
      <c r="F65" s="279" t="s">
        <v>18</v>
      </c>
      <c r="G65" s="279"/>
      <c r="H65" s="279"/>
      <c r="I65" s="279"/>
      <c r="J65" s="279"/>
      <c r="K65" s="279" t="s">
        <v>79</v>
      </c>
      <c r="L65" s="279" t="s">
        <v>827</v>
      </c>
    </row>
    <row r="66" spans="1:12" s="276" customFormat="1" ht="45" customHeight="1" x14ac:dyDescent="0.3">
      <c r="A66" s="279" t="s">
        <v>225</v>
      </c>
      <c r="B66" s="279" t="s">
        <v>228</v>
      </c>
      <c r="C66" s="279" t="s">
        <v>229</v>
      </c>
      <c r="D66" s="279" t="s">
        <v>1453</v>
      </c>
      <c r="E66" s="279" t="s">
        <v>32</v>
      </c>
      <c r="F66" s="279" t="s">
        <v>18</v>
      </c>
      <c r="G66" s="279"/>
      <c r="H66" s="279"/>
      <c r="I66" s="279"/>
      <c r="J66" s="279"/>
      <c r="K66" s="279" t="s">
        <v>79</v>
      </c>
      <c r="L66" s="279" t="s">
        <v>827</v>
      </c>
    </row>
    <row r="67" spans="1:12" s="276" customFormat="1" ht="45" customHeight="1" x14ac:dyDescent="0.3">
      <c r="A67" s="279" t="s">
        <v>422</v>
      </c>
      <c r="B67" s="279" t="s">
        <v>423</v>
      </c>
      <c r="C67" s="279" t="s">
        <v>424</v>
      </c>
      <c r="D67" s="279" t="s">
        <v>1453</v>
      </c>
      <c r="E67" s="279" t="s">
        <v>9</v>
      </c>
      <c r="F67" s="279" t="s">
        <v>10</v>
      </c>
      <c r="G67" s="279"/>
      <c r="H67" s="279"/>
      <c r="I67" s="279"/>
      <c r="J67" s="279"/>
      <c r="K67" s="279" t="s">
        <v>102</v>
      </c>
      <c r="L67" s="279" t="s">
        <v>827</v>
      </c>
    </row>
    <row r="68" spans="1:12" s="276" customFormat="1" ht="45" customHeight="1" x14ac:dyDescent="0.3">
      <c r="A68" s="279" t="s">
        <v>425</v>
      </c>
      <c r="B68" s="279" t="s">
        <v>426</v>
      </c>
      <c r="C68" s="279" t="s">
        <v>427</v>
      </c>
      <c r="D68" s="279" t="s">
        <v>1453</v>
      </c>
      <c r="E68" s="279" t="s">
        <v>9</v>
      </c>
      <c r="F68" s="279" t="s">
        <v>10</v>
      </c>
      <c r="G68" s="279"/>
      <c r="H68" s="279"/>
      <c r="I68" s="279"/>
      <c r="J68" s="279"/>
      <c r="K68" s="279" t="s">
        <v>102</v>
      </c>
      <c r="L68" s="279" t="s">
        <v>827</v>
      </c>
    </row>
    <row r="69" spans="1:12" s="276" customFormat="1" ht="45" customHeight="1" x14ac:dyDescent="0.3">
      <c r="A69" s="279" t="s">
        <v>428</v>
      </c>
      <c r="B69" s="279" t="s">
        <v>585</v>
      </c>
      <c r="C69" s="279" t="s">
        <v>586</v>
      </c>
      <c r="D69" s="279" t="s">
        <v>1453</v>
      </c>
      <c r="E69" s="279" t="s">
        <v>9</v>
      </c>
      <c r="F69" s="279" t="s">
        <v>10</v>
      </c>
      <c r="G69" s="279"/>
      <c r="H69" s="279"/>
      <c r="I69" s="279"/>
      <c r="J69" s="279"/>
      <c r="K69" s="279" t="s">
        <v>102</v>
      </c>
      <c r="L69" s="279" t="s">
        <v>827</v>
      </c>
    </row>
    <row r="70" spans="1:12" s="276" customFormat="1" ht="45" customHeight="1" x14ac:dyDescent="0.3">
      <c r="A70" s="279" t="s">
        <v>22</v>
      </c>
      <c r="B70" s="279" t="s">
        <v>23</v>
      </c>
      <c r="C70" s="279" t="s">
        <v>24</v>
      </c>
      <c r="D70" s="279" t="s">
        <v>1453</v>
      </c>
      <c r="E70" s="279" t="s">
        <v>9</v>
      </c>
      <c r="F70" s="279" t="s">
        <v>10</v>
      </c>
      <c r="G70" s="279"/>
      <c r="H70" s="279"/>
      <c r="I70" s="279"/>
      <c r="J70" s="279"/>
      <c r="K70" s="279" t="s">
        <v>25</v>
      </c>
      <c r="L70" s="279" t="s">
        <v>751</v>
      </c>
    </row>
    <row r="71" spans="1:12" s="276" customFormat="1" ht="45" customHeight="1" x14ac:dyDescent="0.3">
      <c r="A71" s="279" t="s">
        <v>138</v>
      </c>
      <c r="B71" s="279" t="s">
        <v>139</v>
      </c>
      <c r="C71" s="279" t="s">
        <v>140</v>
      </c>
      <c r="D71" s="279" t="s">
        <v>1453</v>
      </c>
      <c r="E71" s="279" t="s">
        <v>9</v>
      </c>
      <c r="F71" s="279" t="s">
        <v>10</v>
      </c>
      <c r="G71" s="279"/>
      <c r="H71" s="279"/>
      <c r="I71" s="279"/>
      <c r="J71" s="279"/>
      <c r="K71" s="279" t="s">
        <v>25</v>
      </c>
      <c r="L71" s="279" t="s">
        <v>751</v>
      </c>
    </row>
    <row r="72" spans="1:12" s="276" customFormat="1" ht="45" customHeight="1" x14ac:dyDescent="0.3">
      <c r="A72" s="279" t="s">
        <v>141</v>
      </c>
      <c r="B72" s="279" t="s">
        <v>142</v>
      </c>
      <c r="C72" s="279" t="s">
        <v>143</v>
      </c>
      <c r="D72" s="279" t="s">
        <v>1453</v>
      </c>
      <c r="E72" s="279" t="s">
        <v>9</v>
      </c>
      <c r="F72" s="279" t="s">
        <v>10</v>
      </c>
      <c r="G72" s="279"/>
      <c r="H72" s="279"/>
      <c r="I72" s="279"/>
      <c r="J72" s="279"/>
      <c r="K72" s="279" t="s">
        <v>95</v>
      </c>
      <c r="L72" s="279" t="s">
        <v>751</v>
      </c>
    </row>
    <row r="73" spans="1:12" s="276" customFormat="1" ht="45" customHeight="1" x14ac:dyDescent="0.3">
      <c r="A73" s="279" t="s">
        <v>144</v>
      </c>
      <c r="B73" s="279" t="s">
        <v>145</v>
      </c>
      <c r="C73" s="279" t="s">
        <v>146</v>
      </c>
      <c r="D73" s="279" t="s">
        <v>1453</v>
      </c>
      <c r="E73" s="279" t="s">
        <v>9</v>
      </c>
      <c r="F73" s="279" t="s">
        <v>18</v>
      </c>
      <c r="G73" s="279"/>
      <c r="H73" s="279"/>
      <c r="I73" s="279"/>
      <c r="J73" s="279"/>
      <c r="K73" s="279" t="s">
        <v>95</v>
      </c>
      <c r="L73" s="279" t="s">
        <v>751</v>
      </c>
    </row>
    <row r="74" spans="1:12" s="276" customFormat="1" ht="45" customHeight="1" x14ac:dyDescent="0.3">
      <c r="A74" s="279" t="s">
        <v>147</v>
      </c>
      <c r="B74" s="279" t="s">
        <v>148</v>
      </c>
      <c r="C74" s="279" t="s">
        <v>149</v>
      </c>
      <c r="D74" s="279" t="s">
        <v>1453</v>
      </c>
      <c r="E74" s="279" t="s">
        <v>9</v>
      </c>
      <c r="F74" s="279" t="s">
        <v>10</v>
      </c>
      <c r="G74" s="279"/>
      <c r="H74" s="279"/>
      <c r="I74" s="279"/>
      <c r="J74" s="279"/>
      <c r="K74" s="279" t="s">
        <v>95</v>
      </c>
      <c r="L74" s="279" t="s">
        <v>751</v>
      </c>
    </row>
    <row r="75" spans="1:12" s="276" customFormat="1" ht="45" customHeight="1" x14ac:dyDescent="0.3">
      <c r="A75" s="279" t="s">
        <v>150</v>
      </c>
      <c r="B75" s="279" t="s">
        <v>151</v>
      </c>
      <c r="C75" s="279" t="s">
        <v>152</v>
      </c>
      <c r="D75" s="279" t="s">
        <v>1453</v>
      </c>
      <c r="E75" s="279" t="s">
        <v>9</v>
      </c>
      <c r="F75" s="279" t="s">
        <v>10</v>
      </c>
      <c r="G75" s="279"/>
      <c r="H75" s="279"/>
      <c r="I75" s="279"/>
      <c r="J75" s="279"/>
      <c r="K75" s="279" t="s">
        <v>95</v>
      </c>
      <c r="L75" s="279" t="s">
        <v>751</v>
      </c>
    </row>
    <row r="76" spans="1:12" s="276" customFormat="1" ht="45" customHeight="1" x14ac:dyDescent="0.3">
      <c r="A76" s="279" t="s">
        <v>153</v>
      </c>
      <c r="B76" s="279" t="s">
        <v>154</v>
      </c>
      <c r="C76" s="279" t="s">
        <v>155</v>
      </c>
      <c r="D76" s="279" t="s">
        <v>1453</v>
      </c>
      <c r="E76" s="279" t="s">
        <v>9</v>
      </c>
      <c r="F76" s="279" t="s">
        <v>10</v>
      </c>
      <c r="G76" s="279"/>
      <c r="H76" s="279"/>
      <c r="I76" s="279"/>
      <c r="J76" s="279"/>
      <c r="K76" s="279" t="s">
        <v>95</v>
      </c>
      <c r="L76" s="279" t="s">
        <v>751</v>
      </c>
    </row>
    <row r="77" spans="1:12" s="276" customFormat="1" ht="45" customHeight="1" x14ac:dyDescent="0.3">
      <c r="A77" s="279" t="s">
        <v>156</v>
      </c>
      <c r="B77" s="279" t="s">
        <v>157</v>
      </c>
      <c r="C77" s="279" t="s">
        <v>158</v>
      </c>
      <c r="D77" s="279" t="s">
        <v>1453</v>
      </c>
      <c r="E77" s="279" t="s">
        <v>9</v>
      </c>
      <c r="F77" s="279" t="s">
        <v>10</v>
      </c>
      <c r="G77" s="279"/>
      <c r="H77" s="279"/>
      <c r="I77" s="279"/>
      <c r="J77" s="279"/>
      <c r="K77" s="279" t="s">
        <v>95</v>
      </c>
      <c r="L77" s="279" t="s">
        <v>751</v>
      </c>
    </row>
    <row r="78" spans="1:12" s="276" customFormat="1" ht="45" customHeight="1" x14ac:dyDescent="0.3">
      <c r="A78" s="279" t="s">
        <v>159</v>
      </c>
      <c r="B78" s="279" t="s">
        <v>160</v>
      </c>
      <c r="C78" s="279" t="s">
        <v>161</v>
      </c>
      <c r="D78" s="279" t="s">
        <v>1453</v>
      </c>
      <c r="E78" s="279" t="s">
        <v>9</v>
      </c>
      <c r="F78" s="279" t="s">
        <v>18</v>
      </c>
      <c r="G78" s="279"/>
      <c r="H78" s="279"/>
      <c r="I78" s="279"/>
      <c r="J78" s="279"/>
      <c r="K78" s="279" t="s">
        <v>95</v>
      </c>
      <c r="L78" s="279" t="s">
        <v>751</v>
      </c>
    </row>
    <row r="79" spans="1:12" s="276" customFormat="1" ht="45" customHeight="1" x14ac:dyDescent="0.3">
      <c r="A79" s="279" t="s">
        <v>1022</v>
      </c>
      <c r="B79" s="279" t="s">
        <v>1023</v>
      </c>
      <c r="C79" s="279" t="s">
        <v>1024</v>
      </c>
      <c r="D79" s="279" t="s">
        <v>1452</v>
      </c>
      <c r="E79" s="279" t="s">
        <v>32</v>
      </c>
      <c r="F79" s="279" t="s">
        <v>10</v>
      </c>
      <c r="G79" s="279"/>
      <c r="H79" s="279"/>
      <c r="I79" s="279"/>
      <c r="J79" s="279"/>
      <c r="K79" s="279" t="s">
        <v>1019</v>
      </c>
      <c r="L79" s="279" t="s">
        <v>751</v>
      </c>
    </row>
    <row r="80" spans="1:12" s="276" customFormat="1" ht="45" customHeight="1" x14ac:dyDescent="0.3">
      <c r="A80" s="279" t="s">
        <v>429</v>
      </c>
      <c r="B80" s="279" t="s">
        <v>430</v>
      </c>
      <c r="C80" s="279" t="s">
        <v>431</v>
      </c>
      <c r="D80" s="279" t="s">
        <v>1453</v>
      </c>
      <c r="E80" s="279" t="s">
        <v>9</v>
      </c>
      <c r="F80" s="279" t="s">
        <v>10</v>
      </c>
      <c r="G80" s="279"/>
      <c r="H80" s="279"/>
      <c r="I80" s="279"/>
      <c r="J80" s="279"/>
      <c r="K80" s="279"/>
      <c r="L80" s="279" t="s">
        <v>751</v>
      </c>
    </row>
    <row r="81" spans="1:12" s="276" customFormat="1" ht="45" customHeight="1" x14ac:dyDescent="0.3">
      <c r="A81" s="279" t="s">
        <v>544</v>
      </c>
      <c r="B81" s="279" t="s">
        <v>545</v>
      </c>
      <c r="C81" s="279" t="s">
        <v>546</v>
      </c>
      <c r="D81" s="279" t="s">
        <v>1453</v>
      </c>
      <c r="E81" s="279" t="s">
        <v>9</v>
      </c>
      <c r="F81" s="279" t="s">
        <v>18</v>
      </c>
      <c r="G81" s="279"/>
      <c r="H81" s="279"/>
      <c r="I81" s="279"/>
      <c r="J81" s="279"/>
      <c r="K81" s="279" t="s">
        <v>115</v>
      </c>
      <c r="L81" s="279" t="s">
        <v>751</v>
      </c>
    </row>
    <row r="82" spans="1:12" s="276" customFormat="1" ht="45" customHeight="1" x14ac:dyDescent="0.3">
      <c r="A82" s="279" t="s">
        <v>547</v>
      </c>
      <c r="B82" s="279" t="s">
        <v>548</v>
      </c>
      <c r="C82" s="279" t="s">
        <v>549</v>
      </c>
      <c r="D82" s="279" t="s">
        <v>1453</v>
      </c>
      <c r="E82" s="279" t="s">
        <v>9</v>
      </c>
      <c r="F82" s="279" t="s">
        <v>18</v>
      </c>
      <c r="G82" s="279"/>
      <c r="H82" s="279"/>
      <c r="I82" s="279"/>
      <c r="J82" s="279"/>
      <c r="K82" s="279" t="s">
        <v>115</v>
      </c>
      <c r="L82" s="279" t="s">
        <v>751</v>
      </c>
    </row>
    <row r="83" spans="1:12" s="276" customFormat="1" ht="45" customHeight="1" x14ac:dyDescent="0.3">
      <c r="A83" s="279" t="s">
        <v>550</v>
      </c>
      <c r="B83" s="279" t="s">
        <v>551</v>
      </c>
      <c r="C83" s="279" t="s">
        <v>552</v>
      </c>
      <c r="D83" s="279" t="s">
        <v>1453</v>
      </c>
      <c r="E83" s="279" t="s">
        <v>9</v>
      </c>
      <c r="F83" s="279" t="s">
        <v>18</v>
      </c>
      <c r="G83" s="279"/>
      <c r="H83" s="279"/>
      <c r="I83" s="279"/>
      <c r="J83" s="279"/>
      <c r="K83" s="279" t="s">
        <v>115</v>
      </c>
      <c r="L83" s="279" t="s">
        <v>751</v>
      </c>
    </row>
    <row r="84" spans="1:12" s="276" customFormat="1" ht="45" customHeight="1" x14ac:dyDescent="0.3">
      <c r="A84" s="279" t="s">
        <v>553</v>
      </c>
      <c r="B84" s="279" t="s">
        <v>554</v>
      </c>
      <c r="C84" s="279" t="s">
        <v>555</v>
      </c>
      <c r="D84" s="279" t="s">
        <v>1453</v>
      </c>
      <c r="E84" s="279" t="s">
        <v>9</v>
      </c>
      <c r="F84" s="279" t="s">
        <v>18</v>
      </c>
      <c r="G84" s="279"/>
      <c r="H84" s="279"/>
      <c r="I84" s="279"/>
      <c r="J84" s="279"/>
      <c r="K84" s="279" t="s">
        <v>115</v>
      </c>
      <c r="L84" s="279" t="s">
        <v>751</v>
      </c>
    </row>
    <row r="85" spans="1:12" s="276" customFormat="1" ht="45" customHeight="1" x14ac:dyDescent="0.3">
      <c r="A85" s="279" t="s">
        <v>401</v>
      </c>
      <c r="B85" s="279" t="s">
        <v>402</v>
      </c>
      <c r="C85" s="279" t="s">
        <v>403</v>
      </c>
      <c r="D85" s="279" t="s">
        <v>1453</v>
      </c>
      <c r="E85" s="279" t="s">
        <v>32</v>
      </c>
      <c r="F85" s="279" t="s">
        <v>10</v>
      </c>
      <c r="G85" s="279"/>
      <c r="H85" s="279"/>
      <c r="I85" s="279"/>
      <c r="J85" s="279"/>
      <c r="K85" s="279" t="s">
        <v>43</v>
      </c>
      <c r="L85" s="279" t="s">
        <v>1112</v>
      </c>
    </row>
    <row r="86" spans="1:12" s="276" customFormat="1" ht="45" customHeight="1" x14ac:dyDescent="0.3">
      <c r="A86" s="279" t="s">
        <v>404</v>
      </c>
      <c r="B86" s="279" t="s">
        <v>405</v>
      </c>
      <c r="C86" s="279" t="s">
        <v>406</v>
      </c>
      <c r="D86" s="279" t="s">
        <v>1453</v>
      </c>
      <c r="E86" s="279" t="s">
        <v>32</v>
      </c>
      <c r="F86" s="279" t="s">
        <v>10</v>
      </c>
      <c r="G86" s="279"/>
      <c r="H86" s="279"/>
      <c r="I86" s="279"/>
      <c r="J86" s="279"/>
      <c r="K86" s="279" t="s">
        <v>43</v>
      </c>
      <c r="L86" s="279" t="s">
        <v>1112</v>
      </c>
    </row>
    <row r="87" spans="1:12" s="276" customFormat="1" ht="45" customHeight="1" x14ac:dyDescent="0.3">
      <c r="A87" s="279" t="s">
        <v>407</v>
      </c>
      <c r="B87" s="279" t="s">
        <v>408</v>
      </c>
      <c r="C87" s="279" t="s">
        <v>409</v>
      </c>
      <c r="D87" s="279" t="s">
        <v>1453</v>
      </c>
      <c r="E87" s="279" t="s">
        <v>32</v>
      </c>
      <c r="F87" s="279" t="s">
        <v>10</v>
      </c>
      <c r="G87" s="279"/>
      <c r="H87" s="279"/>
      <c r="I87" s="279"/>
      <c r="J87" s="279"/>
      <c r="K87" s="279" t="s">
        <v>43</v>
      </c>
      <c r="L87" s="279" t="s">
        <v>1112</v>
      </c>
    </row>
    <row r="88" spans="1:12" s="276" customFormat="1" ht="45" customHeight="1" x14ac:dyDescent="0.3">
      <c r="A88" s="279" t="s">
        <v>410</v>
      </c>
      <c r="B88" s="279" t="s">
        <v>411</v>
      </c>
      <c r="C88" s="279" t="s">
        <v>412</v>
      </c>
      <c r="D88" s="279" t="s">
        <v>1453</v>
      </c>
      <c r="E88" s="279" t="s">
        <v>32</v>
      </c>
      <c r="F88" s="279" t="s">
        <v>10</v>
      </c>
      <c r="G88" s="279"/>
      <c r="H88" s="279"/>
      <c r="I88" s="279"/>
      <c r="J88" s="279"/>
      <c r="K88" s="279" t="s">
        <v>43</v>
      </c>
      <c r="L88" s="279" t="s">
        <v>1112</v>
      </c>
    </row>
    <row r="89" spans="1:12" s="276" customFormat="1" ht="45" customHeight="1" x14ac:dyDescent="0.3">
      <c r="A89" s="279" t="s">
        <v>759</v>
      </c>
      <c r="B89" s="279" t="s">
        <v>760</v>
      </c>
      <c r="C89" s="279" t="s">
        <v>761</v>
      </c>
      <c r="D89" s="279" t="s">
        <v>1454</v>
      </c>
      <c r="E89" s="279" t="s">
        <v>32</v>
      </c>
      <c r="F89" s="279" t="s">
        <v>10</v>
      </c>
      <c r="G89" s="279"/>
      <c r="H89" s="279"/>
      <c r="I89" s="279"/>
      <c r="J89" s="279"/>
      <c r="K89" s="279"/>
      <c r="L89" s="279" t="s">
        <v>764</v>
      </c>
    </row>
    <row r="90" spans="1:12" s="276" customFormat="1" ht="45" customHeight="1" x14ac:dyDescent="0.3">
      <c r="A90" s="279" t="s">
        <v>768</v>
      </c>
      <c r="B90" s="279" t="s">
        <v>769</v>
      </c>
      <c r="C90" s="279" t="s">
        <v>770</v>
      </c>
      <c r="D90" s="279" t="s">
        <v>1454</v>
      </c>
      <c r="E90" s="279" t="s">
        <v>32</v>
      </c>
      <c r="F90" s="279" t="s">
        <v>10</v>
      </c>
      <c r="G90" s="279"/>
      <c r="H90" s="279"/>
      <c r="I90" s="279"/>
      <c r="J90" s="279"/>
      <c r="K90" s="279"/>
      <c r="L90" s="279" t="s">
        <v>764</v>
      </c>
    </row>
    <row r="91" spans="1:12" s="276" customFormat="1" ht="45" customHeight="1" x14ac:dyDescent="0.3">
      <c r="A91" s="279" t="s">
        <v>773</v>
      </c>
      <c r="B91" s="279" t="s">
        <v>774</v>
      </c>
      <c r="C91" s="279" t="s">
        <v>775</v>
      </c>
      <c r="D91" s="279" t="s">
        <v>1454</v>
      </c>
      <c r="E91" s="279" t="s">
        <v>32</v>
      </c>
      <c r="F91" s="279" t="s">
        <v>10</v>
      </c>
      <c r="G91" s="279"/>
      <c r="H91" s="279"/>
      <c r="I91" s="279"/>
      <c r="J91" s="279"/>
      <c r="K91" s="279"/>
      <c r="L91" s="279" t="s">
        <v>764</v>
      </c>
    </row>
    <row r="92" spans="1:12" s="276" customFormat="1" ht="45" customHeight="1" x14ac:dyDescent="0.3">
      <c r="A92" s="279" t="s">
        <v>778</v>
      </c>
      <c r="B92" s="279" t="s">
        <v>779</v>
      </c>
      <c r="C92" s="279" t="s">
        <v>780</v>
      </c>
      <c r="D92" s="279" t="s">
        <v>1454</v>
      </c>
      <c r="E92" s="279" t="s">
        <v>32</v>
      </c>
      <c r="F92" s="279" t="s">
        <v>10</v>
      </c>
      <c r="G92" s="279"/>
      <c r="H92" s="279"/>
      <c r="I92" s="279"/>
      <c r="J92" s="279"/>
      <c r="K92" s="279"/>
      <c r="L92" s="279" t="s">
        <v>764</v>
      </c>
    </row>
    <row r="93" spans="1:12" s="276" customFormat="1" ht="45" customHeight="1" x14ac:dyDescent="0.3">
      <c r="A93" s="279" t="s">
        <v>783</v>
      </c>
      <c r="B93" s="279" t="s">
        <v>784</v>
      </c>
      <c r="C93" s="279" t="s">
        <v>785</v>
      </c>
      <c r="D93" s="279" t="s">
        <v>1454</v>
      </c>
      <c r="E93" s="279" t="s">
        <v>32</v>
      </c>
      <c r="F93" s="279" t="s">
        <v>10</v>
      </c>
      <c r="G93" s="279"/>
      <c r="H93" s="279"/>
      <c r="I93" s="279"/>
      <c r="J93" s="279"/>
      <c r="K93" s="279"/>
      <c r="L93" s="279" t="s">
        <v>764</v>
      </c>
    </row>
    <row r="94" spans="1:12" s="276" customFormat="1" ht="45" customHeight="1" x14ac:dyDescent="0.3">
      <c r="A94" s="279" t="s">
        <v>788</v>
      </c>
      <c r="B94" s="279" t="s">
        <v>789</v>
      </c>
      <c r="C94" s="279" t="s">
        <v>790</v>
      </c>
      <c r="D94" s="279" t="s">
        <v>1454</v>
      </c>
      <c r="E94" s="279" t="s">
        <v>32</v>
      </c>
      <c r="F94" s="279" t="s">
        <v>10</v>
      </c>
      <c r="G94" s="279"/>
      <c r="H94" s="279"/>
      <c r="I94" s="279"/>
      <c r="J94" s="279"/>
      <c r="K94" s="279"/>
      <c r="L94" s="279" t="s">
        <v>764</v>
      </c>
    </row>
    <row r="95" spans="1:12" s="276" customFormat="1" ht="45" customHeight="1" x14ac:dyDescent="0.3">
      <c r="A95" s="279" t="s">
        <v>33</v>
      </c>
      <c r="B95" s="279" t="s">
        <v>34</v>
      </c>
      <c r="C95" s="279" t="s">
        <v>35</v>
      </c>
      <c r="D95" s="279" t="s">
        <v>1454</v>
      </c>
      <c r="E95" s="279" t="s">
        <v>32</v>
      </c>
      <c r="F95" s="279" t="s">
        <v>10</v>
      </c>
      <c r="G95" s="279"/>
      <c r="H95" s="279"/>
      <c r="I95" s="279"/>
      <c r="J95" s="279"/>
      <c r="K95" s="279"/>
      <c r="L95" s="279" t="s">
        <v>764</v>
      </c>
    </row>
    <row r="96" spans="1:12" s="276" customFormat="1" ht="45" customHeight="1" x14ac:dyDescent="0.3">
      <c r="A96" s="279" t="s">
        <v>837</v>
      </c>
      <c r="B96" s="279" t="s">
        <v>838</v>
      </c>
      <c r="C96" s="279" t="s">
        <v>839</v>
      </c>
      <c r="D96" s="279" t="s">
        <v>1454</v>
      </c>
      <c r="E96" s="279" t="s">
        <v>32</v>
      </c>
      <c r="F96" s="279" t="s">
        <v>10</v>
      </c>
      <c r="G96" s="279"/>
      <c r="H96" s="279"/>
      <c r="I96" s="279"/>
      <c r="J96" s="279"/>
      <c r="K96" s="279"/>
      <c r="L96" s="279" t="s">
        <v>764</v>
      </c>
    </row>
    <row r="97" spans="1:12" s="276" customFormat="1" ht="45" customHeight="1" x14ac:dyDescent="0.3">
      <c r="A97" s="279" t="s">
        <v>842</v>
      </c>
      <c r="B97" s="279" t="s">
        <v>843</v>
      </c>
      <c r="C97" s="279" t="s">
        <v>844</v>
      </c>
      <c r="D97" s="279" t="s">
        <v>1454</v>
      </c>
      <c r="E97" s="279" t="s">
        <v>32</v>
      </c>
      <c r="F97" s="279" t="s">
        <v>10</v>
      </c>
      <c r="G97" s="279"/>
      <c r="H97" s="279"/>
      <c r="I97" s="279"/>
      <c r="J97" s="279"/>
      <c r="K97" s="279"/>
      <c r="L97" s="279" t="s">
        <v>764</v>
      </c>
    </row>
    <row r="98" spans="1:12" s="276" customFormat="1" ht="45" customHeight="1" x14ac:dyDescent="0.3">
      <c r="A98" s="279" t="s">
        <v>847</v>
      </c>
      <c r="B98" s="279" t="s">
        <v>848</v>
      </c>
      <c r="C98" s="279" t="s">
        <v>849</v>
      </c>
      <c r="D98" s="279" t="s">
        <v>1454</v>
      </c>
      <c r="E98" s="279" t="s">
        <v>32</v>
      </c>
      <c r="F98" s="279" t="s">
        <v>10</v>
      </c>
      <c r="G98" s="279"/>
      <c r="H98" s="279"/>
      <c r="I98" s="279"/>
      <c r="J98" s="279"/>
      <c r="K98" s="279"/>
      <c r="L98" s="279" t="s">
        <v>764</v>
      </c>
    </row>
    <row r="99" spans="1:12" s="276" customFormat="1" ht="45" customHeight="1" x14ac:dyDescent="0.3">
      <c r="A99" s="279" t="s">
        <v>852</v>
      </c>
      <c r="B99" s="279" t="s">
        <v>853</v>
      </c>
      <c r="C99" s="279" t="s">
        <v>854</v>
      </c>
      <c r="D99" s="279" t="s">
        <v>1454</v>
      </c>
      <c r="E99" s="279" t="s">
        <v>32</v>
      </c>
      <c r="F99" s="279" t="s">
        <v>10</v>
      </c>
      <c r="G99" s="279"/>
      <c r="H99" s="279"/>
      <c r="I99" s="279"/>
      <c r="J99" s="279"/>
      <c r="K99" s="279"/>
      <c r="L99" s="279" t="s">
        <v>764</v>
      </c>
    </row>
    <row r="100" spans="1:12" s="276" customFormat="1" ht="45" customHeight="1" x14ac:dyDescent="0.3">
      <c r="A100" s="279" t="s">
        <v>857</v>
      </c>
      <c r="B100" s="279" t="s">
        <v>858</v>
      </c>
      <c r="C100" s="279" t="s">
        <v>859</v>
      </c>
      <c r="D100" s="279" t="s">
        <v>1454</v>
      </c>
      <c r="E100" s="279" t="s">
        <v>32</v>
      </c>
      <c r="F100" s="279" t="s">
        <v>10</v>
      </c>
      <c r="G100" s="279"/>
      <c r="H100" s="279"/>
      <c r="I100" s="279"/>
      <c r="J100" s="279"/>
      <c r="K100" s="279"/>
      <c r="L100" s="279" t="s">
        <v>764</v>
      </c>
    </row>
    <row r="101" spans="1:12" s="276" customFormat="1" ht="45" customHeight="1" x14ac:dyDescent="0.3">
      <c r="A101" s="279" t="s">
        <v>862</v>
      </c>
      <c r="B101" s="279" t="s">
        <v>863</v>
      </c>
      <c r="C101" s="279" t="s">
        <v>864</v>
      </c>
      <c r="D101" s="279" t="s">
        <v>1454</v>
      </c>
      <c r="E101" s="279" t="s">
        <v>32</v>
      </c>
      <c r="F101" s="279" t="s">
        <v>10</v>
      </c>
      <c r="G101" s="279"/>
      <c r="H101" s="279"/>
      <c r="I101" s="279"/>
      <c r="J101" s="279"/>
      <c r="K101" s="279"/>
      <c r="L101" s="279" t="s">
        <v>764</v>
      </c>
    </row>
    <row r="102" spans="1:12" s="276" customFormat="1" ht="45" customHeight="1" x14ac:dyDescent="0.3">
      <c r="A102" s="279" t="s">
        <v>92</v>
      </c>
      <c r="B102" s="279" t="s">
        <v>93</v>
      </c>
      <c r="C102" s="279" t="s">
        <v>94</v>
      </c>
      <c r="D102" s="279" t="s">
        <v>1453</v>
      </c>
      <c r="E102" s="279" t="s">
        <v>9</v>
      </c>
      <c r="F102" s="279" t="s">
        <v>10</v>
      </c>
      <c r="G102" s="279"/>
      <c r="H102" s="279"/>
      <c r="I102" s="279"/>
      <c r="J102" s="279"/>
      <c r="K102" s="279" t="s">
        <v>95</v>
      </c>
      <c r="L102" s="279" t="s">
        <v>764</v>
      </c>
    </row>
    <row r="103" spans="1:12" s="276" customFormat="1" ht="45" customHeight="1" x14ac:dyDescent="0.3">
      <c r="A103" s="279" t="s">
        <v>131</v>
      </c>
      <c r="B103" s="279" t="s">
        <v>132</v>
      </c>
      <c r="C103" s="279" t="s">
        <v>133</v>
      </c>
      <c r="D103" s="279" t="s">
        <v>1452</v>
      </c>
      <c r="E103" s="279" t="s">
        <v>32</v>
      </c>
      <c r="F103" s="279" t="s">
        <v>10</v>
      </c>
      <c r="G103" s="279"/>
      <c r="H103" s="279"/>
      <c r="I103" s="279"/>
      <c r="J103" s="279"/>
      <c r="K103" s="279"/>
      <c r="L103" s="279" t="s">
        <v>764</v>
      </c>
    </row>
    <row r="104" spans="1:12" s="276" customFormat="1" ht="45" customHeight="1" x14ac:dyDescent="0.3">
      <c r="A104" s="279" t="s">
        <v>698</v>
      </c>
      <c r="B104" s="279" t="s">
        <v>699</v>
      </c>
      <c r="C104" s="279" t="s">
        <v>700</v>
      </c>
      <c r="D104" s="279" t="s">
        <v>1454</v>
      </c>
      <c r="E104" s="279" t="s">
        <v>32</v>
      </c>
      <c r="F104" s="279" t="s">
        <v>18</v>
      </c>
      <c r="G104" s="279"/>
      <c r="H104" s="279"/>
      <c r="I104" s="279"/>
      <c r="J104" s="279"/>
      <c r="K104" s="279" t="s">
        <v>59</v>
      </c>
      <c r="L104" s="279" t="s">
        <v>764</v>
      </c>
    </row>
    <row r="105" spans="1:12" s="276" customFormat="1" ht="45" customHeight="1" x14ac:dyDescent="0.3">
      <c r="A105" s="279" t="s">
        <v>165</v>
      </c>
      <c r="B105" s="279" t="s">
        <v>166</v>
      </c>
      <c r="C105" s="279" t="s">
        <v>167</v>
      </c>
      <c r="D105" s="279" t="s">
        <v>1454</v>
      </c>
      <c r="E105" s="279" t="s">
        <v>32</v>
      </c>
      <c r="F105" s="279" t="s">
        <v>10</v>
      </c>
      <c r="G105" s="279"/>
      <c r="H105" s="279"/>
      <c r="I105" s="279"/>
      <c r="J105" s="279"/>
      <c r="K105" s="279" t="s">
        <v>168</v>
      </c>
      <c r="L105" s="279" t="s">
        <v>764</v>
      </c>
    </row>
    <row r="106" spans="1:12" s="276" customFormat="1" ht="45" customHeight="1" x14ac:dyDescent="0.3">
      <c r="A106" s="279" t="s">
        <v>169</v>
      </c>
      <c r="B106" s="279" t="s">
        <v>170</v>
      </c>
      <c r="C106" s="279" t="s">
        <v>171</v>
      </c>
      <c r="D106" s="279" t="s">
        <v>1454</v>
      </c>
      <c r="E106" s="279" t="s">
        <v>32</v>
      </c>
      <c r="F106" s="279" t="s">
        <v>10</v>
      </c>
      <c r="G106" s="279"/>
      <c r="H106" s="279"/>
      <c r="I106" s="279"/>
      <c r="J106" s="279"/>
      <c r="K106" s="279" t="s">
        <v>168</v>
      </c>
      <c r="L106" s="279" t="s">
        <v>764</v>
      </c>
    </row>
    <row r="107" spans="1:12" s="276" customFormat="1" ht="45" customHeight="1" x14ac:dyDescent="0.3">
      <c r="A107" s="279" t="s">
        <v>172</v>
      </c>
      <c r="B107" s="279" t="s">
        <v>173</v>
      </c>
      <c r="C107" s="279" t="s">
        <v>174</v>
      </c>
      <c r="D107" s="279" t="s">
        <v>1453</v>
      </c>
      <c r="E107" s="279" t="s">
        <v>9</v>
      </c>
      <c r="F107" s="279" t="s">
        <v>18</v>
      </c>
      <c r="G107" s="279"/>
      <c r="H107" s="279"/>
      <c r="I107" s="279"/>
      <c r="J107" s="279"/>
      <c r="K107" s="279"/>
      <c r="L107" s="279" t="s">
        <v>764</v>
      </c>
    </row>
    <row r="108" spans="1:12" s="276" customFormat="1" ht="45" customHeight="1" x14ac:dyDescent="0.3">
      <c r="A108" s="279" t="s">
        <v>175</v>
      </c>
      <c r="B108" s="279" t="s">
        <v>176</v>
      </c>
      <c r="C108" s="279" t="s">
        <v>177</v>
      </c>
      <c r="D108" s="279" t="s">
        <v>1453</v>
      </c>
      <c r="E108" s="279" t="s">
        <v>9</v>
      </c>
      <c r="F108" s="279" t="s">
        <v>10</v>
      </c>
      <c r="G108" s="279"/>
      <c r="H108" s="279"/>
      <c r="I108" s="279"/>
      <c r="J108" s="279"/>
      <c r="K108" s="279"/>
      <c r="L108" s="279" t="s">
        <v>764</v>
      </c>
    </row>
    <row r="109" spans="1:12" s="276" customFormat="1" ht="45" customHeight="1" x14ac:dyDescent="0.3">
      <c r="A109" s="279" t="s">
        <v>178</v>
      </c>
      <c r="B109" s="279" t="s">
        <v>179</v>
      </c>
      <c r="C109" s="279" t="s">
        <v>180</v>
      </c>
      <c r="D109" s="279" t="s">
        <v>1453</v>
      </c>
      <c r="E109" s="279" t="s">
        <v>9</v>
      </c>
      <c r="F109" s="279" t="s">
        <v>10</v>
      </c>
      <c r="G109" s="279"/>
      <c r="H109" s="279"/>
      <c r="I109" s="279"/>
      <c r="J109" s="279"/>
      <c r="K109" s="279"/>
      <c r="L109" s="279" t="s">
        <v>764</v>
      </c>
    </row>
    <row r="110" spans="1:12" s="276" customFormat="1" ht="45" customHeight="1" x14ac:dyDescent="0.3">
      <c r="A110" s="279" t="s">
        <v>181</v>
      </c>
      <c r="B110" s="279" t="s">
        <v>182</v>
      </c>
      <c r="C110" s="279" t="s">
        <v>183</v>
      </c>
      <c r="D110" s="279" t="s">
        <v>1453</v>
      </c>
      <c r="E110" s="279" t="s">
        <v>9</v>
      </c>
      <c r="F110" s="279" t="s">
        <v>18</v>
      </c>
      <c r="G110" s="279"/>
      <c r="H110" s="279"/>
      <c r="I110" s="279"/>
      <c r="J110" s="279"/>
      <c r="K110" s="279"/>
      <c r="L110" s="279" t="s">
        <v>764</v>
      </c>
    </row>
    <row r="111" spans="1:12" s="276" customFormat="1" ht="45" customHeight="1" x14ac:dyDescent="0.3">
      <c r="A111" s="279" t="s">
        <v>953</v>
      </c>
      <c r="B111" s="279" t="s">
        <v>954</v>
      </c>
      <c r="C111" s="279" t="s">
        <v>955</v>
      </c>
      <c r="D111" s="279" t="s">
        <v>1454</v>
      </c>
      <c r="E111" s="279" t="s">
        <v>32</v>
      </c>
      <c r="F111" s="279" t="s">
        <v>10</v>
      </c>
      <c r="G111" s="279"/>
      <c r="H111" s="279"/>
      <c r="I111" s="279"/>
      <c r="J111" s="279"/>
      <c r="K111" s="279"/>
      <c r="L111" s="279" t="s">
        <v>764</v>
      </c>
    </row>
    <row r="112" spans="1:12" s="276" customFormat="1" ht="45" customHeight="1" x14ac:dyDescent="0.3">
      <c r="A112" s="279" t="s">
        <v>199</v>
      </c>
      <c r="B112" s="279" t="s">
        <v>200</v>
      </c>
      <c r="C112" s="279" t="s">
        <v>201</v>
      </c>
      <c r="D112" s="279" t="s">
        <v>1453</v>
      </c>
      <c r="E112" s="279" t="s">
        <v>32</v>
      </c>
      <c r="F112" s="279" t="s">
        <v>10</v>
      </c>
      <c r="G112" s="279"/>
      <c r="H112" s="279"/>
      <c r="I112" s="279"/>
      <c r="J112" s="279"/>
      <c r="K112" s="279" t="s">
        <v>102</v>
      </c>
      <c r="L112" s="279" t="s">
        <v>764</v>
      </c>
    </row>
    <row r="113" spans="1:12" s="276" customFormat="1" ht="45" customHeight="1" x14ac:dyDescent="0.3">
      <c r="A113" s="279" t="s">
        <v>202</v>
      </c>
      <c r="B113" s="279" t="s">
        <v>203</v>
      </c>
      <c r="C113" s="279" t="s">
        <v>204</v>
      </c>
      <c r="D113" s="279" t="s">
        <v>1453</v>
      </c>
      <c r="E113" s="279" t="s">
        <v>32</v>
      </c>
      <c r="F113" s="279" t="s">
        <v>10</v>
      </c>
      <c r="G113" s="279"/>
      <c r="H113" s="279"/>
      <c r="I113" s="279"/>
      <c r="J113" s="279"/>
      <c r="K113" s="279" t="s">
        <v>102</v>
      </c>
      <c r="L113" s="279" t="s">
        <v>764</v>
      </c>
    </row>
    <row r="114" spans="1:12" s="276" customFormat="1" ht="45" customHeight="1" x14ac:dyDescent="0.3">
      <c r="A114" s="279" t="s">
        <v>205</v>
      </c>
      <c r="B114" s="279" t="s">
        <v>206</v>
      </c>
      <c r="C114" s="279" t="s">
        <v>207</v>
      </c>
      <c r="D114" s="279" t="s">
        <v>1453</v>
      </c>
      <c r="E114" s="279" t="s">
        <v>32</v>
      </c>
      <c r="F114" s="279" t="s">
        <v>10</v>
      </c>
      <c r="G114" s="279"/>
      <c r="H114" s="279"/>
      <c r="I114" s="279"/>
      <c r="J114" s="279"/>
      <c r="K114" s="279" t="s">
        <v>102</v>
      </c>
      <c r="L114" s="279" t="s">
        <v>764</v>
      </c>
    </row>
    <row r="115" spans="1:12" s="276" customFormat="1" ht="45" customHeight="1" x14ac:dyDescent="0.3">
      <c r="A115" s="279" t="s">
        <v>208</v>
      </c>
      <c r="B115" s="279" t="s">
        <v>209</v>
      </c>
      <c r="C115" s="279" t="s">
        <v>210</v>
      </c>
      <c r="D115" s="279" t="s">
        <v>1453</v>
      </c>
      <c r="E115" s="279" t="s">
        <v>32</v>
      </c>
      <c r="F115" s="279" t="s">
        <v>10</v>
      </c>
      <c r="G115" s="279"/>
      <c r="H115" s="279"/>
      <c r="I115" s="279"/>
      <c r="J115" s="279"/>
      <c r="K115" s="279" t="s">
        <v>102</v>
      </c>
      <c r="L115" s="279" t="s">
        <v>764</v>
      </c>
    </row>
    <row r="116" spans="1:12" s="276" customFormat="1" ht="45" customHeight="1" x14ac:dyDescent="0.3">
      <c r="A116" s="279" t="s">
        <v>211</v>
      </c>
      <c r="B116" s="279" t="s">
        <v>212</v>
      </c>
      <c r="C116" s="279" t="s">
        <v>213</v>
      </c>
      <c r="D116" s="279" t="s">
        <v>1453</v>
      </c>
      <c r="E116" s="279" t="s">
        <v>9</v>
      </c>
      <c r="F116" s="279" t="s">
        <v>18</v>
      </c>
      <c r="G116" s="279"/>
      <c r="H116" s="279"/>
      <c r="I116" s="279"/>
      <c r="J116" s="279"/>
      <c r="K116" s="279"/>
      <c r="L116" s="279" t="s">
        <v>764</v>
      </c>
    </row>
    <row r="117" spans="1:12" s="276" customFormat="1" ht="45" customHeight="1" x14ac:dyDescent="0.3">
      <c r="A117" s="279" t="s">
        <v>214</v>
      </c>
      <c r="B117" s="279" t="s">
        <v>215</v>
      </c>
      <c r="C117" s="279" t="s">
        <v>216</v>
      </c>
      <c r="D117" s="279" t="s">
        <v>1453</v>
      </c>
      <c r="E117" s="279" t="s">
        <v>9</v>
      </c>
      <c r="F117" s="279" t="s">
        <v>10</v>
      </c>
      <c r="G117" s="279"/>
      <c r="H117" s="279"/>
      <c r="I117" s="279"/>
      <c r="J117" s="279"/>
      <c r="K117" s="279"/>
      <c r="L117" s="279" t="s">
        <v>764</v>
      </c>
    </row>
    <row r="118" spans="1:12" s="276" customFormat="1" ht="45" customHeight="1" x14ac:dyDescent="0.3">
      <c r="A118" s="279" t="s">
        <v>217</v>
      </c>
      <c r="B118" s="279" t="s">
        <v>218</v>
      </c>
      <c r="C118" s="279" t="s">
        <v>219</v>
      </c>
      <c r="D118" s="279" t="s">
        <v>1453</v>
      </c>
      <c r="E118" s="279" t="s">
        <v>9</v>
      </c>
      <c r="F118" s="279" t="s">
        <v>10</v>
      </c>
      <c r="G118" s="279"/>
      <c r="H118" s="279"/>
      <c r="I118" s="279"/>
      <c r="J118" s="279"/>
      <c r="K118" s="279"/>
      <c r="L118" s="279" t="s">
        <v>764</v>
      </c>
    </row>
    <row r="119" spans="1:12" s="276" customFormat="1" ht="45" customHeight="1" x14ac:dyDescent="0.3">
      <c r="A119" s="279" t="s">
        <v>220</v>
      </c>
      <c r="B119" s="279" t="s">
        <v>980</v>
      </c>
      <c r="C119" s="279" t="s">
        <v>981</v>
      </c>
      <c r="D119" s="279" t="s">
        <v>1453</v>
      </c>
      <c r="E119" s="279" t="s">
        <v>9</v>
      </c>
      <c r="F119" s="279" t="s">
        <v>18</v>
      </c>
      <c r="G119" s="279"/>
      <c r="H119" s="279"/>
      <c r="I119" s="279"/>
      <c r="J119" s="279"/>
      <c r="K119" s="279"/>
      <c r="L119" s="279" t="s">
        <v>764</v>
      </c>
    </row>
    <row r="120" spans="1:12" s="276" customFormat="1" ht="45" customHeight="1" x14ac:dyDescent="0.3">
      <c r="A120" s="279" t="s">
        <v>232</v>
      </c>
      <c r="B120" s="279" t="s">
        <v>233</v>
      </c>
      <c r="C120" s="279" t="s">
        <v>234</v>
      </c>
      <c r="D120" s="279" t="s">
        <v>1453</v>
      </c>
      <c r="E120" s="279" t="s">
        <v>32</v>
      </c>
      <c r="F120" s="279" t="s">
        <v>10</v>
      </c>
      <c r="G120" s="279"/>
      <c r="H120" s="279"/>
      <c r="I120" s="279"/>
      <c r="J120" s="279"/>
      <c r="K120" s="279" t="s">
        <v>235</v>
      </c>
      <c r="L120" s="279" t="s">
        <v>764</v>
      </c>
    </row>
    <row r="121" spans="1:12" s="276" customFormat="1" ht="45" customHeight="1" x14ac:dyDescent="0.3">
      <c r="A121" s="279" t="s">
        <v>236</v>
      </c>
      <c r="B121" s="279" t="s">
        <v>237</v>
      </c>
      <c r="C121" s="279" t="s">
        <v>238</v>
      </c>
      <c r="D121" s="279" t="s">
        <v>1453</v>
      </c>
      <c r="E121" s="279" t="s">
        <v>32</v>
      </c>
      <c r="F121" s="279" t="s">
        <v>10</v>
      </c>
      <c r="G121" s="279"/>
      <c r="H121" s="279"/>
      <c r="I121" s="279"/>
      <c r="J121" s="279"/>
      <c r="K121" s="279" t="s">
        <v>235</v>
      </c>
      <c r="L121" s="279" t="s">
        <v>764</v>
      </c>
    </row>
    <row r="122" spans="1:12" s="276" customFormat="1" ht="45" customHeight="1" x14ac:dyDescent="0.3">
      <c r="A122" s="279" t="s">
        <v>239</v>
      </c>
      <c r="B122" s="279" t="s">
        <v>240</v>
      </c>
      <c r="C122" s="279" t="s">
        <v>241</v>
      </c>
      <c r="D122" s="279" t="s">
        <v>1453</v>
      </c>
      <c r="E122" s="279" t="s">
        <v>32</v>
      </c>
      <c r="F122" s="279" t="s">
        <v>10</v>
      </c>
      <c r="G122" s="279"/>
      <c r="H122" s="279"/>
      <c r="I122" s="279"/>
      <c r="J122" s="279"/>
      <c r="K122" s="279" t="s">
        <v>235</v>
      </c>
      <c r="L122" s="279" t="s">
        <v>764</v>
      </c>
    </row>
    <row r="123" spans="1:12" s="276" customFormat="1" ht="45" customHeight="1" x14ac:dyDescent="0.3">
      <c r="A123" s="279" t="s">
        <v>242</v>
      </c>
      <c r="B123" s="279" t="s">
        <v>243</v>
      </c>
      <c r="C123" s="279" t="s">
        <v>244</v>
      </c>
      <c r="D123" s="279" t="s">
        <v>1452</v>
      </c>
      <c r="E123" s="279" t="s">
        <v>32</v>
      </c>
      <c r="F123" s="279" t="s">
        <v>10</v>
      </c>
      <c r="G123" s="279"/>
      <c r="H123" s="279"/>
      <c r="I123" s="279"/>
      <c r="J123" s="279"/>
      <c r="K123" s="279"/>
      <c r="L123" s="279" t="s">
        <v>764</v>
      </c>
    </row>
    <row r="124" spans="1:12" s="276" customFormat="1" ht="45" customHeight="1" x14ac:dyDescent="0.3">
      <c r="A124" s="279" t="s">
        <v>245</v>
      </c>
      <c r="B124" s="279" t="s">
        <v>246</v>
      </c>
      <c r="C124" s="279" t="s">
        <v>247</v>
      </c>
      <c r="D124" s="279" t="s">
        <v>1452</v>
      </c>
      <c r="E124" s="279" t="s">
        <v>32</v>
      </c>
      <c r="F124" s="279" t="s">
        <v>10</v>
      </c>
      <c r="G124" s="279"/>
      <c r="H124" s="279"/>
      <c r="I124" s="279"/>
      <c r="J124" s="279"/>
      <c r="K124" s="279"/>
      <c r="L124" s="279" t="s">
        <v>764</v>
      </c>
    </row>
    <row r="125" spans="1:12" s="276" customFormat="1" ht="45" customHeight="1" x14ac:dyDescent="0.3">
      <c r="A125" s="279" t="s">
        <v>248</v>
      </c>
      <c r="B125" s="279" t="s">
        <v>249</v>
      </c>
      <c r="C125" s="279" t="s">
        <v>250</v>
      </c>
      <c r="D125" s="279" t="s">
        <v>1452</v>
      </c>
      <c r="E125" s="279" t="s">
        <v>32</v>
      </c>
      <c r="F125" s="279" t="s">
        <v>10</v>
      </c>
      <c r="G125" s="279"/>
      <c r="H125" s="279"/>
      <c r="I125" s="279"/>
      <c r="J125" s="279"/>
      <c r="K125" s="279"/>
      <c r="L125" s="279" t="s">
        <v>764</v>
      </c>
    </row>
    <row r="126" spans="1:12" s="276" customFormat="1" ht="45" customHeight="1" x14ac:dyDescent="0.3">
      <c r="A126" s="279" t="s">
        <v>251</v>
      </c>
      <c r="B126" s="279" t="s">
        <v>252</v>
      </c>
      <c r="C126" s="279" t="s">
        <v>253</v>
      </c>
      <c r="D126" s="279" t="s">
        <v>1452</v>
      </c>
      <c r="E126" s="279" t="s">
        <v>32</v>
      </c>
      <c r="F126" s="279" t="s">
        <v>10</v>
      </c>
      <c r="G126" s="279"/>
      <c r="H126" s="279"/>
      <c r="I126" s="279"/>
      <c r="J126" s="279"/>
      <c r="K126" s="279"/>
      <c r="L126" s="279" t="s">
        <v>764</v>
      </c>
    </row>
    <row r="127" spans="1:12" s="276" customFormat="1" ht="45" customHeight="1" x14ac:dyDescent="0.3">
      <c r="A127" s="279" t="s">
        <v>254</v>
      </c>
      <c r="B127" s="279" t="s">
        <v>255</v>
      </c>
      <c r="C127" s="279" t="s">
        <v>256</v>
      </c>
      <c r="D127" s="279" t="s">
        <v>1452</v>
      </c>
      <c r="E127" s="279" t="s">
        <v>32</v>
      </c>
      <c r="F127" s="279" t="s">
        <v>10</v>
      </c>
      <c r="G127" s="279"/>
      <c r="H127" s="279"/>
      <c r="I127" s="279"/>
      <c r="J127" s="279"/>
      <c r="K127" s="279"/>
      <c r="L127" s="279" t="s">
        <v>764</v>
      </c>
    </row>
    <row r="128" spans="1:12" s="276" customFormat="1" ht="45" customHeight="1" x14ac:dyDescent="0.3">
      <c r="A128" s="279" t="s">
        <v>257</v>
      </c>
      <c r="B128" s="279" t="s">
        <v>258</v>
      </c>
      <c r="C128" s="279" t="s">
        <v>259</v>
      </c>
      <c r="D128" s="279" t="s">
        <v>1452</v>
      </c>
      <c r="E128" s="279" t="s">
        <v>32</v>
      </c>
      <c r="F128" s="279" t="s">
        <v>10</v>
      </c>
      <c r="G128" s="279"/>
      <c r="H128" s="279"/>
      <c r="I128" s="279"/>
      <c r="J128" s="279"/>
      <c r="K128" s="279"/>
      <c r="L128" s="279" t="s">
        <v>764</v>
      </c>
    </row>
    <row r="129" spans="1:12" s="276" customFormat="1" ht="45" customHeight="1" x14ac:dyDescent="0.3">
      <c r="A129" s="279" t="s">
        <v>260</v>
      </c>
      <c r="B129" s="279" t="s">
        <v>261</v>
      </c>
      <c r="C129" s="279" t="s">
        <v>262</v>
      </c>
      <c r="D129" s="279" t="s">
        <v>1452</v>
      </c>
      <c r="E129" s="279" t="s">
        <v>32</v>
      </c>
      <c r="F129" s="279" t="s">
        <v>18</v>
      </c>
      <c r="G129" s="279"/>
      <c r="H129" s="279"/>
      <c r="I129" s="279"/>
      <c r="J129" s="279"/>
      <c r="K129" s="279"/>
      <c r="L129" s="279" t="s">
        <v>764</v>
      </c>
    </row>
    <row r="130" spans="1:12" s="276" customFormat="1" ht="45" customHeight="1" x14ac:dyDescent="0.3">
      <c r="A130" s="279" t="s">
        <v>1279</v>
      </c>
      <c r="B130" s="279" t="s">
        <v>1280</v>
      </c>
      <c r="C130" s="279" t="s">
        <v>1281</v>
      </c>
      <c r="D130" s="279" t="s">
        <v>1452</v>
      </c>
      <c r="E130" s="279" t="s">
        <v>32</v>
      </c>
      <c r="F130" s="279" t="s">
        <v>10</v>
      </c>
      <c r="G130" s="279"/>
      <c r="H130" s="279"/>
      <c r="I130" s="279"/>
      <c r="J130" s="279"/>
      <c r="K130" s="279" t="s">
        <v>1282</v>
      </c>
      <c r="L130" s="279" t="s">
        <v>764</v>
      </c>
    </row>
    <row r="131" spans="1:12" s="276" customFormat="1" ht="45" customHeight="1" x14ac:dyDescent="0.3">
      <c r="A131" s="279" t="s">
        <v>1015</v>
      </c>
      <c r="B131" s="279" t="s">
        <v>1016</v>
      </c>
      <c r="C131" s="279" t="s">
        <v>1017</v>
      </c>
      <c r="D131" s="279" t="s">
        <v>1452</v>
      </c>
      <c r="E131" s="279" t="s">
        <v>32</v>
      </c>
      <c r="F131" s="279" t="s">
        <v>10</v>
      </c>
      <c r="G131" s="279"/>
      <c r="H131" s="279"/>
      <c r="I131" s="279"/>
      <c r="J131" s="279"/>
      <c r="K131" s="279" t="s">
        <v>1019</v>
      </c>
      <c r="L131" s="279" t="s">
        <v>764</v>
      </c>
    </row>
    <row r="132" spans="1:12" s="276" customFormat="1" ht="45" customHeight="1" x14ac:dyDescent="0.3">
      <c r="A132" s="279" t="s">
        <v>413</v>
      </c>
      <c r="B132" s="279" t="s">
        <v>414</v>
      </c>
      <c r="C132" s="279" t="s">
        <v>415</v>
      </c>
      <c r="D132" s="279" t="s">
        <v>1454</v>
      </c>
      <c r="E132" s="279" t="s">
        <v>32</v>
      </c>
      <c r="F132" s="279" t="s">
        <v>10</v>
      </c>
      <c r="G132" s="279"/>
      <c r="H132" s="279"/>
      <c r="I132" s="279"/>
      <c r="J132" s="279"/>
      <c r="K132" s="279" t="s">
        <v>168</v>
      </c>
      <c r="L132" s="279" t="s">
        <v>764</v>
      </c>
    </row>
    <row r="133" spans="1:12" s="276" customFormat="1" ht="45" customHeight="1" x14ac:dyDescent="0.3">
      <c r="A133" s="279" t="s">
        <v>416</v>
      </c>
      <c r="B133" s="279" t="s">
        <v>417</v>
      </c>
      <c r="C133" s="279" t="s">
        <v>418</v>
      </c>
      <c r="D133" s="279" t="s">
        <v>1454</v>
      </c>
      <c r="E133" s="279" t="s">
        <v>32</v>
      </c>
      <c r="F133" s="279" t="s">
        <v>10</v>
      </c>
      <c r="G133" s="279"/>
      <c r="H133" s="279"/>
      <c r="I133" s="279"/>
      <c r="J133" s="279"/>
      <c r="K133" s="279" t="s">
        <v>168</v>
      </c>
      <c r="L133" s="279" t="s">
        <v>764</v>
      </c>
    </row>
    <row r="134" spans="1:12" s="276" customFormat="1" ht="45" customHeight="1" x14ac:dyDescent="0.3">
      <c r="A134" s="279" t="s">
        <v>432</v>
      </c>
      <c r="B134" s="279" t="s">
        <v>433</v>
      </c>
      <c r="C134" s="279" t="s">
        <v>434</v>
      </c>
      <c r="D134" s="279" t="s">
        <v>1453</v>
      </c>
      <c r="E134" s="279" t="s">
        <v>9</v>
      </c>
      <c r="F134" s="279" t="s">
        <v>10</v>
      </c>
      <c r="G134" s="279"/>
      <c r="H134" s="279"/>
      <c r="I134" s="279"/>
      <c r="J134" s="279"/>
      <c r="K134" s="279" t="s">
        <v>43</v>
      </c>
      <c r="L134" s="279" t="s">
        <v>764</v>
      </c>
    </row>
    <row r="135" spans="1:12" s="276" customFormat="1" ht="45" customHeight="1" x14ac:dyDescent="0.3">
      <c r="A135" s="279" t="s">
        <v>435</v>
      </c>
      <c r="B135" s="279" t="s">
        <v>436</v>
      </c>
      <c r="C135" s="279" t="s">
        <v>437</v>
      </c>
      <c r="D135" s="279" t="s">
        <v>1453</v>
      </c>
      <c r="E135" s="279" t="s">
        <v>9</v>
      </c>
      <c r="F135" s="279" t="s">
        <v>10</v>
      </c>
      <c r="G135" s="279"/>
      <c r="H135" s="279"/>
      <c r="I135" s="279"/>
      <c r="J135" s="279"/>
      <c r="K135" s="279" t="s">
        <v>438</v>
      </c>
      <c r="L135" s="279" t="s">
        <v>764</v>
      </c>
    </row>
    <row r="136" spans="1:12" s="276" customFormat="1" ht="45" customHeight="1" x14ac:dyDescent="0.3">
      <c r="A136" s="279" t="s">
        <v>715</v>
      </c>
      <c r="B136" s="279" t="s">
        <v>716</v>
      </c>
      <c r="C136" s="279" t="s">
        <v>717</v>
      </c>
      <c r="D136" s="279" t="s">
        <v>1454</v>
      </c>
      <c r="E136" s="279" t="s">
        <v>32</v>
      </c>
      <c r="F136" s="279" t="s">
        <v>18</v>
      </c>
      <c r="G136" s="279"/>
      <c r="H136" s="279"/>
      <c r="I136" s="279"/>
      <c r="J136" s="279"/>
      <c r="K136" s="279" t="s">
        <v>59</v>
      </c>
      <c r="L136" s="279" t="s">
        <v>764</v>
      </c>
    </row>
    <row r="137" spans="1:12" s="276" customFormat="1" ht="45" customHeight="1" x14ac:dyDescent="0.3">
      <c r="A137" s="279" t="s">
        <v>481</v>
      </c>
      <c r="B137" s="279" t="s">
        <v>482</v>
      </c>
      <c r="C137" s="279" t="s">
        <v>483</v>
      </c>
      <c r="D137" s="279" t="s">
        <v>1453</v>
      </c>
      <c r="E137" s="279" t="s">
        <v>32</v>
      </c>
      <c r="F137" s="279" t="s">
        <v>18</v>
      </c>
      <c r="G137" s="279"/>
      <c r="H137" s="279"/>
      <c r="I137" s="279"/>
      <c r="J137" s="279"/>
      <c r="K137" s="279" t="s">
        <v>484</v>
      </c>
      <c r="L137" s="279" t="s">
        <v>764</v>
      </c>
    </row>
    <row r="138" spans="1:12" s="276" customFormat="1" ht="45" customHeight="1" x14ac:dyDescent="0.3">
      <c r="A138" s="279" t="s">
        <v>485</v>
      </c>
      <c r="B138" s="279" t="s">
        <v>486</v>
      </c>
      <c r="C138" s="279" t="s">
        <v>487</v>
      </c>
      <c r="D138" s="279" t="s">
        <v>1453</v>
      </c>
      <c r="E138" s="279" t="s">
        <v>32</v>
      </c>
      <c r="F138" s="279" t="s">
        <v>18</v>
      </c>
      <c r="G138" s="279"/>
      <c r="H138" s="279"/>
      <c r="I138" s="279"/>
      <c r="J138" s="279"/>
      <c r="K138" s="279" t="s">
        <v>484</v>
      </c>
      <c r="L138" s="279" t="s">
        <v>764</v>
      </c>
    </row>
    <row r="139" spans="1:12" s="276" customFormat="1" ht="45" customHeight="1" x14ac:dyDescent="0.3">
      <c r="A139" s="279" t="s">
        <v>488</v>
      </c>
      <c r="B139" s="279" t="s">
        <v>489</v>
      </c>
      <c r="C139" s="279" t="s">
        <v>490</v>
      </c>
      <c r="D139" s="279" t="s">
        <v>1453</v>
      </c>
      <c r="E139" s="279" t="s">
        <v>32</v>
      </c>
      <c r="F139" s="279" t="s">
        <v>18</v>
      </c>
      <c r="G139" s="279"/>
      <c r="H139" s="279"/>
      <c r="I139" s="279"/>
      <c r="J139" s="279"/>
      <c r="K139" s="279" t="s">
        <v>484</v>
      </c>
      <c r="L139" s="279" t="s">
        <v>764</v>
      </c>
    </row>
    <row r="140" spans="1:12" s="276" customFormat="1" ht="45" customHeight="1" x14ac:dyDescent="0.3">
      <c r="A140" s="279" t="s">
        <v>491</v>
      </c>
      <c r="B140" s="279" t="s">
        <v>492</v>
      </c>
      <c r="C140" s="279" t="s">
        <v>493</v>
      </c>
      <c r="D140" s="279" t="s">
        <v>1453</v>
      </c>
      <c r="E140" s="279" t="s">
        <v>32</v>
      </c>
      <c r="F140" s="279" t="s">
        <v>18</v>
      </c>
      <c r="G140" s="279"/>
      <c r="H140" s="279"/>
      <c r="I140" s="279"/>
      <c r="J140" s="279"/>
      <c r="K140" s="279" t="s">
        <v>484</v>
      </c>
      <c r="L140" s="279" t="s">
        <v>764</v>
      </c>
    </row>
    <row r="141" spans="1:12" s="276" customFormat="1" ht="45" customHeight="1" x14ac:dyDescent="0.3">
      <c r="A141" s="279" t="s">
        <v>494</v>
      </c>
      <c r="B141" s="279" t="s">
        <v>495</v>
      </c>
      <c r="C141" s="279" t="s">
        <v>496</v>
      </c>
      <c r="D141" s="279" t="s">
        <v>1453</v>
      </c>
      <c r="E141" s="279" t="s">
        <v>32</v>
      </c>
      <c r="F141" s="279" t="s">
        <v>18</v>
      </c>
      <c r="G141" s="279"/>
      <c r="H141" s="279"/>
      <c r="I141" s="279"/>
      <c r="J141" s="279"/>
      <c r="K141" s="279" t="s">
        <v>484</v>
      </c>
      <c r="L141" s="279" t="s">
        <v>764</v>
      </c>
    </row>
    <row r="142" spans="1:12" s="276" customFormat="1" ht="45" customHeight="1" x14ac:dyDescent="0.3">
      <c r="A142" s="279" t="s">
        <v>497</v>
      </c>
      <c r="B142" s="279" t="s">
        <v>498</v>
      </c>
      <c r="C142" s="279" t="s">
        <v>499</v>
      </c>
      <c r="D142" s="279" t="s">
        <v>1455</v>
      </c>
      <c r="E142" s="279" t="s">
        <v>32</v>
      </c>
      <c r="F142" s="279" t="s">
        <v>10</v>
      </c>
      <c r="G142" s="279"/>
      <c r="H142" s="279"/>
      <c r="I142" s="279"/>
      <c r="J142" s="279"/>
      <c r="K142" s="279"/>
      <c r="L142" s="279" t="s">
        <v>764</v>
      </c>
    </row>
    <row r="143" spans="1:12" s="276" customFormat="1" ht="45" customHeight="1" x14ac:dyDescent="0.3">
      <c r="A143" s="279" t="s">
        <v>500</v>
      </c>
      <c r="B143" s="279" t="s">
        <v>501</v>
      </c>
      <c r="C143" s="279" t="s">
        <v>502</v>
      </c>
      <c r="D143" s="279" t="s">
        <v>1455</v>
      </c>
      <c r="E143" s="279" t="s">
        <v>32</v>
      </c>
      <c r="F143" s="279" t="s">
        <v>10</v>
      </c>
      <c r="G143" s="279"/>
      <c r="H143" s="279"/>
      <c r="I143" s="279"/>
      <c r="J143" s="279"/>
      <c r="K143" s="279"/>
      <c r="L143" s="279" t="s">
        <v>764</v>
      </c>
    </row>
    <row r="144" spans="1:12" s="276" customFormat="1" ht="45" customHeight="1" x14ac:dyDescent="0.3">
      <c r="A144" s="279" t="s">
        <v>591</v>
      </c>
      <c r="B144" s="279" t="s">
        <v>587</v>
      </c>
      <c r="C144" s="279" t="s">
        <v>588</v>
      </c>
      <c r="D144" s="279" t="s">
        <v>1453</v>
      </c>
      <c r="E144" s="279" t="s">
        <v>9</v>
      </c>
      <c r="F144" s="279" t="s">
        <v>10</v>
      </c>
      <c r="G144" s="279"/>
      <c r="H144" s="279"/>
      <c r="I144" s="279"/>
      <c r="J144" s="279"/>
      <c r="K144" s="279" t="s">
        <v>484</v>
      </c>
      <c r="L144" s="279" t="s">
        <v>764</v>
      </c>
    </row>
    <row r="145" spans="1:12" s="276" customFormat="1" ht="45" customHeight="1" x14ac:dyDescent="0.3">
      <c r="A145" s="279" t="s">
        <v>512</v>
      </c>
      <c r="B145" s="279" t="s">
        <v>513</v>
      </c>
      <c r="C145" s="279" t="s">
        <v>514</v>
      </c>
      <c r="D145" s="279" t="s">
        <v>1453</v>
      </c>
      <c r="E145" s="279" t="s">
        <v>9</v>
      </c>
      <c r="F145" s="279" t="s">
        <v>18</v>
      </c>
      <c r="G145" s="279"/>
      <c r="H145" s="279"/>
      <c r="I145" s="279"/>
      <c r="J145" s="279"/>
      <c r="K145" s="279" t="s">
        <v>515</v>
      </c>
      <c r="L145" s="279" t="s">
        <v>764</v>
      </c>
    </row>
    <row r="146" spans="1:12" s="276" customFormat="1" ht="45" customHeight="1" x14ac:dyDescent="0.3">
      <c r="A146" s="279" t="s">
        <v>516</v>
      </c>
      <c r="B146" s="279" t="s">
        <v>517</v>
      </c>
      <c r="C146" s="279" t="s">
        <v>518</v>
      </c>
      <c r="D146" s="279" t="s">
        <v>1455</v>
      </c>
      <c r="E146" s="279" t="s">
        <v>32</v>
      </c>
      <c r="F146" s="279" t="s">
        <v>10</v>
      </c>
      <c r="G146" s="279"/>
      <c r="H146" s="279"/>
      <c r="I146" s="279"/>
      <c r="J146" s="279"/>
      <c r="K146" s="279"/>
      <c r="L146" s="279" t="s">
        <v>764</v>
      </c>
    </row>
    <row r="147" spans="1:12" s="276" customFormat="1" ht="45" customHeight="1" x14ac:dyDescent="0.3">
      <c r="A147" s="279" t="s">
        <v>525</v>
      </c>
      <c r="B147" s="279" t="s">
        <v>526</v>
      </c>
      <c r="C147" s="279" t="s">
        <v>527</v>
      </c>
      <c r="D147" s="279" t="s">
        <v>1454</v>
      </c>
      <c r="E147" s="279" t="s">
        <v>32</v>
      </c>
      <c r="F147" s="279" t="s">
        <v>10</v>
      </c>
      <c r="G147" s="279"/>
      <c r="H147" s="279"/>
      <c r="I147" s="279"/>
      <c r="J147" s="279"/>
      <c r="K147" s="279" t="s">
        <v>168</v>
      </c>
      <c r="L147" s="279" t="s">
        <v>764</v>
      </c>
    </row>
    <row r="148" spans="1:12" s="276" customFormat="1" ht="45" customHeight="1" x14ac:dyDescent="0.3">
      <c r="A148" s="279" t="s">
        <v>528</v>
      </c>
      <c r="B148" s="279" t="s">
        <v>529</v>
      </c>
      <c r="C148" s="279" t="s">
        <v>530</v>
      </c>
      <c r="D148" s="279" t="s">
        <v>1454</v>
      </c>
      <c r="E148" s="279" t="s">
        <v>32</v>
      </c>
      <c r="F148" s="279" t="s">
        <v>10</v>
      </c>
      <c r="G148" s="279"/>
      <c r="H148" s="279"/>
      <c r="I148" s="279"/>
      <c r="J148" s="279"/>
      <c r="K148" s="279" t="s">
        <v>73</v>
      </c>
      <c r="L148" s="279" t="s">
        <v>764</v>
      </c>
    </row>
    <row r="149" spans="1:12" s="276" customFormat="1" ht="45" customHeight="1" x14ac:dyDescent="0.3">
      <c r="A149" s="279" t="s">
        <v>1325</v>
      </c>
      <c r="B149" s="279" t="s">
        <v>1326</v>
      </c>
      <c r="C149" s="279" t="s">
        <v>1327</v>
      </c>
      <c r="D149" s="279" t="s">
        <v>1453</v>
      </c>
      <c r="E149" s="279" t="s">
        <v>9</v>
      </c>
      <c r="F149" s="279" t="s">
        <v>18</v>
      </c>
      <c r="G149" s="279"/>
      <c r="H149" s="279"/>
      <c r="I149" s="279"/>
      <c r="J149" s="279"/>
      <c r="K149" s="279" t="s">
        <v>1323</v>
      </c>
      <c r="L149" s="279" t="s">
        <v>764</v>
      </c>
    </row>
    <row r="150" spans="1:12" s="276" customFormat="1" ht="45" customHeight="1" x14ac:dyDescent="0.3">
      <c r="A150" s="279" t="s">
        <v>1239</v>
      </c>
      <c r="B150" s="279" t="s">
        <v>1240</v>
      </c>
      <c r="C150" s="279" t="s">
        <v>1241</v>
      </c>
      <c r="D150" s="279" t="s">
        <v>1453</v>
      </c>
      <c r="E150" s="279" t="s">
        <v>9</v>
      </c>
      <c r="F150" s="279" t="s">
        <v>10</v>
      </c>
      <c r="G150" s="279"/>
      <c r="H150" s="279"/>
      <c r="I150" s="279"/>
      <c r="J150" s="279"/>
      <c r="K150" s="279"/>
      <c r="L150" s="279" t="s">
        <v>764</v>
      </c>
    </row>
    <row r="151" spans="1:12" s="276" customFormat="1" ht="45" customHeight="1" x14ac:dyDescent="0.3">
      <c r="A151" s="279" t="s">
        <v>1244</v>
      </c>
      <c r="B151" s="279" t="s">
        <v>1245</v>
      </c>
      <c r="C151" s="279" t="s">
        <v>1246</v>
      </c>
      <c r="D151" s="279" t="s">
        <v>1453</v>
      </c>
      <c r="E151" s="279" t="s">
        <v>9</v>
      </c>
      <c r="F151" s="279" t="s">
        <v>10</v>
      </c>
      <c r="G151" s="279"/>
      <c r="H151" s="279"/>
      <c r="I151" s="279"/>
      <c r="J151" s="279"/>
      <c r="K151" s="279"/>
      <c r="L151" s="279" t="s">
        <v>764</v>
      </c>
    </row>
    <row r="152" spans="1:12" s="276" customFormat="1" ht="45" customHeight="1" x14ac:dyDescent="0.3">
      <c r="A152" s="279" t="s">
        <v>1248</v>
      </c>
      <c r="B152" s="279" t="s">
        <v>1249</v>
      </c>
      <c r="C152" s="279" t="s">
        <v>1250</v>
      </c>
      <c r="D152" s="279" t="s">
        <v>1453</v>
      </c>
      <c r="E152" s="279" t="s">
        <v>9</v>
      </c>
      <c r="F152" s="279" t="s">
        <v>10</v>
      </c>
      <c r="G152" s="279"/>
      <c r="H152" s="279"/>
      <c r="I152" s="279"/>
      <c r="J152" s="279"/>
      <c r="K152" s="279"/>
      <c r="L152" s="279" t="s">
        <v>764</v>
      </c>
    </row>
    <row r="153" spans="1:12" s="276" customFormat="1" ht="45" customHeight="1" x14ac:dyDescent="0.3">
      <c r="A153" s="279" t="s">
        <v>1252</v>
      </c>
      <c r="B153" s="279" t="s">
        <v>1253</v>
      </c>
      <c r="C153" s="279" t="s">
        <v>1254</v>
      </c>
      <c r="D153" s="279" t="s">
        <v>1453</v>
      </c>
      <c r="E153" s="279" t="s">
        <v>9</v>
      </c>
      <c r="F153" s="279" t="s">
        <v>10</v>
      </c>
      <c r="G153" s="279"/>
      <c r="H153" s="279"/>
      <c r="I153" s="279"/>
      <c r="J153" s="279"/>
      <c r="K153" s="279"/>
      <c r="L153" s="279" t="s">
        <v>764</v>
      </c>
    </row>
    <row r="154" spans="1:12" s="276" customFormat="1" ht="45" customHeight="1" x14ac:dyDescent="0.3">
      <c r="A154" s="279" t="s">
        <v>56</v>
      </c>
      <c r="B154" s="279" t="s">
        <v>57</v>
      </c>
      <c r="C154" s="279" t="s">
        <v>58</v>
      </c>
      <c r="D154" s="279" t="s">
        <v>1453</v>
      </c>
      <c r="E154" s="279" t="s">
        <v>32</v>
      </c>
      <c r="F154" s="279" t="s">
        <v>10</v>
      </c>
      <c r="G154" s="279"/>
      <c r="H154" s="279"/>
      <c r="I154" s="279"/>
      <c r="J154" s="279"/>
      <c r="K154" s="279" t="s">
        <v>59</v>
      </c>
      <c r="L154" s="279" t="s">
        <v>814</v>
      </c>
    </row>
    <row r="155" spans="1:12" s="276" customFormat="1" ht="45" customHeight="1" x14ac:dyDescent="0.3">
      <c r="A155" s="279" t="s">
        <v>96</v>
      </c>
      <c r="B155" s="279" t="s">
        <v>577</v>
      </c>
      <c r="C155" s="279" t="s">
        <v>578</v>
      </c>
      <c r="D155" s="279" t="s">
        <v>1452</v>
      </c>
      <c r="E155" s="279" t="s">
        <v>32</v>
      </c>
      <c r="F155" s="279" t="s">
        <v>10</v>
      </c>
      <c r="G155" s="279"/>
      <c r="H155" s="279"/>
      <c r="I155" s="279"/>
      <c r="J155" s="279"/>
      <c r="K155" s="279"/>
      <c r="L155" s="279" t="s">
        <v>814</v>
      </c>
    </row>
    <row r="156" spans="1:12" s="276" customFormat="1" ht="45" customHeight="1" x14ac:dyDescent="0.3">
      <c r="A156" s="279" t="s">
        <v>98</v>
      </c>
      <c r="B156" s="279" t="s">
        <v>97</v>
      </c>
      <c r="C156" s="279" t="s">
        <v>579</v>
      </c>
      <c r="D156" s="279" t="s">
        <v>1452</v>
      </c>
      <c r="E156" s="279" t="s">
        <v>32</v>
      </c>
      <c r="F156" s="279" t="s">
        <v>10</v>
      </c>
      <c r="G156" s="279"/>
      <c r="H156" s="279"/>
      <c r="I156" s="279"/>
      <c r="J156" s="279"/>
      <c r="K156" s="279"/>
      <c r="L156" s="279" t="s">
        <v>814</v>
      </c>
    </row>
    <row r="157" spans="1:12" s="276" customFormat="1" ht="45" customHeight="1" x14ac:dyDescent="0.3">
      <c r="A157" s="279" t="s">
        <v>106</v>
      </c>
      <c r="B157" s="279" t="s">
        <v>107</v>
      </c>
      <c r="C157" s="279" t="s">
        <v>108</v>
      </c>
      <c r="D157" s="279" t="s">
        <v>1453</v>
      </c>
      <c r="E157" s="279" t="s">
        <v>9</v>
      </c>
      <c r="F157" s="279" t="s">
        <v>10</v>
      </c>
      <c r="G157" s="279"/>
      <c r="H157" s="279"/>
      <c r="I157" s="279"/>
      <c r="J157" s="279"/>
      <c r="K157" s="279"/>
      <c r="L157" s="279" t="s">
        <v>814</v>
      </c>
    </row>
    <row r="158" spans="1:12" s="276" customFormat="1" ht="45" customHeight="1" x14ac:dyDescent="0.3">
      <c r="A158" s="279" t="s">
        <v>162</v>
      </c>
      <c r="B158" s="279" t="s">
        <v>163</v>
      </c>
      <c r="C158" s="279" t="s">
        <v>164</v>
      </c>
      <c r="D158" s="279" t="s">
        <v>1453</v>
      </c>
      <c r="E158" s="279" t="s">
        <v>9</v>
      </c>
      <c r="F158" s="279" t="s">
        <v>10</v>
      </c>
      <c r="G158" s="279"/>
      <c r="H158" s="279"/>
      <c r="I158" s="279"/>
      <c r="J158" s="279"/>
      <c r="K158" s="279" t="s">
        <v>43</v>
      </c>
      <c r="L158" s="279" t="s">
        <v>814</v>
      </c>
    </row>
    <row r="159" spans="1:12" s="276" customFormat="1" ht="45" customHeight="1" x14ac:dyDescent="0.3">
      <c r="A159" s="279" t="s">
        <v>362</v>
      </c>
      <c r="B159" s="279" t="s">
        <v>363</v>
      </c>
      <c r="C159" s="279" t="s">
        <v>364</v>
      </c>
      <c r="D159" s="279" t="s">
        <v>1453</v>
      </c>
      <c r="E159" s="279" t="s">
        <v>9</v>
      </c>
      <c r="F159" s="279" t="s">
        <v>10</v>
      </c>
      <c r="G159" s="279"/>
      <c r="H159" s="279"/>
      <c r="I159" s="279"/>
      <c r="J159" s="279"/>
      <c r="K159" s="279"/>
      <c r="L159" s="279" t="s">
        <v>814</v>
      </c>
    </row>
    <row r="160" spans="1:12" s="276" customFormat="1" ht="45" customHeight="1" x14ac:dyDescent="0.3">
      <c r="A160" s="279" t="s">
        <v>365</v>
      </c>
      <c r="B160" s="279" t="s">
        <v>366</v>
      </c>
      <c r="C160" s="279" t="s">
        <v>367</v>
      </c>
      <c r="D160" s="279" t="s">
        <v>1453</v>
      </c>
      <c r="E160" s="279" t="s">
        <v>9</v>
      </c>
      <c r="F160" s="279" t="s">
        <v>10</v>
      </c>
      <c r="G160" s="279"/>
      <c r="H160" s="279"/>
      <c r="I160" s="279"/>
      <c r="J160" s="279"/>
      <c r="K160" s="279"/>
      <c r="L160" s="279" t="s">
        <v>814</v>
      </c>
    </row>
    <row r="161" spans="1:12" s="276" customFormat="1" ht="45" customHeight="1" x14ac:dyDescent="0.3">
      <c r="A161" s="279" t="s">
        <v>419</v>
      </c>
      <c r="B161" s="279" t="s">
        <v>581</v>
      </c>
      <c r="C161" s="279" t="s">
        <v>582</v>
      </c>
      <c r="D161" s="279" t="s">
        <v>1453</v>
      </c>
      <c r="E161" s="279" t="s">
        <v>32</v>
      </c>
      <c r="F161" s="279" t="s">
        <v>10</v>
      </c>
      <c r="G161" s="279"/>
      <c r="H161" s="279"/>
      <c r="I161" s="279"/>
      <c r="J161" s="279"/>
      <c r="K161" s="279" t="s">
        <v>575</v>
      </c>
      <c r="L161" s="279" t="s">
        <v>814</v>
      </c>
    </row>
    <row r="162" spans="1:12" s="276" customFormat="1" ht="45" customHeight="1" x14ac:dyDescent="0.3">
      <c r="A162" s="279" t="s">
        <v>421</v>
      </c>
      <c r="B162" s="279" t="s">
        <v>583</v>
      </c>
      <c r="C162" s="279" t="s">
        <v>584</v>
      </c>
      <c r="D162" s="279" t="s">
        <v>1453</v>
      </c>
      <c r="E162" s="279" t="s">
        <v>32</v>
      </c>
      <c r="F162" s="279" t="s">
        <v>10</v>
      </c>
      <c r="G162" s="279"/>
      <c r="H162" s="279"/>
      <c r="I162" s="279"/>
      <c r="J162" s="279"/>
      <c r="K162" s="279" t="s">
        <v>420</v>
      </c>
      <c r="L162" s="279" t="s">
        <v>814</v>
      </c>
    </row>
    <row r="163" spans="1:12" s="276" customFormat="1" ht="45" customHeight="1" x14ac:dyDescent="0.3">
      <c r="A163" s="280" t="s">
        <v>6</v>
      </c>
      <c r="B163" s="280" t="s">
        <v>7</v>
      </c>
      <c r="C163" s="280" t="s">
        <v>8</v>
      </c>
      <c r="D163" s="279" t="s">
        <v>1453</v>
      </c>
      <c r="E163" s="279" t="s">
        <v>9</v>
      </c>
      <c r="F163" s="279" t="s">
        <v>18</v>
      </c>
      <c r="G163" s="279"/>
      <c r="H163" s="279"/>
      <c r="I163" s="279"/>
      <c r="J163" s="279"/>
      <c r="K163" s="279" t="s">
        <v>11</v>
      </c>
      <c r="L163" s="279" t="s">
        <v>741</v>
      </c>
    </row>
    <row r="164" spans="1:12" s="276" customFormat="1" ht="45" customHeight="1" x14ac:dyDescent="0.3">
      <c r="A164" s="279" t="s">
        <v>12</v>
      </c>
      <c r="B164" s="279" t="s">
        <v>13</v>
      </c>
      <c r="C164" s="279" t="s">
        <v>14</v>
      </c>
      <c r="D164" s="279" t="s">
        <v>1453</v>
      </c>
      <c r="E164" s="279" t="s">
        <v>9</v>
      </c>
      <c r="F164" s="279" t="s">
        <v>10</v>
      </c>
      <c r="G164" s="279"/>
      <c r="H164" s="279"/>
      <c r="I164" s="279"/>
      <c r="J164" s="279"/>
      <c r="K164" s="279" t="s">
        <v>11</v>
      </c>
      <c r="L164" s="279" t="s">
        <v>741</v>
      </c>
    </row>
    <row r="165" spans="1:12" s="276" customFormat="1" ht="45" customHeight="1" x14ac:dyDescent="0.3">
      <c r="A165" s="279" t="s">
        <v>15</v>
      </c>
      <c r="B165" s="279" t="s">
        <v>16</v>
      </c>
      <c r="C165" s="279" t="s">
        <v>17</v>
      </c>
      <c r="D165" s="279" t="s">
        <v>1453</v>
      </c>
      <c r="E165" s="279" t="s">
        <v>9</v>
      </c>
      <c r="F165" s="279" t="s">
        <v>10</v>
      </c>
      <c r="G165" s="279"/>
      <c r="H165" s="279"/>
      <c r="I165" s="279"/>
      <c r="J165" s="279"/>
      <c r="K165" s="279" t="s">
        <v>11</v>
      </c>
      <c r="L165" s="279" t="s">
        <v>741</v>
      </c>
    </row>
    <row r="166" spans="1:12" s="276" customFormat="1" ht="45" customHeight="1" x14ac:dyDescent="0.3">
      <c r="A166" s="279" t="s">
        <v>19</v>
      </c>
      <c r="B166" s="279" t="s">
        <v>20</v>
      </c>
      <c r="C166" s="279" t="s">
        <v>21</v>
      </c>
      <c r="D166" s="279" t="s">
        <v>1453</v>
      </c>
      <c r="E166" s="279" t="s">
        <v>9</v>
      </c>
      <c r="F166" s="279" t="s">
        <v>18</v>
      </c>
      <c r="G166" s="279"/>
      <c r="H166" s="279"/>
      <c r="I166" s="279"/>
      <c r="J166" s="279"/>
      <c r="K166" s="279" t="s">
        <v>11</v>
      </c>
      <c r="L166" s="279" t="s">
        <v>741</v>
      </c>
    </row>
    <row r="167" spans="1:12" s="276" customFormat="1" ht="45" customHeight="1" x14ac:dyDescent="0.3">
      <c r="A167" s="279" t="s">
        <v>26</v>
      </c>
      <c r="B167" s="279" t="s">
        <v>27</v>
      </c>
      <c r="C167" s="279" t="s">
        <v>28</v>
      </c>
      <c r="D167" s="279" t="s">
        <v>1453</v>
      </c>
      <c r="E167" s="279" t="s">
        <v>9</v>
      </c>
      <c r="F167" s="279" t="s">
        <v>10</v>
      </c>
      <c r="G167" s="279"/>
      <c r="H167" s="279"/>
      <c r="I167" s="279"/>
      <c r="J167" s="279"/>
      <c r="K167" s="279"/>
      <c r="L167" s="279" t="s">
        <v>741</v>
      </c>
    </row>
    <row r="168" spans="1:12" s="276" customFormat="1" ht="45" customHeight="1" x14ac:dyDescent="0.3">
      <c r="A168" s="279" t="s">
        <v>29</v>
      </c>
      <c r="B168" s="279" t="s">
        <v>30</v>
      </c>
      <c r="C168" s="279" t="s">
        <v>31</v>
      </c>
      <c r="D168" s="279" t="s">
        <v>1453</v>
      </c>
      <c r="E168" s="279" t="s">
        <v>9</v>
      </c>
      <c r="F168" s="279" t="s">
        <v>10</v>
      </c>
      <c r="G168" s="279"/>
      <c r="H168" s="279"/>
      <c r="I168" s="279"/>
      <c r="J168" s="279"/>
      <c r="K168" s="279"/>
      <c r="L168" s="279" t="s">
        <v>741</v>
      </c>
    </row>
    <row r="169" spans="1:12" s="276" customFormat="1" ht="45" customHeight="1" x14ac:dyDescent="0.3">
      <c r="A169" s="279" t="s">
        <v>74</v>
      </c>
      <c r="B169" s="279" t="s">
        <v>75</v>
      </c>
      <c r="C169" s="279" t="s">
        <v>76</v>
      </c>
      <c r="D169" s="279" t="s">
        <v>1455</v>
      </c>
      <c r="E169" s="279" t="s">
        <v>32</v>
      </c>
      <c r="F169" s="279" t="s">
        <v>18</v>
      </c>
      <c r="G169" s="279"/>
      <c r="H169" s="279"/>
      <c r="I169" s="279"/>
      <c r="J169" s="279"/>
      <c r="K169" s="279"/>
      <c r="L169" s="279" t="s">
        <v>741</v>
      </c>
    </row>
    <row r="170" spans="1:12" s="276" customFormat="1" ht="45" customHeight="1" x14ac:dyDescent="0.3">
      <c r="A170" s="279" t="s">
        <v>80</v>
      </c>
      <c r="B170" s="279" t="s">
        <v>81</v>
      </c>
      <c r="C170" s="279" t="s">
        <v>82</v>
      </c>
      <c r="D170" s="279" t="s">
        <v>1453</v>
      </c>
      <c r="E170" s="279" t="s">
        <v>9</v>
      </c>
      <c r="F170" s="279" t="s">
        <v>18</v>
      </c>
      <c r="G170" s="279"/>
      <c r="H170" s="279"/>
      <c r="I170" s="279"/>
      <c r="J170" s="279"/>
      <c r="K170" s="279" t="s">
        <v>11</v>
      </c>
      <c r="L170" s="279" t="s">
        <v>741</v>
      </c>
    </row>
    <row r="171" spans="1:12" s="276" customFormat="1" ht="45" customHeight="1" x14ac:dyDescent="0.3">
      <c r="A171" s="279" t="s">
        <v>109</v>
      </c>
      <c r="B171" s="279" t="s">
        <v>110</v>
      </c>
      <c r="C171" s="279" t="s">
        <v>111</v>
      </c>
      <c r="D171" s="279" t="s">
        <v>1453</v>
      </c>
      <c r="E171" s="279" t="s">
        <v>9</v>
      </c>
      <c r="F171" s="279" t="s">
        <v>10</v>
      </c>
      <c r="G171" s="279"/>
      <c r="H171" s="279"/>
      <c r="I171" s="279"/>
      <c r="J171" s="279"/>
      <c r="K171" s="279"/>
      <c r="L171" s="279" t="s">
        <v>741</v>
      </c>
    </row>
    <row r="172" spans="1:12" s="276" customFormat="1" ht="45" customHeight="1" x14ac:dyDescent="0.3">
      <c r="A172" s="279" t="s">
        <v>887</v>
      </c>
      <c r="B172" s="279" t="s">
        <v>888</v>
      </c>
      <c r="C172" s="279" t="s">
        <v>889</v>
      </c>
      <c r="D172" s="279" t="s">
        <v>1454</v>
      </c>
      <c r="E172" s="279" t="s">
        <v>32</v>
      </c>
      <c r="F172" s="279" t="s">
        <v>18</v>
      </c>
      <c r="G172" s="279"/>
      <c r="H172" s="279"/>
      <c r="I172" s="279"/>
      <c r="J172" s="279"/>
      <c r="K172" s="279"/>
      <c r="L172" s="279" t="s">
        <v>741</v>
      </c>
    </row>
    <row r="173" spans="1:12" s="276" customFormat="1" ht="45" customHeight="1" x14ac:dyDescent="0.3">
      <c r="A173" s="279" t="s">
        <v>1292</v>
      </c>
      <c r="B173" s="279" t="s">
        <v>1293</v>
      </c>
      <c r="C173" s="279" t="s">
        <v>1294</v>
      </c>
      <c r="D173" s="279" t="s">
        <v>1452</v>
      </c>
      <c r="E173" s="279" t="s">
        <v>32</v>
      </c>
      <c r="F173" s="279" t="s">
        <v>10</v>
      </c>
      <c r="G173" s="279"/>
      <c r="H173" s="279"/>
      <c r="I173" s="279"/>
      <c r="J173" s="279"/>
      <c r="K173" s="279" t="s">
        <v>1282</v>
      </c>
      <c r="L173" s="279" t="s">
        <v>741</v>
      </c>
    </row>
    <row r="174" spans="1:12" s="276" customFormat="1" ht="45" customHeight="1" x14ac:dyDescent="0.3">
      <c r="A174" s="279" t="s">
        <v>371</v>
      </c>
      <c r="B174" s="279" t="s">
        <v>372</v>
      </c>
      <c r="C174" s="279" t="s">
        <v>373</v>
      </c>
      <c r="D174" s="279" t="s">
        <v>1453</v>
      </c>
      <c r="E174" s="279" t="s">
        <v>32</v>
      </c>
      <c r="F174" s="279" t="s">
        <v>18</v>
      </c>
      <c r="G174" s="279"/>
      <c r="H174" s="279"/>
      <c r="I174" s="279"/>
      <c r="J174" s="279"/>
      <c r="K174" s="279"/>
      <c r="L174" s="279" t="s">
        <v>741</v>
      </c>
    </row>
    <row r="175" spans="1:12" s="276" customFormat="1" ht="45" customHeight="1" x14ac:dyDescent="0.3">
      <c r="A175" s="279" t="s">
        <v>374</v>
      </c>
      <c r="B175" s="279" t="s">
        <v>375</v>
      </c>
      <c r="C175" s="279" t="s">
        <v>376</v>
      </c>
      <c r="D175" s="279" t="s">
        <v>1453</v>
      </c>
      <c r="E175" s="279" t="s">
        <v>32</v>
      </c>
      <c r="F175" s="279" t="s">
        <v>18</v>
      </c>
      <c r="G175" s="279"/>
      <c r="H175" s="279"/>
      <c r="I175" s="279"/>
      <c r="J175" s="279"/>
      <c r="K175" s="279"/>
      <c r="L175" s="279" t="s">
        <v>741</v>
      </c>
    </row>
    <row r="176" spans="1:12" s="276" customFormat="1" ht="45" customHeight="1" x14ac:dyDescent="0.3">
      <c r="A176" s="279" t="s">
        <v>377</v>
      </c>
      <c r="B176" s="279" t="s">
        <v>378</v>
      </c>
      <c r="C176" s="279" t="s">
        <v>379</v>
      </c>
      <c r="D176" s="279" t="s">
        <v>1453</v>
      </c>
      <c r="E176" s="279" t="s">
        <v>32</v>
      </c>
      <c r="F176" s="279" t="s">
        <v>18</v>
      </c>
      <c r="G176" s="279"/>
      <c r="H176" s="279"/>
      <c r="I176" s="279"/>
      <c r="J176" s="279"/>
      <c r="K176" s="279"/>
      <c r="L176" s="279" t="s">
        <v>741</v>
      </c>
    </row>
    <row r="177" spans="1:12" s="276" customFormat="1" ht="45" customHeight="1" x14ac:dyDescent="0.3">
      <c r="A177" s="279" t="s">
        <v>380</v>
      </c>
      <c r="B177" s="279" t="s">
        <v>381</v>
      </c>
      <c r="C177" s="279" t="s">
        <v>382</v>
      </c>
      <c r="D177" s="279" t="s">
        <v>1453</v>
      </c>
      <c r="E177" s="279" t="s">
        <v>9</v>
      </c>
      <c r="F177" s="279" t="s">
        <v>18</v>
      </c>
      <c r="G177" s="279"/>
      <c r="H177" s="279"/>
      <c r="I177" s="279"/>
      <c r="J177" s="279"/>
      <c r="K177" s="279" t="s">
        <v>11</v>
      </c>
      <c r="L177" s="279" t="s">
        <v>741</v>
      </c>
    </row>
    <row r="178" spans="1:12" s="276" customFormat="1" ht="45" customHeight="1" x14ac:dyDescent="0.3">
      <c r="A178" s="279" t="s">
        <v>383</v>
      </c>
      <c r="B178" s="279" t="s">
        <v>384</v>
      </c>
      <c r="C178" s="279" t="s">
        <v>385</v>
      </c>
      <c r="D178" s="279" t="s">
        <v>1453</v>
      </c>
      <c r="E178" s="279" t="s">
        <v>9</v>
      </c>
      <c r="F178" s="279" t="s">
        <v>10</v>
      </c>
      <c r="G178" s="279"/>
      <c r="H178" s="279"/>
      <c r="I178" s="279"/>
      <c r="J178" s="279"/>
      <c r="K178" s="279" t="s">
        <v>11</v>
      </c>
      <c r="L178" s="279" t="s">
        <v>741</v>
      </c>
    </row>
    <row r="179" spans="1:12" s="276" customFormat="1" ht="45" customHeight="1" x14ac:dyDescent="0.3">
      <c r="A179" s="279" t="s">
        <v>395</v>
      </c>
      <c r="B179" s="279" t="s">
        <v>396</v>
      </c>
      <c r="C179" s="279" t="s">
        <v>397</v>
      </c>
      <c r="D179" s="279" t="s">
        <v>1453</v>
      </c>
      <c r="E179" s="279" t="s">
        <v>9</v>
      </c>
      <c r="F179" s="279" t="s">
        <v>10</v>
      </c>
      <c r="G179" s="279"/>
      <c r="H179" s="279"/>
      <c r="I179" s="279"/>
      <c r="J179" s="279"/>
      <c r="K179" s="279"/>
      <c r="L179" s="279" t="s">
        <v>741</v>
      </c>
    </row>
    <row r="180" spans="1:12" s="276" customFormat="1" ht="45" customHeight="1" x14ac:dyDescent="0.3">
      <c r="A180" s="279" t="s">
        <v>472</v>
      </c>
      <c r="B180" s="279" t="s">
        <v>473</v>
      </c>
      <c r="C180" s="279" t="s">
        <v>474</v>
      </c>
      <c r="D180" s="279" t="s">
        <v>1452</v>
      </c>
      <c r="E180" s="279" t="s">
        <v>32</v>
      </c>
      <c r="F180" s="279" t="s">
        <v>18</v>
      </c>
      <c r="G180" s="279"/>
      <c r="H180" s="279"/>
      <c r="I180" s="279"/>
      <c r="J180" s="279"/>
      <c r="K180" s="279"/>
      <c r="L180" s="279" t="s">
        <v>741</v>
      </c>
    </row>
    <row r="181" spans="1:12" s="276" customFormat="1" ht="45" customHeight="1" x14ac:dyDescent="0.3">
      <c r="A181" s="279" t="s">
        <v>475</v>
      </c>
      <c r="B181" s="279" t="s">
        <v>476</v>
      </c>
      <c r="C181" s="279" t="s">
        <v>477</v>
      </c>
      <c r="D181" s="279" t="s">
        <v>1452</v>
      </c>
      <c r="E181" s="279" t="s">
        <v>32</v>
      </c>
      <c r="F181" s="279" t="s">
        <v>18</v>
      </c>
      <c r="G181" s="279"/>
      <c r="H181" s="279"/>
      <c r="I181" s="279"/>
      <c r="J181" s="279"/>
      <c r="K181" s="279"/>
      <c r="L181" s="279" t="s">
        <v>741</v>
      </c>
    </row>
    <row r="182" spans="1:12" s="276" customFormat="1" ht="45" customHeight="1" x14ac:dyDescent="0.3">
      <c r="A182" s="279" t="s">
        <v>503</v>
      </c>
      <c r="B182" s="279" t="s">
        <v>504</v>
      </c>
      <c r="C182" s="279" t="s">
        <v>505</v>
      </c>
      <c r="D182" s="279" t="s">
        <v>1455</v>
      </c>
      <c r="E182" s="279" t="s">
        <v>32</v>
      </c>
      <c r="F182" s="279" t="s">
        <v>18</v>
      </c>
      <c r="G182" s="279"/>
      <c r="H182" s="279"/>
      <c r="I182" s="279"/>
      <c r="J182" s="279"/>
      <c r="K182" s="279"/>
      <c r="L182" s="279" t="s">
        <v>741</v>
      </c>
    </row>
    <row r="183" spans="1:12" s="276" customFormat="1" ht="45" customHeight="1" x14ac:dyDescent="0.3">
      <c r="A183" s="279" t="s">
        <v>506</v>
      </c>
      <c r="B183" s="279" t="s">
        <v>507</v>
      </c>
      <c r="C183" s="279" t="s">
        <v>508</v>
      </c>
      <c r="D183" s="279" t="s">
        <v>1455</v>
      </c>
      <c r="E183" s="279" t="s">
        <v>32</v>
      </c>
      <c r="F183" s="279" t="s">
        <v>10</v>
      </c>
      <c r="G183" s="279"/>
      <c r="H183" s="279"/>
      <c r="I183" s="279"/>
      <c r="J183" s="279"/>
      <c r="K183" s="279"/>
      <c r="L183" s="279" t="s">
        <v>741</v>
      </c>
    </row>
    <row r="184" spans="1:12" s="276" customFormat="1" ht="45" customHeight="1" x14ac:dyDescent="0.3">
      <c r="A184" s="279" t="s">
        <v>509</v>
      </c>
      <c r="B184" s="279" t="s">
        <v>510</v>
      </c>
      <c r="C184" s="279" t="s">
        <v>511</v>
      </c>
      <c r="D184" s="279" t="s">
        <v>1455</v>
      </c>
      <c r="E184" s="279" t="s">
        <v>32</v>
      </c>
      <c r="F184" s="279" t="s">
        <v>10</v>
      </c>
      <c r="G184" s="279"/>
      <c r="H184" s="279"/>
      <c r="I184" s="279"/>
      <c r="J184" s="279"/>
      <c r="K184" s="279"/>
      <c r="L184" s="279" t="s">
        <v>741</v>
      </c>
    </row>
    <row r="185" spans="1:12" s="276" customFormat="1" ht="45" customHeight="1" x14ac:dyDescent="0.3">
      <c r="A185" s="279" t="s">
        <v>519</v>
      </c>
      <c r="B185" s="279" t="s">
        <v>520</v>
      </c>
      <c r="C185" s="279" t="s">
        <v>521</v>
      </c>
      <c r="D185" s="279" t="s">
        <v>1453</v>
      </c>
      <c r="E185" s="279" t="s">
        <v>9</v>
      </c>
      <c r="F185" s="279" t="s">
        <v>18</v>
      </c>
      <c r="G185" s="279"/>
      <c r="H185" s="279"/>
      <c r="I185" s="279"/>
      <c r="J185" s="279"/>
      <c r="K185" s="279" t="s">
        <v>11</v>
      </c>
      <c r="L185" s="279" t="s">
        <v>741</v>
      </c>
    </row>
    <row r="186" spans="1:12" s="276" customFormat="1" ht="45" customHeight="1" x14ac:dyDescent="0.3">
      <c r="A186" s="279" t="s">
        <v>522</v>
      </c>
      <c r="B186" s="279" t="s">
        <v>523</v>
      </c>
      <c r="C186" s="279" t="s">
        <v>524</v>
      </c>
      <c r="D186" s="279" t="s">
        <v>1453</v>
      </c>
      <c r="E186" s="279" t="s">
        <v>9</v>
      </c>
      <c r="F186" s="279" t="s">
        <v>10</v>
      </c>
      <c r="G186" s="279"/>
      <c r="H186" s="279"/>
      <c r="I186" s="279"/>
      <c r="J186" s="279"/>
      <c r="K186" s="279" t="s">
        <v>11</v>
      </c>
      <c r="L186" s="279" t="s">
        <v>741</v>
      </c>
    </row>
    <row r="187" spans="1:12" s="276" customFormat="1" ht="45" customHeight="1" x14ac:dyDescent="0.3">
      <c r="A187" s="279" t="s">
        <v>1209</v>
      </c>
      <c r="B187" s="279" t="s">
        <v>1305</v>
      </c>
      <c r="C187" s="279" t="s">
        <v>1306</v>
      </c>
      <c r="D187" s="279" t="s">
        <v>1454</v>
      </c>
      <c r="E187" s="279" t="s">
        <v>32</v>
      </c>
      <c r="F187" s="279" t="s">
        <v>18</v>
      </c>
      <c r="G187" s="279"/>
      <c r="H187" s="279"/>
      <c r="I187" s="279"/>
      <c r="J187" s="279"/>
      <c r="K187" s="279" t="s">
        <v>1211</v>
      </c>
      <c r="L187" s="279" t="s">
        <v>741</v>
      </c>
    </row>
    <row r="188" spans="1:12" s="276" customFormat="1" ht="45" customHeight="1" x14ac:dyDescent="0.3">
      <c r="A188" s="279" t="s">
        <v>1214</v>
      </c>
      <c r="B188" s="279" t="s">
        <v>1215</v>
      </c>
      <c r="C188" s="279" t="s">
        <v>1216</v>
      </c>
      <c r="D188" s="279" t="s">
        <v>1454</v>
      </c>
      <c r="E188" s="279" t="s">
        <v>32</v>
      </c>
      <c r="F188" s="279" t="s">
        <v>18</v>
      </c>
      <c r="G188" s="279"/>
      <c r="H188" s="279"/>
      <c r="I188" s="279"/>
      <c r="J188" s="279"/>
      <c r="K188" s="279" t="s">
        <v>1218</v>
      </c>
      <c r="L188" s="279" t="s">
        <v>741</v>
      </c>
    </row>
    <row r="189" spans="1:12" s="276" customFormat="1" ht="45" customHeight="1" x14ac:dyDescent="0.3">
      <c r="A189" s="279" t="s">
        <v>537</v>
      </c>
      <c r="B189" s="279" t="s">
        <v>1221</v>
      </c>
      <c r="C189" s="279" t="s">
        <v>1222</v>
      </c>
      <c r="D189" s="279" t="s">
        <v>1454</v>
      </c>
      <c r="E189" s="279" t="s">
        <v>32</v>
      </c>
      <c r="F189" s="279" t="s">
        <v>10</v>
      </c>
      <c r="G189" s="279"/>
      <c r="H189" s="279"/>
      <c r="I189" s="279"/>
      <c r="J189" s="279"/>
      <c r="K189" s="279"/>
      <c r="L189" s="279" t="s">
        <v>741</v>
      </c>
    </row>
    <row r="190" spans="1:12" s="276" customFormat="1" ht="45" customHeight="1" x14ac:dyDescent="0.3">
      <c r="A190" s="279" t="s">
        <v>592</v>
      </c>
      <c r="B190" s="279" t="s">
        <v>1225</v>
      </c>
      <c r="C190" s="279" t="s">
        <v>1226</v>
      </c>
      <c r="D190" s="279" t="s">
        <v>1454</v>
      </c>
      <c r="E190" s="279" t="s">
        <v>32</v>
      </c>
      <c r="F190" s="279" t="s">
        <v>18</v>
      </c>
      <c r="G190" s="279"/>
      <c r="H190" s="279"/>
      <c r="I190" s="279"/>
      <c r="J190" s="279"/>
      <c r="K190" s="279" t="s">
        <v>576</v>
      </c>
      <c r="L190" s="279" t="s">
        <v>741</v>
      </c>
    </row>
    <row r="191" spans="1:12" s="276" customFormat="1" ht="45" customHeight="1" x14ac:dyDescent="0.3">
      <c r="A191" s="279" t="s">
        <v>1228</v>
      </c>
      <c r="B191" s="279" t="s">
        <v>1229</v>
      </c>
      <c r="C191" s="279" t="s">
        <v>1230</v>
      </c>
      <c r="D191" s="279" t="s">
        <v>1453</v>
      </c>
      <c r="E191" s="279" t="s">
        <v>9</v>
      </c>
      <c r="F191" s="279" t="s">
        <v>18</v>
      </c>
      <c r="G191" s="279"/>
      <c r="H191" s="279"/>
      <c r="I191" s="279"/>
      <c r="J191" s="279"/>
      <c r="K191" s="279" t="s">
        <v>1232</v>
      </c>
      <c r="L191" s="279" t="s">
        <v>741</v>
      </c>
    </row>
    <row r="192" spans="1:12" s="276" customFormat="1" ht="45" customHeight="1" x14ac:dyDescent="0.3">
      <c r="A192" s="279" t="s">
        <v>538</v>
      </c>
      <c r="B192" s="279" t="s">
        <v>539</v>
      </c>
      <c r="C192" s="279" t="s">
        <v>540</v>
      </c>
      <c r="D192" s="279" t="s">
        <v>1454</v>
      </c>
      <c r="E192" s="279" t="s">
        <v>32</v>
      </c>
      <c r="F192" s="279" t="s">
        <v>10</v>
      </c>
      <c r="G192" s="279"/>
      <c r="H192" s="279"/>
      <c r="I192" s="279"/>
      <c r="J192" s="279"/>
      <c r="K192" s="279"/>
      <c r="L192" s="279" t="s">
        <v>741</v>
      </c>
    </row>
    <row r="193" spans="1:12" s="276" customFormat="1" ht="45" customHeight="1" x14ac:dyDescent="0.3">
      <c r="A193" s="279" t="s">
        <v>541</v>
      </c>
      <c r="B193" s="279" t="s">
        <v>542</v>
      </c>
      <c r="C193" s="279" t="s">
        <v>543</v>
      </c>
      <c r="D193" s="279" t="s">
        <v>1454</v>
      </c>
      <c r="E193" s="279" t="s">
        <v>32</v>
      </c>
      <c r="F193" s="279" t="s">
        <v>18</v>
      </c>
      <c r="G193" s="279"/>
      <c r="H193" s="279"/>
      <c r="I193" s="279"/>
      <c r="J193" s="279"/>
      <c r="K193" s="279"/>
      <c r="L193" s="279" t="s">
        <v>741</v>
      </c>
    </row>
    <row r="194" spans="1:12" s="276" customFormat="1" ht="45" customHeight="1" x14ac:dyDescent="0.3">
      <c r="A194" s="279" t="s">
        <v>330</v>
      </c>
      <c r="B194" s="279" t="s">
        <v>331</v>
      </c>
      <c r="C194" s="279" t="s">
        <v>332</v>
      </c>
      <c r="D194" s="279" t="s">
        <v>1454</v>
      </c>
      <c r="E194" s="279" t="s">
        <v>333</v>
      </c>
      <c r="F194" s="279" t="s">
        <v>18</v>
      </c>
      <c r="G194" s="279"/>
      <c r="H194" s="279"/>
      <c r="I194" s="279"/>
      <c r="J194" s="279"/>
      <c r="K194" s="279" t="s">
        <v>334</v>
      </c>
      <c r="L194" s="279" t="s">
        <v>1060</v>
      </c>
    </row>
    <row r="195" spans="1:12" s="276" customFormat="1" ht="45" customHeight="1" x14ac:dyDescent="0.3">
      <c r="A195" s="279" t="s">
        <v>335</v>
      </c>
      <c r="B195" s="279" t="s">
        <v>336</v>
      </c>
      <c r="C195" s="279" t="s">
        <v>337</v>
      </c>
      <c r="D195" s="279" t="s">
        <v>1454</v>
      </c>
      <c r="E195" s="279" t="s">
        <v>333</v>
      </c>
      <c r="F195" s="279" t="s">
        <v>18</v>
      </c>
      <c r="G195" s="279"/>
      <c r="H195" s="279"/>
      <c r="I195" s="279"/>
      <c r="J195" s="279"/>
      <c r="K195" s="279" t="s">
        <v>334</v>
      </c>
      <c r="L195" s="279" t="s">
        <v>1060</v>
      </c>
    </row>
    <row r="196" spans="1:12" s="276" customFormat="1" ht="45" customHeight="1" x14ac:dyDescent="0.3">
      <c r="A196" s="279" t="s">
        <v>338</v>
      </c>
      <c r="B196" s="279" t="s">
        <v>339</v>
      </c>
      <c r="C196" s="279" t="s">
        <v>340</v>
      </c>
      <c r="D196" s="279" t="s">
        <v>1454</v>
      </c>
      <c r="E196" s="279" t="s">
        <v>333</v>
      </c>
      <c r="F196" s="279" t="s">
        <v>18</v>
      </c>
      <c r="G196" s="279"/>
      <c r="H196" s="279"/>
      <c r="I196" s="279"/>
      <c r="J196" s="279"/>
      <c r="K196" s="279" t="s">
        <v>334</v>
      </c>
      <c r="L196" s="279" t="s">
        <v>1060</v>
      </c>
    </row>
    <row r="197" spans="1:12" s="276" customFormat="1" ht="45" customHeight="1" x14ac:dyDescent="0.3">
      <c r="A197" s="279" t="s">
        <v>341</v>
      </c>
      <c r="B197" s="279" t="s">
        <v>342</v>
      </c>
      <c r="C197" s="279" t="s">
        <v>343</v>
      </c>
      <c r="D197" s="279" t="s">
        <v>1454</v>
      </c>
      <c r="E197" s="279" t="s">
        <v>333</v>
      </c>
      <c r="F197" s="279" t="s">
        <v>18</v>
      </c>
      <c r="G197" s="279"/>
      <c r="H197" s="279"/>
      <c r="I197" s="279"/>
      <c r="J197" s="279"/>
      <c r="K197" s="279" t="s">
        <v>334</v>
      </c>
      <c r="L197" s="279" t="s">
        <v>1060</v>
      </c>
    </row>
    <row r="198" spans="1:12" s="276" customFormat="1" ht="45" customHeight="1" x14ac:dyDescent="0.3">
      <c r="A198" s="279" t="s">
        <v>344</v>
      </c>
      <c r="B198" s="279" t="s">
        <v>345</v>
      </c>
      <c r="C198" s="279" t="s">
        <v>346</v>
      </c>
      <c r="D198" s="279" t="s">
        <v>1454</v>
      </c>
      <c r="E198" s="279" t="s">
        <v>333</v>
      </c>
      <c r="F198" s="279" t="s">
        <v>18</v>
      </c>
      <c r="G198" s="279"/>
      <c r="H198" s="279"/>
      <c r="I198" s="279"/>
      <c r="J198" s="279"/>
      <c r="K198" s="279" t="s">
        <v>334</v>
      </c>
      <c r="L198" s="279" t="s">
        <v>1060</v>
      </c>
    </row>
    <row r="199" spans="1:12" s="276" customFormat="1" ht="45" customHeight="1" x14ac:dyDescent="0.3">
      <c r="A199" s="279" t="s">
        <v>347</v>
      </c>
      <c r="B199" s="279" t="s">
        <v>348</v>
      </c>
      <c r="C199" s="279" t="s">
        <v>349</v>
      </c>
      <c r="D199" s="279" t="s">
        <v>1454</v>
      </c>
      <c r="E199" s="279" t="s">
        <v>333</v>
      </c>
      <c r="F199" s="279" t="s">
        <v>18</v>
      </c>
      <c r="G199" s="279"/>
      <c r="H199" s="279"/>
      <c r="I199" s="279"/>
      <c r="J199" s="279"/>
      <c r="K199" s="279" t="s">
        <v>334</v>
      </c>
      <c r="L199" s="279" t="s">
        <v>1060</v>
      </c>
    </row>
    <row r="200" spans="1:12" s="276" customFormat="1" ht="45" customHeight="1" x14ac:dyDescent="0.3">
      <c r="A200" s="279" t="s">
        <v>350</v>
      </c>
      <c r="B200" s="279" t="s">
        <v>351</v>
      </c>
      <c r="C200" s="279" t="s">
        <v>352</v>
      </c>
      <c r="D200" s="279" t="s">
        <v>1454</v>
      </c>
      <c r="E200" s="279" t="s">
        <v>333</v>
      </c>
      <c r="F200" s="279" t="s">
        <v>18</v>
      </c>
      <c r="G200" s="279"/>
      <c r="H200" s="279"/>
      <c r="I200" s="279"/>
      <c r="J200" s="279"/>
      <c r="K200" s="279" t="s">
        <v>334</v>
      </c>
      <c r="L200" s="279" t="s">
        <v>1060</v>
      </c>
    </row>
    <row r="201" spans="1:12" s="276" customFormat="1" ht="45" customHeight="1" x14ac:dyDescent="0.3">
      <c r="A201" s="279" t="s">
        <v>353</v>
      </c>
      <c r="B201" s="279" t="s">
        <v>354</v>
      </c>
      <c r="C201" s="279" t="s">
        <v>355</v>
      </c>
      <c r="D201" s="279" t="s">
        <v>1454</v>
      </c>
      <c r="E201" s="279" t="s">
        <v>333</v>
      </c>
      <c r="F201" s="279" t="s">
        <v>18</v>
      </c>
      <c r="G201" s="279"/>
      <c r="H201" s="279"/>
      <c r="I201" s="279"/>
      <c r="J201" s="279"/>
      <c r="K201" s="279" t="s">
        <v>334</v>
      </c>
      <c r="L201" s="279" t="s">
        <v>1060</v>
      </c>
    </row>
    <row r="202" spans="1:12" s="276" customFormat="1" ht="45" customHeight="1" x14ac:dyDescent="0.3">
      <c r="A202" s="279" t="s">
        <v>356</v>
      </c>
      <c r="B202" s="279" t="s">
        <v>357</v>
      </c>
      <c r="C202" s="279" t="s">
        <v>358</v>
      </c>
      <c r="D202" s="279" t="s">
        <v>1454</v>
      </c>
      <c r="E202" s="279" t="s">
        <v>333</v>
      </c>
      <c r="F202" s="279" t="s">
        <v>18</v>
      </c>
      <c r="G202" s="279"/>
      <c r="H202" s="279"/>
      <c r="I202" s="279"/>
      <c r="J202" s="279"/>
      <c r="K202" s="279" t="s">
        <v>334</v>
      </c>
      <c r="L202" s="279" t="s">
        <v>1060</v>
      </c>
    </row>
    <row r="203" spans="1:12" s="276" customFormat="1" ht="45" customHeight="1" x14ac:dyDescent="0.3">
      <c r="A203" s="279" t="s">
        <v>359</v>
      </c>
      <c r="B203" s="279" t="s">
        <v>360</v>
      </c>
      <c r="C203" s="279" t="s">
        <v>361</v>
      </c>
      <c r="D203" s="279" t="s">
        <v>1454</v>
      </c>
      <c r="E203" s="279" t="s">
        <v>333</v>
      </c>
      <c r="F203" s="279" t="s">
        <v>18</v>
      </c>
      <c r="G203" s="279"/>
      <c r="H203" s="279"/>
      <c r="I203" s="279"/>
      <c r="J203" s="279"/>
      <c r="K203" s="279" t="s">
        <v>334</v>
      </c>
      <c r="L203" s="279" t="s">
        <v>1060</v>
      </c>
    </row>
    <row r="204" spans="1:12" s="276" customFormat="1" ht="45" customHeight="1" x14ac:dyDescent="0.3">
      <c r="A204" s="279" t="s">
        <v>36</v>
      </c>
      <c r="B204" s="279" t="s">
        <v>37</v>
      </c>
      <c r="C204" s="279" t="s">
        <v>38</v>
      </c>
      <c r="D204" s="279" t="s">
        <v>1453</v>
      </c>
      <c r="E204" s="279" t="s">
        <v>9</v>
      </c>
      <c r="F204" s="279" t="s">
        <v>10</v>
      </c>
      <c r="G204" s="279"/>
      <c r="H204" s="279"/>
      <c r="I204" s="279"/>
      <c r="J204" s="279"/>
      <c r="K204" s="279" t="s">
        <v>39</v>
      </c>
      <c r="L204" s="279" t="s">
        <v>798</v>
      </c>
    </row>
    <row r="205" spans="1:12" s="276" customFormat="1" ht="45" customHeight="1" x14ac:dyDescent="0.3">
      <c r="A205" s="279" t="s">
        <v>112</v>
      </c>
      <c r="B205" s="279" t="s">
        <v>113</v>
      </c>
      <c r="C205" s="279" t="s">
        <v>114</v>
      </c>
      <c r="D205" s="279" t="s">
        <v>1453</v>
      </c>
      <c r="E205" s="279" t="s">
        <v>32</v>
      </c>
      <c r="F205" s="279" t="s">
        <v>10</v>
      </c>
      <c r="G205" s="279"/>
      <c r="H205" s="279"/>
      <c r="I205" s="279"/>
      <c r="J205" s="279"/>
      <c r="K205" s="279" t="s">
        <v>115</v>
      </c>
      <c r="L205" s="279" t="s">
        <v>798</v>
      </c>
    </row>
    <row r="206" spans="1:12" s="276" customFormat="1" ht="45" customHeight="1" x14ac:dyDescent="0.3">
      <c r="A206" s="279" t="s">
        <v>116</v>
      </c>
      <c r="B206" s="279" t="s">
        <v>117</v>
      </c>
      <c r="C206" s="279" t="s">
        <v>118</v>
      </c>
      <c r="D206" s="279" t="s">
        <v>1453</v>
      </c>
      <c r="E206" s="279" t="s">
        <v>32</v>
      </c>
      <c r="F206" s="279" t="s">
        <v>10</v>
      </c>
      <c r="G206" s="279"/>
      <c r="H206" s="279"/>
      <c r="I206" s="279"/>
      <c r="J206" s="279"/>
      <c r="K206" s="279" t="s">
        <v>115</v>
      </c>
      <c r="L206" s="279" t="s">
        <v>798</v>
      </c>
    </row>
    <row r="207" spans="1:12" s="276" customFormat="1" ht="45" customHeight="1" x14ac:dyDescent="0.3">
      <c r="A207" s="279" t="s">
        <v>119</v>
      </c>
      <c r="B207" s="279" t="s">
        <v>120</v>
      </c>
      <c r="C207" s="279" t="s">
        <v>121</v>
      </c>
      <c r="D207" s="279" t="s">
        <v>1453</v>
      </c>
      <c r="E207" s="279" t="s">
        <v>32</v>
      </c>
      <c r="F207" s="279" t="s">
        <v>10</v>
      </c>
      <c r="G207" s="279"/>
      <c r="H207" s="279"/>
      <c r="I207" s="279"/>
      <c r="J207" s="279"/>
      <c r="K207" s="279" t="s">
        <v>115</v>
      </c>
      <c r="L207" s="279" t="s">
        <v>798</v>
      </c>
    </row>
    <row r="208" spans="1:12" s="276" customFormat="1" ht="45" customHeight="1" x14ac:dyDescent="0.3">
      <c r="A208" s="279" t="s">
        <v>122</v>
      </c>
      <c r="B208" s="279" t="s">
        <v>123</v>
      </c>
      <c r="C208" s="279" t="s">
        <v>124</v>
      </c>
      <c r="D208" s="279" t="s">
        <v>1453</v>
      </c>
      <c r="E208" s="279" t="s">
        <v>32</v>
      </c>
      <c r="F208" s="279" t="s">
        <v>10</v>
      </c>
      <c r="G208" s="279"/>
      <c r="H208" s="279"/>
      <c r="I208" s="279"/>
      <c r="J208" s="279"/>
      <c r="K208" s="279" t="s">
        <v>115</v>
      </c>
      <c r="L208" s="279" t="s">
        <v>798</v>
      </c>
    </row>
    <row r="209" spans="1:12" s="276" customFormat="1" ht="45" customHeight="1" x14ac:dyDescent="0.3">
      <c r="A209" s="279" t="s">
        <v>125</v>
      </c>
      <c r="B209" s="279" t="s">
        <v>126</v>
      </c>
      <c r="C209" s="279" t="s">
        <v>127</v>
      </c>
      <c r="D209" s="279" t="s">
        <v>1453</v>
      </c>
      <c r="E209" s="279" t="s">
        <v>32</v>
      </c>
      <c r="F209" s="279" t="s">
        <v>10</v>
      </c>
      <c r="G209" s="279"/>
      <c r="H209" s="279"/>
      <c r="I209" s="279"/>
      <c r="J209" s="279"/>
      <c r="K209" s="279" t="s">
        <v>115</v>
      </c>
      <c r="L209" s="279" t="s">
        <v>798</v>
      </c>
    </row>
    <row r="210" spans="1:12" s="276" customFormat="1" ht="45" customHeight="1" x14ac:dyDescent="0.3">
      <c r="A210" s="279" t="s">
        <v>128</v>
      </c>
      <c r="B210" s="279" t="s">
        <v>129</v>
      </c>
      <c r="C210" s="279" t="s">
        <v>130</v>
      </c>
      <c r="D210" s="279" t="s">
        <v>1453</v>
      </c>
      <c r="E210" s="279" t="s">
        <v>32</v>
      </c>
      <c r="F210" s="279" t="s">
        <v>10</v>
      </c>
      <c r="G210" s="279"/>
      <c r="H210" s="279"/>
      <c r="I210" s="279"/>
      <c r="J210" s="279"/>
      <c r="K210" s="279" t="s">
        <v>115</v>
      </c>
      <c r="L210" s="279" t="s">
        <v>798</v>
      </c>
    </row>
    <row r="211" spans="1:12" s="276" customFormat="1" ht="45" customHeight="1" x14ac:dyDescent="0.3">
      <c r="A211" s="279" t="s">
        <v>923</v>
      </c>
      <c r="B211" s="279" t="s">
        <v>924</v>
      </c>
      <c r="C211" s="279" t="s">
        <v>925</v>
      </c>
      <c r="D211" s="279" t="s">
        <v>1453</v>
      </c>
      <c r="E211" s="279" t="s">
        <v>9</v>
      </c>
      <c r="F211" s="279" t="s">
        <v>10</v>
      </c>
      <c r="G211" s="279"/>
      <c r="H211" s="279"/>
      <c r="I211" s="279"/>
      <c r="J211" s="279"/>
      <c r="K211" s="279" t="s">
        <v>928</v>
      </c>
      <c r="L211" s="279" t="s">
        <v>798</v>
      </c>
    </row>
    <row r="212" spans="1:12" s="276" customFormat="1" ht="45" customHeight="1" x14ac:dyDescent="0.3">
      <c r="A212" s="279" t="s">
        <v>184</v>
      </c>
      <c r="B212" s="279" t="s">
        <v>187</v>
      </c>
      <c r="C212" s="279" t="s">
        <v>188</v>
      </c>
      <c r="D212" s="279" t="s">
        <v>1453</v>
      </c>
      <c r="E212" s="279" t="s">
        <v>9</v>
      </c>
      <c r="F212" s="279" t="s">
        <v>10</v>
      </c>
      <c r="G212" s="279"/>
      <c r="H212" s="279"/>
      <c r="I212" s="279"/>
      <c r="J212" s="279"/>
      <c r="K212" s="279" t="s">
        <v>39</v>
      </c>
      <c r="L212" s="279" t="s">
        <v>798</v>
      </c>
    </row>
    <row r="213" spans="1:12" s="276" customFormat="1" ht="45" customHeight="1" x14ac:dyDescent="0.3">
      <c r="A213" s="279" t="s">
        <v>1026</v>
      </c>
      <c r="B213" s="279" t="s">
        <v>1027</v>
      </c>
      <c r="C213" s="279" t="s">
        <v>1028</v>
      </c>
      <c r="D213" s="279" t="s">
        <v>1452</v>
      </c>
      <c r="E213" s="279" t="s">
        <v>32</v>
      </c>
      <c r="F213" s="279" t="s">
        <v>10</v>
      </c>
      <c r="G213" s="279"/>
      <c r="H213" s="279"/>
      <c r="I213" s="279"/>
      <c r="J213" s="279"/>
      <c r="K213" s="279" t="s">
        <v>1019</v>
      </c>
      <c r="L213" s="279" t="s">
        <v>798</v>
      </c>
    </row>
    <row r="214" spans="1:12" s="276" customFormat="1" ht="45" customHeight="1" x14ac:dyDescent="0.3">
      <c r="A214" s="279" t="s">
        <v>439</v>
      </c>
      <c r="B214" s="279" t="s">
        <v>440</v>
      </c>
      <c r="C214" s="279" t="s">
        <v>441</v>
      </c>
      <c r="D214" s="279" t="s">
        <v>1453</v>
      </c>
      <c r="E214" s="279" t="s">
        <v>9</v>
      </c>
      <c r="F214" s="279" t="s">
        <v>10</v>
      </c>
      <c r="G214" s="279"/>
      <c r="H214" s="279"/>
      <c r="I214" s="279"/>
      <c r="J214" s="279"/>
      <c r="K214" s="279" t="s">
        <v>115</v>
      </c>
      <c r="L214" s="279" t="s">
        <v>798</v>
      </c>
    </row>
    <row r="215" spans="1:12" s="276" customFormat="1" ht="45" customHeight="1" x14ac:dyDescent="0.3">
      <c r="A215" s="279" t="s">
        <v>442</v>
      </c>
      <c r="B215" s="279" t="s">
        <v>443</v>
      </c>
      <c r="C215" s="279" t="s">
        <v>444</v>
      </c>
      <c r="D215" s="279" t="s">
        <v>1453</v>
      </c>
      <c r="E215" s="279" t="s">
        <v>9</v>
      </c>
      <c r="F215" s="279" t="s">
        <v>18</v>
      </c>
      <c r="G215" s="279"/>
      <c r="H215" s="279"/>
      <c r="I215" s="279"/>
      <c r="J215" s="279"/>
      <c r="K215" s="279" t="s">
        <v>115</v>
      </c>
      <c r="L215" s="279" t="s">
        <v>798</v>
      </c>
    </row>
    <row r="216" spans="1:12" s="276" customFormat="1" ht="45" customHeight="1" x14ac:dyDescent="0.3">
      <c r="A216" s="279" t="s">
        <v>445</v>
      </c>
      <c r="B216" s="279" t="s">
        <v>446</v>
      </c>
      <c r="C216" s="279" t="s">
        <v>447</v>
      </c>
      <c r="D216" s="279" t="s">
        <v>1453</v>
      </c>
      <c r="E216" s="279" t="s">
        <v>9</v>
      </c>
      <c r="F216" s="279" t="s">
        <v>10</v>
      </c>
      <c r="G216" s="279"/>
      <c r="H216" s="279"/>
      <c r="I216" s="279"/>
      <c r="J216" s="279"/>
      <c r="K216" s="279" t="s">
        <v>115</v>
      </c>
      <c r="L216" s="279" t="s">
        <v>798</v>
      </c>
    </row>
    <row r="217" spans="1:12" s="276" customFormat="1" ht="45" customHeight="1" x14ac:dyDescent="0.3">
      <c r="A217" s="279" t="s">
        <v>448</v>
      </c>
      <c r="B217" s="279" t="s">
        <v>449</v>
      </c>
      <c r="C217" s="279" t="s">
        <v>450</v>
      </c>
      <c r="D217" s="279" t="s">
        <v>1453</v>
      </c>
      <c r="E217" s="279" t="s">
        <v>9</v>
      </c>
      <c r="F217" s="279" t="s">
        <v>10</v>
      </c>
      <c r="G217" s="279"/>
      <c r="H217" s="279"/>
      <c r="I217" s="279"/>
      <c r="J217" s="279"/>
      <c r="K217" s="279" t="s">
        <v>115</v>
      </c>
      <c r="L217" s="279" t="s">
        <v>798</v>
      </c>
    </row>
    <row r="218" spans="1:12" s="276" customFormat="1" ht="45" customHeight="1" x14ac:dyDescent="0.3">
      <c r="A218" s="279" t="s">
        <v>451</v>
      </c>
      <c r="B218" s="279" t="s">
        <v>452</v>
      </c>
      <c r="C218" s="279" t="s">
        <v>453</v>
      </c>
      <c r="D218" s="279" t="s">
        <v>1453</v>
      </c>
      <c r="E218" s="279" t="s">
        <v>9</v>
      </c>
      <c r="F218" s="279" t="s">
        <v>10</v>
      </c>
      <c r="G218" s="279"/>
      <c r="H218" s="279"/>
      <c r="I218" s="279"/>
      <c r="J218" s="279"/>
      <c r="K218" s="279" t="s">
        <v>115</v>
      </c>
      <c r="L218" s="279" t="s">
        <v>798</v>
      </c>
    </row>
    <row r="219" spans="1:12" s="276" customFormat="1" ht="45" customHeight="1" x14ac:dyDescent="0.3">
      <c r="A219" s="279" t="s">
        <v>454</v>
      </c>
      <c r="B219" s="279" t="s">
        <v>455</v>
      </c>
      <c r="C219" s="279" t="s">
        <v>456</v>
      </c>
      <c r="D219" s="279" t="s">
        <v>1453</v>
      </c>
      <c r="E219" s="279" t="s">
        <v>9</v>
      </c>
      <c r="F219" s="279" t="s">
        <v>18</v>
      </c>
      <c r="G219" s="279"/>
      <c r="H219" s="279"/>
      <c r="I219" s="279"/>
      <c r="J219" s="279"/>
      <c r="K219" s="279" t="s">
        <v>115</v>
      </c>
      <c r="L219" s="279" t="s">
        <v>798</v>
      </c>
    </row>
    <row r="220" spans="1:12" s="276" customFormat="1" ht="45" customHeight="1" x14ac:dyDescent="0.3">
      <c r="A220" s="279" t="s">
        <v>457</v>
      </c>
      <c r="B220" s="279" t="s">
        <v>458</v>
      </c>
      <c r="C220" s="279" t="s">
        <v>459</v>
      </c>
      <c r="D220" s="279" t="s">
        <v>1453</v>
      </c>
      <c r="E220" s="279" t="s">
        <v>9</v>
      </c>
      <c r="F220" s="279" t="s">
        <v>10</v>
      </c>
      <c r="G220" s="279"/>
      <c r="H220" s="279"/>
      <c r="I220" s="279"/>
      <c r="J220" s="279"/>
      <c r="K220" s="279" t="s">
        <v>115</v>
      </c>
      <c r="L220" s="279" t="s">
        <v>798</v>
      </c>
    </row>
    <row r="221" spans="1:12" s="276" customFormat="1" ht="45" customHeight="1" x14ac:dyDescent="0.3">
      <c r="A221" s="279" t="s">
        <v>460</v>
      </c>
      <c r="B221" s="279" t="s">
        <v>461</v>
      </c>
      <c r="C221" s="279" t="s">
        <v>462</v>
      </c>
      <c r="D221" s="279" t="s">
        <v>1453</v>
      </c>
      <c r="E221" s="279" t="s">
        <v>9</v>
      </c>
      <c r="F221" s="279" t="s">
        <v>18</v>
      </c>
      <c r="G221" s="279"/>
      <c r="H221" s="279"/>
      <c r="I221" s="279"/>
      <c r="J221" s="279"/>
      <c r="K221" s="279" t="s">
        <v>115</v>
      </c>
      <c r="L221" s="279" t="s">
        <v>798</v>
      </c>
    </row>
    <row r="222" spans="1:12" s="276" customFormat="1" ht="45" customHeight="1" x14ac:dyDescent="0.3">
      <c r="A222" s="279" t="s">
        <v>463</v>
      </c>
      <c r="B222" s="279" t="s">
        <v>464</v>
      </c>
      <c r="C222" s="279" t="s">
        <v>465</v>
      </c>
      <c r="D222" s="279" t="s">
        <v>1453</v>
      </c>
      <c r="E222" s="279" t="s">
        <v>9</v>
      </c>
      <c r="F222" s="279" t="s">
        <v>10</v>
      </c>
      <c r="G222" s="279"/>
      <c r="H222" s="279"/>
      <c r="I222" s="279"/>
      <c r="J222" s="279"/>
      <c r="K222" s="279" t="s">
        <v>115</v>
      </c>
      <c r="L222" s="279" t="s">
        <v>798</v>
      </c>
    </row>
    <row r="223" spans="1:12" s="276" customFormat="1" ht="45" customHeight="1" x14ac:dyDescent="0.3">
      <c r="A223" s="279" t="s">
        <v>466</v>
      </c>
      <c r="B223" s="279" t="s">
        <v>467</v>
      </c>
      <c r="C223" s="279" t="s">
        <v>468</v>
      </c>
      <c r="D223" s="279" t="s">
        <v>1453</v>
      </c>
      <c r="E223" s="279" t="s">
        <v>9</v>
      </c>
      <c r="F223" s="279" t="s">
        <v>18</v>
      </c>
      <c r="G223" s="279"/>
      <c r="H223" s="279"/>
      <c r="I223" s="279"/>
      <c r="J223" s="279"/>
      <c r="K223" s="279" t="s">
        <v>115</v>
      </c>
      <c r="L223" s="279" t="s">
        <v>798</v>
      </c>
    </row>
    <row r="224" spans="1:12" s="276" customFormat="1" ht="45" customHeight="1" x14ac:dyDescent="0.3">
      <c r="A224" s="279" t="s">
        <v>469</v>
      </c>
      <c r="B224" s="279" t="s">
        <v>470</v>
      </c>
      <c r="C224" s="279" t="s">
        <v>471</v>
      </c>
      <c r="D224" s="279" t="s">
        <v>1453</v>
      </c>
      <c r="E224" s="279" t="s">
        <v>9</v>
      </c>
      <c r="F224" s="279" t="s">
        <v>10</v>
      </c>
      <c r="G224" s="279"/>
      <c r="H224" s="279"/>
      <c r="I224" s="279"/>
      <c r="J224" s="279"/>
      <c r="K224" s="279" t="s">
        <v>115</v>
      </c>
      <c r="L224" s="279" t="s">
        <v>798</v>
      </c>
    </row>
    <row r="225" spans="1:12" s="276" customFormat="1" ht="45" customHeight="1" x14ac:dyDescent="0.3">
      <c r="A225" s="279" t="s">
        <v>1300</v>
      </c>
      <c r="B225" s="279" t="s">
        <v>1301</v>
      </c>
      <c r="C225" s="279" t="s">
        <v>1302</v>
      </c>
      <c r="D225" s="279" t="s">
        <v>1454</v>
      </c>
      <c r="E225" s="279" t="s">
        <v>32</v>
      </c>
      <c r="F225" s="279" t="s">
        <v>18</v>
      </c>
      <c r="G225" s="279"/>
      <c r="H225" s="279"/>
      <c r="I225" s="279"/>
      <c r="J225" s="279"/>
      <c r="K225" s="279" t="s">
        <v>1304</v>
      </c>
      <c r="L225" s="279" t="s">
        <v>798</v>
      </c>
    </row>
    <row r="226" spans="1:12" s="276" customFormat="1" ht="45" customHeight="1" x14ac:dyDescent="0.3">
      <c r="A226" s="279" t="s">
        <v>1309</v>
      </c>
      <c r="B226" s="279" t="s">
        <v>1310</v>
      </c>
      <c r="C226" s="279" t="s">
        <v>1311</v>
      </c>
      <c r="D226" s="279" t="s">
        <v>1454</v>
      </c>
      <c r="E226" s="279" t="s">
        <v>32</v>
      </c>
      <c r="F226" s="279" t="s">
        <v>18</v>
      </c>
      <c r="G226" s="279"/>
      <c r="H226" s="279"/>
      <c r="I226" s="279"/>
      <c r="J226" s="279"/>
      <c r="K226" s="279" t="s">
        <v>1313</v>
      </c>
      <c r="L226" s="279" t="s">
        <v>798</v>
      </c>
    </row>
    <row r="227" spans="1:12" s="276" customFormat="1" ht="45" customHeight="1" x14ac:dyDescent="0.3">
      <c r="A227" s="279" t="s">
        <v>1315</v>
      </c>
      <c r="B227" s="279" t="s">
        <v>1316</v>
      </c>
      <c r="C227" s="279" t="s">
        <v>1317</v>
      </c>
      <c r="D227" s="279" t="s">
        <v>1453</v>
      </c>
      <c r="E227" s="279" t="s">
        <v>9</v>
      </c>
      <c r="F227" s="279" t="s">
        <v>18</v>
      </c>
      <c r="G227" s="279"/>
      <c r="H227" s="279"/>
      <c r="I227" s="279"/>
      <c r="J227" s="279"/>
      <c r="K227" s="279" t="s">
        <v>1318</v>
      </c>
      <c r="L227" s="279" t="s">
        <v>798</v>
      </c>
    </row>
    <row r="228" spans="1:12" s="276" customFormat="1" ht="45" customHeight="1" x14ac:dyDescent="0.3">
      <c r="A228" s="279" t="s">
        <v>1320</v>
      </c>
      <c r="B228" s="279" t="s">
        <v>1321</v>
      </c>
      <c r="C228" s="279" t="s">
        <v>1322</v>
      </c>
      <c r="D228" s="279" t="s">
        <v>1453</v>
      </c>
      <c r="E228" s="279" t="s">
        <v>9</v>
      </c>
      <c r="F228" s="279" t="s">
        <v>18</v>
      </c>
      <c r="G228" s="279"/>
      <c r="H228" s="279"/>
      <c r="I228" s="279"/>
      <c r="J228" s="279"/>
      <c r="K228" s="279" t="s">
        <v>1323</v>
      </c>
      <c r="L228" s="279" t="s">
        <v>798</v>
      </c>
    </row>
    <row r="229" spans="1:12" s="276" customFormat="1" ht="45" customHeight="1" x14ac:dyDescent="0.3">
      <c r="A229" s="279" t="s">
        <v>1329</v>
      </c>
      <c r="B229" s="279" t="s">
        <v>1330</v>
      </c>
      <c r="C229" s="279" t="s">
        <v>1331</v>
      </c>
      <c r="D229" s="279" t="s">
        <v>1453</v>
      </c>
      <c r="E229" s="279" t="s">
        <v>9</v>
      </c>
      <c r="F229" s="279" t="s">
        <v>18</v>
      </c>
      <c r="G229" s="279"/>
      <c r="H229" s="279"/>
      <c r="I229" s="279"/>
      <c r="J229" s="279"/>
      <c r="K229" s="279" t="s">
        <v>1332</v>
      </c>
      <c r="L229" s="279" t="s">
        <v>798</v>
      </c>
    </row>
    <row r="230" spans="1:12" s="276" customFormat="1" ht="45" customHeight="1" x14ac:dyDescent="0.3">
      <c r="A230" s="279" t="s">
        <v>1334</v>
      </c>
      <c r="B230" s="279" t="s">
        <v>1335</v>
      </c>
      <c r="C230" s="279" t="s">
        <v>1336</v>
      </c>
      <c r="D230" s="279" t="s">
        <v>1453</v>
      </c>
      <c r="E230" s="279" t="s">
        <v>9</v>
      </c>
      <c r="F230" s="279" t="s">
        <v>18</v>
      </c>
      <c r="G230" s="279"/>
      <c r="H230" s="279"/>
      <c r="I230" s="279"/>
      <c r="J230" s="279"/>
      <c r="K230" s="279" t="s">
        <v>1337</v>
      </c>
      <c r="L230" s="279" t="s">
        <v>798</v>
      </c>
    </row>
    <row r="231" spans="1:12" s="276" customFormat="1" ht="45" customHeight="1" x14ac:dyDescent="0.3">
      <c r="A231" s="279" t="s">
        <v>1339</v>
      </c>
      <c r="B231" s="279" t="s">
        <v>1340</v>
      </c>
      <c r="C231" s="279" t="s">
        <v>1341</v>
      </c>
      <c r="D231" s="279" t="s">
        <v>1453</v>
      </c>
      <c r="E231" s="279" t="s">
        <v>9</v>
      </c>
      <c r="F231" s="279" t="s">
        <v>18</v>
      </c>
      <c r="G231" s="279"/>
      <c r="H231" s="279"/>
      <c r="I231" s="279"/>
      <c r="J231" s="279"/>
      <c r="K231" s="279" t="s">
        <v>1337</v>
      </c>
      <c r="L231" s="279" t="s">
        <v>798</v>
      </c>
    </row>
    <row r="232" spans="1:12" s="276" customFormat="1" ht="45" customHeight="1" x14ac:dyDescent="0.3">
      <c r="A232" s="279" t="s">
        <v>1343</v>
      </c>
      <c r="B232" s="279" t="s">
        <v>1344</v>
      </c>
      <c r="C232" s="279" t="s">
        <v>1311</v>
      </c>
      <c r="D232" s="279" t="s">
        <v>1453</v>
      </c>
      <c r="E232" s="279" t="s">
        <v>9</v>
      </c>
      <c r="F232" s="279" t="s">
        <v>18</v>
      </c>
      <c r="G232" s="279"/>
      <c r="H232" s="279"/>
      <c r="I232" s="279"/>
      <c r="J232" s="279"/>
      <c r="K232" s="279" t="s">
        <v>1337</v>
      </c>
      <c r="L232" s="279" t="s">
        <v>798</v>
      </c>
    </row>
    <row r="233" spans="1:12" s="276" customFormat="1" ht="45" customHeight="1" x14ac:dyDescent="0.3">
      <c r="A233" s="279" t="s">
        <v>1346</v>
      </c>
      <c r="B233" s="279" t="s">
        <v>1347</v>
      </c>
      <c r="C233" s="279" t="s">
        <v>1348</v>
      </c>
      <c r="D233" s="279" t="s">
        <v>1453</v>
      </c>
      <c r="E233" s="279" t="s">
        <v>9</v>
      </c>
      <c r="F233" s="279" t="s">
        <v>18</v>
      </c>
      <c r="G233" s="279"/>
      <c r="H233" s="279"/>
      <c r="I233" s="279"/>
      <c r="J233" s="279"/>
      <c r="K233" s="279" t="s">
        <v>1337</v>
      </c>
      <c r="L233" s="279" t="s">
        <v>798</v>
      </c>
    </row>
    <row r="234" spans="1:12" s="276" customFormat="1" ht="45" customHeight="1" x14ac:dyDescent="0.3">
      <c r="A234" s="279" t="s">
        <v>1350</v>
      </c>
      <c r="B234" s="279" t="s">
        <v>1335</v>
      </c>
      <c r="C234" s="279" t="s">
        <v>1317</v>
      </c>
      <c r="D234" s="279" t="s">
        <v>1453</v>
      </c>
      <c r="E234" s="279" t="s">
        <v>9</v>
      </c>
      <c r="F234" s="279" t="s">
        <v>18</v>
      </c>
      <c r="G234" s="279"/>
      <c r="H234" s="279"/>
      <c r="I234" s="279"/>
      <c r="J234" s="279"/>
      <c r="K234" s="279" t="s">
        <v>1323</v>
      </c>
      <c r="L234" s="279" t="s">
        <v>798</v>
      </c>
    </row>
    <row r="235" spans="1:12" s="276" customFormat="1" ht="45" customHeight="1" x14ac:dyDescent="0.3">
      <c r="A235" s="279" t="s">
        <v>1352</v>
      </c>
      <c r="B235" s="279" t="s">
        <v>1353</v>
      </c>
      <c r="C235" s="279" t="s">
        <v>1354</v>
      </c>
      <c r="D235" s="279" t="s">
        <v>1453</v>
      </c>
      <c r="E235" s="279" t="s">
        <v>9</v>
      </c>
      <c r="F235" s="279" t="s">
        <v>18</v>
      </c>
      <c r="G235" s="279"/>
      <c r="H235" s="279"/>
      <c r="I235" s="279"/>
      <c r="J235" s="279"/>
      <c r="K235" s="279" t="s">
        <v>1337</v>
      </c>
      <c r="L235" s="279" t="s">
        <v>798</v>
      </c>
    </row>
    <row r="236" spans="1:12" s="276" customFormat="1" ht="45" customHeight="1" x14ac:dyDescent="0.3">
      <c r="A236" s="279" t="s">
        <v>1356</v>
      </c>
      <c r="B236" s="279" t="s">
        <v>1353</v>
      </c>
      <c r="C236" s="279" t="s">
        <v>1357</v>
      </c>
      <c r="D236" s="279" t="s">
        <v>1453</v>
      </c>
      <c r="E236" s="279" t="s">
        <v>9</v>
      </c>
      <c r="F236" s="279" t="s">
        <v>18</v>
      </c>
      <c r="G236" s="279"/>
      <c r="H236" s="279"/>
      <c r="I236" s="279"/>
      <c r="J236" s="279"/>
      <c r="K236" s="279" t="s">
        <v>1337</v>
      </c>
      <c r="L236" s="279" t="s">
        <v>798</v>
      </c>
    </row>
    <row r="237" spans="1:12" s="276" customFormat="1" ht="45" customHeight="1" x14ac:dyDescent="0.3">
      <c r="A237" s="279" t="s">
        <v>1284</v>
      </c>
      <c r="B237" s="279" t="s">
        <v>1285</v>
      </c>
      <c r="C237" s="279" t="s">
        <v>1286</v>
      </c>
      <c r="D237" s="279" t="s">
        <v>1452</v>
      </c>
      <c r="E237" s="279" t="s">
        <v>32</v>
      </c>
      <c r="F237" s="279" t="s">
        <v>10</v>
      </c>
      <c r="G237" s="279"/>
      <c r="H237" s="279"/>
      <c r="I237" s="279"/>
      <c r="J237" s="279"/>
      <c r="K237" s="279"/>
      <c r="L237" s="279"/>
    </row>
  </sheetData>
  <sortState xmlns:xlrd2="http://schemas.microsoft.com/office/spreadsheetml/2017/richdata2" ref="A3:L237">
    <sortCondition ref="L3:L237"/>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6051-284D-4B46-8725-D2E780E2570C}">
  <dimension ref="A1:K67"/>
  <sheetViews>
    <sheetView topLeftCell="A62" workbookViewId="0">
      <selection activeCell="J66" sqref="J66"/>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1" spans="1:11" x14ac:dyDescent="0.3">
      <c r="A1">
        <f>COUNTA(A3:A100)</f>
        <v>65</v>
      </c>
      <c r="F1">
        <f>COUNTIF(F3:F100,"yes")</f>
        <v>14</v>
      </c>
    </row>
    <row r="2" spans="1:11" ht="31.2" x14ac:dyDescent="0.3">
      <c r="A2" t="s">
        <v>0</v>
      </c>
      <c r="B2" t="s">
        <v>1</v>
      </c>
      <c r="C2" t="s">
        <v>2</v>
      </c>
      <c r="D2" s="16" t="s">
        <v>3</v>
      </c>
      <c r="E2" s="16" t="s">
        <v>4</v>
      </c>
      <c r="F2" s="16" t="s">
        <v>566</v>
      </c>
      <c r="G2" s="4" t="s">
        <v>557</v>
      </c>
      <c r="H2" s="4" t="s">
        <v>558</v>
      </c>
      <c r="I2" s="4" t="s">
        <v>559</v>
      </c>
      <c r="J2" s="4" t="s">
        <v>556</v>
      </c>
      <c r="K2" s="4" t="s">
        <v>5</v>
      </c>
    </row>
    <row r="3" spans="1:11" ht="45" customHeight="1" x14ac:dyDescent="0.3">
      <c r="A3" s="277" t="s">
        <v>759</v>
      </c>
      <c r="B3" s="277" t="s">
        <v>760</v>
      </c>
      <c r="C3" s="277" t="s">
        <v>761</v>
      </c>
      <c r="D3" s="277" t="s">
        <v>1454</v>
      </c>
      <c r="E3" s="277" t="s">
        <v>32</v>
      </c>
      <c r="F3" s="277" t="s">
        <v>10</v>
      </c>
      <c r="G3" s="278"/>
      <c r="H3" s="278"/>
      <c r="I3" s="278"/>
      <c r="J3" s="277"/>
      <c r="K3" s="277"/>
    </row>
    <row r="4" spans="1:11" ht="45" customHeight="1" x14ac:dyDescent="0.3">
      <c r="A4" s="277" t="s">
        <v>768</v>
      </c>
      <c r="B4" s="277" t="s">
        <v>769</v>
      </c>
      <c r="C4" s="277" t="s">
        <v>770</v>
      </c>
      <c r="D4" s="277" t="s">
        <v>1454</v>
      </c>
      <c r="E4" s="277" t="s">
        <v>32</v>
      </c>
      <c r="F4" s="277" t="s">
        <v>10</v>
      </c>
      <c r="G4" s="278"/>
      <c r="H4" s="278"/>
      <c r="I4" s="278"/>
      <c r="J4" s="277"/>
      <c r="K4" s="277"/>
    </row>
    <row r="5" spans="1:11" ht="45" customHeight="1" x14ac:dyDescent="0.3">
      <c r="A5" s="277" t="s">
        <v>773</v>
      </c>
      <c r="B5" s="277" t="s">
        <v>774</v>
      </c>
      <c r="C5" s="277" t="s">
        <v>775</v>
      </c>
      <c r="D5" s="277" t="s">
        <v>1454</v>
      </c>
      <c r="E5" s="277" t="s">
        <v>32</v>
      </c>
      <c r="F5" s="277" t="s">
        <v>10</v>
      </c>
      <c r="G5" s="278"/>
      <c r="H5" s="278"/>
      <c r="I5" s="278"/>
      <c r="J5" s="277"/>
      <c r="K5" s="277"/>
    </row>
    <row r="6" spans="1:11" ht="45" customHeight="1" x14ac:dyDescent="0.3">
      <c r="A6" s="277" t="s">
        <v>778</v>
      </c>
      <c r="B6" s="277" t="s">
        <v>779</v>
      </c>
      <c r="C6" s="277" t="s">
        <v>780</v>
      </c>
      <c r="D6" s="277" t="s">
        <v>1454</v>
      </c>
      <c r="E6" s="277" t="s">
        <v>32</v>
      </c>
      <c r="F6" s="277" t="s">
        <v>10</v>
      </c>
      <c r="G6" s="278"/>
      <c r="H6" s="278"/>
      <c r="I6" s="278"/>
      <c r="J6" s="277"/>
      <c r="K6" s="277"/>
    </row>
    <row r="7" spans="1:11" ht="45" customHeight="1" x14ac:dyDescent="0.3">
      <c r="A7" s="277" t="s">
        <v>783</v>
      </c>
      <c r="B7" s="277" t="s">
        <v>784</v>
      </c>
      <c r="C7" s="277" t="s">
        <v>785</v>
      </c>
      <c r="D7" s="277" t="s">
        <v>1454</v>
      </c>
      <c r="E7" s="277" t="s">
        <v>32</v>
      </c>
      <c r="F7" s="277" t="s">
        <v>10</v>
      </c>
      <c r="G7" s="278"/>
      <c r="H7" s="278"/>
      <c r="I7" s="278"/>
      <c r="J7" s="277"/>
      <c r="K7" s="277"/>
    </row>
    <row r="8" spans="1:11" ht="45" customHeight="1" x14ac:dyDescent="0.3">
      <c r="A8" s="277" t="s">
        <v>788</v>
      </c>
      <c r="B8" s="277" t="s">
        <v>789</v>
      </c>
      <c r="C8" s="277" t="s">
        <v>790</v>
      </c>
      <c r="D8" s="277" t="s">
        <v>1454</v>
      </c>
      <c r="E8" s="277" t="s">
        <v>32</v>
      </c>
      <c r="F8" s="277" t="s">
        <v>10</v>
      </c>
      <c r="G8" s="278"/>
      <c r="H8" s="278"/>
      <c r="I8" s="278"/>
      <c r="J8" s="277"/>
      <c r="K8" s="277"/>
    </row>
    <row r="9" spans="1:11" ht="45" customHeight="1" x14ac:dyDescent="0.3">
      <c r="A9" s="277" t="s">
        <v>33</v>
      </c>
      <c r="B9" s="277" t="s">
        <v>34</v>
      </c>
      <c r="C9" s="277" t="s">
        <v>35</v>
      </c>
      <c r="D9" s="277" t="s">
        <v>1454</v>
      </c>
      <c r="E9" s="277" t="s">
        <v>32</v>
      </c>
      <c r="F9" s="277" t="s">
        <v>10</v>
      </c>
      <c r="G9" s="278"/>
      <c r="H9" s="278"/>
      <c r="I9" s="278"/>
      <c r="J9" s="277"/>
      <c r="K9" s="277"/>
    </row>
    <row r="10" spans="1:11" ht="45" customHeight="1" x14ac:dyDescent="0.3">
      <c r="A10" s="277" t="s">
        <v>837</v>
      </c>
      <c r="B10" s="277" t="s">
        <v>838</v>
      </c>
      <c r="C10" s="277" t="s">
        <v>839</v>
      </c>
      <c r="D10" s="277" t="s">
        <v>1454</v>
      </c>
      <c r="E10" s="277" t="s">
        <v>32</v>
      </c>
      <c r="F10" s="277" t="s">
        <v>10</v>
      </c>
      <c r="G10" s="278"/>
      <c r="H10" s="278"/>
      <c r="I10" s="278"/>
      <c r="J10" s="277"/>
      <c r="K10" s="277"/>
    </row>
    <row r="11" spans="1:11" ht="45" customHeight="1" x14ac:dyDescent="0.3">
      <c r="A11" s="277" t="s">
        <v>842</v>
      </c>
      <c r="B11" s="277" t="s">
        <v>843</v>
      </c>
      <c r="C11" s="277" t="s">
        <v>844</v>
      </c>
      <c r="D11" s="277" t="s">
        <v>1454</v>
      </c>
      <c r="E11" s="277" t="s">
        <v>32</v>
      </c>
      <c r="F11" s="277" t="s">
        <v>10</v>
      </c>
      <c r="G11" s="278"/>
      <c r="H11" s="278"/>
      <c r="I11" s="278"/>
      <c r="J11" s="277"/>
      <c r="K11" s="277"/>
    </row>
    <row r="12" spans="1:11" ht="45" customHeight="1" x14ac:dyDescent="0.3">
      <c r="A12" s="277" t="s">
        <v>847</v>
      </c>
      <c r="B12" s="277" t="s">
        <v>848</v>
      </c>
      <c r="C12" s="277" t="s">
        <v>849</v>
      </c>
      <c r="D12" s="277" t="s">
        <v>1454</v>
      </c>
      <c r="E12" s="277" t="s">
        <v>32</v>
      </c>
      <c r="F12" s="277" t="s">
        <v>10</v>
      </c>
      <c r="G12" s="278"/>
      <c r="H12" s="278"/>
      <c r="I12" s="278"/>
      <c r="J12" s="277"/>
      <c r="K12" s="277"/>
    </row>
    <row r="13" spans="1:11" ht="45" customHeight="1" x14ac:dyDescent="0.3">
      <c r="A13" s="277" t="s">
        <v>852</v>
      </c>
      <c r="B13" s="277" t="s">
        <v>853</v>
      </c>
      <c r="C13" s="277" t="s">
        <v>854</v>
      </c>
      <c r="D13" s="277" t="s">
        <v>1454</v>
      </c>
      <c r="E13" s="277" t="s">
        <v>32</v>
      </c>
      <c r="F13" s="277" t="s">
        <v>10</v>
      </c>
      <c r="G13" s="278"/>
      <c r="H13" s="278"/>
      <c r="I13" s="278"/>
      <c r="J13" s="277"/>
      <c r="K13" s="277"/>
    </row>
    <row r="14" spans="1:11" ht="45" customHeight="1" x14ac:dyDescent="0.3">
      <c r="A14" s="277" t="s">
        <v>857</v>
      </c>
      <c r="B14" s="277" t="s">
        <v>858</v>
      </c>
      <c r="C14" s="277" t="s">
        <v>859</v>
      </c>
      <c r="D14" s="277" t="s">
        <v>1454</v>
      </c>
      <c r="E14" s="277" t="s">
        <v>32</v>
      </c>
      <c r="F14" s="277" t="s">
        <v>10</v>
      </c>
      <c r="G14" s="278"/>
      <c r="H14" s="278"/>
      <c r="I14" s="278"/>
      <c r="J14" s="277"/>
      <c r="K14" s="277"/>
    </row>
    <row r="15" spans="1:11" ht="45" customHeight="1" x14ac:dyDescent="0.3">
      <c r="A15" s="277" t="s">
        <v>862</v>
      </c>
      <c r="B15" s="277" t="s">
        <v>863</v>
      </c>
      <c r="C15" s="277" t="s">
        <v>864</v>
      </c>
      <c r="D15" s="277" t="s">
        <v>1454</v>
      </c>
      <c r="E15" s="277" t="s">
        <v>32</v>
      </c>
      <c r="F15" s="277" t="s">
        <v>10</v>
      </c>
      <c r="G15" s="278"/>
      <c r="H15" s="278"/>
      <c r="I15" s="278"/>
      <c r="J15" s="277"/>
      <c r="K15" s="277"/>
    </row>
    <row r="16" spans="1:11" ht="45" customHeight="1" x14ac:dyDescent="0.3">
      <c r="A16" s="277" t="s">
        <v>92</v>
      </c>
      <c r="B16" s="277" t="s">
        <v>93</v>
      </c>
      <c r="C16" s="277" t="s">
        <v>94</v>
      </c>
      <c r="D16" s="277" t="s">
        <v>1453</v>
      </c>
      <c r="E16" s="277" t="s">
        <v>9</v>
      </c>
      <c r="F16" s="277" t="s">
        <v>10</v>
      </c>
      <c r="G16" s="278"/>
      <c r="H16" s="278"/>
      <c r="I16" s="278"/>
      <c r="J16" s="277"/>
      <c r="K16" s="277" t="s">
        <v>95</v>
      </c>
    </row>
    <row r="17" spans="1:11" ht="45" customHeight="1" x14ac:dyDescent="0.3">
      <c r="A17" s="277" t="s">
        <v>131</v>
      </c>
      <c r="B17" s="277" t="s">
        <v>132</v>
      </c>
      <c r="C17" s="277" t="s">
        <v>133</v>
      </c>
      <c r="D17" s="277" t="s">
        <v>1452</v>
      </c>
      <c r="E17" s="277" t="s">
        <v>32</v>
      </c>
      <c r="F17" s="277" t="s">
        <v>10</v>
      </c>
      <c r="G17" s="278"/>
      <c r="H17" s="278"/>
      <c r="I17" s="278"/>
      <c r="J17" s="277"/>
      <c r="K17" s="277"/>
    </row>
    <row r="18" spans="1:11" ht="45" customHeight="1" x14ac:dyDescent="0.3">
      <c r="A18" s="277" t="s">
        <v>698</v>
      </c>
      <c r="B18" s="277" t="s">
        <v>699</v>
      </c>
      <c r="C18" s="277" t="s">
        <v>700</v>
      </c>
      <c r="D18" s="277" t="s">
        <v>1454</v>
      </c>
      <c r="E18" s="277" t="s">
        <v>32</v>
      </c>
      <c r="F18" s="277" t="s">
        <v>18</v>
      </c>
      <c r="G18" s="278"/>
      <c r="H18" s="278"/>
      <c r="I18" s="278"/>
      <c r="J18" s="277"/>
      <c r="K18" s="277" t="s">
        <v>59</v>
      </c>
    </row>
    <row r="19" spans="1:11" ht="45" customHeight="1" x14ac:dyDescent="0.3">
      <c r="A19" s="277" t="s">
        <v>165</v>
      </c>
      <c r="B19" s="277" t="s">
        <v>166</v>
      </c>
      <c r="C19" s="277" t="s">
        <v>167</v>
      </c>
      <c r="D19" s="277" t="s">
        <v>1454</v>
      </c>
      <c r="E19" s="277" t="s">
        <v>32</v>
      </c>
      <c r="F19" s="277" t="s">
        <v>10</v>
      </c>
      <c r="G19" s="278"/>
      <c r="H19" s="278"/>
      <c r="I19" s="278"/>
      <c r="J19" s="277"/>
      <c r="K19" s="277" t="s">
        <v>168</v>
      </c>
    </row>
    <row r="20" spans="1:11" ht="45" customHeight="1" x14ac:dyDescent="0.3">
      <c r="A20" s="277" t="s">
        <v>169</v>
      </c>
      <c r="B20" s="277" t="s">
        <v>170</v>
      </c>
      <c r="C20" s="277" t="s">
        <v>171</v>
      </c>
      <c r="D20" s="277" t="s">
        <v>1454</v>
      </c>
      <c r="E20" s="277" t="s">
        <v>32</v>
      </c>
      <c r="F20" s="277" t="s">
        <v>10</v>
      </c>
      <c r="G20" s="278"/>
      <c r="H20" s="278"/>
      <c r="I20" s="278"/>
      <c r="J20" s="277"/>
      <c r="K20" s="277" t="s">
        <v>168</v>
      </c>
    </row>
    <row r="21" spans="1:11" ht="45" customHeight="1" x14ac:dyDescent="0.3">
      <c r="A21" s="277" t="s">
        <v>172</v>
      </c>
      <c r="B21" s="277" t="s">
        <v>173</v>
      </c>
      <c r="C21" s="277" t="s">
        <v>174</v>
      </c>
      <c r="D21" s="277" t="s">
        <v>1453</v>
      </c>
      <c r="E21" s="277" t="s">
        <v>9</v>
      </c>
      <c r="F21" s="277" t="s">
        <v>18</v>
      </c>
      <c r="G21" s="278"/>
      <c r="H21" s="278"/>
      <c r="I21" s="278"/>
      <c r="J21" s="277"/>
      <c r="K21" s="277"/>
    </row>
    <row r="22" spans="1:11" ht="45" customHeight="1" x14ac:dyDescent="0.3">
      <c r="A22" s="277" t="s">
        <v>175</v>
      </c>
      <c r="B22" s="277" t="s">
        <v>176</v>
      </c>
      <c r="C22" s="277" t="s">
        <v>177</v>
      </c>
      <c r="D22" s="277" t="s">
        <v>1453</v>
      </c>
      <c r="E22" s="277" t="s">
        <v>9</v>
      </c>
      <c r="F22" s="277" t="s">
        <v>10</v>
      </c>
      <c r="G22" s="278"/>
      <c r="H22" s="278"/>
      <c r="I22" s="278"/>
      <c r="J22" s="277"/>
      <c r="K22" s="277"/>
    </row>
    <row r="23" spans="1:11" ht="45" customHeight="1" x14ac:dyDescent="0.3">
      <c r="A23" s="277" t="s">
        <v>178</v>
      </c>
      <c r="B23" s="277" t="s">
        <v>179</v>
      </c>
      <c r="C23" s="277" t="s">
        <v>180</v>
      </c>
      <c r="D23" s="277" t="s">
        <v>1453</v>
      </c>
      <c r="E23" s="277" t="s">
        <v>9</v>
      </c>
      <c r="F23" s="277" t="s">
        <v>10</v>
      </c>
      <c r="G23" s="278"/>
      <c r="H23" s="278"/>
      <c r="I23" s="278"/>
      <c r="J23" s="277"/>
      <c r="K23" s="277"/>
    </row>
    <row r="24" spans="1:11" ht="45" customHeight="1" x14ac:dyDescent="0.3">
      <c r="A24" s="277" t="s">
        <v>181</v>
      </c>
      <c r="B24" s="277" t="s">
        <v>182</v>
      </c>
      <c r="C24" s="277" t="s">
        <v>183</v>
      </c>
      <c r="D24" s="277" t="s">
        <v>1453</v>
      </c>
      <c r="E24" s="277" t="s">
        <v>9</v>
      </c>
      <c r="F24" s="277" t="s">
        <v>18</v>
      </c>
      <c r="G24" s="278"/>
      <c r="H24" s="278"/>
      <c r="I24" s="278"/>
      <c r="J24" s="277"/>
      <c r="K24" s="277"/>
    </row>
    <row r="25" spans="1:11" ht="45" customHeight="1" x14ac:dyDescent="0.3">
      <c r="A25" s="277" t="s">
        <v>953</v>
      </c>
      <c r="B25" s="277" t="s">
        <v>954</v>
      </c>
      <c r="C25" s="277" t="s">
        <v>955</v>
      </c>
      <c r="D25" s="277" t="s">
        <v>1454</v>
      </c>
      <c r="E25" s="277" t="s">
        <v>32</v>
      </c>
      <c r="F25" s="277" t="s">
        <v>10</v>
      </c>
      <c r="G25" s="278"/>
      <c r="H25" s="278"/>
      <c r="I25" s="278"/>
      <c r="J25" s="277"/>
      <c r="K25" s="277"/>
    </row>
    <row r="26" spans="1:11" ht="45" customHeight="1" x14ac:dyDescent="0.3">
      <c r="A26" s="277" t="s">
        <v>199</v>
      </c>
      <c r="B26" s="277" t="s">
        <v>200</v>
      </c>
      <c r="C26" s="277" t="s">
        <v>201</v>
      </c>
      <c r="D26" s="277" t="s">
        <v>1453</v>
      </c>
      <c r="E26" s="277" t="s">
        <v>32</v>
      </c>
      <c r="F26" s="277" t="s">
        <v>10</v>
      </c>
      <c r="G26" s="278"/>
      <c r="H26" s="278"/>
      <c r="I26" s="278"/>
      <c r="J26" s="277"/>
      <c r="K26" s="277" t="s">
        <v>102</v>
      </c>
    </row>
    <row r="27" spans="1:11" ht="45" customHeight="1" x14ac:dyDescent="0.3">
      <c r="A27" s="277" t="s">
        <v>202</v>
      </c>
      <c r="B27" s="277" t="s">
        <v>203</v>
      </c>
      <c r="C27" s="277" t="s">
        <v>204</v>
      </c>
      <c r="D27" s="277" t="s">
        <v>1453</v>
      </c>
      <c r="E27" s="277" t="s">
        <v>32</v>
      </c>
      <c r="F27" s="277" t="s">
        <v>10</v>
      </c>
      <c r="G27" s="278"/>
      <c r="H27" s="278"/>
      <c r="I27" s="278"/>
      <c r="J27" s="277"/>
      <c r="K27" s="277" t="s">
        <v>102</v>
      </c>
    </row>
    <row r="28" spans="1:11" ht="45" customHeight="1" x14ac:dyDescent="0.3">
      <c r="A28" s="277" t="s">
        <v>205</v>
      </c>
      <c r="B28" s="277" t="s">
        <v>206</v>
      </c>
      <c r="C28" s="277" t="s">
        <v>207</v>
      </c>
      <c r="D28" s="277" t="s">
        <v>1453</v>
      </c>
      <c r="E28" s="277" t="s">
        <v>32</v>
      </c>
      <c r="F28" s="277" t="s">
        <v>10</v>
      </c>
      <c r="G28" s="278"/>
      <c r="H28" s="278"/>
      <c r="I28" s="278"/>
      <c r="J28" s="277"/>
      <c r="K28" s="277" t="s">
        <v>102</v>
      </c>
    </row>
    <row r="29" spans="1:11" ht="45" customHeight="1" x14ac:dyDescent="0.3">
      <c r="A29" s="277" t="s">
        <v>208</v>
      </c>
      <c r="B29" s="277" t="s">
        <v>209</v>
      </c>
      <c r="C29" s="277" t="s">
        <v>210</v>
      </c>
      <c r="D29" s="277" t="s">
        <v>1453</v>
      </c>
      <c r="E29" s="277" t="s">
        <v>32</v>
      </c>
      <c r="F29" s="277" t="s">
        <v>10</v>
      </c>
      <c r="G29" s="278"/>
      <c r="H29" s="278"/>
      <c r="I29" s="278"/>
      <c r="J29" s="277"/>
      <c r="K29" s="277" t="s">
        <v>102</v>
      </c>
    </row>
    <row r="30" spans="1:11" ht="45" customHeight="1" x14ac:dyDescent="0.3">
      <c r="A30" s="277" t="s">
        <v>211</v>
      </c>
      <c r="B30" s="277" t="s">
        <v>212</v>
      </c>
      <c r="C30" s="277" t="s">
        <v>213</v>
      </c>
      <c r="D30" s="277" t="s">
        <v>1453</v>
      </c>
      <c r="E30" s="277" t="s">
        <v>9</v>
      </c>
      <c r="F30" s="277" t="s">
        <v>18</v>
      </c>
      <c r="G30" s="278"/>
      <c r="H30" s="278"/>
      <c r="I30" s="278"/>
      <c r="J30" s="277"/>
      <c r="K30" s="277"/>
    </row>
    <row r="31" spans="1:11" ht="45" customHeight="1" x14ac:dyDescent="0.3">
      <c r="A31" s="277" t="s">
        <v>214</v>
      </c>
      <c r="B31" s="277" t="s">
        <v>215</v>
      </c>
      <c r="C31" s="277" t="s">
        <v>216</v>
      </c>
      <c r="D31" s="277" t="s">
        <v>1453</v>
      </c>
      <c r="E31" s="277" t="s">
        <v>9</v>
      </c>
      <c r="F31" s="277" t="s">
        <v>10</v>
      </c>
      <c r="G31" s="278"/>
      <c r="H31" s="278"/>
      <c r="I31" s="278"/>
      <c r="J31" s="277"/>
      <c r="K31" s="277"/>
    </row>
    <row r="32" spans="1:11" ht="45" customHeight="1" x14ac:dyDescent="0.3">
      <c r="A32" s="277" t="s">
        <v>217</v>
      </c>
      <c r="B32" s="277" t="s">
        <v>218</v>
      </c>
      <c r="C32" s="277" t="s">
        <v>219</v>
      </c>
      <c r="D32" s="277" t="s">
        <v>1453</v>
      </c>
      <c r="E32" s="277" t="s">
        <v>9</v>
      </c>
      <c r="F32" s="277" t="s">
        <v>10</v>
      </c>
      <c r="G32" s="278"/>
      <c r="H32" s="278"/>
      <c r="I32" s="278"/>
      <c r="J32" s="277"/>
      <c r="K32" s="277"/>
    </row>
    <row r="33" spans="1:11" ht="45" customHeight="1" x14ac:dyDescent="0.3">
      <c r="A33" s="277" t="s">
        <v>220</v>
      </c>
      <c r="B33" s="277" t="s">
        <v>980</v>
      </c>
      <c r="C33" s="277" t="s">
        <v>981</v>
      </c>
      <c r="D33" s="277" t="s">
        <v>1453</v>
      </c>
      <c r="E33" s="277" t="s">
        <v>9</v>
      </c>
      <c r="F33" s="277" t="s">
        <v>18</v>
      </c>
      <c r="G33" s="278"/>
      <c r="H33" s="278"/>
      <c r="I33" s="278"/>
      <c r="J33" s="277"/>
      <c r="K33" s="277"/>
    </row>
    <row r="34" spans="1:11" ht="45" customHeight="1" x14ac:dyDescent="0.3">
      <c r="A34" s="277" t="s">
        <v>232</v>
      </c>
      <c r="B34" s="277" t="s">
        <v>233</v>
      </c>
      <c r="C34" s="277" t="s">
        <v>234</v>
      </c>
      <c r="D34" s="277" t="s">
        <v>1453</v>
      </c>
      <c r="E34" s="277" t="s">
        <v>32</v>
      </c>
      <c r="F34" s="277" t="s">
        <v>10</v>
      </c>
      <c r="G34" s="278"/>
      <c r="H34" s="278"/>
      <c r="I34" s="278"/>
      <c r="J34" s="277"/>
      <c r="K34" s="277" t="s">
        <v>235</v>
      </c>
    </row>
    <row r="35" spans="1:11" ht="45" customHeight="1" x14ac:dyDescent="0.3">
      <c r="A35" s="277" t="s">
        <v>236</v>
      </c>
      <c r="B35" s="277" t="s">
        <v>237</v>
      </c>
      <c r="C35" s="277" t="s">
        <v>238</v>
      </c>
      <c r="D35" s="277" t="s">
        <v>1453</v>
      </c>
      <c r="E35" s="277" t="s">
        <v>32</v>
      </c>
      <c r="F35" s="277" t="s">
        <v>10</v>
      </c>
      <c r="G35" s="278"/>
      <c r="H35" s="278"/>
      <c r="I35" s="278"/>
      <c r="J35" s="277"/>
      <c r="K35" s="277" t="s">
        <v>235</v>
      </c>
    </row>
    <row r="36" spans="1:11" ht="45" customHeight="1" x14ac:dyDescent="0.3">
      <c r="A36" s="277" t="s">
        <v>239</v>
      </c>
      <c r="B36" s="277" t="s">
        <v>240</v>
      </c>
      <c r="C36" s="277" t="s">
        <v>241</v>
      </c>
      <c r="D36" s="277" t="s">
        <v>1453</v>
      </c>
      <c r="E36" s="277" t="s">
        <v>32</v>
      </c>
      <c r="F36" s="277" t="s">
        <v>10</v>
      </c>
      <c r="G36" s="278"/>
      <c r="H36" s="278"/>
      <c r="I36" s="278"/>
      <c r="J36" s="277"/>
      <c r="K36" s="277" t="s">
        <v>235</v>
      </c>
    </row>
    <row r="37" spans="1:11" ht="45" customHeight="1" x14ac:dyDescent="0.3">
      <c r="A37" s="277" t="s">
        <v>242</v>
      </c>
      <c r="B37" s="277" t="s">
        <v>243</v>
      </c>
      <c r="C37" s="277" t="s">
        <v>244</v>
      </c>
      <c r="D37" s="277" t="s">
        <v>1452</v>
      </c>
      <c r="E37" s="277" t="s">
        <v>32</v>
      </c>
      <c r="F37" s="277" t="s">
        <v>10</v>
      </c>
      <c r="G37" s="278"/>
      <c r="H37" s="278"/>
      <c r="I37" s="278"/>
      <c r="J37" s="277"/>
      <c r="K37" s="277"/>
    </row>
    <row r="38" spans="1:11" ht="45" customHeight="1" x14ac:dyDescent="0.3">
      <c r="A38" s="277" t="s">
        <v>245</v>
      </c>
      <c r="B38" s="277" t="s">
        <v>246</v>
      </c>
      <c r="C38" s="277" t="s">
        <v>247</v>
      </c>
      <c r="D38" s="277" t="s">
        <v>1452</v>
      </c>
      <c r="E38" s="277" t="s">
        <v>32</v>
      </c>
      <c r="F38" s="277" t="s">
        <v>10</v>
      </c>
      <c r="G38" s="278"/>
      <c r="H38" s="278"/>
      <c r="I38" s="278"/>
      <c r="J38" s="277"/>
      <c r="K38" s="277"/>
    </row>
    <row r="39" spans="1:11" ht="45" customHeight="1" x14ac:dyDescent="0.3">
      <c r="A39" s="277" t="s">
        <v>248</v>
      </c>
      <c r="B39" s="277" t="s">
        <v>249</v>
      </c>
      <c r="C39" s="277" t="s">
        <v>250</v>
      </c>
      <c r="D39" s="277" t="s">
        <v>1452</v>
      </c>
      <c r="E39" s="277" t="s">
        <v>32</v>
      </c>
      <c r="F39" s="277" t="s">
        <v>10</v>
      </c>
      <c r="G39" s="278"/>
      <c r="H39" s="278"/>
      <c r="I39" s="278"/>
      <c r="J39" s="277"/>
      <c r="K39" s="277"/>
    </row>
    <row r="40" spans="1:11" ht="45" customHeight="1" x14ac:dyDescent="0.3">
      <c r="A40" s="277" t="s">
        <v>251</v>
      </c>
      <c r="B40" s="277" t="s">
        <v>252</v>
      </c>
      <c r="C40" s="277" t="s">
        <v>253</v>
      </c>
      <c r="D40" s="277" t="s">
        <v>1452</v>
      </c>
      <c r="E40" s="277" t="s">
        <v>32</v>
      </c>
      <c r="F40" s="277" t="s">
        <v>10</v>
      </c>
      <c r="G40" s="278"/>
      <c r="H40" s="278"/>
      <c r="I40" s="278"/>
      <c r="J40" s="277"/>
      <c r="K40" s="277"/>
    </row>
    <row r="41" spans="1:11" ht="45" customHeight="1" x14ac:dyDescent="0.3">
      <c r="A41" s="277" t="s">
        <v>254</v>
      </c>
      <c r="B41" s="277" t="s">
        <v>255</v>
      </c>
      <c r="C41" s="277" t="s">
        <v>256</v>
      </c>
      <c r="D41" s="277" t="s">
        <v>1452</v>
      </c>
      <c r="E41" s="277" t="s">
        <v>32</v>
      </c>
      <c r="F41" s="277" t="s">
        <v>10</v>
      </c>
      <c r="G41" s="278"/>
      <c r="H41" s="278"/>
      <c r="I41" s="278"/>
      <c r="J41" s="277"/>
      <c r="K41" s="277"/>
    </row>
    <row r="42" spans="1:11" ht="45" customHeight="1" x14ac:dyDescent="0.3">
      <c r="A42" s="277" t="s">
        <v>257</v>
      </c>
      <c r="B42" s="277" t="s">
        <v>258</v>
      </c>
      <c r="C42" s="277" t="s">
        <v>259</v>
      </c>
      <c r="D42" s="277" t="s">
        <v>1452</v>
      </c>
      <c r="E42" s="277" t="s">
        <v>32</v>
      </c>
      <c r="F42" s="277" t="s">
        <v>10</v>
      </c>
      <c r="G42" s="278"/>
      <c r="H42" s="278"/>
      <c r="I42" s="278"/>
      <c r="J42" s="277"/>
      <c r="K42" s="277"/>
    </row>
    <row r="43" spans="1:11" ht="45" customHeight="1" x14ac:dyDescent="0.3">
      <c r="A43" s="277" t="s">
        <v>260</v>
      </c>
      <c r="B43" s="277" t="s">
        <v>261</v>
      </c>
      <c r="C43" s="277" t="s">
        <v>262</v>
      </c>
      <c r="D43" s="277" t="s">
        <v>1452</v>
      </c>
      <c r="E43" s="277" t="s">
        <v>32</v>
      </c>
      <c r="F43" s="277" t="s">
        <v>18</v>
      </c>
      <c r="G43" s="278"/>
      <c r="H43" s="278"/>
      <c r="I43" s="278"/>
      <c r="J43" s="277"/>
      <c r="K43" s="277"/>
    </row>
    <row r="44" spans="1:11" ht="45" customHeight="1" x14ac:dyDescent="0.3">
      <c r="A44" s="277" t="s">
        <v>1279</v>
      </c>
      <c r="B44" s="277" t="s">
        <v>1280</v>
      </c>
      <c r="C44" s="277" t="s">
        <v>1281</v>
      </c>
      <c r="D44" s="277" t="s">
        <v>1452</v>
      </c>
      <c r="E44" s="277" t="s">
        <v>32</v>
      </c>
      <c r="F44" s="277" t="s">
        <v>10</v>
      </c>
      <c r="G44" s="278"/>
      <c r="H44" s="278"/>
      <c r="I44" s="278"/>
      <c r="J44" s="277"/>
      <c r="K44" s="277" t="s">
        <v>1282</v>
      </c>
    </row>
    <row r="45" spans="1:11" ht="45" customHeight="1" x14ac:dyDescent="0.3">
      <c r="A45" s="277" t="s">
        <v>1015</v>
      </c>
      <c r="B45" s="277" t="s">
        <v>1016</v>
      </c>
      <c r="C45" s="277" t="s">
        <v>1017</v>
      </c>
      <c r="D45" s="277" t="s">
        <v>1452</v>
      </c>
      <c r="E45" s="277" t="s">
        <v>32</v>
      </c>
      <c r="F45" s="277" t="s">
        <v>10</v>
      </c>
      <c r="G45" s="278"/>
      <c r="H45" s="278"/>
      <c r="I45" s="278"/>
      <c r="J45" s="277"/>
      <c r="K45" s="277" t="s">
        <v>1019</v>
      </c>
    </row>
    <row r="46" spans="1:11" ht="45" customHeight="1" x14ac:dyDescent="0.3">
      <c r="A46" s="277" t="s">
        <v>413</v>
      </c>
      <c r="B46" s="277" t="s">
        <v>414</v>
      </c>
      <c r="C46" s="277" t="s">
        <v>415</v>
      </c>
      <c r="D46" s="277" t="s">
        <v>1454</v>
      </c>
      <c r="E46" s="277" t="s">
        <v>32</v>
      </c>
      <c r="F46" s="277" t="s">
        <v>10</v>
      </c>
      <c r="G46" s="278"/>
      <c r="H46" s="278"/>
      <c r="I46" s="278"/>
      <c r="J46" s="277"/>
      <c r="K46" s="277" t="s">
        <v>168</v>
      </c>
    </row>
    <row r="47" spans="1:11" ht="45" customHeight="1" x14ac:dyDescent="0.3">
      <c r="A47" s="277" t="s">
        <v>416</v>
      </c>
      <c r="B47" s="277" t="s">
        <v>417</v>
      </c>
      <c r="C47" s="277" t="s">
        <v>418</v>
      </c>
      <c r="D47" s="277" t="s">
        <v>1454</v>
      </c>
      <c r="E47" s="277" t="s">
        <v>32</v>
      </c>
      <c r="F47" s="277" t="s">
        <v>10</v>
      </c>
      <c r="G47" s="278"/>
      <c r="H47" s="278"/>
      <c r="I47" s="278"/>
      <c r="J47" s="277"/>
      <c r="K47" s="277" t="s">
        <v>168</v>
      </c>
    </row>
    <row r="48" spans="1:11" ht="45" customHeight="1" x14ac:dyDescent="0.3">
      <c r="A48" s="277" t="s">
        <v>432</v>
      </c>
      <c r="B48" s="277" t="s">
        <v>433</v>
      </c>
      <c r="C48" s="277" t="s">
        <v>434</v>
      </c>
      <c r="D48" s="277" t="s">
        <v>1453</v>
      </c>
      <c r="E48" s="277" t="s">
        <v>9</v>
      </c>
      <c r="F48" s="277" t="s">
        <v>10</v>
      </c>
      <c r="G48" s="278"/>
      <c r="H48" s="278"/>
      <c r="I48" s="278"/>
      <c r="J48" s="277"/>
      <c r="K48" s="277" t="s">
        <v>43</v>
      </c>
    </row>
    <row r="49" spans="1:11" ht="45" customHeight="1" x14ac:dyDescent="0.3">
      <c r="A49" s="277" t="s">
        <v>435</v>
      </c>
      <c r="B49" s="277" t="s">
        <v>436</v>
      </c>
      <c r="C49" s="277" t="s">
        <v>437</v>
      </c>
      <c r="D49" s="277" t="s">
        <v>1453</v>
      </c>
      <c r="E49" s="277" t="s">
        <v>9</v>
      </c>
      <c r="F49" s="277" t="s">
        <v>10</v>
      </c>
      <c r="G49" s="278"/>
      <c r="H49" s="278"/>
      <c r="I49" s="278"/>
      <c r="J49" s="277"/>
      <c r="K49" s="277" t="s">
        <v>438</v>
      </c>
    </row>
    <row r="50" spans="1:11" ht="45" customHeight="1" x14ac:dyDescent="0.3">
      <c r="A50" s="277" t="s">
        <v>715</v>
      </c>
      <c r="B50" s="277" t="s">
        <v>716</v>
      </c>
      <c r="C50" s="277" t="s">
        <v>717</v>
      </c>
      <c r="D50" s="277" t="s">
        <v>1454</v>
      </c>
      <c r="E50" s="277" t="s">
        <v>32</v>
      </c>
      <c r="F50" s="277" t="s">
        <v>18</v>
      </c>
      <c r="G50" s="278"/>
      <c r="H50" s="278"/>
      <c r="I50" s="278"/>
      <c r="J50" s="277"/>
      <c r="K50" s="277" t="s">
        <v>59</v>
      </c>
    </row>
    <row r="51" spans="1:11" ht="45" customHeight="1" x14ac:dyDescent="0.3">
      <c r="A51" s="277" t="s">
        <v>481</v>
      </c>
      <c r="B51" s="277" t="s">
        <v>482</v>
      </c>
      <c r="C51" s="277" t="s">
        <v>483</v>
      </c>
      <c r="D51" s="277" t="s">
        <v>1453</v>
      </c>
      <c r="E51" s="277" t="s">
        <v>32</v>
      </c>
      <c r="F51" s="277" t="s">
        <v>18</v>
      </c>
      <c r="G51" s="278"/>
      <c r="H51" s="278"/>
      <c r="I51" s="278"/>
      <c r="J51" s="277"/>
      <c r="K51" s="277" t="s">
        <v>484</v>
      </c>
    </row>
    <row r="52" spans="1:11" ht="45" customHeight="1" x14ac:dyDescent="0.3">
      <c r="A52" s="277" t="s">
        <v>485</v>
      </c>
      <c r="B52" s="277" t="s">
        <v>486</v>
      </c>
      <c r="C52" s="277" t="s">
        <v>487</v>
      </c>
      <c r="D52" s="277" t="s">
        <v>1453</v>
      </c>
      <c r="E52" s="277" t="s">
        <v>32</v>
      </c>
      <c r="F52" s="277" t="s">
        <v>18</v>
      </c>
      <c r="G52" s="278"/>
      <c r="H52" s="278"/>
      <c r="I52" s="278"/>
      <c r="J52" s="277"/>
      <c r="K52" s="277" t="s">
        <v>484</v>
      </c>
    </row>
    <row r="53" spans="1:11" ht="45" customHeight="1" x14ac:dyDescent="0.3">
      <c r="A53" s="277" t="s">
        <v>488</v>
      </c>
      <c r="B53" s="277" t="s">
        <v>489</v>
      </c>
      <c r="C53" s="277" t="s">
        <v>490</v>
      </c>
      <c r="D53" s="277" t="s">
        <v>1453</v>
      </c>
      <c r="E53" s="277" t="s">
        <v>32</v>
      </c>
      <c r="F53" s="277" t="s">
        <v>18</v>
      </c>
      <c r="G53" s="278"/>
      <c r="H53" s="278"/>
      <c r="I53" s="278"/>
      <c r="J53" s="277"/>
      <c r="K53" s="277" t="s">
        <v>484</v>
      </c>
    </row>
    <row r="54" spans="1:11" ht="45" customHeight="1" x14ac:dyDescent="0.3">
      <c r="A54" s="277" t="s">
        <v>491</v>
      </c>
      <c r="B54" s="277" t="s">
        <v>492</v>
      </c>
      <c r="C54" s="277" t="s">
        <v>493</v>
      </c>
      <c r="D54" s="277" t="s">
        <v>1453</v>
      </c>
      <c r="E54" s="277" t="s">
        <v>32</v>
      </c>
      <c r="F54" s="277" t="s">
        <v>18</v>
      </c>
      <c r="G54" s="278"/>
      <c r="H54" s="278"/>
      <c r="I54" s="278"/>
      <c r="J54" s="277"/>
      <c r="K54" s="277" t="s">
        <v>484</v>
      </c>
    </row>
    <row r="55" spans="1:11" ht="45" customHeight="1" x14ac:dyDescent="0.3">
      <c r="A55" s="277" t="s">
        <v>494</v>
      </c>
      <c r="B55" s="277" t="s">
        <v>495</v>
      </c>
      <c r="C55" s="277" t="s">
        <v>496</v>
      </c>
      <c r="D55" s="277" t="s">
        <v>1453</v>
      </c>
      <c r="E55" s="277" t="s">
        <v>32</v>
      </c>
      <c r="F55" s="277" t="s">
        <v>18</v>
      </c>
      <c r="G55" s="278"/>
      <c r="H55" s="278"/>
      <c r="I55" s="278"/>
      <c r="J55" s="277"/>
      <c r="K55" s="277" t="s">
        <v>484</v>
      </c>
    </row>
    <row r="56" spans="1:11" ht="45" customHeight="1" x14ac:dyDescent="0.3">
      <c r="A56" s="277" t="s">
        <v>497</v>
      </c>
      <c r="B56" s="277" t="s">
        <v>498</v>
      </c>
      <c r="C56" s="277" t="s">
        <v>499</v>
      </c>
      <c r="D56" s="277" t="s">
        <v>1455</v>
      </c>
      <c r="E56" s="277" t="s">
        <v>32</v>
      </c>
      <c r="F56" s="277" t="s">
        <v>10</v>
      </c>
      <c r="G56" s="278"/>
      <c r="H56" s="278"/>
      <c r="I56" s="278"/>
      <c r="J56" s="277"/>
      <c r="K56" s="277"/>
    </row>
    <row r="57" spans="1:11" ht="45" customHeight="1" x14ac:dyDescent="0.3">
      <c r="A57" s="277" t="s">
        <v>500</v>
      </c>
      <c r="B57" s="277" t="s">
        <v>501</v>
      </c>
      <c r="C57" s="277" t="s">
        <v>502</v>
      </c>
      <c r="D57" s="277" t="s">
        <v>1455</v>
      </c>
      <c r="E57" s="277" t="s">
        <v>32</v>
      </c>
      <c r="F57" s="277" t="s">
        <v>10</v>
      </c>
      <c r="G57" s="278"/>
      <c r="H57" s="278"/>
      <c r="I57" s="278"/>
      <c r="J57" s="277"/>
      <c r="K57" s="277"/>
    </row>
    <row r="58" spans="1:11" ht="45" customHeight="1" x14ac:dyDescent="0.3">
      <c r="A58" s="277" t="s">
        <v>591</v>
      </c>
      <c r="B58" s="277" t="s">
        <v>587</v>
      </c>
      <c r="C58" s="277" t="s">
        <v>588</v>
      </c>
      <c r="D58" s="277" t="s">
        <v>1453</v>
      </c>
      <c r="E58" s="277" t="s">
        <v>9</v>
      </c>
      <c r="F58" s="277" t="s">
        <v>10</v>
      </c>
      <c r="G58" s="278"/>
      <c r="H58" s="278"/>
      <c r="I58" s="278"/>
      <c r="J58" s="277"/>
      <c r="K58" s="277" t="s">
        <v>484</v>
      </c>
    </row>
    <row r="59" spans="1:11" ht="45" customHeight="1" x14ac:dyDescent="0.3">
      <c r="A59" s="277" t="s">
        <v>512</v>
      </c>
      <c r="B59" s="277" t="s">
        <v>513</v>
      </c>
      <c r="C59" s="277" t="s">
        <v>514</v>
      </c>
      <c r="D59" s="277" t="s">
        <v>1453</v>
      </c>
      <c r="E59" s="277" t="s">
        <v>9</v>
      </c>
      <c r="F59" s="277" t="s">
        <v>18</v>
      </c>
      <c r="G59" s="278"/>
      <c r="H59" s="278"/>
      <c r="I59" s="278"/>
      <c r="J59" s="277"/>
      <c r="K59" s="277" t="s">
        <v>515</v>
      </c>
    </row>
    <row r="60" spans="1:11" ht="45" customHeight="1" x14ac:dyDescent="0.3">
      <c r="A60" s="277" t="s">
        <v>516</v>
      </c>
      <c r="B60" s="277" t="s">
        <v>517</v>
      </c>
      <c r="C60" s="277" t="s">
        <v>518</v>
      </c>
      <c r="D60" s="277" t="s">
        <v>1455</v>
      </c>
      <c r="E60" s="277" t="s">
        <v>32</v>
      </c>
      <c r="F60" s="277" t="s">
        <v>10</v>
      </c>
      <c r="G60" s="278"/>
      <c r="H60" s="278"/>
      <c r="I60" s="278"/>
      <c r="J60" s="277"/>
      <c r="K60" s="277"/>
    </row>
    <row r="61" spans="1:11" ht="45" customHeight="1" x14ac:dyDescent="0.3">
      <c r="A61" s="277" t="s">
        <v>525</v>
      </c>
      <c r="B61" s="277" t="s">
        <v>526</v>
      </c>
      <c r="C61" s="277" t="s">
        <v>527</v>
      </c>
      <c r="D61" s="277" t="s">
        <v>1454</v>
      </c>
      <c r="E61" s="277" t="s">
        <v>32</v>
      </c>
      <c r="F61" s="277" t="s">
        <v>10</v>
      </c>
      <c r="G61" s="278"/>
      <c r="H61" s="278"/>
      <c r="I61" s="278"/>
      <c r="J61" s="277"/>
      <c r="K61" s="277" t="s">
        <v>168</v>
      </c>
    </row>
    <row r="62" spans="1:11" ht="45" customHeight="1" x14ac:dyDescent="0.3">
      <c r="A62" s="277" t="s">
        <v>528</v>
      </c>
      <c r="B62" s="277" t="s">
        <v>529</v>
      </c>
      <c r="C62" s="277" t="s">
        <v>530</v>
      </c>
      <c r="D62" s="277" t="s">
        <v>1454</v>
      </c>
      <c r="E62" s="277" t="s">
        <v>32</v>
      </c>
      <c r="F62" s="277" t="s">
        <v>10</v>
      </c>
      <c r="G62" s="278"/>
      <c r="H62" s="278"/>
      <c r="I62" s="278"/>
      <c r="J62" s="277"/>
      <c r="K62" s="277" t="s">
        <v>73</v>
      </c>
    </row>
    <row r="63" spans="1:11" ht="45" customHeight="1" x14ac:dyDescent="0.3">
      <c r="A63" s="277" t="s">
        <v>1325</v>
      </c>
      <c r="B63" s="277" t="s">
        <v>1326</v>
      </c>
      <c r="C63" s="277" t="s">
        <v>1327</v>
      </c>
      <c r="D63" s="277" t="s">
        <v>1453</v>
      </c>
      <c r="E63" s="277" t="s">
        <v>9</v>
      </c>
      <c r="F63" s="277" t="s">
        <v>18</v>
      </c>
      <c r="G63" s="278"/>
      <c r="H63" s="278"/>
      <c r="I63" s="278"/>
      <c r="J63" s="277"/>
      <c r="K63" s="277" t="s">
        <v>1323</v>
      </c>
    </row>
    <row r="64" spans="1:11" ht="45" customHeight="1" x14ac:dyDescent="0.3">
      <c r="A64" s="277" t="s">
        <v>1239</v>
      </c>
      <c r="B64" s="277" t="s">
        <v>1240</v>
      </c>
      <c r="C64" s="277" t="s">
        <v>1241</v>
      </c>
      <c r="D64" s="277" t="s">
        <v>1453</v>
      </c>
      <c r="E64" s="277" t="s">
        <v>9</v>
      </c>
      <c r="F64" s="277" t="s">
        <v>10</v>
      </c>
      <c r="G64" s="278"/>
      <c r="H64" s="278"/>
      <c r="I64" s="278"/>
      <c r="J64" s="277"/>
      <c r="K64" s="277"/>
    </row>
    <row r="65" spans="1:11" ht="45" customHeight="1" x14ac:dyDescent="0.3">
      <c r="A65" s="277" t="s">
        <v>1244</v>
      </c>
      <c r="B65" s="277" t="s">
        <v>1245</v>
      </c>
      <c r="C65" s="277" t="s">
        <v>1246</v>
      </c>
      <c r="D65" s="277" t="s">
        <v>1453</v>
      </c>
      <c r="E65" s="277" t="s">
        <v>9</v>
      </c>
      <c r="F65" s="277" t="s">
        <v>10</v>
      </c>
      <c r="G65" s="278"/>
      <c r="H65" s="278"/>
      <c r="I65" s="278"/>
      <c r="J65" s="277"/>
      <c r="K65" s="277"/>
    </row>
    <row r="66" spans="1:11" ht="45" customHeight="1" x14ac:dyDescent="0.3">
      <c r="A66" s="277" t="s">
        <v>1248</v>
      </c>
      <c r="B66" s="277" t="s">
        <v>1249</v>
      </c>
      <c r="C66" s="277" t="s">
        <v>1250</v>
      </c>
      <c r="D66" s="277" t="s">
        <v>1453</v>
      </c>
      <c r="E66" s="277" t="s">
        <v>9</v>
      </c>
      <c r="F66" s="277" t="s">
        <v>10</v>
      </c>
      <c r="G66" s="278"/>
      <c r="H66" s="278"/>
      <c r="I66" s="278"/>
      <c r="J66" s="277"/>
      <c r="K66" s="277"/>
    </row>
    <row r="67" spans="1:11" ht="45" customHeight="1" x14ac:dyDescent="0.3">
      <c r="A67" s="277" t="s">
        <v>1252</v>
      </c>
      <c r="B67" s="277" t="s">
        <v>1253</v>
      </c>
      <c r="C67" s="277" t="s">
        <v>1254</v>
      </c>
      <c r="D67" s="277" t="s">
        <v>1453</v>
      </c>
      <c r="E67" s="277" t="s">
        <v>9</v>
      </c>
      <c r="F67" s="277" t="s">
        <v>10</v>
      </c>
      <c r="G67" s="278"/>
      <c r="H67" s="278"/>
      <c r="I67" s="278"/>
      <c r="J67" s="277"/>
      <c r="K67" s="277"/>
    </row>
  </sheetData>
  <conditionalFormatting sqref="A3:I70">
    <cfRule type="expression" dxfId="21" priority="1">
      <formula>$F3="d"</formula>
    </cfRule>
    <cfRule type="expression" dxfId="20" priority="2">
      <formula>$F3="m"</formula>
    </cfRule>
    <cfRule type="expression" dxfId="19" priority="3">
      <formula>$F3="v"</formula>
    </cfRule>
  </conditionalFormatting>
  <conditionalFormatting sqref="A3:K70">
    <cfRule type="expression" dxfId="18" priority="4">
      <formula>$F3="no"</formula>
    </cfRule>
  </conditionalFormatting>
  <pageMargins left="0.7" right="0.2" top="0.45" bottom="0.2" header="0.05" footer="0.3"/>
  <pageSetup orientation="landscape"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23B8-9C8E-4564-AD20-17AD09BBA229}">
  <dimension ref="A1:K18"/>
  <sheetViews>
    <sheetView workbookViewId="0">
      <selection activeCell="A3" sqref="A3"/>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1" spans="1:11" x14ac:dyDescent="0.3">
      <c r="A1">
        <f>COUNTA(A3:A100)</f>
        <v>9</v>
      </c>
      <c r="F1">
        <f>COUNTIF(F3:F100,"yes")</f>
        <v>0</v>
      </c>
    </row>
    <row r="2" spans="1:11" ht="31.2" x14ac:dyDescent="0.3">
      <c r="A2" t="s">
        <v>0</v>
      </c>
      <c r="B2" t="s">
        <v>1</v>
      </c>
      <c r="C2" t="s">
        <v>2</v>
      </c>
      <c r="D2" s="16" t="s">
        <v>3</v>
      </c>
      <c r="E2" s="16" t="s">
        <v>4</v>
      </c>
      <c r="F2" s="16" t="s">
        <v>566</v>
      </c>
      <c r="G2" s="4" t="s">
        <v>557</v>
      </c>
      <c r="H2" s="4" t="s">
        <v>558</v>
      </c>
      <c r="I2" s="4" t="s">
        <v>559</v>
      </c>
      <c r="J2" s="4" t="s">
        <v>556</v>
      </c>
      <c r="K2" s="4" t="s">
        <v>5</v>
      </c>
    </row>
    <row r="3" spans="1:11" ht="45" customHeight="1" x14ac:dyDescent="0.3">
      <c r="A3" s="277" t="s">
        <v>56</v>
      </c>
      <c r="B3" s="277" t="s">
        <v>57</v>
      </c>
      <c r="C3" s="277" t="s">
        <v>58</v>
      </c>
      <c r="D3" s="277" t="s">
        <v>1453</v>
      </c>
      <c r="E3" s="277" t="s">
        <v>32</v>
      </c>
      <c r="F3" s="277" t="s">
        <v>10</v>
      </c>
      <c r="G3" s="278"/>
      <c r="H3" s="278"/>
      <c r="I3" s="278"/>
      <c r="J3" s="277"/>
      <c r="K3" s="277" t="s">
        <v>59</v>
      </c>
    </row>
    <row r="4" spans="1:11" ht="45" customHeight="1" x14ac:dyDescent="0.3">
      <c r="A4" s="277" t="s">
        <v>96</v>
      </c>
      <c r="B4" s="277" t="s">
        <v>577</v>
      </c>
      <c r="C4" s="277" t="s">
        <v>578</v>
      </c>
      <c r="D4" s="277" t="s">
        <v>1452</v>
      </c>
      <c r="E4" s="277" t="s">
        <v>32</v>
      </c>
      <c r="F4" s="277" t="s">
        <v>10</v>
      </c>
      <c r="G4" s="278"/>
      <c r="H4" s="278"/>
      <c r="I4" s="278"/>
      <c r="J4" s="277"/>
      <c r="K4" s="277"/>
    </row>
    <row r="5" spans="1:11" ht="45" customHeight="1" x14ac:dyDescent="0.3">
      <c r="A5" s="277" t="s">
        <v>98</v>
      </c>
      <c r="B5" s="277" t="s">
        <v>97</v>
      </c>
      <c r="C5" s="277" t="s">
        <v>579</v>
      </c>
      <c r="D5" s="277" t="s">
        <v>1452</v>
      </c>
      <c r="E5" s="277" t="s">
        <v>32</v>
      </c>
      <c r="F5" s="277" t="s">
        <v>10</v>
      </c>
      <c r="G5" s="278"/>
      <c r="H5" s="278"/>
      <c r="I5" s="278"/>
      <c r="J5" s="277"/>
      <c r="K5" s="277"/>
    </row>
    <row r="6" spans="1:11" ht="45" customHeight="1" x14ac:dyDescent="0.3">
      <c r="A6" s="277" t="s">
        <v>106</v>
      </c>
      <c r="B6" s="277" t="s">
        <v>107</v>
      </c>
      <c r="C6" s="277" t="s">
        <v>108</v>
      </c>
      <c r="D6" s="277" t="s">
        <v>1453</v>
      </c>
      <c r="E6" s="277" t="s">
        <v>9</v>
      </c>
      <c r="F6" s="277" t="s">
        <v>10</v>
      </c>
      <c r="G6" s="278"/>
      <c r="H6" s="278"/>
      <c r="I6" s="278"/>
      <c r="J6" s="277"/>
      <c r="K6" s="277"/>
    </row>
    <row r="7" spans="1:11" ht="45" customHeight="1" x14ac:dyDescent="0.3">
      <c r="A7" s="277" t="s">
        <v>162</v>
      </c>
      <c r="B7" s="277" t="s">
        <v>163</v>
      </c>
      <c r="C7" s="277" t="s">
        <v>164</v>
      </c>
      <c r="D7" s="277" t="s">
        <v>1453</v>
      </c>
      <c r="E7" s="277" t="s">
        <v>9</v>
      </c>
      <c r="F7" s="277" t="s">
        <v>10</v>
      </c>
      <c r="G7" s="278"/>
      <c r="H7" s="278"/>
      <c r="I7" s="278"/>
      <c r="J7" s="277"/>
      <c r="K7" s="277" t="s">
        <v>43</v>
      </c>
    </row>
    <row r="8" spans="1:11" ht="45" customHeight="1" x14ac:dyDescent="0.3">
      <c r="A8" s="277" t="s">
        <v>362</v>
      </c>
      <c r="B8" s="277" t="s">
        <v>363</v>
      </c>
      <c r="C8" s="277" t="s">
        <v>364</v>
      </c>
      <c r="D8" s="277" t="s">
        <v>1453</v>
      </c>
      <c r="E8" s="277" t="s">
        <v>9</v>
      </c>
      <c r="F8" s="277" t="s">
        <v>10</v>
      </c>
      <c r="G8" s="278"/>
      <c r="H8" s="278"/>
      <c r="I8" s="278"/>
      <c r="J8" s="277"/>
      <c r="K8" s="277"/>
    </row>
    <row r="9" spans="1:11" ht="45" customHeight="1" x14ac:dyDescent="0.3">
      <c r="A9" s="277" t="s">
        <v>365</v>
      </c>
      <c r="B9" s="277" t="s">
        <v>366</v>
      </c>
      <c r="C9" s="277" t="s">
        <v>367</v>
      </c>
      <c r="D9" s="277" t="s">
        <v>1453</v>
      </c>
      <c r="E9" s="277" t="s">
        <v>9</v>
      </c>
      <c r="F9" s="277" t="s">
        <v>10</v>
      </c>
      <c r="G9" s="278"/>
      <c r="H9" s="278"/>
      <c r="I9" s="278"/>
      <c r="J9" s="277"/>
      <c r="K9" s="277"/>
    </row>
    <row r="10" spans="1:11" ht="45" customHeight="1" x14ac:dyDescent="0.3">
      <c r="A10" s="277" t="s">
        <v>419</v>
      </c>
      <c r="B10" s="277" t="s">
        <v>581</v>
      </c>
      <c r="C10" s="277" t="s">
        <v>582</v>
      </c>
      <c r="D10" s="277" t="s">
        <v>1453</v>
      </c>
      <c r="E10" s="277" t="s">
        <v>32</v>
      </c>
      <c r="F10" s="277" t="s">
        <v>10</v>
      </c>
      <c r="G10" s="278"/>
      <c r="H10" s="278"/>
      <c r="I10" s="278"/>
      <c r="J10" s="277"/>
      <c r="K10" s="277" t="s">
        <v>575</v>
      </c>
    </row>
    <row r="11" spans="1:11" ht="45" customHeight="1" x14ac:dyDescent="0.3">
      <c r="A11" s="277" t="s">
        <v>421</v>
      </c>
      <c r="B11" s="277" t="s">
        <v>583</v>
      </c>
      <c r="C11" s="277" t="s">
        <v>584</v>
      </c>
      <c r="D11" s="277" t="s">
        <v>1453</v>
      </c>
      <c r="E11" s="277" t="s">
        <v>32</v>
      </c>
      <c r="F11" s="277" t="s">
        <v>10</v>
      </c>
      <c r="G11" s="278"/>
      <c r="H11" s="278"/>
      <c r="I11" s="278"/>
      <c r="J11" s="277"/>
      <c r="K11" s="277" t="s">
        <v>420</v>
      </c>
    </row>
    <row r="12" spans="1:11" ht="45" customHeight="1" x14ac:dyDescent="0.3">
      <c r="A12" s="5"/>
      <c r="B12" s="9"/>
      <c r="C12" s="9"/>
      <c r="D12" s="2"/>
      <c r="E12" s="2"/>
      <c r="F12" s="2"/>
      <c r="G12" s="3"/>
      <c r="H12" s="3"/>
      <c r="I12" s="3"/>
      <c r="J12" s="2"/>
      <c r="K12" s="2"/>
    </row>
    <row r="13" spans="1:11" ht="45" customHeight="1" x14ac:dyDescent="0.3">
      <c r="A13" s="5"/>
      <c r="B13" s="9"/>
      <c r="C13" s="9"/>
      <c r="D13" s="2"/>
      <c r="E13" s="2"/>
      <c r="F13" s="2"/>
      <c r="G13" s="3"/>
      <c r="H13" s="3"/>
      <c r="I13" s="3"/>
      <c r="J13" s="2"/>
      <c r="K13" s="2"/>
    </row>
    <row r="14" spans="1:11" ht="45" customHeight="1" x14ac:dyDescent="0.3">
      <c r="A14" s="5"/>
      <c r="B14" s="9"/>
      <c r="C14" s="9"/>
      <c r="D14" s="2"/>
      <c r="E14" s="2"/>
      <c r="F14" s="2"/>
      <c r="G14" s="3"/>
      <c r="H14" s="3"/>
      <c r="I14" s="3"/>
      <c r="J14" s="2"/>
      <c r="K14" s="2"/>
    </row>
    <row r="15" spans="1:11" ht="45" customHeight="1" x14ac:dyDescent="0.3">
      <c r="A15" s="5"/>
      <c r="B15" s="9"/>
      <c r="C15" s="9"/>
      <c r="D15" s="2"/>
      <c r="E15" s="2"/>
      <c r="F15" s="2"/>
      <c r="G15" s="3"/>
      <c r="H15" s="3"/>
      <c r="I15" s="3"/>
      <c r="J15" s="2"/>
      <c r="K15" s="2"/>
    </row>
    <row r="16" spans="1:11" ht="45" customHeight="1" x14ac:dyDescent="0.3">
      <c r="A16" s="5"/>
      <c r="B16" s="9"/>
      <c r="C16" s="9"/>
      <c r="D16" s="2"/>
      <c r="E16" s="2"/>
      <c r="F16" s="2"/>
      <c r="G16" s="3"/>
      <c r="H16" s="3"/>
      <c r="I16" s="3"/>
      <c r="J16" s="2"/>
      <c r="K16" s="2"/>
    </row>
    <row r="17" spans="1:11" ht="45" customHeight="1" x14ac:dyDescent="0.3">
      <c r="A17" s="5"/>
      <c r="B17" s="9"/>
      <c r="C17" s="9"/>
      <c r="D17" s="2"/>
      <c r="E17" s="2"/>
      <c r="F17" s="2"/>
      <c r="G17" s="3"/>
      <c r="H17" s="3"/>
      <c r="I17" s="3"/>
      <c r="J17" s="2"/>
      <c r="K17" s="2"/>
    </row>
    <row r="18" spans="1:11" ht="15.6" x14ac:dyDescent="0.3">
      <c r="A18" s="5"/>
      <c r="B18" s="9"/>
      <c r="C18" s="9"/>
      <c r="D18" s="2"/>
      <c r="E18" s="2"/>
      <c r="F18" s="2"/>
      <c r="G18" s="3"/>
      <c r="H18" s="3"/>
      <c r="I18" s="3"/>
      <c r="J18" s="10"/>
      <c r="K18" s="10"/>
    </row>
  </sheetData>
  <conditionalFormatting sqref="A3:I18">
    <cfRule type="expression" dxfId="17" priority="1">
      <formula>$F3="d"</formula>
    </cfRule>
    <cfRule type="expression" dxfId="16" priority="2">
      <formula>$F3="m"</formula>
    </cfRule>
  </conditionalFormatting>
  <conditionalFormatting sqref="A10:I10">
    <cfRule type="expression" dxfId="15" priority="4">
      <formula>$F10="no"</formula>
    </cfRule>
  </conditionalFormatting>
  <conditionalFormatting sqref="A3:K18">
    <cfRule type="expression" dxfId="14" priority="3">
      <formula>$F3="v"</formula>
    </cfRule>
    <cfRule type="expression" dxfId="13" priority="5">
      <formula>$F3="no"</formula>
    </cfRule>
  </conditionalFormatting>
  <conditionalFormatting sqref="J10:K17">
    <cfRule type="expression" dxfId="12" priority="8">
      <formula>$F11="no"</formula>
    </cfRule>
  </conditionalFormatting>
  <pageMargins left="0.2" right="0.2" top="0.25" bottom="0.25" header="0.05" footer="0.3"/>
  <pageSetup orientation="landscape"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DFC5-EC91-4C3F-8A24-1991DCC97F15}">
  <dimension ref="A1:K33"/>
  <sheetViews>
    <sheetView topLeftCell="A24" workbookViewId="0">
      <selection activeCell="F32" sqref="F32"/>
    </sheetView>
  </sheetViews>
  <sheetFormatPr defaultRowHeight="15.6" x14ac:dyDescent="0.3"/>
  <cols>
    <col min="1" max="1" width="17.5546875" customWidth="1"/>
    <col min="2" max="3" width="16.6640625" style="8" customWidth="1"/>
    <col min="4" max="6" width="3.6640625" customWidth="1"/>
    <col min="7" max="9" width="8.33203125" customWidth="1"/>
    <col min="10" max="10" width="35.6640625" customWidth="1"/>
    <col min="11" max="11" width="5.44140625" customWidth="1"/>
  </cols>
  <sheetData>
    <row r="1" spans="1:11" ht="14.4" x14ac:dyDescent="0.3">
      <c r="A1">
        <f>COUNTA(A3:A100)</f>
        <v>31</v>
      </c>
      <c r="B1"/>
      <c r="C1"/>
      <c r="F1">
        <f>COUNTIF(F3:F100,"yes")</f>
        <v>18</v>
      </c>
    </row>
    <row r="2" spans="1:11" ht="31.2" x14ac:dyDescent="0.3">
      <c r="A2" t="s">
        <v>0</v>
      </c>
      <c r="B2" s="8" t="s">
        <v>1</v>
      </c>
      <c r="C2" s="8" t="s">
        <v>2</v>
      </c>
      <c r="D2" s="16" t="s">
        <v>3</v>
      </c>
      <c r="E2" s="16" t="s">
        <v>4</v>
      </c>
      <c r="F2" s="16" t="s">
        <v>566</v>
      </c>
      <c r="G2" s="4" t="s">
        <v>557</v>
      </c>
      <c r="H2" s="4" t="s">
        <v>558</v>
      </c>
      <c r="I2" s="4" t="s">
        <v>559</v>
      </c>
      <c r="J2" s="4" t="s">
        <v>556</v>
      </c>
      <c r="K2" s="4" t="s">
        <v>5</v>
      </c>
    </row>
    <row r="3" spans="1:11" ht="45.75" customHeight="1" x14ac:dyDescent="0.3">
      <c r="A3" s="281" t="s">
        <v>6</v>
      </c>
      <c r="B3" s="281" t="s">
        <v>7</v>
      </c>
      <c r="C3" s="281" t="s">
        <v>8</v>
      </c>
      <c r="D3" s="277" t="s">
        <v>1453</v>
      </c>
      <c r="E3" s="277" t="s">
        <v>9</v>
      </c>
      <c r="F3" s="277" t="s">
        <v>18</v>
      </c>
      <c r="G3" s="278"/>
      <c r="H3" s="278"/>
      <c r="I3" s="278"/>
      <c r="J3" s="277"/>
      <c r="K3" s="277" t="s">
        <v>11</v>
      </c>
    </row>
    <row r="4" spans="1:11" ht="45.75" customHeight="1" x14ac:dyDescent="0.3">
      <c r="A4" s="277" t="s">
        <v>12</v>
      </c>
      <c r="B4" s="277" t="s">
        <v>13</v>
      </c>
      <c r="C4" s="277" t="s">
        <v>14</v>
      </c>
      <c r="D4" s="277" t="s">
        <v>1453</v>
      </c>
      <c r="E4" s="277" t="s">
        <v>9</v>
      </c>
      <c r="F4" s="277" t="s">
        <v>10</v>
      </c>
      <c r="G4" s="278"/>
      <c r="H4" s="278"/>
      <c r="I4" s="278"/>
      <c r="J4" s="277"/>
      <c r="K4" s="277" t="s">
        <v>11</v>
      </c>
    </row>
    <row r="5" spans="1:11" ht="45.75" customHeight="1" x14ac:dyDescent="0.3">
      <c r="A5" s="277" t="s">
        <v>15</v>
      </c>
      <c r="B5" s="277" t="s">
        <v>16</v>
      </c>
      <c r="C5" s="277" t="s">
        <v>17</v>
      </c>
      <c r="D5" s="277" t="s">
        <v>1453</v>
      </c>
      <c r="E5" s="277" t="s">
        <v>9</v>
      </c>
      <c r="F5" s="277" t="s">
        <v>10</v>
      </c>
      <c r="G5" s="278"/>
      <c r="H5" s="278"/>
      <c r="I5" s="278"/>
      <c r="J5" s="277"/>
      <c r="K5" s="277" t="s">
        <v>11</v>
      </c>
    </row>
    <row r="6" spans="1:11" ht="45.75" customHeight="1" x14ac:dyDescent="0.3">
      <c r="A6" s="277" t="s">
        <v>19</v>
      </c>
      <c r="B6" s="277" t="s">
        <v>20</v>
      </c>
      <c r="C6" s="277" t="s">
        <v>21</v>
      </c>
      <c r="D6" s="277" t="s">
        <v>1453</v>
      </c>
      <c r="E6" s="277" t="s">
        <v>9</v>
      </c>
      <c r="F6" s="277" t="s">
        <v>18</v>
      </c>
      <c r="G6" s="278"/>
      <c r="H6" s="278"/>
      <c r="I6" s="278"/>
      <c r="J6" s="277"/>
      <c r="K6" s="277" t="s">
        <v>11</v>
      </c>
    </row>
    <row r="7" spans="1:11" ht="45.75" customHeight="1" x14ac:dyDescent="0.3">
      <c r="A7" s="277" t="s">
        <v>26</v>
      </c>
      <c r="B7" s="277" t="s">
        <v>27</v>
      </c>
      <c r="C7" s="277" t="s">
        <v>28</v>
      </c>
      <c r="D7" s="277" t="s">
        <v>1453</v>
      </c>
      <c r="E7" s="277" t="s">
        <v>9</v>
      </c>
      <c r="F7" s="277" t="s">
        <v>10</v>
      </c>
      <c r="G7" s="278"/>
      <c r="H7" s="278"/>
      <c r="I7" s="278"/>
      <c r="J7" s="277"/>
      <c r="K7" s="277"/>
    </row>
    <row r="8" spans="1:11" ht="45.75" customHeight="1" x14ac:dyDescent="0.3">
      <c r="A8" s="277" t="s">
        <v>29</v>
      </c>
      <c r="B8" s="277" t="s">
        <v>30</v>
      </c>
      <c r="C8" s="277" t="s">
        <v>31</v>
      </c>
      <c r="D8" s="277" t="s">
        <v>1453</v>
      </c>
      <c r="E8" s="277" t="s">
        <v>9</v>
      </c>
      <c r="F8" s="277" t="s">
        <v>10</v>
      </c>
      <c r="G8" s="278"/>
      <c r="H8" s="278"/>
      <c r="I8" s="278"/>
      <c r="J8" s="277"/>
      <c r="K8" s="277"/>
    </row>
    <row r="9" spans="1:11" ht="45.75" customHeight="1" x14ac:dyDescent="0.3">
      <c r="A9" s="277" t="s">
        <v>74</v>
      </c>
      <c r="B9" s="277" t="s">
        <v>75</v>
      </c>
      <c r="C9" s="277" t="s">
        <v>76</v>
      </c>
      <c r="D9" s="277" t="s">
        <v>1455</v>
      </c>
      <c r="E9" s="277" t="s">
        <v>32</v>
      </c>
      <c r="F9" s="277" t="s">
        <v>18</v>
      </c>
      <c r="G9" s="278"/>
      <c r="H9" s="278"/>
      <c r="I9" s="278"/>
      <c r="J9" s="277"/>
      <c r="K9" s="277"/>
    </row>
    <row r="10" spans="1:11" ht="45.75" customHeight="1" x14ac:dyDescent="0.3">
      <c r="A10" s="277" t="s">
        <v>80</v>
      </c>
      <c r="B10" s="277" t="s">
        <v>81</v>
      </c>
      <c r="C10" s="277" t="s">
        <v>82</v>
      </c>
      <c r="D10" s="277" t="s">
        <v>1453</v>
      </c>
      <c r="E10" s="277" t="s">
        <v>9</v>
      </c>
      <c r="F10" s="277" t="s">
        <v>18</v>
      </c>
      <c r="G10" s="278"/>
      <c r="H10" s="278"/>
      <c r="I10" s="278"/>
      <c r="J10" s="277"/>
      <c r="K10" s="277" t="s">
        <v>11</v>
      </c>
    </row>
    <row r="11" spans="1:11" ht="45.75" customHeight="1" x14ac:dyDescent="0.3">
      <c r="A11" s="277" t="s">
        <v>109</v>
      </c>
      <c r="B11" s="277" t="s">
        <v>110</v>
      </c>
      <c r="C11" s="277" t="s">
        <v>111</v>
      </c>
      <c r="D11" s="277" t="s">
        <v>1453</v>
      </c>
      <c r="E11" s="277" t="s">
        <v>9</v>
      </c>
      <c r="F11" s="277" t="s">
        <v>10</v>
      </c>
      <c r="G11" s="278"/>
      <c r="H11" s="278"/>
      <c r="I11" s="278"/>
      <c r="J11" s="277"/>
      <c r="K11" s="277"/>
    </row>
    <row r="12" spans="1:11" ht="45.75" customHeight="1" x14ac:dyDescent="0.3">
      <c r="A12" s="277" t="s">
        <v>887</v>
      </c>
      <c r="B12" s="277" t="s">
        <v>888</v>
      </c>
      <c r="C12" s="277" t="s">
        <v>889</v>
      </c>
      <c r="D12" s="277" t="s">
        <v>1454</v>
      </c>
      <c r="E12" s="277" t="s">
        <v>32</v>
      </c>
      <c r="F12" s="277" t="s">
        <v>18</v>
      </c>
      <c r="G12" s="278"/>
      <c r="H12" s="278"/>
      <c r="I12" s="278"/>
      <c r="J12" s="277"/>
      <c r="K12" s="277"/>
    </row>
    <row r="13" spans="1:11" ht="45.75" customHeight="1" x14ac:dyDescent="0.3">
      <c r="A13" s="277" t="s">
        <v>1292</v>
      </c>
      <c r="B13" s="277" t="s">
        <v>1293</v>
      </c>
      <c r="C13" s="277" t="s">
        <v>1294</v>
      </c>
      <c r="D13" s="277" t="s">
        <v>1452</v>
      </c>
      <c r="E13" s="277" t="s">
        <v>32</v>
      </c>
      <c r="F13" s="277" t="s">
        <v>10</v>
      </c>
      <c r="G13" s="278"/>
      <c r="H13" s="278"/>
      <c r="I13" s="278"/>
      <c r="J13" s="277"/>
      <c r="K13" s="277" t="s">
        <v>1282</v>
      </c>
    </row>
    <row r="14" spans="1:11" ht="45.75" customHeight="1" x14ac:dyDescent="0.3">
      <c r="A14" s="277" t="s">
        <v>371</v>
      </c>
      <c r="B14" s="277" t="s">
        <v>372</v>
      </c>
      <c r="C14" s="277" t="s">
        <v>373</v>
      </c>
      <c r="D14" s="277" t="s">
        <v>1453</v>
      </c>
      <c r="E14" s="277" t="s">
        <v>32</v>
      </c>
      <c r="F14" s="277" t="s">
        <v>18</v>
      </c>
      <c r="G14" s="278"/>
      <c r="H14" s="278"/>
      <c r="I14" s="278"/>
      <c r="J14" s="277"/>
      <c r="K14" s="277"/>
    </row>
    <row r="15" spans="1:11" ht="45.75" customHeight="1" x14ac:dyDescent="0.3">
      <c r="A15" s="277" t="s">
        <v>374</v>
      </c>
      <c r="B15" s="277" t="s">
        <v>375</v>
      </c>
      <c r="C15" s="277" t="s">
        <v>376</v>
      </c>
      <c r="D15" s="277" t="s">
        <v>1453</v>
      </c>
      <c r="E15" s="277" t="s">
        <v>32</v>
      </c>
      <c r="F15" s="277" t="s">
        <v>18</v>
      </c>
      <c r="G15" s="278"/>
      <c r="H15" s="278"/>
      <c r="I15" s="278"/>
      <c r="J15" s="277"/>
      <c r="K15" s="277"/>
    </row>
    <row r="16" spans="1:11" ht="45.75" customHeight="1" x14ac:dyDescent="0.3">
      <c r="A16" s="277" t="s">
        <v>377</v>
      </c>
      <c r="B16" s="277" t="s">
        <v>378</v>
      </c>
      <c r="C16" s="277" t="s">
        <v>379</v>
      </c>
      <c r="D16" s="277" t="s">
        <v>1453</v>
      </c>
      <c r="E16" s="277" t="s">
        <v>32</v>
      </c>
      <c r="F16" s="277" t="s">
        <v>18</v>
      </c>
      <c r="G16" s="278"/>
      <c r="H16" s="278"/>
      <c r="I16" s="278"/>
      <c r="J16" s="277"/>
      <c r="K16" s="277"/>
    </row>
    <row r="17" spans="1:11" ht="45.75" customHeight="1" x14ac:dyDescent="0.3">
      <c r="A17" s="277" t="s">
        <v>380</v>
      </c>
      <c r="B17" s="277" t="s">
        <v>381</v>
      </c>
      <c r="C17" s="277" t="s">
        <v>382</v>
      </c>
      <c r="D17" s="277" t="s">
        <v>1453</v>
      </c>
      <c r="E17" s="277" t="s">
        <v>9</v>
      </c>
      <c r="F17" s="277" t="s">
        <v>18</v>
      </c>
      <c r="G17" s="278"/>
      <c r="H17" s="278"/>
      <c r="I17" s="278"/>
      <c r="J17" s="277"/>
      <c r="K17" s="277" t="s">
        <v>11</v>
      </c>
    </row>
    <row r="18" spans="1:11" ht="45.75" customHeight="1" x14ac:dyDescent="0.3">
      <c r="A18" s="277" t="s">
        <v>383</v>
      </c>
      <c r="B18" s="277" t="s">
        <v>384</v>
      </c>
      <c r="C18" s="277" t="s">
        <v>385</v>
      </c>
      <c r="D18" s="277" t="s">
        <v>1453</v>
      </c>
      <c r="E18" s="277" t="s">
        <v>9</v>
      </c>
      <c r="F18" s="277" t="s">
        <v>10</v>
      </c>
      <c r="G18" s="278"/>
      <c r="H18" s="278"/>
      <c r="I18" s="278"/>
      <c r="J18" s="277"/>
      <c r="K18" s="277" t="s">
        <v>11</v>
      </c>
    </row>
    <row r="19" spans="1:11" ht="45.75" customHeight="1" x14ac:dyDescent="0.3">
      <c r="A19" s="277" t="s">
        <v>395</v>
      </c>
      <c r="B19" s="277" t="s">
        <v>396</v>
      </c>
      <c r="C19" s="277" t="s">
        <v>397</v>
      </c>
      <c r="D19" s="277" t="s">
        <v>1453</v>
      </c>
      <c r="E19" s="277" t="s">
        <v>9</v>
      </c>
      <c r="F19" s="277" t="s">
        <v>10</v>
      </c>
      <c r="G19" s="278"/>
      <c r="H19" s="278"/>
      <c r="I19" s="278"/>
      <c r="J19" s="277"/>
      <c r="K19" s="277"/>
    </row>
    <row r="20" spans="1:11" ht="45.75" customHeight="1" x14ac:dyDescent="0.3">
      <c r="A20" s="277" t="s">
        <v>472</v>
      </c>
      <c r="B20" s="277" t="s">
        <v>473</v>
      </c>
      <c r="C20" s="277" t="s">
        <v>474</v>
      </c>
      <c r="D20" s="277" t="s">
        <v>1452</v>
      </c>
      <c r="E20" s="277" t="s">
        <v>32</v>
      </c>
      <c r="F20" s="277" t="s">
        <v>18</v>
      </c>
      <c r="G20" s="278"/>
      <c r="H20" s="278"/>
      <c r="I20" s="278"/>
      <c r="J20" s="277"/>
      <c r="K20" s="277"/>
    </row>
    <row r="21" spans="1:11" ht="45.75" customHeight="1" x14ac:dyDescent="0.3">
      <c r="A21" s="277" t="s">
        <v>475</v>
      </c>
      <c r="B21" s="277" t="s">
        <v>476</v>
      </c>
      <c r="C21" s="277" t="s">
        <v>477</v>
      </c>
      <c r="D21" s="277" t="s">
        <v>1452</v>
      </c>
      <c r="E21" s="277" t="s">
        <v>32</v>
      </c>
      <c r="F21" s="277" t="s">
        <v>18</v>
      </c>
      <c r="G21" s="278"/>
      <c r="H21" s="278"/>
      <c r="I21" s="278"/>
      <c r="J21" s="277"/>
      <c r="K21" s="277"/>
    </row>
    <row r="22" spans="1:11" ht="45.75" customHeight="1" x14ac:dyDescent="0.3">
      <c r="A22" s="277" t="s">
        <v>503</v>
      </c>
      <c r="B22" s="277" t="s">
        <v>504</v>
      </c>
      <c r="C22" s="277" t="s">
        <v>505</v>
      </c>
      <c r="D22" s="277" t="s">
        <v>1455</v>
      </c>
      <c r="E22" s="277" t="s">
        <v>32</v>
      </c>
      <c r="F22" s="277" t="s">
        <v>18</v>
      </c>
      <c r="G22" s="278"/>
      <c r="H22" s="278"/>
      <c r="I22" s="278"/>
      <c r="J22" s="277"/>
      <c r="K22" s="277"/>
    </row>
    <row r="23" spans="1:11" ht="45.75" customHeight="1" x14ac:dyDescent="0.3">
      <c r="A23" s="277" t="s">
        <v>506</v>
      </c>
      <c r="B23" s="277" t="s">
        <v>507</v>
      </c>
      <c r="C23" s="277" t="s">
        <v>508</v>
      </c>
      <c r="D23" s="277" t="s">
        <v>1455</v>
      </c>
      <c r="E23" s="277" t="s">
        <v>32</v>
      </c>
      <c r="F23" s="277" t="s">
        <v>10</v>
      </c>
      <c r="G23" s="278"/>
      <c r="H23" s="278"/>
      <c r="I23" s="278"/>
      <c r="J23" s="277"/>
      <c r="K23" s="277"/>
    </row>
    <row r="24" spans="1:11" ht="45.75" customHeight="1" x14ac:dyDescent="0.3">
      <c r="A24" s="277" t="s">
        <v>509</v>
      </c>
      <c r="B24" s="277" t="s">
        <v>510</v>
      </c>
      <c r="C24" s="277" t="s">
        <v>511</v>
      </c>
      <c r="D24" s="277" t="s">
        <v>1455</v>
      </c>
      <c r="E24" s="277" t="s">
        <v>32</v>
      </c>
      <c r="F24" s="277" t="s">
        <v>10</v>
      </c>
      <c r="G24" s="278"/>
      <c r="H24" s="278"/>
      <c r="I24" s="278"/>
      <c r="J24" s="277"/>
      <c r="K24" s="277"/>
    </row>
    <row r="25" spans="1:11" ht="45.75" customHeight="1" x14ac:dyDescent="0.3">
      <c r="A25" s="277" t="s">
        <v>519</v>
      </c>
      <c r="B25" s="277" t="s">
        <v>520</v>
      </c>
      <c r="C25" s="277" t="s">
        <v>521</v>
      </c>
      <c r="D25" s="277" t="s">
        <v>1453</v>
      </c>
      <c r="E25" s="277" t="s">
        <v>9</v>
      </c>
      <c r="F25" s="277" t="s">
        <v>18</v>
      </c>
      <c r="G25" s="278"/>
      <c r="H25" s="278"/>
      <c r="I25" s="278"/>
      <c r="J25" s="277"/>
      <c r="K25" s="277" t="s">
        <v>11</v>
      </c>
    </row>
    <row r="26" spans="1:11" ht="45.75" customHeight="1" x14ac:dyDescent="0.3">
      <c r="A26" s="277" t="s">
        <v>522</v>
      </c>
      <c r="B26" s="277" t="s">
        <v>523</v>
      </c>
      <c r="C26" s="277" t="s">
        <v>524</v>
      </c>
      <c r="D26" s="277" t="s">
        <v>1453</v>
      </c>
      <c r="E26" s="277" t="s">
        <v>9</v>
      </c>
      <c r="F26" s="277" t="s">
        <v>10</v>
      </c>
      <c r="G26" s="278"/>
      <c r="H26" s="278"/>
      <c r="I26" s="278"/>
      <c r="J26" s="277"/>
      <c r="K26" s="277" t="s">
        <v>11</v>
      </c>
    </row>
    <row r="27" spans="1:11" ht="45.75" customHeight="1" x14ac:dyDescent="0.3">
      <c r="A27" s="277" t="s">
        <v>1209</v>
      </c>
      <c r="B27" s="277" t="s">
        <v>1305</v>
      </c>
      <c r="C27" s="277" t="s">
        <v>1306</v>
      </c>
      <c r="D27" s="277" t="s">
        <v>1454</v>
      </c>
      <c r="E27" s="277" t="s">
        <v>32</v>
      </c>
      <c r="F27" s="277" t="s">
        <v>18</v>
      </c>
      <c r="G27" s="278"/>
      <c r="H27" s="278"/>
      <c r="I27" s="278"/>
      <c r="J27" s="277"/>
      <c r="K27" s="277" t="s">
        <v>1211</v>
      </c>
    </row>
    <row r="28" spans="1:11" ht="45.75" customHeight="1" x14ac:dyDescent="0.3">
      <c r="A28" s="277" t="s">
        <v>1214</v>
      </c>
      <c r="B28" s="277" t="s">
        <v>1215</v>
      </c>
      <c r="C28" s="277" t="s">
        <v>1216</v>
      </c>
      <c r="D28" s="277" t="s">
        <v>1454</v>
      </c>
      <c r="E28" s="277" t="s">
        <v>32</v>
      </c>
      <c r="F28" s="277" t="s">
        <v>18</v>
      </c>
      <c r="G28" s="278"/>
      <c r="H28" s="278"/>
      <c r="I28" s="278"/>
      <c r="J28" s="277"/>
      <c r="K28" s="277" t="s">
        <v>1218</v>
      </c>
    </row>
    <row r="29" spans="1:11" ht="45" customHeight="1" x14ac:dyDescent="0.3">
      <c r="A29" s="277" t="s">
        <v>537</v>
      </c>
      <c r="B29" s="277" t="s">
        <v>1221</v>
      </c>
      <c r="C29" s="277" t="s">
        <v>1222</v>
      </c>
      <c r="D29" s="277" t="s">
        <v>1454</v>
      </c>
      <c r="E29" s="277" t="s">
        <v>32</v>
      </c>
      <c r="F29" s="277" t="s">
        <v>10</v>
      </c>
      <c r="G29" s="278"/>
      <c r="H29" s="278"/>
      <c r="I29" s="278"/>
      <c r="J29" s="277"/>
      <c r="K29" s="277"/>
    </row>
    <row r="30" spans="1:11" ht="45" customHeight="1" x14ac:dyDescent="0.3">
      <c r="A30" s="277" t="s">
        <v>592</v>
      </c>
      <c r="B30" s="277" t="s">
        <v>1225</v>
      </c>
      <c r="C30" s="277" t="s">
        <v>1226</v>
      </c>
      <c r="D30" s="277" t="s">
        <v>1454</v>
      </c>
      <c r="E30" s="277" t="s">
        <v>32</v>
      </c>
      <c r="F30" s="277" t="s">
        <v>18</v>
      </c>
      <c r="G30" s="278"/>
      <c r="H30" s="278"/>
      <c r="I30" s="278"/>
      <c r="J30" s="277"/>
      <c r="K30" s="277" t="s">
        <v>576</v>
      </c>
    </row>
    <row r="31" spans="1:11" ht="45" customHeight="1" x14ac:dyDescent="0.3">
      <c r="A31" s="277" t="s">
        <v>1228</v>
      </c>
      <c r="B31" s="277" t="s">
        <v>1229</v>
      </c>
      <c r="C31" s="277" t="s">
        <v>1230</v>
      </c>
      <c r="D31" s="277" t="s">
        <v>1453</v>
      </c>
      <c r="E31" s="277" t="s">
        <v>9</v>
      </c>
      <c r="F31" s="277" t="s">
        <v>18</v>
      </c>
      <c r="G31" s="278"/>
      <c r="H31" s="278"/>
      <c r="I31" s="278"/>
      <c r="J31" s="277"/>
      <c r="K31" s="277" t="s">
        <v>1232</v>
      </c>
    </row>
    <row r="32" spans="1:11" ht="45" customHeight="1" x14ac:dyDescent="0.3">
      <c r="A32" s="277" t="s">
        <v>538</v>
      </c>
      <c r="B32" s="277" t="s">
        <v>539</v>
      </c>
      <c r="C32" s="277" t="s">
        <v>540</v>
      </c>
      <c r="D32" s="277" t="s">
        <v>1454</v>
      </c>
      <c r="E32" s="277" t="s">
        <v>32</v>
      </c>
      <c r="F32" s="277" t="s">
        <v>10</v>
      </c>
      <c r="G32" s="278"/>
      <c r="H32" s="278"/>
      <c r="I32" s="278"/>
      <c r="J32" s="277"/>
      <c r="K32" s="277"/>
    </row>
    <row r="33" spans="1:11" ht="43.2" x14ac:dyDescent="0.3">
      <c r="A33" s="277" t="s">
        <v>541</v>
      </c>
      <c r="B33" s="277" t="s">
        <v>542</v>
      </c>
      <c r="C33" s="277" t="s">
        <v>543</v>
      </c>
      <c r="D33" s="277" t="s">
        <v>1454</v>
      </c>
      <c r="E33" s="277" t="s">
        <v>32</v>
      </c>
      <c r="F33" s="277" t="s">
        <v>18</v>
      </c>
      <c r="G33" s="278"/>
      <c r="H33" s="278"/>
      <c r="I33" s="278"/>
      <c r="J33" s="277"/>
      <c r="K33" s="277"/>
    </row>
  </sheetData>
  <conditionalFormatting sqref="A3:I50">
    <cfRule type="expression" dxfId="11" priority="1">
      <formula>$F3="d"</formula>
    </cfRule>
    <cfRule type="expression" dxfId="10" priority="2">
      <formula>$F3="m"</formula>
    </cfRule>
  </conditionalFormatting>
  <conditionalFormatting sqref="A3:K50">
    <cfRule type="expression" dxfId="9" priority="3">
      <formula>$F3="v"</formula>
    </cfRule>
    <cfRule type="expression" dxfId="8" priority="4">
      <formula>$F3="no"</formula>
    </cfRule>
  </conditionalFormatting>
  <pageMargins left="0.7" right="0.2" top="0.25" bottom="0.25" header="0.05" footer="0.3"/>
  <pageSetup orientation="landscape"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41C9-6446-4385-8755-69128900D678}">
  <dimension ref="A1:L12"/>
  <sheetViews>
    <sheetView workbookViewId="0">
      <selection activeCell="J6" sqref="J6"/>
    </sheetView>
  </sheetViews>
  <sheetFormatPr defaultRowHeight="15.6" x14ac:dyDescent="0.3"/>
  <cols>
    <col min="1" max="1" width="17.5546875" customWidth="1"/>
    <col min="2" max="3" width="16.6640625" style="7" customWidth="1"/>
    <col min="4" max="6" width="3.6640625" customWidth="1"/>
    <col min="7" max="9" width="8.33203125" customWidth="1"/>
    <col min="10" max="10" width="35.6640625" customWidth="1"/>
    <col min="11" max="11" width="5.44140625" customWidth="1"/>
  </cols>
  <sheetData>
    <row r="1" spans="1:12" ht="14.4" x14ac:dyDescent="0.3">
      <c r="A1">
        <f>COUNTA(A3:A100)</f>
        <v>10</v>
      </c>
      <c r="B1"/>
      <c r="C1"/>
      <c r="F1">
        <f>COUNTIF(F3:F100,"yes")</f>
        <v>10</v>
      </c>
    </row>
    <row r="2" spans="1:12" ht="31.2" x14ac:dyDescent="0.3">
      <c r="A2" s="13" t="s">
        <v>0</v>
      </c>
      <c r="B2" s="14" t="s">
        <v>1</v>
      </c>
      <c r="C2" s="14" t="s">
        <v>2</v>
      </c>
      <c r="D2" s="16" t="s">
        <v>3</v>
      </c>
      <c r="E2" s="16" t="s">
        <v>4</v>
      </c>
      <c r="F2" s="16" t="s">
        <v>566</v>
      </c>
      <c r="G2" s="15" t="s">
        <v>557</v>
      </c>
      <c r="H2" s="15" t="s">
        <v>558</v>
      </c>
      <c r="I2" s="15" t="s">
        <v>559</v>
      </c>
      <c r="J2" s="15" t="s">
        <v>556</v>
      </c>
      <c r="K2" s="15" t="s">
        <v>5</v>
      </c>
    </row>
    <row r="3" spans="1:12" ht="63" customHeight="1" x14ac:dyDescent="0.3">
      <c r="A3" s="277" t="s">
        <v>330</v>
      </c>
      <c r="B3" s="277" t="s">
        <v>331</v>
      </c>
      <c r="C3" s="277" t="s">
        <v>332</v>
      </c>
      <c r="D3" s="277" t="s">
        <v>1454</v>
      </c>
      <c r="E3" s="277" t="s">
        <v>333</v>
      </c>
      <c r="F3" s="277" t="s">
        <v>18</v>
      </c>
      <c r="G3" s="278"/>
      <c r="H3" s="278"/>
      <c r="I3" s="278"/>
      <c r="J3" s="253" t="s">
        <v>1456</v>
      </c>
      <c r="K3" s="277" t="s">
        <v>334</v>
      </c>
      <c r="L3" s="256"/>
    </row>
    <row r="4" spans="1:12" ht="63" customHeight="1" x14ac:dyDescent="0.3">
      <c r="A4" s="277" t="s">
        <v>335</v>
      </c>
      <c r="B4" s="277" t="s">
        <v>336</v>
      </c>
      <c r="C4" s="277" t="s">
        <v>337</v>
      </c>
      <c r="D4" s="277" t="s">
        <v>1454</v>
      </c>
      <c r="E4" s="277" t="s">
        <v>333</v>
      </c>
      <c r="F4" s="277" t="s">
        <v>18</v>
      </c>
      <c r="G4" s="278"/>
      <c r="H4" s="278"/>
      <c r="I4" s="278"/>
      <c r="J4" s="253" t="s">
        <v>1456</v>
      </c>
      <c r="K4" s="277" t="s">
        <v>334</v>
      </c>
      <c r="L4" s="279"/>
    </row>
    <row r="5" spans="1:12" ht="63" customHeight="1" x14ac:dyDescent="0.3">
      <c r="A5" s="277" t="s">
        <v>338</v>
      </c>
      <c r="B5" s="277" t="s">
        <v>339</v>
      </c>
      <c r="C5" s="277" t="s">
        <v>340</v>
      </c>
      <c r="D5" s="277" t="s">
        <v>1454</v>
      </c>
      <c r="E5" s="277" t="s">
        <v>333</v>
      </c>
      <c r="F5" s="277" t="s">
        <v>18</v>
      </c>
      <c r="G5" s="278"/>
      <c r="H5" s="278"/>
      <c r="I5" s="278"/>
      <c r="J5" s="253" t="s">
        <v>1456</v>
      </c>
      <c r="K5" s="277" t="s">
        <v>334</v>
      </c>
      <c r="L5" s="279"/>
    </row>
    <row r="6" spans="1:12" ht="63" customHeight="1" x14ac:dyDescent="0.3">
      <c r="A6" s="277" t="s">
        <v>341</v>
      </c>
      <c r="B6" s="277" t="s">
        <v>342</v>
      </c>
      <c r="C6" s="277" t="s">
        <v>343</v>
      </c>
      <c r="D6" s="277" t="s">
        <v>1454</v>
      </c>
      <c r="E6" s="277" t="s">
        <v>333</v>
      </c>
      <c r="F6" s="277" t="s">
        <v>18</v>
      </c>
      <c r="G6" s="278"/>
      <c r="H6" s="278"/>
      <c r="I6" s="278"/>
      <c r="J6" s="253" t="s">
        <v>1456</v>
      </c>
      <c r="K6" s="277" t="s">
        <v>334</v>
      </c>
      <c r="L6" s="279"/>
    </row>
    <row r="7" spans="1:12" ht="63" customHeight="1" x14ac:dyDescent="0.3">
      <c r="A7" s="277" t="s">
        <v>344</v>
      </c>
      <c r="B7" s="277" t="s">
        <v>345</v>
      </c>
      <c r="C7" s="277" t="s">
        <v>346</v>
      </c>
      <c r="D7" s="277" t="s">
        <v>1454</v>
      </c>
      <c r="E7" s="277" t="s">
        <v>333</v>
      </c>
      <c r="F7" s="277" t="s">
        <v>18</v>
      </c>
      <c r="G7" s="278"/>
      <c r="H7" s="278"/>
      <c r="I7" s="278"/>
      <c r="J7" s="253" t="s">
        <v>1456</v>
      </c>
      <c r="K7" s="277" t="s">
        <v>334</v>
      </c>
      <c r="L7" s="279"/>
    </row>
    <row r="8" spans="1:12" ht="63" customHeight="1" x14ac:dyDescent="0.3">
      <c r="A8" s="277" t="s">
        <v>347</v>
      </c>
      <c r="B8" s="277" t="s">
        <v>348</v>
      </c>
      <c r="C8" s="277" t="s">
        <v>349</v>
      </c>
      <c r="D8" s="277" t="s">
        <v>1454</v>
      </c>
      <c r="E8" s="277" t="s">
        <v>333</v>
      </c>
      <c r="F8" s="277" t="s">
        <v>18</v>
      </c>
      <c r="G8" s="278"/>
      <c r="H8" s="278"/>
      <c r="I8" s="278"/>
      <c r="J8" s="253" t="s">
        <v>1456</v>
      </c>
      <c r="K8" s="277" t="s">
        <v>334</v>
      </c>
      <c r="L8" s="279"/>
    </row>
    <row r="9" spans="1:12" ht="63" customHeight="1" x14ac:dyDescent="0.3">
      <c r="A9" s="277" t="s">
        <v>350</v>
      </c>
      <c r="B9" s="277" t="s">
        <v>351</v>
      </c>
      <c r="C9" s="277" t="s">
        <v>352</v>
      </c>
      <c r="D9" s="277" t="s">
        <v>1454</v>
      </c>
      <c r="E9" s="277" t="s">
        <v>333</v>
      </c>
      <c r="F9" s="277" t="s">
        <v>18</v>
      </c>
      <c r="G9" s="278"/>
      <c r="H9" s="278"/>
      <c r="I9" s="278"/>
      <c r="J9" s="253" t="s">
        <v>1456</v>
      </c>
      <c r="K9" s="277" t="s">
        <v>334</v>
      </c>
      <c r="L9" s="279"/>
    </row>
    <row r="10" spans="1:12" ht="63" customHeight="1" x14ac:dyDescent="0.3">
      <c r="A10" s="277" t="s">
        <v>353</v>
      </c>
      <c r="B10" s="277" t="s">
        <v>354</v>
      </c>
      <c r="C10" s="277" t="s">
        <v>355</v>
      </c>
      <c r="D10" s="277" t="s">
        <v>1454</v>
      </c>
      <c r="E10" s="277" t="s">
        <v>333</v>
      </c>
      <c r="F10" s="277" t="s">
        <v>18</v>
      </c>
      <c r="G10" s="278"/>
      <c r="H10" s="278"/>
      <c r="I10" s="278"/>
      <c r="J10" s="253" t="s">
        <v>1456</v>
      </c>
      <c r="K10" s="277" t="s">
        <v>334</v>
      </c>
      <c r="L10" s="279"/>
    </row>
    <row r="11" spans="1:12" ht="63" customHeight="1" x14ac:dyDescent="0.3">
      <c r="A11" s="277" t="s">
        <v>356</v>
      </c>
      <c r="B11" s="277" t="s">
        <v>357</v>
      </c>
      <c r="C11" s="277" t="s">
        <v>358</v>
      </c>
      <c r="D11" s="277" t="s">
        <v>1454</v>
      </c>
      <c r="E11" s="277" t="s">
        <v>333</v>
      </c>
      <c r="F11" s="277" t="s">
        <v>18</v>
      </c>
      <c r="G11" s="278"/>
      <c r="H11" s="278"/>
      <c r="I11" s="278"/>
      <c r="J11" s="253" t="s">
        <v>1456</v>
      </c>
      <c r="K11" s="277" t="s">
        <v>334</v>
      </c>
      <c r="L11" s="279"/>
    </row>
    <row r="12" spans="1:12" ht="63" customHeight="1" x14ac:dyDescent="0.3">
      <c r="A12" s="277" t="s">
        <v>359</v>
      </c>
      <c r="B12" s="277" t="s">
        <v>360</v>
      </c>
      <c r="C12" s="277" t="s">
        <v>361</v>
      </c>
      <c r="D12" s="277" t="s">
        <v>1454</v>
      </c>
      <c r="E12" s="277" t="s">
        <v>333</v>
      </c>
      <c r="F12" s="277" t="s">
        <v>18</v>
      </c>
      <c r="G12" s="278"/>
      <c r="H12" s="278"/>
      <c r="I12" s="278"/>
      <c r="J12" s="253" t="s">
        <v>1456</v>
      </c>
      <c r="K12" s="277" t="s">
        <v>334</v>
      </c>
      <c r="L12" s="279"/>
    </row>
  </sheetData>
  <conditionalFormatting sqref="A3:I12">
    <cfRule type="expression" dxfId="7" priority="1">
      <formula>$F3="d"</formula>
    </cfRule>
    <cfRule type="expression" dxfId="6" priority="2">
      <formula>$F3="m"</formula>
    </cfRule>
  </conditionalFormatting>
  <conditionalFormatting sqref="A3:K12">
    <cfRule type="expression" dxfId="5" priority="3">
      <formula>$F3="v"</formula>
    </cfRule>
    <cfRule type="expression" dxfId="4" priority="4">
      <formula>$F3="no"</formula>
    </cfRule>
  </conditionalFormatting>
  <printOptions horizontalCentered="1"/>
  <pageMargins left="0.7" right="0.2" top="0.25" bottom="0.25" header="0.05" footer="0.3"/>
  <pageSetup orientation="landscape" r:id="rId1"/>
  <headerFooter>
    <oddHeader>&amp;L&amp;A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02E3-4194-4C86-A827-FABB748F932E}">
  <dimension ref="A1:K35"/>
  <sheetViews>
    <sheetView topLeftCell="A31" zoomScaleNormal="100" workbookViewId="0">
      <selection activeCell="M34" sqref="M34"/>
    </sheetView>
  </sheetViews>
  <sheetFormatPr defaultRowHeight="14.4" x14ac:dyDescent="0.3"/>
  <cols>
    <col min="1" max="1" width="17.5546875" customWidth="1"/>
    <col min="2" max="3" width="16.6640625" customWidth="1"/>
    <col min="4" max="4" width="3.6640625" customWidth="1"/>
    <col min="5" max="5" width="3" customWidth="1"/>
    <col min="6" max="6" width="3.6640625" customWidth="1"/>
    <col min="7" max="9" width="8.33203125" customWidth="1"/>
    <col min="10" max="10" width="35.6640625" customWidth="1"/>
    <col min="11" max="11" width="6.44140625" customWidth="1"/>
  </cols>
  <sheetData>
    <row r="1" spans="1:11" x14ac:dyDescent="0.3">
      <c r="A1">
        <f>COUNTA(A3:A100)</f>
        <v>33</v>
      </c>
      <c r="F1">
        <f>COUNTIF(F3:F100,"yes")</f>
        <v>16</v>
      </c>
    </row>
    <row r="2" spans="1:11" ht="31.2" x14ac:dyDescent="0.3">
      <c r="A2" s="4" t="s">
        <v>0</v>
      </c>
      <c r="B2" s="4" t="s">
        <v>1</v>
      </c>
      <c r="C2" s="4" t="s">
        <v>2</v>
      </c>
      <c r="D2" s="16" t="s">
        <v>3</v>
      </c>
      <c r="E2" s="16" t="s">
        <v>4</v>
      </c>
      <c r="F2" s="16" t="s">
        <v>566</v>
      </c>
      <c r="G2" s="4" t="s">
        <v>557</v>
      </c>
      <c r="H2" s="4" t="s">
        <v>558</v>
      </c>
      <c r="I2" s="4" t="s">
        <v>559</v>
      </c>
      <c r="J2" s="4" t="s">
        <v>556</v>
      </c>
      <c r="K2" s="4" t="s">
        <v>5</v>
      </c>
    </row>
    <row r="3" spans="1:11" ht="45" customHeight="1" x14ac:dyDescent="0.3">
      <c r="A3" s="277" t="s">
        <v>36</v>
      </c>
      <c r="B3" s="277" t="s">
        <v>37</v>
      </c>
      <c r="C3" s="277" t="s">
        <v>38</v>
      </c>
      <c r="D3" s="277" t="s">
        <v>1453</v>
      </c>
      <c r="E3" s="277" t="s">
        <v>9</v>
      </c>
      <c r="F3" s="277" t="s">
        <v>10</v>
      </c>
      <c r="G3" s="278"/>
      <c r="H3" s="278"/>
      <c r="I3" s="278"/>
      <c r="J3" s="277"/>
      <c r="K3" s="277" t="s">
        <v>39</v>
      </c>
    </row>
    <row r="4" spans="1:11" ht="45" customHeight="1" x14ac:dyDescent="0.3">
      <c r="A4" s="277" t="s">
        <v>112</v>
      </c>
      <c r="B4" s="277" t="s">
        <v>113</v>
      </c>
      <c r="C4" s="277" t="s">
        <v>114</v>
      </c>
      <c r="D4" s="277" t="s">
        <v>1453</v>
      </c>
      <c r="E4" s="277" t="s">
        <v>32</v>
      </c>
      <c r="F4" s="277" t="s">
        <v>10</v>
      </c>
      <c r="G4" s="278"/>
      <c r="H4" s="278"/>
      <c r="I4" s="278"/>
      <c r="J4" s="277"/>
      <c r="K4" s="277" t="s">
        <v>115</v>
      </c>
    </row>
    <row r="5" spans="1:11" ht="45" customHeight="1" x14ac:dyDescent="0.3">
      <c r="A5" s="277" t="s">
        <v>116</v>
      </c>
      <c r="B5" s="277" t="s">
        <v>117</v>
      </c>
      <c r="C5" s="277" t="s">
        <v>118</v>
      </c>
      <c r="D5" s="277" t="s">
        <v>1453</v>
      </c>
      <c r="E5" s="277" t="s">
        <v>32</v>
      </c>
      <c r="F5" s="277" t="s">
        <v>10</v>
      </c>
      <c r="G5" s="278"/>
      <c r="H5" s="278"/>
      <c r="I5" s="278"/>
      <c r="J5" s="277"/>
      <c r="K5" s="277" t="s">
        <v>115</v>
      </c>
    </row>
    <row r="6" spans="1:11" ht="45" customHeight="1" x14ac:dyDescent="0.3">
      <c r="A6" s="277" t="s">
        <v>119</v>
      </c>
      <c r="B6" s="277" t="s">
        <v>120</v>
      </c>
      <c r="C6" s="277" t="s">
        <v>121</v>
      </c>
      <c r="D6" s="277" t="s">
        <v>1453</v>
      </c>
      <c r="E6" s="277" t="s">
        <v>32</v>
      </c>
      <c r="F6" s="277" t="s">
        <v>10</v>
      </c>
      <c r="G6" s="278"/>
      <c r="H6" s="278"/>
      <c r="I6" s="278"/>
      <c r="J6" s="277"/>
      <c r="K6" s="277" t="s">
        <v>115</v>
      </c>
    </row>
    <row r="7" spans="1:11" ht="45" customHeight="1" x14ac:dyDescent="0.3">
      <c r="A7" s="277" t="s">
        <v>122</v>
      </c>
      <c r="B7" s="277" t="s">
        <v>123</v>
      </c>
      <c r="C7" s="277" t="s">
        <v>124</v>
      </c>
      <c r="D7" s="277" t="s">
        <v>1453</v>
      </c>
      <c r="E7" s="277" t="s">
        <v>32</v>
      </c>
      <c r="F7" s="277" t="s">
        <v>10</v>
      </c>
      <c r="G7" s="278"/>
      <c r="H7" s="278"/>
      <c r="I7" s="278"/>
      <c r="J7" s="277"/>
      <c r="K7" s="277" t="s">
        <v>115</v>
      </c>
    </row>
    <row r="8" spans="1:11" ht="45" customHeight="1" x14ac:dyDescent="0.3">
      <c r="A8" s="277" t="s">
        <v>125</v>
      </c>
      <c r="B8" s="277" t="s">
        <v>126</v>
      </c>
      <c r="C8" s="277" t="s">
        <v>127</v>
      </c>
      <c r="D8" s="277" t="s">
        <v>1453</v>
      </c>
      <c r="E8" s="277" t="s">
        <v>32</v>
      </c>
      <c r="F8" s="277" t="s">
        <v>10</v>
      </c>
      <c r="G8" s="278"/>
      <c r="H8" s="278"/>
      <c r="I8" s="278"/>
      <c r="J8" s="277"/>
      <c r="K8" s="277" t="s">
        <v>115</v>
      </c>
    </row>
    <row r="9" spans="1:11" ht="45" customHeight="1" x14ac:dyDescent="0.3">
      <c r="A9" s="277" t="s">
        <v>128</v>
      </c>
      <c r="B9" s="277" t="s">
        <v>129</v>
      </c>
      <c r="C9" s="277" t="s">
        <v>130</v>
      </c>
      <c r="D9" s="277" t="s">
        <v>1453</v>
      </c>
      <c r="E9" s="277" t="s">
        <v>32</v>
      </c>
      <c r="F9" s="277" t="s">
        <v>10</v>
      </c>
      <c r="G9" s="278"/>
      <c r="H9" s="278"/>
      <c r="I9" s="278"/>
      <c r="J9" s="277"/>
      <c r="K9" s="277" t="s">
        <v>115</v>
      </c>
    </row>
    <row r="10" spans="1:11" ht="45" customHeight="1" x14ac:dyDescent="0.3">
      <c r="A10" s="277" t="s">
        <v>923</v>
      </c>
      <c r="B10" s="277" t="s">
        <v>924</v>
      </c>
      <c r="C10" s="277" t="s">
        <v>925</v>
      </c>
      <c r="D10" s="277" t="s">
        <v>1453</v>
      </c>
      <c r="E10" s="277" t="s">
        <v>9</v>
      </c>
      <c r="F10" s="277" t="s">
        <v>10</v>
      </c>
      <c r="G10" s="278"/>
      <c r="H10" s="278"/>
      <c r="I10" s="278"/>
      <c r="J10" s="277"/>
      <c r="K10" s="277" t="s">
        <v>928</v>
      </c>
    </row>
    <row r="11" spans="1:11" ht="45" customHeight="1" x14ac:dyDescent="0.3">
      <c r="A11" s="277" t="s">
        <v>184</v>
      </c>
      <c r="B11" s="277" t="s">
        <v>187</v>
      </c>
      <c r="C11" s="277" t="s">
        <v>188</v>
      </c>
      <c r="D11" s="277" t="s">
        <v>1453</v>
      </c>
      <c r="E11" s="277" t="s">
        <v>9</v>
      </c>
      <c r="F11" s="277" t="s">
        <v>10</v>
      </c>
      <c r="G11" s="278"/>
      <c r="H11" s="278"/>
      <c r="I11" s="278"/>
      <c r="J11" s="277"/>
      <c r="K11" s="277" t="s">
        <v>39</v>
      </c>
    </row>
    <row r="12" spans="1:11" ht="45" customHeight="1" x14ac:dyDescent="0.3">
      <c r="A12" s="277" t="s">
        <v>1026</v>
      </c>
      <c r="B12" s="277" t="s">
        <v>1027</v>
      </c>
      <c r="C12" s="277" t="s">
        <v>1028</v>
      </c>
      <c r="D12" s="277" t="s">
        <v>1452</v>
      </c>
      <c r="E12" s="277" t="s">
        <v>32</v>
      </c>
      <c r="F12" s="277" t="s">
        <v>10</v>
      </c>
      <c r="G12" s="278"/>
      <c r="H12" s="278"/>
      <c r="I12" s="278"/>
      <c r="J12" s="277"/>
      <c r="K12" s="277" t="s">
        <v>1019</v>
      </c>
    </row>
    <row r="13" spans="1:11" ht="45" customHeight="1" x14ac:dyDescent="0.3">
      <c r="A13" s="277" t="s">
        <v>439</v>
      </c>
      <c r="B13" s="277" t="s">
        <v>440</v>
      </c>
      <c r="C13" s="277" t="s">
        <v>441</v>
      </c>
      <c r="D13" s="277" t="s">
        <v>1453</v>
      </c>
      <c r="E13" s="277" t="s">
        <v>9</v>
      </c>
      <c r="F13" s="277" t="s">
        <v>10</v>
      </c>
      <c r="G13" s="278"/>
      <c r="H13" s="278"/>
      <c r="I13" s="278"/>
      <c r="J13" s="277"/>
      <c r="K13" s="277" t="s">
        <v>115</v>
      </c>
    </row>
    <row r="14" spans="1:11" ht="45" customHeight="1" x14ac:dyDescent="0.3">
      <c r="A14" s="277" t="s">
        <v>442</v>
      </c>
      <c r="B14" s="277" t="s">
        <v>443</v>
      </c>
      <c r="C14" s="277" t="s">
        <v>444</v>
      </c>
      <c r="D14" s="277" t="s">
        <v>1453</v>
      </c>
      <c r="E14" s="277" t="s">
        <v>9</v>
      </c>
      <c r="F14" s="277" t="s">
        <v>18</v>
      </c>
      <c r="G14" s="278"/>
      <c r="H14" s="278"/>
      <c r="I14" s="278"/>
      <c r="J14" s="277"/>
      <c r="K14" s="277" t="s">
        <v>115</v>
      </c>
    </row>
    <row r="15" spans="1:11" ht="45" customHeight="1" x14ac:dyDescent="0.3">
      <c r="A15" s="277" t="s">
        <v>445</v>
      </c>
      <c r="B15" s="277" t="s">
        <v>446</v>
      </c>
      <c r="C15" s="277" t="s">
        <v>447</v>
      </c>
      <c r="D15" s="277" t="s">
        <v>1453</v>
      </c>
      <c r="E15" s="277" t="s">
        <v>9</v>
      </c>
      <c r="F15" s="277" t="s">
        <v>10</v>
      </c>
      <c r="G15" s="278"/>
      <c r="H15" s="278"/>
      <c r="I15" s="278"/>
      <c r="J15" s="277"/>
      <c r="K15" s="277" t="s">
        <v>115</v>
      </c>
    </row>
    <row r="16" spans="1:11" ht="45" customHeight="1" x14ac:dyDescent="0.3">
      <c r="A16" s="277" t="s">
        <v>448</v>
      </c>
      <c r="B16" s="277" t="s">
        <v>449</v>
      </c>
      <c r="C16" s="277" t="s">
        <v>450</v>
      </c>
      <c r="D16" s="277" t="s">
        <v>1453</v>
      </c>
      <c r="E16" s="277" t="s">
        <v>9</v>
      </c>
      <c r="F16" s="277" t="s">
        <v>10</v>
      </c>
      <c r="G16" s="278"/>
      <c r="H16" s="278"/>
      <c r="I16" s="278"/>
      <c r="J16" s="277"/>
      <c r="K16" s="277" t="s">
        <v>115</v>
      </c>
    </row>
    <row r="17" spans="1:11" ht="45" customHeight="1" x14ac:dyDescent="0.3">
      <c r="A17" s="277" t="s">
        <v>451</v>
      </c>
      <c r="B17" s="277" t="s">
        <v>452</v>
      </c>
      <c r="C17" s="277" t="s">
        <v>453</v>
      </c>
      <c r="D17" s="277" t="s">
        <v>1453</v>
      </c>
      <c r="E17" s="277" t="s">
        <v>9</v>
      </c>
      <c r="F17" s="277" t="s">
        <v>10</v>
      </c>
      <c r="G17" s="278"/>
      <c r="H17" s="278"/>
      <c r="I17" s="278"/>
      <c r="J17" s="277"/>
      <c r="K17" s="277" t="s">
        <v>115</v>
      </c>
    </row>
    <row r="18" spans="1:11" ht="45" customHeight="1" x14ac:dyDescent="0.3">
      <c r="A18" s="277" t="s">
        <v>454</v>
      </c>
      <c r="B18" s="277" t="s">
        <v>455</v>
      </c>
      <c r="C18" s="277" t="s">
        <v>456</v>
      </c>
      <c r="D18" s="277" t="s">
        <v>1453</v>
      </c>
      <c r="E18" s="277" t="s">
        <v>9</v>
      </c>
      <c r="F18" s="277" t="s">
        <v>18</v>
      </c>
      <c r="G18" s="278"/>
      <c r="H18" s="278"/>
      <c r="I18" s="278"/>
      <c r="J18" s="277"/>
      <c r="K18" s="277" t="s">
        <v>115</v>
      </c>
    </row>
    <row r="19" spans="1:11" ht="45" customHeight="1" x14ac:dyDescent="0.3">
      <c r="A19" s="277" t="s">
        <v>457</v>
      </c>
      <c r="B19" s="277" t="s">
        <v>458</v>
      </c>
      <c r="C19" s="277" t="s">
        <v>459</v>
      </c>
      <c r="D19" s="277" t="s">
        <v>1453</v>
      </c>
      <c r="E19" s="277" t="s">
        <v>9</v>
      </c>
      <c r="F19" s="277" t="s">
        <v>10</v>
      </c>
      <c r="G19" s="278"/>
      <c r="H19" s="278"/>
      <c r="I19" s="278"/>
      <c r="J19" s="277"/>
      <c r="K19" s="277" t="s">
        <v>115</v>
      </c>
    </row>
    <row r="20" spans="1:11" ht="45" customHeight="1" x14ac:dyDescent="0.3">
      <c r="A20" s="277" t="s">
        <v>460</v>
      </c>
      <c r="B20" s="277" t="s">
        <v>461</v>
      </c>
      <c r="C20" s="277" t="s">
        <v>462</v>
      </c>
      <c r="D20" s="277" t="s">
        <v>1453</v>
      </c>
      <c r="E20" s="277" t="s">
        <v>9</v>
      </c>
      <c r="F20" s="277" t="s">
        <v>18</v>
      </c>
      <c r="G20" s="278"/>
      <c r="H20" s="278"/>
      <c r="I20" s="278"/>
      <c r="J20" s="277"/>
      <c r="K20" s="277" t="s">
        <v>115</v>
      </c>
    </row>
    <row r="21" spans="1:11" ht="45" customHeight="1" x14ac:dyDescent="0.3">
      <c r="A21" s="277" t="s">
        <v>463</v>
      </c>
      <c r="B21" s="277" t="s">
        <v>464</v>
      </c>
      <c r="C21" s="277" t="s">
        <v>465</v>
      </c>
      <c r="D21" s="277" t="s">
        <v>1453</v>
      </c>
      <c r="E21" s="277" t="s">
        <v>9</v>
      </c>
      <c r="F21" s="277" t="s">
        <v>10</v>
      </c>
      <c r="G21" s="278"/>
      <c r="H21" s="278"/>
      <c r="I21" s="278"/>
      <c r="J21" s="277"/>
      <c r="K21" s="277" t="s">
        <v>115</v>
      </c>
    </row>
    <row r="22" spans="1:11" ht="45" customHeight="1" x14ac:dyDescent="0.3">
      <c r="A22" s="277" t="s">
        <v>466</v>
      </c>
      <c r="B22" s="277" t="s">
        <v>467</v>
      </c>
      <c r="C22" s="277" t="s">
        <v>468</v>
      </c>
      <c r="D22" s="277" t="s">
        <v>1453</v>
      </c>
      <c r="E22" s="277" t="s">
        <v>9</v>
      </c>
      <c r="F22" s="277" t="s">
        <v>18</v>
      </c>
      <c r="G22" s="278"/>
      <c r="H22" s="278"/>
      <c r="I22" s="278"/>
      <c r="J22" s="277"/>
      <c r="K22" s="277" t="s">
        <v>115</v>
      </c>
    </row>
    <row r="23" spans="1:11" ht="45" customHeight="1" x14ac:dyDescent="0.3">
      <c r="A23" s="277" t="s">
        <v>469</v>
      </c>
      <c r="B23" s="277" t="s">
        <v>470</v>
      </c>
      <c r="C23" s="277" t="s">
        <v>471</v>
      </c>
      <c r="D23" s="277" t="s">
        <v>1453</v>
      </c>
      <c r="E23" s="277" t="s">
        <v>9</v>
      </c>
      <c r="F23" s="277" t="s">
        <v>10</v>
      </c>
      <c r="G23" s="278"/>
      <c r="H23" s="278"/>
      <c r="I23" s="278"/>
      <c r="J23" s="277"/>
      <c r="K23" s="277" t="s">
        <v>115</v>
      </c>
    </row>
    <row r="24" spans="1:11" ht="45" customHeight="1" x14ac:dyDescent="0.3">
      <c r="A24" s="277" t="s">
        <v>1300</v>
      </c>
      <c r="B24" s="277" t="s">
        <v>1301</v>
      </c>
      <c r="C24" s="277" t="s">
        <v>1302</v>
      </c>
      <c r="D24" s="277" t="s">
        <v>1454</v>
      </c>
      <c r="E24" s="277" t="s">
        <v>32</v>
      </c>
      <c r="F24" s="277" t="s">
        <v>18</v>
      </c>
      <c r="G24" s="278"/>
      <c r="H24" s="278"/>
      <c r="I24" s="278"/>
      <c r="J24" s="277"/>
      <c r="K24" s="277" t="s">
        <v>1304</v>
      </c>
    </row>
    <row r="25" spans="1:11" ht="45" customHeight="1" x14ac:dyDescent="0.3">
      <c r="A25" s="277" t="s">
        <v>1309</v>
      </c>
      <c r="B25" s="277" t="s">
        <v>1310</v>
      </c>
      <c r="C25" s="277" t="s">
        <v>1311</v>
      </c>
      <c r="D25" s="277" t="s">
        <v>1454</v>
      </c>
      <c r="E25" s="277" t="s">
        <v>32</v>
      </c>
      <c r="F25" s="277" t="s">
        <v>18</v>
      </c>
      <c r="G25" s="278"/>
      <c r="H25" s="278"/>
      <c r="I25" s="278"/>
      <c r="J25" s="277"/>
      <c r="K25" s="277" t="s">
        <v>1313</v>
      </c>
    </row>
    <row r="26" spans="1:11" ht="45" customHeight="1" x14ac:dyDescent="0.3">
      <c r="A26" s="277" t="s">
        <v>1315</v>
      </c>
      <c r="B26" s="277" t="s">
        <v>1316</v>
      </c>
      <c r="C26" s="277" t="s">
        <v>1317</v>
      </c>
      <c r="D26" s="277" t="s">
        <v>1453</v>
      </c>
      <c r="E26" s="277" t="s">
        <v>9</v>
      </c>
      <c r="F26" s="277" t="s">
        <v>18</v>
      </c>
      <c r="G26" s="278"/>
      <c r="H26" s="278"/>
      <c r="I26" s="278"/>
      <c r="J26" s="277"/>
      <c r="K26" s="277" t="s">
        <v>1318</v>
      </c>
    </row>
    <row r="27" spans="1:11" ht="43.2" x14ac:dyDescent="0.3">
      <c r="A27" s="277" t="s">
        <v>1320</v>
      </c>
      <c r="B27" s="277" t="s">
        <v>1321</v>
      </c>
      <c r="C27" s="277" t="s">
        <v>1322</v>
      </c>
      <c r="D27" s="277" t="s">
        <v>1453</v>
      </c>
      <c r="E27" s="277" t="s">
        <v>9</v>
      </c>
      <c r="F27" s="277" t="s">
        <v>18</v>
      </c>
      <c r="G27" s="278"/>
      <c r="H27" s="278"/>
      <c r="I27" s="278"/>
      <c r="J27" s="277"/>
      <c r="K27" s="279" t="s">
        <v>1323</v>
      </c>
    </row>
    <row r="28" spans="1:11" ht="57.6" x14ac:dyDescent="0.3">
      <c r="A28" s="277" t="s">
        <v>1329</v>
      </c>
      <c r="B28" s="277" t="s">
        <v>1330</v>
      </c>
      <c r="C28" s="277" t="s">
        <v>1331</v>
      </c>
      <c r="D28" s="277" t="s">
        <v>1453</v>
      </c>
      <c r="E28" s="277" t="s">
        <v>9</v>
      </c>
      <c r="F28" s="277" t="s">
        <v>18</v>
      </c>
      <c r="G28" s="278"/>
      <c r="H28" s="278"/>
      <c r="I28" s="278"/>
      <c r="J28" s="277"/>
      <c r="K28" s="279" t="s">
        <v>1332</v>
      </c>
    </row>
    <row r="29" spans="1:11" ht="57.6" x14ac:dyDescent="0.3">
      <c r="A29" s="277" t="s">
        <v>1334</v>
      </c>
      <c r="B29" s="277" t="s">
        <v>1335</v>
      </c>
      <c r="C29" s="277" t="s">
        <v>1336</v>
      </c>
      <c r="D29" s="277" t="s">
        <v>1453</v>
      </c>
      <c r="E29" s="277" t="s">
        <v>9</v>
      </c>
      <c r="F29" s="277" t="s">
        <v>18</v>
      </c>
      <c r="G29" s="278"/>
      <c r="H29" s="278"/>
      <c r="I29" s="278"/>
      <c r="J29" s="277"/>
      <c r="K29" s="279" t="s">
        <v>1337</v>
      </c>
    </row>
    <row r="30" spans="1:11" ht="57.6" x14ac:dyDescent="0.3">
      <c r="A30" s="277" t="s">
        <v>1339</v>
      </c>
      <c r="B30" s="277" t="s">
        <v>1340</v>
      </c>
      <c r="C30" s="277" t="s">
        <v>1341</v>
      </c>
      <c r="D30" s="277" t="s">
        <v>1453</v>
      </c>
      <c r="E30" s="277" t="s">
        <v>9</v>
      </c>
      <c r="F30" s="277" t="s">
        <v>18</v>
      </c>
      <c r="G30" s="278"/>
      <c r="H30" s="278"/>
      <c r="I30" s="278"/>
      <c r="J30" s="277"/>
      <c r="K30" s="279" t="s">
        <v>1337</v>
      </c>
    </row>
    <row r="31" spans="1:11" ht="57.6" x14ac:dyDescent="0.3">
      <c r="A31" s="277" t="s">
        <v>1343</v>
      </c>
      <c r="B31" s="277" t="s">
        <v>1344</v>
      </c>
      <c r="C31" s="277" t="s">
        <v>1311</v>
      </c>
      <c r="D31" s="277" t="s">
        <v>1453</v>
      </c>
      <c r="E31" s="277" t="s">
        <v>9</v>
      </c>
      <c r="F31" s="277" t="s">
        <v>18</v>
      </c>
      <c r="G31" s="278"/>
      <c r="H31" s="278"/>
      <c r="I31" s="278"/>
      <c r="J31" s="277"/>
      <c r="K31" s="279" t="s">
        <v>1337</v>
      </c>
    </row>
    <row r="32" spans="1:11" ht="57.6" x14ac:dyDescent="0.3">
      <c r="A32" s="277" t="s">
        <v>1346</v>
      </c>
      <c r="B32" s="277" t="s">
        <v>1347</v>
      </c>
      <c r="C32" s="277" t="s">
        <v>1348</v>
      </c>
      <c r="D32" s="277" t="s">
        <v>1453</v>
      </c>
      <c r="E32" s="277" t="s">
        <v>9</v>
      </c>
      <c r="F32" s="277" t="s">
        <v>18</v>
      </c>
      <c r="G32" s="278"/>
      <c r="H32" s="278"/>
      <c r="I32" s="278"/>
      <c r="J32" s="277"/>
      <c r="K32" s="279" t="s">
        <v>1337</v>
      </c>
    </row>
    <row r="33" spans="1:11" ht="43.2" x14ac:dyDescent="0.3">
      <c r="A33" s="277" t="s">
        <v>1350</v>
      </c>
      <c r="B33" s="277" t="s">
        <v>1335</v>
      </c>
      <c r="C33" s="277" t="s">
        <v>1317</v>
      </c>
      <c r="D33" s="277" t="s">
        <v>1453</v>
      </c>
      <c r="E33" s="277" t="s">
        <v>9</v>
      </c>
      <c r="F33" s="277" t="s">
        <v>18</v>
      </c>
      <c r="G33" s="278"/>
      <c r="H33" s="278"/>
      <c r="I33" s="278"/>
      <c r="J33" s="277"/>
      <c r="K33" s="279" t="s">
        <v>1323</v>
      </c>
    </row>
    <row r="34" spans="1:11" ht="57.6" x14ac:dyDescent="0.3">
      <c r="A34" s="277" t="s">
        <v>1352</v>
      </c>
      <c r="B34" s="277" t="s">
        <v>1353</v>
      </c>
      <c r="C34" s="277" t="s">
        <v>1354</v>
      </c>
      <c r="D34" s="277" t="s">
        <v>1453</v>
      </c>
      <c r="E34" s="277" t="s">
        <v>9</v>
      </c>
      <c r="F34" s="277" t="s">
        <v>18</v>
      </c>
      <c r="G34" s="278"/>
      <c r="H34" s="278"/>
      <c r="I34" s="278"/>
      <c r="J34" s="277"/>
      <c r="K34" s="279" t="s">
        <v>1337</v>
      </c>
    </row>
    <row r="35" spans="1:11" ht="57.6" x14ac:dyDescent="0.3">
      <c r="A35" s="277" t="s">
        <v>1356</v>
      </c>
      <c r="B35" s="277" t="s">
        <v>1353</v>
      </c>
      <c r="C35" s="277" t="s">
        <v>1357</v>
      </c>
      <c r="D35" s="277" t="s">
        <v>1453</v>
      </c>
      <c r="E35" s="277" t="s">
        <v>9</v>
      </c>
      <c r="F35" s="277" t="s">
        <v>18</v>
      </c>
      <c r="G35" s="278"/>
      <c r="H35" s="278"/>
      <c r="I35" s="278"/>
      <c r="J35" s="277"/>
      <c r="K35" s="279" t="s">
        <v>1337</v>
      </c>
    </row>
  </sheetData>
  <conditionalFormatting sqref="A3:I50">
    <cfRule type="expression" dxfId="3" priority="1">
      <formula>$F3="d"</formula>
    </cfRule>
    <cfRule type="expression" dxfId="2" priority="2">
      <formula>$F3="m"</formula>
    </cfRule>
  </conditionalFormatting>
  <conditionalFormatting sqref="A3:K50">
    <cfRule type="expression" dxfId="1" priority="3">
      <formula>$F3="v"</formula>
    </cfRule>
    <cfRule type="expression" dxfId="0" priority="4">
      <formula>$F3="no"</formula>
    </cfRule>
  </conditionalFormatting>
  <pageMargins left="0.7" right="0.2" top="0.5" bottom="0.25" header="0.3" footer="0.3"/>
  <pageSetup orientation="landscape"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1DD1-8C96-4ACA-B8F6-45C5461B1905}">
  <dimension ref="A1:Q237"/>
  <sheetViews>
    <sheetView workbookViewId="0">
      <selection activeCell="E1" sqref="E1:K1"/>
    </sheetView>
  </sheetViews>
  <sheetFormatPr defaultRowHeight="14.4" x14ac:dyDescent="0.3"/>
  <sheetData>
    <row r="1" spans="1:17" x14ac:dyDescent="0.3">
      <c r="E1">
        <f>COUNTA(A3:A500)</f>
        <v>235</v>
      </c>
      <c r="F1">
        <f>E1/3</f>
        <v>78.333333333333329</v>
      </c>
      <c r="G1">
        <v>79</v>
      </c>
      <c r="J1">
        <f>COUNTIF(J3:J500,"Yes")</f>
        <v>120</v>
      </c>
    </row>
    <row r="2" spans="1:17" ht="28.8" x14ac:dyDescent="0.3">
      <c r="A2" s="267" t="s">
        <v>729</v>
      </c>
      <c r="B2" s="267" t="s">
        <v>730</v>
      </c>
      <c r="C2" s="267" t="s">
        <v>731</v>
      </c>
      <c r="D2" s="267" t="s">
        <v>732</v>
      </c>
      <c r="E2" s="267" t="s">
        <v>681</v>
      </c>
      <c r="F2" s="267" t="s">
        <v>721</v>
      </c>
      <c r="G2" s="267" t="s">
        <v>722</v>
      </c>
      <c r="H2" s="267" t="s">
        <v>723</v>
      </c>
      <c r="I2" s="267" t="s">
        <v>724</v>
      </c>
      <c r="J2" s="267" t="s">
        <v>725</v>
      </c>
      <c r="K2" s="267" t="s">
        <v>733</v>
      </c>
      <c r="L2" s="267" t="s">
        <v>682</v>
      </c>
      <c r="M2" s="267" t="s">
        <v>734</v>
      </c>
      <c r="N2" s="267" t="s">
        <v>735</v>
      </c>
      <c r="O2" s="267" t="s">
        <v>726</v>
      </c>
      <c r="P2" s="267" t="s">
        <v>736</v>
      </c>
      <c r="Q2" s="266"/>
    </row>
    <row r="3" spans="1:17" ht="57.6" x14ac:dyDescent="0.3">
      <c r="A3" s="259" t="s">
        <v>737</v>
      </c>
      <c r="B3" s="268">
        <v>44849</v>
      </c>
      <c r="C3" s="260"/>
      <c r="D3" s="260" t="s">
        <v>738</v>
      </c>
      <c r="E3" s="269" t="s">
        <v>6</v>
      </c>
      <c r="F3" s="269" t="s">
        <v>7</v>
      </c>
      <c r="G3" s="269" t="s">
        <v>8</v>
      </c>
      <c r="H3" s="262" t="s">
        <v>739</v>
      </c>
      <c r="I3" s="262" t="s">
        <v>9</v>
      </c>
      <c r="J3" s="262" t="s">
        <v>18</v>
      </c>
      <c r="K3" s="262" t="s">
        <v>740</v>
      </c>
      <c r="L3" s="262" t="s">
        <v>741</v>
      </c>
      <c r="M3" s="260" t="s">
        <v>742</v>
      </c>
      <c r="N3" s="260" t="s">
        <v>743</v>
      </c>
      <c r="O3" s="262" t="s">
        <v>11</v>
      </c>
      <c r="P3" s="269" t="s">
        <v>744</v>
      </c>
      <c r="Q3" s="261"/>
    </row>
    <row r="4" spans="1:17" ht="57.6" x14ac:dyDescent="0.3">
      <c r="A4" s="259" t="s">
        <v>737</v>
      </c>
      <c r="B4" s="270">
        <v>44849</v>
      </c>
      <c r="C4" s="263"/>
      <c r="D4" s="263" t="s">
        <v>745</v>
      </c>
      <c r="E4" s="271" t="s">
        <v>12</v>
      </c>
      <c r="F4" s="271" t="s">
        <v>13</v>
      </c>
      <c r="G4" s="271" t="s">
        <v>14</v>
      </c>
      <c r="H4" s="265" t="s">
        <v>739</v>
      </c>
      <c r="I4" s="265" t="s">
        <v>9</v>
      </c>
      <c r="J4" s="265" t="s">
        <v>18</v>
      </c>
      <c r="K4" s="265" t="s">
        <v>740</v>
      </c>
      <c r="L4" s="265" t="s">
        <v>741</v>
      </c>
      <c r="M4" s="263" t="s">
        <v>742</v>
      </c>
      <c r="N4" s="263" t="s">
        <v>743</v>
      </c>
      <c r="O4" s="265" t="s">
        <v>11</v>
      </c>
      <c r="P4" s="271" t="s">
        <v>744</v>
      </c>
      <c r="Q4" s="264"/>
    </row>
    <row r="5" spans="1:17" ht="57.6" x14ac:dyDescent="0.3">
      <c r="A5" s="259" t="s">
        <v>737</v>
      </c>
      <c r="B5" s="268">
        <v>45489</v>
      </c>
      <c r="C5" s="260"/>
      <c r="D5" s="260" t="s">
        <v>746</v>
      </c>
      <c r="E5" s="269" t="s">
        <v>15</v>
      </c>
      <c r="F5" s="269" t="s">
        <v>16</v>
      </c>
      <c r="G5" s="269" t="s">
        <v>17</v>
      </c>
      <c r="H5" s="262" t="s">
        <v>739</v>
      </c>
      <c r="I5" s="262" t="s">
        <v>9</v>
      </c>
      <c r="J5" s="262" t="s">
        <v>10</v>
      </c>
      <c r="K5" s="262" t="s">
        <v>740</v>
      </c>
      <c r="L5" s="262" t="s">
        <v>741</v>
      </c>
      <c r="M5" s="260" t="s">
        <v>742</v>
      </c>
      <c r="N5" s="260" t="s">
        <v>743</v>
      </c>
      <c r="O5" s="262" t="s">
        <v>11</v>
      </c>
      <c r="P5" s="269" t="s">
        <v>744</v>
      </c>
      <c r="Q5" s="261"/>
    </row>
    <row r="6" spans="1:17" ht="57.6" x14ac:dyDescent="0.3">
      <c r="A6" s="259" t="s">
        <v>737</v>
      </c>
      <c r="B6" s="263" t="s">
        <v>747</v>
      </c>
      <c r="C6" s="263"/>
      <c r="D6" s="263" t="s">
        <v>748</v>
      </c>
      <c r="E6" s="271" t="s">
        <v>19</v>
      </c>
      <c r="F6" s="271" t="s">
        <v>20</v>
      </c>
      <c r="G6" s="271" t="s">
        <v>21</v>
      </c>
      <c r="H6" s="265" t="s">
        <v>739</v>
      </c>
      <c r="I6" s="265" t="s">
        <v>9</v>
      </c>
      <c r="J6" s="265" t="s">
        <v>18</v>
      </c>
      <c r="K6" s="265" t="s">
        <v>740</v>
      </c>
      <c r="L6" s="265" t="s">
        <v>741</v>
      </c>
      <c r="M6" s="263" t="s">
        <v>742</v>
      </c>
      <c r="N6" s="263" t="s">
        <v>743</v>
      </c>
      <c r="O6" s="265" t="s">
        <v>11</v>
      </c>
      <c r="P6" s="271" t="s">
        <v>744</v>
      </c>
      <c r="Q6" s="264"/>
    </row>
    <row r="7" spans="1:17" ht="57.6" x14ac:dyDescent="0.3">
      <c r="A7" s="259" t="s">
        <v>737</v>
      </c>
      <c r="B7" s="260" t="s">
        <v>749</v>
      </c>
      <c r="C7" s="260"/>
      <c r="D7" s="260" t="s">
        <v>750</v>
      </c>
      <c r="E7" s="269" t="s">
        <v>22</v>
      </c>
      <c r="F7" s="269" t="s">
        <v>23</v>
      </c>
      <c r="G7" s="269" t="s">
        <v>24</v>
      </c>
      <c r="H7" s="262" t="s">
        <v>739</v>
      </c>
      <c r="I7" s="262" t="s">
        <v>9</v>
      </c>
      <c r="J7" s="262" t="s">
        <v>10</v>
      </c>
      <c r="K7" s="262" t="s">
        <v>740</v>
      </c>
      <c r="L7" s="262" t="s">
        <v>751</v>
      </c>
      <c r="M7" s="260" t="s">
        <v>752</v>
      </c>
      <c r="N7" s="260" t="s">
        <v>743</v>
      </c>
      <c r="O7" s="262" t="s">
        <v>25</v>
      </c>
      <c r="P7" s="269" t="s">
        <v>744</v>
      </c>
      <c r="Q7" s="261"/>
    </row>
    <row r="8" spans="1:17" ht="72" x14ac:dyDescent="0.3">
      <c r="A8" s="259" t="s">
        <v>737</v>
      </c>
      <c r="B8" s="270">
        <v>45489</v>
      </c>
      <c r="C8" s="263"/>
      <c r="D8" s="263" t="s">
        <v>753</v>
      </c>
      <c r="E8" s="271" t="s">
        <v>26</v>
      </c>
      <c r="F8" s="271" t="s">
        <v>27</v>
      </c>
      <c r="G8" s="271" t="s">
        <v>28</v>
      </c>
      <c r="H8" s="265" t="s">
        <v>739</v>
      </c>
      <c r="I8" s="265" t="s">
        <v>9</v>
      </c>
      <c r="J8" s="265" t="s">
        <v>10</v>
      </c>
      <c r="K8" s="265" t="s">
        <v>740</v>
      </c>
      <c r="L8" s="265" t="s">
        <v>741</v>
      </c>
      <c r="M8" s="263" t="s">
        <v>754</v>
      </c>
      <c r="N8" s="263" t="s">
        <v>755</v>
      </c>
      <c r="O8" s="265"/>
      <c r="P8" s="271" t="s">
        <v>744</v>
      </c>
      <c r="Q8" s="264"/>
    </row>
    <row r="9" spans="1:17" ht="72" x14ac:dyDescent="0.3">
      <c r="A9" s="259" t="s">
        <v>737</v>
      </c>
      <c r="B9" s="268">
        <v>45121</v>
      </c>
      <c r="C9" s="260"/>
      <c r="D9" s="260" t="s">
        <v>756</v>
      </c>
      <c r="E9" s="269" t="s">
        <v>29</v>
      </c>
      <c r="F9" s="269" t="s">
        <v>30</v>
      </c>
      <c r="G9" s="269" t="s">
        <v>31</v>
      </c>
      <c r="H9" s="262" t="s">
        <v>739</v>
      </c>
      <c r="I9" s="262" t="s">
        <v>9</v>
      </c>
      <c r="J9" s="262" t="s">
        <v>18</v>
      </c>
      <c r="K9" s="262" t="s">
        <v>740</v>
      </c>
      <c r="L9" s="262" t="s">
        <v>741</v>
      </c>
      <c r="M9" s="260" t="s">
        <v>754</v>
      </c>
      <c r="N9" s="260" t="s">
        <v>755</v>
      </c>
      <c r="O9" s="262"/>
      <c r="P9" s="269" t="s">
        <v>744</v>
      </c>
      <c r="Q9" s="261"/>
    </row>
    <row r="10" spans="1:17" ht="86.4" x14ac:dyDescent="0.3">
      <c r="A10" s="259" t="s">
        <v>737</v>
      </c>
      <c r="B10" s="263" t="s">
        <v>1262</v>
      </c>
      <c r="C10" s="263" t="s">
        <v>757</v>
      </c>
      <c r="D10" s="263" t="s">
        <v>758</v>
      </c>
      <c r="E10" s="271" t="s">
        <v>759</v>
      </c>
      <c r="F10" s="271" t="s">
        <v>760</v>
      </c>
      <c r="G10" s="271" t="s">
        <v>761</v>
      </c>
      <c r="H10" s="265" t="s">
        <v>762</v>
      </c>
      <c r="I10" s="265" t="s">
        <v>32</v>
      </c>
      <c r="J10" s="265" t="s">
        <v>10</v>
      </c>
      <c r="K10" s="265" t="s">
        <v>763</v>
      </c>
      <c r="L10" s="265" t="s">
        <v>764</v>
      </c>
      <c r="M10" s="263" t="s">
        <v>765</v>
      </c>
      <c r="N10" s="263" t="s">
        <v>755</v>
      </c>
      <c r="O10" s="265"/>
      <c r="P10" s="271" t="s">
        <v>744</v>
      </c>
      <c r="Q10" s="264"/>
    </row>
    <row r="11" spans="1:17" ht="86.4" x14ac:dyDescent="0.3">
      <c r="A11" s="259" t="s">
        <v>737</v>
      </c>
      <c r="B11" s="260" t="s">
        <v>1262</v>
      </c>
      <c r="C11" s="260" t="s">
        <v>766</v>
      </c>
      <c r="D11" s="260" t="s">
        <v>767</v>
      </c>
      <c r="E11" s="269" t="s">
        <v>768</v>
      </c>
      <c r="F11" s="269" t="s">
        <v>769</v>
      </c>
      <c r="G11" s="269" t="s">
        <v>770</v>
      </c>
      <c r="H11" s="262" t="s">
        <v>762</v>
      </c>
      <c r="I11" s="262" t="s">
        <v>32</v>
      </c>
      <c r="J11" s="262" t="s">
        <v>10</v>
      </c>
      <c r="K11" s="262" t="s">
        <v>763</v>
      </c>
      <c r="L11" s="262" t="s">
        <v>764</v>
      </c>
      <c r="M11" s="260" t="s">
        <v>765</v>
      </c>
      <c r="N11" s="260" t="s">
        <v>755</v>
      </c>
      <c r="O11" s="262"/>
      <c r="P11" s="269" t="s">
        <v>744</v>
      </c>
      <c r="Q11" s="261"/>
    </row>
    <row r="12" spans="1:17" ht="86.4" x14ac:dyDescent="0.3">
      <c r="A12" s="259" t="s">
        <v>737</v>
      </c>
      <c r="B12" s="263" t="s">
        <v>1262</v>
      </c>
      <c r="C12" s="263" t="s">
        <v>771</v>
      </c>
      <c r="D12" s="263" t="s">
        <v>772</v>
      </c>
      <c r="E12" s="271" t="s">
        <v>773</v>
      </c>
      <c r="F12" s="271" t="s">
        <v>774</v>
      </c>
      <c r="G12" s="271" t="s">
        <v>775</v>
      </c>
      <c r="H12" s="265" t="s">
        <v>762</v>
      </c>
      <c r="I12" s="265" t="s">
        <v>32</v>
      </c>
      <c r="J12" s="265" t="s">
        <v>10</v>
      </c>
      <c r="K12" s="265" t="s">
        <v>763</v>
      </c>
      <c r="L12" s="265" t="s">
        <v>764</v>
      </c>
      <c r="M12" s="263" t="s">
        <v>765</v>
      </c>
      <c r="N12" s="263" t="s">
        <v>755</v>
      </c>
      <c r="O12" s="265"/>
      <c r="P12" s="271" t="s">
        <v>744</v>
      </c>
      <c r="Q12" s="264"/>
    </row>
    <row r="13" spans="1:17" ht="86.4" x14ac:dyDescent="0.3">
      <c r="A13" s="259" t="s">
        <v>737</v>
      </c>
      <c r="B13" s="260" t="s">
        <v>1262</v>
      </c>
      <c r="C13" s="260" t="s">
        <v>776</v>
      </c>
      <c r="D13" s="260" t="s">
        <v>777</v>
      </c>
      <c r="E13" s="269" t="s">
        <v>778</v>
      </c>
      <c r="F13" s="269" t="s">
        <v>779</v>
      </c>
      <c r="G13" s="269" t="s">
        <v>780</v>
      </c>
      <c r="H13" s="262" t="s">
        <v>762</v>
      </c>
      <c r="I13" s="262" t="s">
        <v>32</v>
      </c>
      <c r="J13" s="262" t="s">
        <v>10</v>
      </c>
      <c r="K13" s="262" t="s">
        <v>763</v>
      </c>
      <c r="L13" s="262" t="s">
        <v>764</v>
      </c>
      <c r="M13" s="260" t="s">
        <v>765</v>
      </c>
      <c r="N13" s="260" t="s">
        <v>755</v>
      </c>
      <c r="O13" s="262"/>
      <c r="P13" s="269" t="s">
        <v>744</v>
      </c>
      <c r="Q13" s="261"/>
    </row>
    <row r="14" spans="1:17" ht="86.4" x14ac:dyDescent="0.3">
      <c r="A14" s="259" t="s">
        <v>737</v>
      </c>
      <c r="B14" s="263" t="s">
        <v>1263</v>
      </c>
      <c r="C14" s="263" t="s">
        <v>781</v>
      </c>
      <c r="D14" s="263" t="s">
        <v>782</v>
      </c>
      <c r="E14" s="271" t="s">
        <v>783</v>
      </c>
      <c r="F14" s="271" t="s">
        <v>784</v>
      </c>
      <c r="G14" s="271" t="s">
        <v>785</v>
      </c>
      <c r="H14" s="265" t="s">
        <v>762</v>
      </c>
      <c r="I14" s="265" t="s">
        <v>32</v>
      </c>
      <c r="J14" s="265" t="s">
        <v>10</v>
      </c>
      <c r="K14" s="265" t="s">
        <v>763</v>
      </c>
      <c r="L14" s="265" t="s">
        <v>764</v>
      </c>
      <c r="M14" s="263" t="s">
        <v>765</v>
      </c>
      <c r="N14" s="263" t="s">
        <v>755</v>
      </c>
      <c r="O14" s="265"/>
      <c r="P14" s="271" t="s">
        <v>744</v>
      </c>
      <c r="Q14" s="264"/>
    </row>
    <row r="15" spans="1:17" ht="86.4" x14ac:dyDescent="0.3">
      <c r="A15" s="259" t="s">
        <v>737</v>
      </c>
      <c r="B15" s="260" t="s">
        <v>1262</v>
      </c>
      <c r="C15" s="260" t="s">
        <v>786</v>
      </c>
      <c r="D15" s="260" t="s">
        <v>787</v>
      </c>
      <c r="E15" s="269" t="s">
        <v>788</v>
      </c>
      <c r="F15" s="269" t="s">
        <v>789</v>
      </c>
      <c r="G15" s="269" t="s">
        <v>790</v>
      </c>
      <c r="H15" s="262" t="s">
        <v>762</v>
      </c>
      <c r="I15" s="262" t="s">
        <v>32</v>
      </c>
      <c r="J15" s="262" t="s">
        <v>10</v>
      </c>
      <c r="K15" s="262" t="s">
        <v>763</v>
      </c>
      <c r="L15" s="262" t="s">
        <v>764</v>
      </c>
      <c r="M15" s="260" t="s">
        <v>765</v>
      </c>
      <c r="N15" s="260" t="s">
        <v>755</v>
      </c>
      <c r="O15" s="262"/>
      <c r="P15" s="269" t="s">
        <v>744</v>
      </c>
      <c r="Q15" s="261"/>
    </row>
    <row r="16" spans="1:17" ht="72" x14ac:dyDescent="0.3">
      <c r="A16" s="259" t="s">
        <v>737</v>
      </c>
      <c r="B16" s="263" t="s">
        <v>1262</v>
      </c>
      <c r="C16" s="263" t="s">
        <v>792</v>
      </c>
      <c r="D16" s="263" t="s">
        <v>793</v>
      </c>
      <c r="E16" s="271" t="s">
        <v>33</v>
      </c>
      <c r="F16" s="271" t="s">
        <v>34</v>
      </c>
      <c r="G16" s="271" t="s">
        <v>35</v>
      </c>
      <c r="H16" s="265" t="s">
        <v>762</v>
      </c>
      <c r="I16" s="265" t="s">
        <v>32</v>
      </c>
      <c r="J16" s="265" t="s">
        <v>10</v>
      </c>
      <c r="K16" s="265" t="s">
        <v>763</v>
      </c>
      <c r="L16" s="265" t="s">
        <v>764</v>
      </c>
      <c r="M16" s="263" t="s">
        <v>794</v>
      </c>
      <c r="N16" s="263" t="s">
        <v>755</v>
      </c>
      <c r="O16" s="265"/>
      <c r="P16" s="271" t="s">
        <v>744</v>
      </c>
      <c r="Q16" s="264"/>
    </row>
    <row r="17" spans="1:17" ht="57.6" x14ac:dyDescent="0.3">
      <c r="A17" s="259" t="s">
        <v>737</v>
      </c>
      <c r="B17" s="260" t="s">
        <v>795</v>
      </c>
      <c r="C17" s="260"/>
      <c r="D17" s="260" t="s">
        <v>796</v>
      </c>
      <c r="E17" s="269" t="s">
        <v>36</v>
      </c>
      <c r="F17" s="269" t="s">
        <v>37</v>
      </c>
      <c r="G17" s="269" t="s">
        <v>38</v>
      </c>
      <c r="H17" s="262" t="s">
        <v>739</v>
      </c>
      <c r="I17" s="262" t="s">
        <v>9</v>
      </c>
      <c r="J17" s="262" t="s">
        <v>10</v>
      </c>
      <c r="K17" s="262" t="s">
        <v>797</v>
      </c>
      <c r="L17" s="262" t="s">
        <v>798</v>
      </c>
      <c r="M17" s="260" t="s">
        <v>799</v>
      </c>
      <c r="N17" s="260" t="s">
        <v>743</v>
      </c>
      <c r="O17" s="262" t="s">
        <v>39</v>
      </c>
      <c r="P17" s="269" t="s">
        <v>744</v>
      </c>
      <c r="Q17" s="261"/>
    </row>
    <row r="18" spans="1:17" ht="72" x14ac:dyDescent="0.3">
      <c r="A18" s="259" t="s">
        <v>737</v>
      </c>
      <c r="B18" s="263" t="s">
        <v>1264</v>
      </c>
      <c r="C18" s="263"/>
      <c r="D18" s="263" t="s">
        <v>800</v>
      </c>
      <c r="E18" s="271" t="s">
        <v>40</v>
      </c>
      <c r="F18" s="271" t="s">
        <v>41</v>
      </c>
      <c r="G18" s="271" t="s">
        <v>42</v>
      </c>
      <c r="H18" s="265" t="s">
        <v>762</v>
      </c>
      <c r="I18" s="265" t="s">
        <v>32</v>
      </c>
      <c r="J18" s="265" t="s">
        <v>10</v>
      </c>
      <c r="K18" s="265" t="s">
        <v>740</v>
      </c>
      <c r="L18" s="265" t="s">
        <v>801</v>
      </c>
      <c r="M18" s="263" t="s">
        <v>802</v>
      </c>
      <c r="N18" s="263" t="s">
        <v>743</v>
      </c>
      <c r="O18" s="265" t="s">
        <v>43</v>
      </c>
      <c r="P18" s="271" t="s">
        <v>744</v>
      </c>
      <c r="Q18" s="264"/>
    </row>
    <row r="19" spans="1:17" ht="72" x14ac:dyDescent="0.3">
      <c r="A19" s="259" t="s">
        <v>737</v>
      </c>
      <c r="B19" s="260" t="s">
        <v>1264</v>
      </c>
      <c r="C19" s="260"/>
      <c r="D19" s="260" t="s">
        <v>803</v>
      </c>
      <c r="E19" s="269" t="s">
        <v>44</v>
      </c>
      <c r="F19" s="269" t="s">
        <v>45</v>
      </c>
      <c r="G19" s="269" t="s">
        <v>46</v>
      </c>
      <c r="H19" s="262" t="s">
        <v>762</v>
      </c>
      <c r="I19" s="262" t="s">
        <v>32</v>
      </c>
      <c r="J19" s="262" t="s">
        <v>10</v>
      </c>
      <c r="K19" s="262" t="s">
        <v>740</v>
      </c>
      <c r="L19" s="262" t="s">
        <v>801</v>
      </c>
      <c r="M19" s="260" t="s">
        <v>802</v>
      </c>
      <c r="N19" s="260" t="s">
        <v>743</v>
      </c>
      <c r="O19" s="262" t="s">
        <v>43</v>
      </c>
      <c r="P19" s="269" t="s">
        <v>744</v>
      </c>
      <c r="Q19" s="261"/>
    </row>
    <row r="20" spans="1:17" ht="72" x14ac:dyDescent="0.3">
      <c r="A20" s="259" t="s">
        <v>737</v>
      </c>
      <c r="B20" s="263" t="s">
        <v>804</v>
      </c>
      <c r="C20" s="263"/>
      <c r="D20" s="263" t="s">
        <v>805</v>
      </c>
      <c r="E20" s="271" t="s">
        <v>47</v>
      </c>
      <c r="F20" s="271" t="s">
        <v>48</v>
      </c>
      <c r="G20" s="271" t="s">
        <v>49</v>
      </c>
      <c r="H20" s="265" t="s">
        <v>762</v>
      </c>
      <c r="I20" s="265" t="s">
        <v>32</v>
      </c>
      <c r="J20" s="265" t="s">
        <v>10</v>
      </c>
      <c r="K20" s="265" t="s">
        <v>740</v>
      </c>
      <c r="L20" s="265" t="s">
        <v>801</v>
      </c>
      <c r="M20" s="263" t="s">
        <v>806</v>
      </c>
      <c r="N20" s="263" t="s">
        <v>743</v>
      </c>
      <c r="O20" s="265" t="s">
        <v>43</v>
      </c>
      <c r="P20" s="271" t="s">
        <v>744</v>
      </c>
      <c r="Q20" s="264"/>
    </row>
    <row r="21" spans="1:17" ht="72" x14ac:dyDescent="0.3">
      <c r="A21" s="259" t="s">
        <v>737</v>
      </c>
      <c r="B21" s="260" t="s">
        <v>1264</v>
      </c>
      <c r="C21" s="260"/>
      <c r="D21" s="260" t="s">
        <v>807</v>
      </c>
      <c r="E21" s="269" t="s">
        <v>50</v>
      </c>
      <c r="F21" s="269" t="s">
        <v>51</v>
      </c>
      <c r="G21" s="269" t="s">
        <v>52</v>
      </c>
      <c r="H21" s="262" t="s">
        <v>762</v>
      </c>
      <c r="I21" s="262" t="s">
        <v>32</v>
      </c>
      <c r="J21" s="262" t="s">
        <v>10</v>
      </c>
      <c r="K21" s="262" t="s">
        <v>740</v>
      </c>
      <c r="L21" s="262" t="s">
        <v>801</v>
      </c>
      <c r="M21" s="260" t="s">
        <v>802</v>
      </c>
      <c r="N21" s="260" t="s">
        <v>743</v>
      </c>
      <c r="O21" s="262" t="s">
        <v>43</v>
      </c>
      <c r="P21" s="269" t="s">
        <v>744</v>
      </c>
      <c r="Q21" s="261"/>
    </row>
    <row r="22" spans="1:17" ht="86.4" x14ac:dyDescent="0.3">
      <c r="A22" s="259" t="s">
        <v>737</v>
      </c>
      <c r="B22" s="270">
        <v>44908</v>
      </c>
      <c r="C22" s="263"/>
      <c r="D22" s="263" t="s">
        <v>808</v>
      </c>
      <c r="E22" s="271" t="s">
        <v>53</v>
      </c>
      <c r="F22" s="271" t="s">
        <v>54</v>
      </c>
      <c r="G22" s="271" t="s">
        <v>55</v>
      </c>
      <c r="H22" s="265" t="s">
        <v>809</v>
      </c>
      <c r="I22" s="265" t="s">
        <v>9</v>
      </c>
      <c r="J22" s="265" t="s">
        <v>18</v>
      </c>
      <c r="K22" s="265" t="s">
        <v>740</v>
      </c>
      <c r="L22" s="265" t="s">
        <v>801</v>
      </c>
      <c r="M22" s="263" t="s">
        <v>810</v>
      </c>
      <c r="N22" s="263" t="s">
        <v>755</v>
      </c>
      <c r="O22" s="265"/>
      <c r="P22" s="271" t="s">
        <v>744</v>
      </c>
      <c r="Q22" s="264"/>
    </row>
    <row r="23" spans="1:17" ht="100.8" x14ac:dyDescent="0.3">
      <c r="A23" s="259" t="s">
        <v>737</v>
      </c>
      <c r="B23" s="260" t="s">
        <v>811</v>
      </c>
      <c r="C23" s="260" t="s">
        <v>812</v>
      </c>
      <c r="D23" s="260" t="s">
        <v>813</v>
      </c>
      <c r="E23" s="269" t="s">
        <v>56</v>
      </c>
      <c r="F23" s="269" t="s">
        <v>57</v>
      </c>
      <c r="G23" s="269" t="s">
        <v>58</v>
      </c>
      <c r="H23" s="262" t="s">
        <v>739</v>
      </c>
      <c r="I23" s="262" t="s">
        <v>32</v>
      </c>
      <c r="J23" s="262" t="s">
        <v>10</v>
      </c>
      <c r="K23" s="262" t="s">
        <v>763</v>
      </c>
      <c r="L23" s="262" t="s">
        <v>814</v>
      </c>
      <c r="M23" s="260" t="s">
        <v>815</v>
      </c>
      <c r="N23" s="260" t="s">
        <v>743</v>
      </c>
      <c r="O23" s="262" t="s">
        <v>59</v>
      </c>
      <c r="P23" s="269" t="s">
        <v>744</v>
      </c>
      <c r="Q23" s="261"/>
    </row>
    <row r="24" spans="1:17" ht="57.6" x14ac:dyDescent="0.3">
      <c r="A24" s="259" t="s">
        <v>737</v>
      </c>
      <c r="B24" s="263" t="s">
        <v>1265</v>
      </c>
      <c r="C24" s="263"/>
      <c r="D24" s="263" t="s">
        <v>816</v>
      </c>
      <c r="E24" s="271" t="s">
        <v>60</v>
      </c>
      <c r="F24" s="271" t="s">
        <v>61</v>
      </c>
      <c r="G24" s="271" t="s">
        <v>62</v>
      </c>
      <c r="H24" s="265" t="s">
        <v>739</v>
      </c>
      <c r="I24" s="265" t="s">
        <v>9</v>
      </c>
      <c r="J24" s="265" t="s">
        <v>10</v>
      </c>
      <c r="K24" s="265" t="s">
        <v>740</v>
      </c>
      <c r="L24" s="265" t="s">
        <v>801</v>
      </c>
      <c r="M24" s="263" t="s">
        <v>817</v>
      </c>
      <c r="N24" s="263" t="s">
        <v>743</v>
      </c>
      <c r="O24" s="265" t="s">
        <v>63</v>
      </c>
      <c r="P24" s="271" t="s">
        <v>744</v>
      </c>
      <c r="Q24" s="264"/>
    </row>
    <row r="25" spans="1:17" ht="57.6" x14ac:dyDescent="0.3">
      <c r="A25" s="259" t="s">
        <v>737</v>
      </c>
      <c r="B25" s="260" t="s">
        <v>1265</v>
      </c>
      <c r="C25" s="260"/>
      <c r="D25" s="260" t="s">
        <v>818</v>
      </c>
      <c r="E25" s="269" t="s">
        <v>64</v>
      </c>
      <c r="F25" s="269" t="s">
        <v>65</v>
      </c>
      <c r="G25" s="269" t="s">
        <v>66</v>
      </c>
      <c r="H25" s="262" t="s">
        <v>739</v>
      </c>
      <c r="I25" s="262" t="s">
        <v>9</v>
      </c>
      <c r="J25" s="262" t="s">
        <v>10</v>
      </c>
      <c r="K25" s="262" t="s">
        <v>740</v>
      </c>
      <c r="L25" s="262" t="s">
        <v>801</v>
      </c>
      <c r="M25" s="260" t="s">
        <v>817</v>
      </c>
      <c r="N25" s="260" t="s">
        <v>743</v>
      </c>
      <c r="O25" s="262" t="s">
        <v>63</v>
      </c>
      <c r="P25" s="269" t="s">
        <v>744</v>
      </c>
      <c r="Q25" s="261"/>
    </row>
    <row r="26" spans="1:17" ht="57.6" x14ac:dyDescent="0.3">
      <c r="A26" s="259" t="s">
        <v>737</v>
      </c>
      <c r="B26" s="263" t="s">
        <v>1265</v>
      </c>
      <c r="C26" s="263"/>
      <c r="D26" s="263" t="s">
        <v>819</v>
      </c>
      <c r="E26" s="271" t="s">
        <v>67</v>
      </c>
      <c r="F26" s="271" t="s">
        <v>68</v>
      </c>
      <c r="G26" s="271" t="s">
        <v>69</v>
      </c>
      <c r="H26" s="265" t="s">
        <v>739</v>
      </c>
      <c r="I26" s="265" t="s">
        <v>9</v>
      </c>
      <c r="J26" s="265" t="s">
        <v>10</v>
      </c>
      <c r="K26" s="265" t="s">
        <v>740</v>
      </c>
      <c r="L26" s="265" t="s">
        <v>801</v>
      </c>
      <c r="M26" s="263" t="s">
        <v>817</v>
      </c>
      <c r="N26" s="263" t="s">
        <v>743</v>
      </c>
      <c r="O26" s="265" t="s">
        <v>63</v>
      </c>
      <c r="P26" s="271" t="s">
        <v>744</v>
      </c>
      <c r="Q26" s="264"/>
    </row>
    <row r="27" spans="1:17" ht="57.6" x14ac:dyDescent="0.3">
      <c r="A27" s="259" t="s">
        <v>737</v>
      </c>
      <c r="B27" s="260" t="s">
        <v>1265</v>
      </c>
      <c r="C27" s="260"/>
      <c r="D27" s="260" t="s">
        <v>820</v>
      </c>
      <c r="E27" s="269" t="s">
        <v>70</v>
      </c>
      <c r="F27" s="269" t="s">
        <v>71</v>
      </c>
      <c r="G27" s="269" t="s">
        <v>72</v>
      </c>
      <c r="H27" s="262" t="s">
        <v>739</v>
      </c>
      <c r="I27" s="262" t="s">
        <v>9</v>
      </c>
      <c r="J27" s="262" t="s">
        <v>10</v>
      </c>
      <c r="K27" s="262" t="s">
        <v>740</v>
      </c>
      <c r="L27" s="262" t="s">
        <v>801</v>
      </c>
      <c r="M27" s="260" t="s">
        <v>817</v>
      </c>
      <c r="N27" s="260" t="s">
        <v>743</v>
      </c>
      <c r="O27" s="262" t="s">
        <v>63</v>
      </c>
      <c r="P27" s="269" t="s">
        <v>744</v>
      </c>
      <c r="Q27" s="261"/>
    </row>
    <row r="28" spans="1:17" ht="43.2" x14ac:dyDescent="0.3">
      <c r="A28" s="259" t="s">
        <v>737</v>
      </c>
      <c r="B28" s="270">
        <v>45121</v>
      </c>
      <c r="C28" s="263" t="s">
        <v>821</v>
      </c>
      <c r="D28" s="263" t="s">
        <v>822</v>
      </c>
      <c r="E28" s="271" t="s">
        <v>74</v>
      </c>
      <c r="F28" s="271" t="s">
        <v>75</v>
      </c>
      <c r="G28" s="271" t="s">
        <v>76</v>
      </c>
      <c r="H28" s="265" t="s">
        <v>823</v>
      </c>
      <c r="I28" s="265" t="s">
        <v>32</v>
      </c>
      <c r="J28" s="265" t="s">
        <v>18</v>
      </c>
      <c r="K28" s="265" t="s">
        <v>824</v>
      </c>
      <c r="L28" s="265" t="s">
        <v>741</v>
      </c>
      <c r="M28" s="263" t="s">
        <v>825</v>
      </c>
      <c r="N28" s="263" t="s">
        <v>755</v>
      </c>
      <c r="O28" s="265"/>
      <c r="P28" s="271" t="s">
        <v>744</v>
      </c>
      <c r="Q28" s="264"/>
    </row>
    <row r="29" spans="1:17" ht="57.6" x14ac:dyDescent="0.3">
      <c r="A29" s="259" t="s">
        <v>737</v>
      </c>
      <c r="B29" s="260" t="s">
        <v>1266</v>
      </c>
      <c r="C29" s="260"/>
      <c r="D29" s="260" t="s">
        <v>826</v>
      </c>
      <c r="E29" s="269" t="s">
        <v>727</v>
      </c>
      <c r="F29" s="269" t="s">
        <v>77</v>
      </c>
      <c r="G29" s="269" t="s">
        <v>78</v>
      </c>
      <c r="H29" s="262" t="s">
        <v>739</v>
      </c>
      <c r="I29" s="262" t="s">
        <v>9</v>
      </c>
      <c r="J29" s="262" t="s">
        <v>10</v>
      </c>
      <c r="K29" s="262" t="s">
        <v>740</v>
      </c>
      <c r="L29" s="262" t="s">
        <v>827</v>
      </c>
      <c r="M29" s="260" t="s">
        <v>828</v>
      </c>
      <c r="N29" s="260" t="s">
        <v>743</v>
      </c>
      <c r="O29" s="262" t="s">
        <v>79</v>
      </c>
      <c r="P29" s="269" t="s">
        <v>744</v>
      </c>
      <c r="Q29" s="261"/>
    </row>
    <row r="30" spans="1:17" ht="57.6" x14ac:dyDescent="0.3">
      <c r="A30" s="259" t="s">
        <v>737</v>
      </c>
      <c r="B30" s="270">
        <v>44849</v>
      </c>
      <c r="C30" s="263"/>
      <c r="D30" s="263" t="s">
        <v>829</v>
      </c>
      <c r="E30" s="271" t="s">
        <v>80</v>
      </c>
      <c r="F30" s="271" t="s">
        <v>81</v>
      </c>
      <c r="G30" s="271" t="s">
        <v>82</v>
      </c>
      <c r="H30" s="265" t="s">
        <v>739</v>
      </c>
      <c r="I30" s="265" t="s">
        <v>9</v>
      </c>
      <c r="J30" s="265" t="s">
        <v>18</v>
      </c>
      <c r="K30" s="265" t="s">
        <v>740</v>
      </c>
      <c r="L30" s="265" t="s">
        <v>741</v>
      </c>
      <c r="M30" s="263" t="s">
        <v>742</v>
      </c>
      <c r="N30" s="263" t="s">
        <v>743</v>
      </c>
      <c r="O30" s="265" t="s">
        <v>11</v>
      </c>
      <c r="P30" s="271" t="s">
        <v>744</v>
      </c>
      <c r="Q30" s="264"/>
    </row>
    <row r="31" spans="1:17" ht="57.6" x14ac:dyDescent="0.3">
      <c r="A31" s="259" t="s">
        <v>737</v>
      </c>
      <c r="B31" s="260" t="s">
        <v>830</v>
      </c>
      <c r="C31" s="260"/>
      <c r="D31" s="260" t="s">
        <v>831</v>
      </c>
      <c r="E31" s="269" t="s">
        <v>83</v>
      </c>
      <c r="F31" s="269" t="s">
        <v>84</v>
      </c>
      <c r="G31" s="269" t="s">
        <v>85</v>
      </c>
      <c r="H31" s="262" t="s">
        <v>739</v>
      </c>
      <c r="I31" s="262" t="s">
        <v>9</v>
      </c>
      <c r="J31" s="262" t="s">
        <v>18</v>
      </c>
      <c r="K31" s="262" t="s">
        <v>740</v>
      </c>
      <c r="L31" s="262" t="s">
        <v>801</v>
      </c>
      <c r="M31" s="260" t="s">
        <v>817</v>
      </c>
      <c r="N31" s="260" t="s">
        <v>743</v>
      </c>
      <c r="O31" s="262" t="s">
        <v>63</v>
      </c>
      <c r="P31" s="269" t="s">
        <v>744</v>
      </c>
      <c r="Q31" s="261"/>
    </row>
    <row r="32" spans="1:17" ht="57.6" x14ac:dyDescent="0.3">
      <c r="A32" s="259" t="s">
        <v>737</v>
      </c>
      <c r="B32" s="263" t="s">
        <v>832</v>
      </c>
      <c r="C32" s="263"/>
      <c r="D32" s="263" t="s">
        <v>833</v>
      </c>
      <c r="E32" s="271" t="s">
        <v>86</v>
      </c>
      <c r="F32" s="271" t="s">
        <v>87</v>
      </c>
      <c r="G32" s="271" t="s">
        <v>88</v>
      </c>
      <c r="H32" s="265" t="s">
        <v>739</v>
      </c>
      <c r="I32" s="265" t="s">
        <v>9</v>
      </c>
      <c r="J32" s="265" t="s">
        <v>10</v>
      </c>
      <c r="K32" s="265" t="s">
        <v>740</v>
      </c>
      <c r="L32" s="265" t="s">
        <v>801</v>
      </c>
      <c r="M32" s="263" t="s">
        <v>817</v>
      </c>
      <c r="N32" s="263" t="s">
        <v>743</v>
      </c>
      <c r="O32" s="265" t="s">
        <v>63</v>
      </c>
      <c r="P32" s="271" t="s">
        <v>744</v>
      </c>
      <c r="Q32" s="264"/>
    </row>
    <row r="33" spans="1:17" ht="57.6" x14ac:dyDescent="0.3">
      <c r="A33" s="259" t="s">
        <v>737</v>
      </c>
      <c r="B33" s="260" t="s">
        <v>830</v>
      </c>
      <c r="C33" s="260"/>
      <c r="D33" s="260" t="s">
        <v>834</v>
      </c>
      <c r="E33" s="269" t="s">
        <v>89</v>
      </c>
      <c r="F33" s="269" t="s">
        <v>90</v>
      </c>
      <c r="G33" s="269" t="s">
        <v>91</v>
      </c>
      <c r="H33" s="262" t="s">
        <v>739</v>
      </c>
      <c r="I33" s="262" t="s">
        <v>9</v>
      </c>
      <c r="J33" s="262" t="s">
        <v>18</v>
      </c>
      <c r="K33" s="262" t="s">
        <v>740</v>
      </c>
      <c r="L33" s="262" t="s">
        <v>801</v>
      </c>
      <c r="M33" s="260" t="s">
        <v>817</v>
      </c>
      <c r="N33" s="260" t="s">
        <v>743</v>
      </c>
      <c r="O33" s="262" t="s">
        <v>63</v>
      </c>
      <c r="P33" s="269" t="s">
        <v>744</v>
      </c>
      <c r="Q33" s="261"/>
    </row>
    <row r="34" spans="1:17" ht="86.4" x14ac:dyDescent="0.3">
      <c r="A34" s="259" t="s">
        <v>737</v>
      </c>
      <c r="B34" s="263" t="s">
        <v>1262</v>
      </c>
      <c r="C34" s="263" t="s">
        <v>835</v>
      </c>
      <c r="D34" s="263" t="s">
        <v>836</v>
      </c>
      <c r="E34" s="271" t="s">
        <v>837</v>
      </c>
      <c r="F34" s="271" t="s">
        <v>838</v>
      </c>
      <c r="G34" s="271" t="s">
        <v>839</v>
      </c>
      <c r="H34" s="265" t="s">
        <v>762</v>
      </c>
      <c r="I34" s="265" t="s">
        <v>32</v>
      </c>
      <c r="J34" s="265" t="s">
        <v>10</v>
      </c>
      <c r="K34" s="265" t="s">
        <v>763</v>
      </c>
      <c r="L34" s="265" t="s">
        <v>764</v>
      </c>
      <c r="M34" s="263" t="s">
        <v>765</v>
      </c>
      <c r="N34" s="263" t="s">
        <v>755</v>
      </c>
      <c r="O34" s="265"/>
      <c r="P34" s="271" t="s">
        <v>744</v>
      </c>
      <c r="Q34" s="264"/>
    </row>
    <row r="35" spans="1:17" ht="86.4" x14ac:dyDescent="0.3">
      <c r="A35" s="259" t="s">
        <v>737</v>
      </c>
      <c r="B35" s="260" t="s">
        <v>1262</v>
      </c>
      <c r="C35" s="260" t="s">
        <v>840</v>
      </c>
      <c r="D35" s="260" t="s">
        <v>841</v>
      </c>
      <c r="E35" s="269" t="s">
        <v>842</v>
      </c>
      <c r="F35" s="269" t="s">
        <v>843</v>
      </c>
      <c r="G35" s="269" t="s">
        <v>844</v>
      </c>
      <c r="H35" s="262" t="s">
        <v>762</v>
      </c>
      <c r="I35" s="262" t="s">
        <v>32</v>
      </c>
      <c r="J35" s="262" t="s">
        <v>10</v>
      </c>
      <c r="K35" s="262" t="s">
        <v>763</v>
      </c>
      <c r="L35" s="262" t="s">
        <v>764</v>
      </c>
      <c r="M35" s="260" t="s">
        <v>765</v>
      </c>
      <c r="N35" s="260" t="s">
        <v>755</v>
      </c>
      <c r="O35" s="262"/>
      <c r="P35" s="269" t="s">
        <v>744</v>
      </c>
      <c r="Q35" s="261"/>
    </row>
    <row r="36" spans="1:17" ht="86.4" x14ac:dyDescent="0.3">
      <c r="A36" s="259" t="s">
        <v>737</v>
      </c>
      <c r="B36" s="263" t="s">
        <v>1262</v>
      </c>
      <c r="C36" s="263" t="s">
        <v>845</v>
      </c>
      <c r="D36" s="263" t="s">
        <v>846</v>
      </c>
      <c r="E36" s="271" t="s">
        <v>847</v>
      </c>
      <c r="F36" s="271" t="s">
        <v>848</v>
      </c>
      <c r="G36" s="271" t="s">
        <v>849</v>
      </c>
      <c r="H36" s="265" t="s">
        <v>762</v>
      </c>
      <c r="I36" s="265" t="s">
        <v>32</v>
      </c>
      <c r="J36" s="265" t="s">
        <v>10</v>
      </c>
      <c r="K36" s="265" t="s">
        <v>763</v>
      </c>
      <c r="L36" s="265" t="s">
        <v>764</v>
      </c>
      <c r="M36" s="263" t="s">
        <v>765</v>
      </c>
      <c r="N36" s="263" t="s">
        <v>755</v>
      </c>
      <c r="O36" s="265"/>
      <c r="P36" s="271" t="s">
        <v>744</v>
      </c>
      <c r="Q36" s="264"/>
    </row>
    <row r="37" spans="1:17" ht="86.4" x14ac:dyDescent="0.3">
      <c r="A37" s="259" t="s">
        <v>737</v>
      </c>
      <c r="B37" s="260" t="s">
        <v>1262</v>
      </c>
      <c r="C37" s="260" t="s">
        <v>850</v>
      </c>
      <c r="D37" s="260" t="s">
        <v>851</v>
      </c>
      <c r="E37" s="269" t="s">
        <v>852</v>
      </c>
      <c r="F37" s="269" t="s">
        <v>853</v>
      </c>
      <c r="G37" s="269" t="s">
        <v>854</v>
      </c>
      <c r="H37" s="262" t="s">
        <v>762</v>
      </c>
      <c r="I37" s="262" t="s">
        <v>32</v>
      </c>
      <c r="J37" s="262" t="s">
        <v>10</v>
      </c>
      <c r="K37" s="262" t="s">
        <v>763</v>
      </c>
      <c r="L37" s="262" t="s">
        <v>764</v>
      </c>
      <c r="M37" s="260" t="s">
        <v>765</v>
      </c>
      <c r="N37" s="260" t="s">
        <v>755</v>
      </c>
      <c r="O37" s="262"/>
      <c r="P37" s="269" t="s">
        <v>744</v>
      </c>
      <c r="Q37" s="261"/>
    </row>
    <row r="38" spans="1:17" ht="86.4" x14ac:dyDescent="0.3">
      <c r="A38" s="259" t="s">
        <v>737</v>
      </c>
      <c r="B38" s="263" t="s">
        <v>1262</v>
      </c>
      <c r="C38" s="263" t="s">
        <v>855</v>
      </c>
      <c r="D38" s="263" t="s">
        <v>856</v>
      </c>
      <c r="E38" s="271" t="s">
        <v>857</v>
      </c>
      <c r="F38" s="271" t="s">
        <v>858</v>
      </c>
      <c r="G38" s="271" t="s">
        <v>859</v>
      </c>
      <c r="H38" s="265" t="s">
        <v>762</v>
      </c>
      <c r="I38" s="265" t="s">
        <v>32</v>
      </c>
      <c r="J38" s="265" t="s">
        <v>10</v>
      </c>
      <c r="K38" s="265" t="s">
        <v>763</v>
      </c>
      <c r="L38" s="265" t="s">
        <v>764</v>
      </c>
      <c r="M38" s="263" t="s">
        <v>765</v>
      </c>
      <c r="N38" s="263" t="s">
        <v>755</v>
      </c>
      <c r="O38" s="265"/>
      <c r="P38" s="271" t="s">
        <v>744</v>
      </c>
      <c r="Q38" s="264"/>
    </row>
    <row r="39" spans="1:17" ht="86.4" x14ac:dyDescent="0.3">
      <c r="A39" s="259" t="s">
        <v>737</v>
      </c>
      <c r="B39" s="260" t="s">
        <v>1262</v>
      </c>
      <c r="C39" s="260" t="s">
        <v>860</v>
      </c>
      <c r="D39" s="260" t="s">
        <v>861</v>
      </c>
      <c r="E39" s="269" t="s">
        <v>862</v>
      </c>
      <c r="F39" s="269" t="s">
        <v>863</v>
      </c>
      <c r="G39" s="269" t="s">
        <v>864</v>
      </c>
      <c r="H39" s="262" t="s">
        <v>762</v>
      </c>
      <c r="I39" s="262" t="s">
        <v>32</v>
      </c>
      <c r="J39" s="262" t="s">
        <v>10</v>
      </c>
      <c r="K39" s="262" t="s">
        <v>763</v>
      </c>
      <c r="L39" s="262" t="s">
        <v>764</v>
      </c>
      <c r="M39" s="260" t="s">
        <v>765</v>
      </c>
      <c r="N39" s="260" t="s">
        <v>755</v>
      </c>
      <c r="O39" s="262"/>
      <c r="P39" s="269" t="s">
        <v>744</v>
      </c>
      <c r="Q39" s="261"/>
    </row>
    <row r="40" spans="1:17" ht="57.6" x14ac:dyDescent="0.3">
      <c r="A40" s="259" t="s">
        <v>737</v>
      </c>
      <c r="B40" s="263" t="s">
        <v>865</v>
      </c>
      <c r="C40" s="263"/>
      <c r="D40" s="263" t="s">
        <v>866</v>
      </c>
      <c r="E40" s="271" t="s">
        <v>92</v>
      </c>
      <c r="F40" s="271" t="s">
        <v>93</v>
      </c>
      <c r="G40" s="271" t="s">
        <v>94</v>
      </c>
      <c r="H40" s="265" t="s">
        <v>739</v>
      </c>
      <c r="I40" s="265" t="s">
        <v>9</v>
      </c>
      <c r="J40" s="265" t="s">
        <v>18</v>
      </c>
      <c r="K40" s="265" t="s">
        <v>763</v>
      </c>
      <c r="L40" s="265" t="s">
        <v>764</v>
      </c>
      <c r="M40" s="263" t="s">
        <v>867</v>
      </c>
      <c r="N40" s="263" t="s">
        <v>743</v>
      </c>
      <c r="O40" s="265" t="s">
        <v>95</v>
      </c>
      <c r="P40" s="271" t="s">
        <v>744</v>
      </c>
      <c r="Q40" s="264"/>
    </row>
    <row r="41" spans="1:17" ht="57.6" x14ac:dyDescent="0.3">
      <c r="A41" s="259" t="s">
        <v>737</v>
      </c>
      <c r="B41" s="260" t="s">
        <v>868</v>
      </c>
      <c r="C41" s="260" t="s">
        <v>869</v>
      </c>
      <c r="D41" s="260" t="s">
        <v>870</v>
      </c>
      <c r="E41" s="269" t="s">
        <v>96</v>
      </c>
      <c r="F41" s="269" t="s">
        <v>577</v>
      </c>
      <c r="G41" s="269" t="s">
        <v>578</v>
      </c>
      <c r="H41" s="262" t="s">
        <v>809</v>
      </c>
      <c r="I41" s="262" t="s">
        <v>32</v>
      </c>
      <c r="J41" s="262" t="s">
        <v>10</v>
      </c>
      <c r="K41" s="262" t="s">
        <v>763</v>
      </c>
      <c r="L41" s="262" t="s">
        <v>814</v>
      </c>
      <c r="M41" s="260" t="s">
        <v>871</v>
      </c>
      <c r="N41" s="260" t="s">
        <v>755</v>
      </c>
      <c r="O41" s="262"/>
      <c r="P41" s="269" t="s">
        <v>744</v>
      </c>
      <c r="Q41" s="261"/>
    </row>
    <row r="42" spans="1:17" ht="57.6" x14ac:dyDescent="0.3">
      <c r="A42" s="259" t="s">
        <v>737</v>
      </c>
      <c r="B42" s="263" t="s">
        <v>868</v>
      </c>
      <c r="C42" s="263" t="s">
        <v>872</v>
      </c>
      <c r="D42" s="263" t="s">
        <v>873</v>
      </c>
      <c r="E42" s="271" t="s">
        <v>98</v>
      </c>
      <c r="F42" s="271" t="s">
        <v>97</v>
      </c>
      <c r="G42" s="271" t="s">
        <v>579</v>
      </c>
      <c r="H42" s="265" t="s">
        <v>809</v>
      </c>
      <c r="I42" s="265" t="s">
        <v>32</v>
      </c>
      <c r="J42" s="265" t="s">
        <v>10</v>
      </c>
      <c r="K42" s="265" t="s">
        <v>763</v>
      </c>
      <c r="L42" s="265" t="s">
        <v>814</v>
      </c>
      <c r="M42" s="263" t="s">
        <v>871</v>
      </c>
      <c r="N42" s="263" t="s">
        <v>755</v>
      </c>
      <c r="O42" s="265"/>
      <c r="P42" s="271" t="s">
        <v>744</v>
      </c>
      <c r="Q42" s="264"/>
    </row>
    <row r="43" spans="1:17" ht="57.6" x14ac:dyDescent="0.3">
      <c r="A43" s="259" t="s">
        <v>737</v>
      </c>
      <c r="B43" s="260" t="s">
        <v>874</v>
      </c>
      <c r="C43" s="260" t="s">
        <v>875</v>
      </c>
      <c r="D43" s="260" t="s">
        <v>876</v>
      </c>
      <c r="E43" s="269" t="s">
        <v>99</v>
      </c>
      <c r="F43" s="269" t="s">
        <v>100</v>
      </c>
      <c r="G43" s="269" t="s">
        <v>101</v>
      </c>
      <c r="H43" s="262" t="s">
        <v>739</v>
      </c>
      <c r="I43" s="262" t="s">
        <v>32</v>
      </c>
      <c r="J43" s="262" t="s">
        <v>10</v>
      </c>
      <c r="K43" s="262" t="s">
        <v>824</v>
      </c>
      <c r="L43" s="262" t="s">
        <v>801</v>
      </c>
      <c r="M43" s="260" t="s">
        <v>877</v>
      </c>
      <c r="N43" s="260" t="s">
        <v>743</v>
      </c>
      <c r="O43" s="262" t="s">
        <v>102</v>
      </c>
      <c r="P43" s="269" t="s">
        <v>744</v>
      </c>
      <c r="Q43" s="261"/>
    </row>
    <row r="44" spans="1:17" ht="57.6" x14ac:dyDescent="0.3">
      <c r="A44" s="259" t="s">
        <v>737</v>
      </c>
      <c r="B44" s="263" t="s">
        <v>874</v>
      </c>
      <c r="C44" s="263" t="s">
        <v>878</v>
      </c>
      <c r="D44" s="263" t="s">
        <v>879</v>
      </c>
      <c r="E44" s="271" t="s">
        <v>103</v>
      </c>
      <c r="F44" s="271" t="s">
        <v>104</v>
      </c>
      <c r="G44" s="271" t="s">
        <v>105</v>
      </c>
      <c r="H44" s="265" t="s">
        <v>739</v>
      </c>
      <c r="I44" s="265" t="s">
        <v>32</v>
      </c>
      <c r="J44" s="265" t="s">
        <v>10</v>
      </c>
      <c r="K44" s="265" t="s">
        <v>824</v>
      </c>
      <c r="L44" s="265" t="s">
        <v>801</v>
      </c>
      <c r="M44" s="263" t="s">
        <v>877</v>
      </c>
      <c r="N44" s="263" t="s">
        <v>743</v>
      </c>
      <c r="O44" s="265" t="s">
        <v>102</v>
      </c>
      <c r="P44" s="271" t="s">
        <v>744</v>
      </c>
      <c r="Q44" s="264"/>
    </row>
    <row r="45" spans="1:17" ht="86.4" x14ac:dyDescent="0.3">
      <c r="A45" s="259" t="s">
        <v>737</v>
      </c>
      <c r="B45" s="260" t="s">
        <v>811</v>
      </c>
      <c r="C45" s="260"/>
      <c r="D45" s="260" t="s">
        <v>880</v>
      </c>
      <c r="E45" s="269" t="s">
        <v>106</v>
      </c>
      <c r="F45" s="269" t="s">
        <v>107</v>
      </c>
      <c r="G45" s="269" t="s">
        <v>108</v>
      </c>
      <c r="H45" s="262" t="s">
        <v>739</v>
      </c>
      <c r="I45" s="262" t="s">
        <v>9</v>
      </c>
      <c r="J45" s="262" t="s">
        <v>10</v>
      </c>
      <c r="K45" s="262" t="s">
        <v>824</v>
      </c>
      <c r="L45" s="262" t="s">
        <v>814</v>
      </c>
      <c r="M45" s="260" t="s">
        <v>881</v>
      </c>
      <c r="N45" s="260" t="s">
        <v>755</v>
      </c>
      <c r="O45" s="262"/>
      <c r="P45" s="269" t="s">
        <v>744</v>
      </c>
      <c r="Q45" s="261"/>
    </row>
    <row r="46" spans="1:17" ht="57.6" x14ac:dyDescent="0.3">
      <c r="A46" s="259" t="s">
        <v>737</v>
      </c>
      <c r="B46" s="270">
        <v>44849</v>
      </c>
      <c r="C46" s="263"/>
      <c r="D46" s="263" t="s">
        <v>882</v>
      </c>
      <c r="E46" s="271" t="s">
        <v>109</v>
      </c>
      <c r="F46" s="271" t="s">
        <v>110</v>
      </c>
      <c r="G46" s="271" t="s">
        <v>111</v>
      </c>
      <c r="H46" s="265" t="s">
        <v>739</v>
      </c>
      <c r="I46" s="265" t="s">
        <v>9</v>
      </c>
      <c r="J46" s="265" t="s">
        <v>18</v>
      </c>
      <c r="K46" s="265" t="s">
        <v>883</v>
      </c>
      <c r="L46" s="265" t="s">
        <v>741</v>
      </c>
      <c r="M46" s="263" t="s">
        <v>884</v>
      </c>
      <c r="N46" s="263" t="s">
        <v>755</v>
      </c>
      <c r="O46" s="265"/>
      <c r="P46" s="271" t="s">
        <v>744</v>
      </c>
      <c r="Q46" s="264"/>
    </row>
    <row r="47" spans="1:17" ht="72" x14ac:dyDescent="0.3">
      <c r="A47" s="259" t="s">
        <v>737</v>
      </c>
      <c r="B47" s="261"/>
      <c r="C47" s="260"/>
      <c r="D47" s="260" t="s">
        <v>1267</v>
      </c>
      <c r="E47" s="269" t="s">
        <v>1268</v>
      </c>
      <c r="F47" s="269" t="s">
        <v>1269</v>
      </c>
      <c r="G47" s="269" t="s">
        <v>1270</v>
      </c>
      <c r="H47" s="262" t="s">
        <v>739</v>
      </c>
      <c r="I47" s="262" t="s">
        <v>9</v>
      </c>
      <c r="J47" s="262" t="s">
        <v>18</v>
      </c>
      <c r="K47" s="262" t="s">
        <v>740</v>
      </c>
      <c r="L47" s="262" t="s">
        <v>801</v>
      </c>
      <c r="M47" s="260" t="s">
        <v>1271</v>
      </c>
      <c r="N47" s="260" t="s">
        <v>755</v>
      </c>
      <c r="O47" s="262" t="s">
        <v>1272</v>
      </c>
      <c r="P47" s="269" t="s">
        <v>744</v>
      </c>
      <c r="Q47" s="261"/>
    </row>
    <row r="48" spans="1:17" ht="72" x14ac:dyDescent="0.3">
      <c r="A48" s="259" t="s">
        <v>737</v>
      </c>
      <c r="B48" s="264"/>
      <c r="C48" s="263"/>
      <c r="D48" s="263" t="s">
        <v>1273</v>
      </c>
      <c r="E48" s="271" t="s">
        <v>1274</v>
      </c>
      <c r="F48" s="271" t="s">
        <v>1275</v>
      </c>
      <c r="G48" s="271" t="s">
        <v>1276</v>
      </c>
      <c r="H48" s="265" t="s">
        <v>739</v>
      </c>
      <c r="I48" s="265" t="s">
        <v>9</v>
      </c>
      <c r="J48" s="265" t="s">
        <v>18</v>
      </c>
      <c r="K48" s="265" t="s">
        <v>740</v>
      </c>
      <c r="L48" s="265" t="s">
        <v>801</v>
      </c>
      <c r="M48" s="263" t="s">
        <v>1271</v>
      </c>
      <c r="N48" s="263" t="s">
        <v>755</v>
      </c>
      <c r="O48" s="265" t="s">
        <v>1272</v>
      </c>
      <c r="P48" s="271" t="s">
        <v>744</v>
      </c>
      <c r="Q48" s="264"/>
    </row>
    <row r="49" spans="1:17" ht="72" x14ac:dyDescent="0.3">
      <c r="A49" s="259" t="s">
        <v>737</v>
      </c>
      <c r="B49" s="261"/>
      <c r="C49" s="260" t="s">
        <v>885</v>
      </c>
      <c r="D49" s="260" t="s">
        <v>886</v>
      </c>
      <c r="E49" s="269" t="s">
        <v>887</v>
      </c>
      <c r="F49" s="269" t="s">
        <v>888</v>
      </c>
      <c r="G49" s="269" t="s">
        <v>889</v>
      </c>
      <c r="H49" s="262" t="s">
        <v>762</v>
      </c>
      <c r="I49" s="262" t="s">
        <v>32</v>
      </c>
      <c r="J49" s="262" t="s">
        <v>18</v>
      </c>
      <c r="K49" s="262" t="s">
        <v>797</v>
      </c>
      <c r="L49" s="262" t="s">
        <v>741</v>
      </c>
      <c r="M49" s="260" t="s">
        <v>890</v>
      </c>
      <c r="N49" s="260" t="s">
        <v>755</v>
      </c>
      <c r="O49" s="262"/>
      <c r="P49" s="269" t="s">
        <v>744</v>
      </c>
      <c r="Q49" s="261"/>
    </row>
    <row r="50" spans="1:17" ht="57.6" x14ac:dyDescent="0.3">
      <c r="A50" s="259" t="s">
        <v>737</v>
      </c>
      <c r="B50" s="263" t="s">
        <v>1277</v>
      </c>
      <c r="C50" s="263" t="s">
        <v>891</v>
      </c>
      <c r="D50" s="263" t="s">
        <v>892</v>
      </c>
      <c r="E50" s="271" t="s">
        <v>112</v>
      </c>
      <c r="F50" s="271" t="s">
        <v>113</v>
      </c>
      <c r="G50" s="271" t="s">
        <v>114</v>
      </c>
      <c r="H50" s="265" t="s">
        <v>739</v>
      </c>
      <c r="I50" s="265" t="s">
        <v>32</v>
      </c>
      <c r="J50" s="265" t="s">
        <v>10</v>
      </c>
      <c r="K50" s="265" t="s">
        <v>824</v>
      </c>
      <c r="L50" s="265" t="s">
        <v>798</v>
      </c>
      <c r="M50" s="263" t="s">
        <v>893</v>
      </c>
      <c r="N50" s="263" t="s">
        <v>743</v>
      </c>
      <c r="O50" s="265" t="s">
        <v>115</v>
      </c>
      <c r="P50" s="271" t="s">
        <v>744</v>
      </c>
      <c r="Q50" s="264"/>
    </row>
    <row r="51" spans="1:17" ht="57.6" x14ac:dyDescent="0.3">
      <c r="A51" s="259" t="s">
        <v>737</v>
      </c>
      <c r="B51" s="260" t="s">
        <v>1277</v>
      </c>
      <c r="C51" s="260" t="s">
        <v>894</v>
      </c>
      <c r="D51" s="260" t="s">
        <v>895</v>
      </c>
      <c r="E51" s="269" t="s">
        <v>116</v>
      </c>
      <c r="F51" s="269" t="s">
        <v>117</v>
      </c>
      <c r="G51" s="269" t="s">
        <v>118</v>
      </c>
      <c r="H51" s="262" t="s">
        <v>739</v>
      </c>
      <c r="I51" s="262" t="s">
        <v>32</v>
      </c>
      <c r="J51" s="262" t="s">
        <v>10</v>
      </c>
      <c r="K51" s="262" t="s">
        <v>824</v>
      </c>
      <c r="L51" s="262" t="s">
        <v>798</v>
      </c>
      <c r="M51" s="260" t="s">
        <v>893</v>
      </c>
      <c r="N51" s="260" t="s">
        <v>743</v>
      </c>
      <c r="O51" s="262" t="s">
        <v>115</v>
      </c>
      <c r="P51" s="269" t="s">
        <v>744</v>
      </c>
      <c r="Q51" s="261"/>
    </row>
    <row r="52" spans="1:17" ht="57.6" x14ac:dyDescent="0.3">
      <c r="A52" s="259" t="s">
        <v>737</v>
      </c>
      <c r="B52" s="263" t="s">
        <v>1277</v>
      </c>
      <c r="C52" s="263" t="s">
        <v>896</v>
      </c>
      <c r="D52" s="263" t="s">
        <v>897</v>
      </c>
      <c r="E52" s="271" t="s">
        <v>119</v>
      </c>
      <c r="F52" s="271" t="s">
        <v>120</v>
      </c>
      <c r="G52" s="271" t="s">
        <v>121</v>
      </c>
      <c r="H52" s="265" t="s">
        <v>739</v>
      </c>
      <c r="I52" s="265" t="s">
        <v>32</v>
      </c>
      <c r="J52" s="265" t="s">
        <v>10</v>
      </c>
      <c r="K52" s="265" t="s">
        <v>824</v>
      </c>
      <c r="L52" s="265" t="s">
        <v>798</v>
      </c>
      <c r="M52" s="263" t="s">
        <v>893</v>
      </c>
      <c r="N52" s="263" t="s">
        <v>743</v>
      </c>
      <c r="O52" s="265" t="s">
        <v>115</v>
      </c>
      <c r="P52" s="271" t="s">
        <v>744</v>
      </c>
      <c r="Q52" s="264"/>
    </row>
    <row r="53" spans="1:17" ht="57.6" x14ac:dyDescent="0.3">
      <c r="A53" s="259" t="s">
        <v>737</v>
      </c>
      <c r="B53" s="260" t="s">
        <v>1277</v>
      </c>
      <c r="C53" s="260" t="s">
        <v>898</v>
      </c>
      <c r="D53" s="260" t="s">
        <v>899</v>
      </c>
      <c r="E53" s="269" t="s">
        <v>122</v>
      </c>
      <c r="F53" s="269" t="s">
        <v>123</v>
      </c>
      <c r="G53" s="269" t="s">
        <v>124</v>
      </c>
      <c r="H53" s="262" t="s">
        <v>739</v>
      </c>
      <c r="I53" s="262" t="s">
        <v>32</v>
      </c>
      <c r="J53" s="262" t="s">
        <v>10</v>
      </c>
      <c r="K53" s="262" t="s">
        <v>824</v>
      </c>
      <c r="L53" s="262" t="s">
        <v>798</v>
      </c>
      <c r="M53" s="260" t="s">
        <v>893</v>
      </c>
      <c r="N53" s="260" t="s">
        <v>743</v>
      </c>
      <c r="O53" s="262" t="s">
        <v>115</v>
      </c>
      <c r="P53" s="269" t="s">
        <v>744</v>
      </c>
      <c r="Q53" s="261"/>
    </row>
    <row r="54" spans="1:17" ht="57.6" x14ac:dyDescent="0.3">
      <c r="A54" s="259" t="s">
        <v>737</v>
      </c>
      <c r="B54" s="263" t="s">
        <v>1277</v>
      </c>
      <c r="C54" s="263" t="s">
        <v>900</v>
      </c>
      <c r="D54" s="263" t="s">
        <v>901</v>
      </c>
      <c r="E54" s="271" t="s">
        <v>125</v>
      </c>
      <c r="F54" s="271" t="s">
        <v>126</v>
      </c>
      <c r="G54" s="271" t="s">
        <v>127</v>
      </c>
      <c r="H54" s="265" t="s">
        <v>739</v>
      </c>
      <c r="I54" s="265" t="s">
        <v>32</v>
      </c>
      <c r="J54" s="265" t="s">
        <v>10</v>
      </c>
      <c r="K54" s="265" t="s">
        <v>824</v>
      </c>
      <c r="L54" s="265" t="s">
        <v>798</v>
      </c>
      <c r="M54" s="263" t="s">
        <v>893</v>
      </c>
      <c r="N54" s="263" t="s">
        <v>743</v>
      </c>
      <c r="O54" s="265" t="s">
        <v>115</v>
      </c>
      <c r="P54" s="271" t="s">
        <v>744</v>
      </c>
      <c r="Q54" s="264"/>
    </row>
    <row r="55" spans="1:17" ht="57.6" x14ac:dyDescent="0.3">
      <c r="A55" s="259" t="s">
        <v>737</v>
      </c>
      <c r="B55" s="260" t="s">
        <v>1277</v>
      </c>
      <c r="C55" s="260" t="s">
        <v>902</v>
      </c>
      <c r="D55" s="260" t="s">
        <v>903</v>
      </c>
      <c r="E55" s="269" t="s">
        <v>128</v>
      </c>
      <c r="F55" s="269" t="s">
        <v>129</v>
      </c>
      <c r="G55" s="269" t="s">
        <v>130</v>
      </c>
      <c r="H55" s="262" t="s">
        <v>739</v>
      </c>
      <c r="I55" s="262" t="s">
        <v>32</v>
      </c>
      <c r="J55" s="262" t="s">
        <v>10</v>
      </c>
      <c r="K55" s="262" t="s">
        <v>824</v>
      </c>
      <c r="L55" s="262" t="s">
        <v>798</v>
      </c>
      <c r="M55" s="260" t="s">
        <v>893</v>
      </c>
      <c r="N55" s="260" t="s">
        <v>743</v>
      </c>
      <c r="O55" s="262" t="s">
        <v>115</v>
      </c>
      <c r="P55" s="269" t="s">
        <v>744</v>
      </c>
      <c r="Q55" s="261"/>
    </row>
    <row r="56" spans="1:17" ht="72" x14ac:dyDescent="0.3">
      <c r="A56" s="259" t="s">
        <v>737</v>
      </c>
      <c r="B56" s="263" t="s">
        <v>904</v>
      </c>
      <c r="C56" s="263" t="s">
        <v>905</v>
      </c>
      <c r="D56" s="263" t="s">
        <v>906</v>
      </c>
      <c r="E56" s="271" t="s">
        <v>131</v>
      </c>
      <c r="F56" s="271" t="s">
        <v>132</v>
      </c>
      <c r="G56" s="271" t="s">
        <v>133</v>
      </c>
      <c r="H56" s="265" t="s">
        <v>809</v>
      </c>
      <c r="I56" s="265" t="s">
        <v>32</v>
      </c>
      <c r="J56" s="265" t="s">
        <v>10</v>
      </c>
      <c r="K56" s="265" t="s">
        <v>763</v>
      </c>
      <c r="L56" s="265" t="s">
        <v>764</v>
      </c>
      <c r="M56" s="263" t="s">
        <v>907</v>
      </c>
      <c r="N56" s="263"/>
      <c r="O56" s="265"/>
      <c r="P56" s="271" t="s">
        <v>744</v>
      </c>
      <c r="Q56" s="264"/>
    </row>
    <row r="57" spans="1:17" ht="57.6" x14ac:dyDescent="0.3">
      <c r="A57" s="259" t="s">
        <v>737</v>
      </c>
      <c r="B57" s="260" t="s">
        <v>832</v>
      </c>
      <c r="C57" s="260"/>
      <c r="D57" s="260" t="s">
        <v>908</v>
      </c>
      <c r="E57" s="269" t="s">
        <v>134</v>
      </c>
      <c r="F57" s="269" t="s">
        <v>135</v>
      </c>
      <c r="G57" s="269" t="s">
        <v>136</v>
      </c>
      <c r="H57" s="262" t="s">
        <v>739</v>
      </c>
      <c r="I57" s="262" t="s">
        <v>9</v>
      </c>
      <c r="J57" s="262" t="s">
        <v>10</v>
      </c>
      <c r="K57" s="262" t="s">
        <v>740</v>
      </c>
      <c r="L57" s="262" t="s">
        <v>801</v>
      </c>
      <c r="M57" s="260" t="s">
        <v>817</v>
      </c>
      <c r="N57" s="260" t="s">
        <v>743</v>
      </c>
      <c r="O57" s="262" t="s">
        <v>137</v>
      </c>
      <c r="P57" s="269" t="s">
        <v>744</v>
      </c>
      <c r="Q57" s="261"/>
    </row>
    <row r="58" spans="1:17" ht="57.6" x14ac:dyDescent="0.3">
      <c r="A58" s="259" t="s">
        <v>737</v>
      </c>
      <c r="B58" s="263" t="s">
        <v>909</v>
      </c>
      <c r="C58" s="263"/>
      <c r="D58" s="263" t="s">
        <v>910</v>
      </c>
      <c r="E58" s="271" t="s">
        <v>138</v>
      </c>
      <c r="F58" s="271" t="s">
        <v>139</v>
      </c>
      <c r="G58" s="271" t="s">
        <v>140</v>
      </c>
      <c r="H58" s="265" t="s">
        <v>739</v>
      </c>
      <c r="I58" s="265" t="s">
        <v>9</v>
      </c>
      <c r="J58" s="265" t="s">
        <v>10</v>
      </c>
      <c r="K58" s="265" t="s">
        <v>740</v>
      </c>
      <c r="L58" s="265" t="s">
        <v>751</v>
      </c>
      <c r="M58" s="263" t="s">
        <v>911</v>
      </c>
      <c r="N58" s="263" t="s">
        <v>743</v>
      </c>
      <c r="O58" s="265" t="s">
        <v>25</v>
      </c>
      <c r="P58" s="271" t="s">
        <v>744</v>
      </c>
      <c r="Q58" s="264"/>
    </row>
    <row r="59" spans="1:17" ht="57.6" x14ac:dyDescent="0.3">
      <c r="A59" s="259" t="s">
        <v>737</v>
      </c>
      <c r="B59" s="260" t="s">
        <v>909</v>
      </c>
      <c r="C59" s="260"/>
      <c r="D59" s="260" t="s">
        <v>912</v>
      </c>
      <c r="E59" s="269" t="s">
        <v>141</v>
      </c>
      <c r="F59" s="269" t="s">
        <v>142</v>
      </c>
      <c r="G59" s="269" t="s">
        <v>143</v>
      </c>
      <c r="H59" s="262" t="s">
        <v>739</v>
      </c>
      <c r="I59" s="262" t="s">
        <v>9</v>
      </c>
      <c r="J59" s="262" t="s">
        <v>10</v>
      </c>
      <c r="K59" s="262" t="s">
        <v>740</v>
      </c>
      <c r="L59" s="262" t="s">
        <v>751</v>
      </c>
      <c r="M59" s="260" t="s">
        <v>911</v>
      </c>
      <c r="N59" s="260" t="s">
        <v>743</v>
      </c>
      <c r="O59" s="262" t="s">
        <v>95</v>
      </c>
      <c r="P59" s="269" t="s">
        <v>744</v>
      </c>
      <c r="Q59" s="261"/>
    </row>
    <row r="60" spans="1:17" ht="57.6" x14ac:dyDescent="0.3">
      <c r="A60" s="259" t="s">
        <v>737</v>
      </c>
      <c r="B60" s="263" t="s">
        <v>913</v>
      </c>
      <c r="C60" s="263"/>
      <c r="D60" s="263" t="s">
        <v>914</v>
      </c>
      <c r="E60" s="271" t="s">
        <v>144</v>
      </c>
      <c r="F60" s="271" t="s">
        <v>145</v>
      </c>
      <c r="G60" s="271" t="s">
        <v>146</v>
      </c>
      <c r="H60" s="265" t="s">
        <v>739</v>
      </c>
      <c r="I60" s="265" t="s">
        <v>9</v>
      </c>
      <c r="J60" s="265" t="s">
        <v>18</v>
      </c>
      <c r="K60" s="265" t="s">
        <v>740</v>
      </c>
      <c r="L60" s="265" t="s">
        <v>751</v>
      </c>
      <c r="M60" s="263" t="s">
        <v>911</v>
      </c>
      <c r="N60" s="263" t="s">
        <v>743</v>
      </c>
      <c r="O60" s="265" t="s">
        <v>95</v>
      </c>
      <c r="P60" s="271" t="s">
        <v>744</v>
      </c>
      <c r="Q60" s="264"/>
    </row>
    <row r="61" spans="1:17" ht="57.6" x14ac:dyDescent="0.3">
      <c r="A61" s="259" t="s">
        <v>737</v>
      </c>
      <c r="B61" s="260" t="s">
        <v>909</v>
      </c>
      <c r="C61" s="260"/>
      <c r="D61" s="260" t="s">
        <v>915</v>
      </c>
      <c r="E61" s="269" t="s">
        <v>147</v>
      </c>
      <c r="F61" s="269" t="s">
        <v>148</v>
      </c>
      <c r="G61" s="269" t="s">
        <v>149</v>
      </c>
      <c r="H61" s="262" t="s">
        <v>739</v>
      </c>
      <c r="I61" s="262" t="s">
        <v>9</v>
      </c>
      <c r="J61" s="262" t="s">
        <v>10</v>
      </c>
      <c r="K61" s="262" t="s">
        <v>740</v>
      </c>
      <c r="L61" s="262" t="s">
        <v>751</v>
      </c>
      <c r="M61" s="260" t="s">
        <v>911</v>
      </c>
      <c r="N61" s="260" t="s">
        <v>743</v>
      </c>
      <c r="O61" s="262" t="s">
        <v>95</v>
      </c>
      <c r="P61" s="269" t="s">
        <v>744</v>
      </c>
      <c r="Q61" s="261"/>
    </row>
    <row r="62" spans="1:17" ht="57.6" x14ac:dyDescent="0.3">
      <c r="A62" s="259" t="s">
        <v>737</v>
      </c>
      <c r="B62" s="263" t="s">
        <v>909</v>
      </c>
      <c r="C62" s="263"/>
      <c r="D62" s="263" t="s">
        <v>916</v>
      </c>
      <c r="E62" s="271" t="s">
        <v>150</v>
      </c>
      <c r="F62" s="271" t="s">
        <v>151</v>
      </c>
      <c r="G62" s="271" t="s">
        <v>152</v>
      </c>
      <c r="H62" s="265" t="s">
        <v>739</v>
      </c>
      <c r="I62" s="265" t="s">
        <v>9</v>
      </c>
      <c r="J62" s="265" t="s">
        <v>10</v>
      </c>
      <c r="K62" s="265" t="s">
        <v>740</v>
      </c>
      <c r="L62" s="265" t="s">
        <v>751</v>
      </c>
      <c r="M62" s="263" t="s">
        <v>911</v>
      </c>
      <c r="N62" s="263" t="s">
        <v>743</v>
      </c>
      <c r="O62" s="265" t="s">
        <v>95</v>
      </c>
      <c r="P62" s="271" t="s">
        <v>744</v>
      </c>
      <c r="Q62" s="264"/>
    </row>
    <row r="63" spans="1:17" ht="57.6" x14ac:dyDescent="0.3">
      <c r="A63" s="259" t="s">
        <v>737</v>
      </c>
      <c r="B63" s="260" t="s">
        <v>917</v>
      </c>
      <c r="C63" s="260"/>
      <c r="D63" s="260" t="s">
        <v>918</v>
      </c>
      <c r="E63" s="269" t="s">
        <v>153</v>
      </c>
      <c r="F63" s="269" t="s">
        <v>154</v>
      </c>
      <c r="G63" s="269" t="s">
        <v>155</v>
      </c>
      <c r="H63" s="262" t="s">
        <v>739</v>
      </c>
      <c r="I63" s="262" t="s">
        <v>9</v>
      </c>
      <c r="J63" s="262" t="s">
        <v>10</v>
      </c>
      <c r="K63" s="262" t="s">
        <v>763</v>
      </c>
      <c r="L63" s="262" t="s">
        <v>751</v>
      </c>
      <c r="M63" s="260" t="s">
        <v>911</v>
      </c>
      <c r="N63" s="260" t="s">
        <v>743</v>
      </c>
      <c r="O63" s="262" t="s">
        <v>95</v>
      </c>
      <c r="P63" s="269" t="s">
        <v>744</v>
      </c>
      <c r="Q63" s="261"/>
    </row>
    <row r="64" spans="1:17" ht="57.6" x14ac:dyDescent="0.3">
      <c r="A64" s="259" t="s">
        <v>737</v>
      </c>
      <c r="B64" s="263" t="s">
        <v>909</v>
      </c>
      <c r="C64" s="263"/>
      <c r="D64" s="263" t="s">
        <v>919</v>
      </c>
      <c r="E64" s="271" t="s">
        <v>156</v>
      </c>
      <c r="F64" s="271" t="s">
        <v>157</v>
      </c>
      <c r="G64" s="271" t="s">
        <v>158</v>
      </c>
      <c r="H64" s="265" t="s">
        <v>739</v>
      </c>
      <c r="I64" s="265" t="s">
        <v>9</v>
      </c>
      <c r="J64" s="265" t="s">
        <v>10</v>
      </c>
      <c r="K64" s="265" t="s">
        <v>763</v>
      </c>
      <c r="L64" s="265" t="s">
        <v>751</v>
      </c>
      <c r="M64" s="263" t="s">
        <v>911</v>
      </c>
      <c r="N64" s="263" t="s">
        <v>743</v>
      </c>
      <c r="O64" s="265" t="s">
        <v>95</v>
      </c>
      <c r="P64" s="271" t="s">
        <v>744</v>
      </c>
      <c r="Q64" s="264"/>
    </row>
    <row r="65" spans="1:17" ht="57.6" x14ac:dyDescent="0.3">
      <c r="A65" s="259" t="s">
        <v>737</v>
      </c>
      <c r="B65" s="260" t="s">
        <v>913</v>
      </c>
      <c r="C65" s="260"/>
      <c r="D65" s="260" t="s">
        <v>920</v>
      </c>
      <c r="E65" s="269" t="s">
        <v>159</v>
      </c>
      <c r="F65" s="269" t="s">
        <v>160</v>
      </c>
      <c r="G65" s="269" t="s">
        <v>161</v>
      </c>
      <c r="H65" s="262" t="s">
        <v>739</v>
      </c>
      <c r="I65" s="262" t="s">
        <v>9</v>
      </c>
      <c r="J65" s="262" t="s">
        <v>18</v>
      </c>
      <c r="K65" s="262" t="s">
        <v>763</v>
      </c>
      <c r="L65" s="262" t="s">
        <v>751</v>
      </c>
      <c r="M65" s="260" t="s">
        <v>911</v>
      </c>
      <c r="N65" s="260" t="s">
        <v>743</v>
      </c>
      <c r="O65" s="262" t="s">
        <v>95</v>
      </c>
      <c r="P65" s="269" t="s">
        <v>744</v>
      </c>
      <c r="Q65" s="261"/>
    </row>
    <row r="66" spans="1:17" ht="86.4" x14ac:dyDescent="0.3">
      <c r="A66" s="259" t="s">
        <v>737</v>
      </c>
      <c r="B66" s="263" t="s">
        <v>921</v>
      </c>
      <c r="C66" s="263"/>
      <c r="D66" s="263" t="s">
        <v>922</v>
      </c>
      <c r="E66" s="271" t="s">
        <v>923</v>
      </c>
      <c r="F66" s="271" t="s">
        <v>924</v>
      </c>
      <c r="G66" s="271" t="s">
        <v>925</v>
      </c>
      <c r="H66" s="265" t="s">
        <v>739</v>
      </c>
      <c r="I66" s="265" t="s">
        <v>9</v>
      </c>
      <c r="J66" s="265" t="s">
        <v>10</v>
      </c>
      <c r="K66" s="265" t="s">
        <v>797</v>
      </c>
      <c r="L66" s="265" t="s">
        <v>798</v>
      </c>
      <c r="M66" s="263" t="s">
        <v>927</v>
      </c>
      <c r="N66" s="263" t="s">
        <v>743</v>
      </c>
      <c r="O66" s="265" t="s">
        <v>928</v>
      </c>
      <c r="P66" s="271" t="s">
        <v>744</v>
      </c>
      <c r="Q66" s="264"/>
    </row>
    <row r="67" spans="1:17" ht="100.8" x14ac:dyDescent="0.3">
      <c r="A67" s="259" t="s">
        <v>737</v>
      </c>
      <c r="B67" s="260" t="s">
        <v>929</v>
      </c>
      <c r="C67" s="260" t="s">
        <v>930</v>
      </c>
      <c r="D67" s="260" t="s">
        <v>931</v>
      </c>
      <c r="E67" s="269" t="s">
        <v>698</v>
      </c>
      <c r="F67" s="269" t="s">
        <v>699</v>
      </c>
      <c r="G67" s="269" t="s">
        <v>700</v>
      </c>
      <c r="H67" s="262" t="s">
        <v>762</v>
      </c>
      <c r="I67" s="262" t="s">
        <v>32</v>
      </c>
      <c r="J67" s="262" t="s">
        <v>18</v>
      </c>
      <c r="K67" s="262" t="s">
        <v>763</v>
      </c>
      <c r="L67" s="262" t="s">
        <v>764</v>
      </c>
      <c r="M67" s="260" t="s">
        <v>932</v>
      </c>
      <c r="N67" s="260" t="s">
        <v>743</v>
      </c>
      <c r="O67" s="262" t="s">
        <v>59</v>
      </c>
      <c r="P67" s="269" t="s">
        <v>744</v>
      </c>
      <c r="Q67" s="261"/>
    </row>
    <row r="68" spans="1:17" ht="57.6" x14ac:dyDescent="0.3">
      <c r="A68" s="259" t="s">
        <v>737</v>
      </c>
      <c r="B68" s="263" t="s">
        <v>811</v>
      </c>
      <c r="C68" s="263"/>
      <c r="D68" s="263" t="s">
        <v>933</v>
      </c>
      <c r="E68" s="271" t="s">
        <v>162</v>
      </c>
      <c r="F68" s="271" t="s">
        <v>163</v>
      </c>
      <c r="G68" s="271" t="s">
        <v>164</v>
      </c>
      <c r="H68" s="265" t="s">
        <v>739</v>
      </c>
      <c r="I68" s="265" t="s">
        <v>9</v>
      </c>
      <c r="J68" s="265" t="s">
        <v>10</v>
      </c>
      <c r="K68" s="265" t="s">
        <v>824</v>
      </c>
      <c r="L68" s="265" t="s">
        <v>814</v>
      </c>
      <c r="M68" s="263" t="s">
        <v>871</v>
      </c>
      <c r="N68" s="263" t="s">
        <v>743</v>
      </c>
      <c r="O68" s="265" t="s">
        <v>43</v>
      </c>
      <c r="P68" s="271" t="s">
        <v>744</v>
      </c>
      <c r="Q68" s="264"/>
    </row>
    <row r="69" spans="1:17" ht="43.2" x14ac:dyDescent="0.3">
      <c r="A69" s="259" t="s">
        <v>737</v>
      </c>
      <c r="B69" s="260" t="s">
        <v>904</v>
      </c>
      <c r="C69" s="260" t="s">
        <v>934</v>
      </c>
      <c r="D69" s="260" t="s">
        <v>935</v>
      </c>
      <c r="E69" s="269" t="s">
        <v>165</v>
      </c>
      <c r="F69" s="269" t="s">
        <v>166</v>
      </c>
      <c r="G69" s="269" t="s">
        <v>167</v>
      </c>
      <c r="H69" s="262" t="s">
        <v>762</v>
      </c>
      <c r="I69" s="262" t="s">
        <v>32</v>
      </c>
      <c r="J69" s="262" t="s">
        <v>10</v>
      </c>
      <c r="K69" s="262" t="s">
        <v>763</v>
      </c>
      <c r="L69" s="262" t="s">
        <v>764</v>
      </c>
      <c r="M69" s="260" t="s">
        <v>936</v>
      </c>
      <c r="N69" s="260" t="s">
        <v>743</v>
      </c>
      <c r="O69" s="262" t="s">
        <v>168</v>
      </c>
      <c r="P69" s="269" t="s">
        <v>744</v>
      </c>
      <c r="Q69" s="261"/>
    </row>
    <row r="70" spans="1:17" ht="43.2" x14ac:dyDescent="0.3">
      <c r="A70" s="259" t="s">
        <v>737</v>
      </c>
      <c r="B70" s="263" t="s">
        <v>904</v>
      </c>
      <c r="C70" s="263" t="s">
        <v>937</v>
      </c>
      <c r="D70" s="263" t="s">
        <v>938</v>
      </c>
      <c r="E70" s="271" t="s">
        <v>169</v>
      </c>
      <c r="F70" s="271" t="s">
        <v>170</v>
      </c>
      <c r="G70" s="271" t="s">
        <v>171</v>
      </c>
      <c r="H70" s="265" t="s">
        <v>762</v>
      </c>
      <c r="I70" s="265" t="s">
        <v>32</v>
      </c>
      <c r="J70" s="265" t="s">
        <v>10</v>
      </c>
      <c r="K70" s="265" t="s">
        <v>763</v>
      </c>
      <c r="L70" s="265" t="s">
        <v>764</v>
      </c>
      <c r="M70" s="263" t="s">
        <v>936</v>
      </c>
      <c r="N70" s="263" t="s">
        <v>743</v>
      </c>
      <c r="O70" s="265" t="s">
        <v>168</v>
      </c>
      <c r="P70" s="271" t="s">
        <v>744</v>
      </c>
      <c r="Q70" s="264"/>
    </row>
    <row r="71" spans="1:17" ht="57.6" x14ac:dyDescent="0.3">
      <c r="A71" s="259" t="s">
        <v>737</v>
      </c>
      <c r="B71" s="260" t="s">
        <v>939</v>
      </c>
      <c r="C71" s="260"/>
      <c r="D71" s="260" t="s">
        <v>940</v>
      </c>
      <c r="E71" s="269" t="s">
        <v>701</v>
      </c>
      <c r="F71" s="269" t="s">
        <v>702</v>
      </c>
      <c r="G71" s="269" t="s">
        <v>703</v>
      </c>
      <c r="H71" s="262" t="s">
        <v>739</v>
      </c>
      <c r="I71" s="262" t="s">
        <v>9</v>
      </c>
      <c r="J71" s="262" t="s">
        <v>18</v>
      </c>
      <c r="K71" s="262" t="s">
        <v>740</v>
      </c>
      <c r="L71" s="262" t="s">
        <v>801</v>
      </c>
      <c r="M71" s="260" t="s">
        <v>941</v>
      </c>
      <c r="N71" s="260" t="s">
        <v>743</v>
      </c>
      <c r="O71" s="262" t="s">
        <v>25</v>
      </c>
      <c r="P71" s="269" t="s">
        <v>744</v>
      </c>
      <c r="Q71" s="261"/>
    </row>
    <row r="72" spans="1:17" ht="57.6" x14ac:dyDescent="0.3">
      <c r="A72" s="259" t="s">
        <v>737</v>
      </c>
      <c r="B72" s="263" t="s">
        <v>939</v>
      </c>
      <c r="C72" s="263"/>
      <c r="D72" s="263" t="s">
        <v>942</v>
      </c>
      <c r="E72" s="271" t="s">
        <v>704</v>
      </c>
      <c r="F72" s="271" t="s">
        <v>705</v>
      </c>
      <c r="G72" s="271" t="s">
        <v>706</v>
      </c>
      <c r="H72" s="265" t="s">
        <v>739</v>
      </c>
      <c r="I72" s="265" t="s">
        <v>9</v>
      </c>
      <c r="J72" s="265" t="s">
        <v>18</v>
      </c>
      <c r="K72" s="265" t="s">
        <v>740</v>
      </c>
      <c r="L72" s="265" t="s">
        <v>801</v>
      </c>
      <c r="M72" s="263" t="s">
        <v>941</v>
      </c>
      <c r="N72" s="263" t="s">
        <v>743</v>
      </c>
      <c r="O72" s="265" t="s">
        <v>25</v>
      </c>
      <c r="P72" s="271" t="s">
        <v>744</v>
      </c>
      <c r="Q72" s="264"/>
    </row>
    <row r="73" spans="1:17" ht="57.6" x14ac:dyDescent="0.3">
      <c r="A73" s="259" t="s">
        <v>737</v>
      </c>
      <c r="B73" s="260" t="s">
        <v>939</v>
      </c>
      <c r="C73" s="260"/>
      <c r="D73" s="260" t="s">
        <v>943</v>
      </c>
      <c r="E73" s="269" t="s">
        <v>707</v>
      </c>
      <c r="F73" s="269" t="s">
        <v>708</v>
      </c>
      <c r="G73" s="269" t="s">
        <v>709</v>
      </c>
      <c r="H73" s="262" t="s">
        <v>739</v>
      </c>
      <c r="I73" s="262" t="s">
        <v>9</v>
      </c>
      <c r="J73" s="262" t="s">
        <v>18</v>
      </c>
      <c r="K73" s="262" t="s">
        <v>740</v>
      </c>
      <c r="L73" s="262" t="s">
        <v>801</v>
      </c>
      <c r="M73" s="260" t="s">
        <v>941</v>
      </c>
      <c r="N73" s="260" t="s">
        <v>743</v>
      </c>
      <c r="O73" s="262" t="s">
        <v>25</v>
      </c>
      <c r="P73" s="269" t="s">
        <v>744</v>
      </c>
      <c r="Q73" s="261"/>
    </row>
    <row r="74" spans="1:17" ht="57.6" x14ac:dyDescent="0.3">
      <c r="A74" s="259" t="s">
        <v>737</v>
      </c>
      <c r="B74" s="263" t="s">
        <v>939</v>
      </c>
      <c r="C74" s="263"/>
      <c r="D74" s="263" t="s">
        <v>944</v>
      </c>
      <c r="E74" s="271" t="s">
        <v>710</v>
      </c>
      <c r="F74" s="271" t="s">
        <v>711</v>
      </c>
      <c r="G74" s="271" t="s">
        <v>712</v>
      </c>
      <c r="H74" s="265" t="s">
        <v>739</v>
      </c>
      <c r="I74" s="265" t="s">
        <v>9</v>
      </c>
      <c r="J74" s="265" t="s">
        <v>18</v>
      </c>
      <c r="K74" s="265" t="s">
        <v>740</v>
      </c>
      <c r="L74" s="265" t="s">
        <v>801</v>
      </c>
      <c r="M74" s="263" t="s">
        <v>941</v>
      </c>
      <c r="N74" s="263" t="s">
        <v>743</v>
      </c>
      <c r="O74" s="265" t="s">
        <v>25</v>
      </c>
      <c r="P74" s="271" t="s">
        <v>744</v>
      </c>
      <c r="Q74" s="264"/>
    </row>
    <row r="75" spans="1:17" ht="86.4" x14ac:dyDescent="0.3">
      <c r="A75" s="259" t="s">
        <v>737</v>
      </c>
      <c r="B75" s="260" t="s">
        <v>945</v>
      </c>
      <c r="C75" s="260"/>
      <c r="D75" s="260" t="s">
        <v>946</v>
      </c>
      <c r="E75" s="269" t="s">
        <v>172</v>
      </c>
      <c r="F75" s="269" t="s">
        <v>173</v>
      </c>
      <c r="G75" s="269" t="s">
        <v>174</v>
      </c>
      <c r="H75" s="262" t="s">
        <v>739</v>
      </c>
      <c r="I75" s="262" t="s">
        <v>9</v>
      </c>
      <c r="J75" s="262" t="s">
        <v>18</v>
      </c>
      <c r="K75" s="262" t="s">
        <v>763</v>
      </c>
      <c r="L75" s="262" t="s">
        <v>764</v>
      </c>
      <c r="M75" s="260" t="s">
        <v>947</v>
      </c>
      <c r="N75" s="260" t="s">
        <v>755</v>
      </c>
      <c r="O75" s="262"/>
      <c r="P75" s="269" t="s">
        <v>744</v>
      </c>
      <c r="Q75" s="261"/>
    </row>
    <row r="76" spans="1:17" ht="86.4" x14ac:dyDescent="0.3">
      <c r="A76" s="259" t="s">
        <v>737</v>
      </c>
      <c r="B76" s="263" t="s">
        <v>945</v>
      </c>
      <c r="C76" s="263"/>
      <c r="D76" s="263" t="s">
        <v>948</v>
      </c>
      <c r="E76" s="271" t="s">
        <v>175</v>
      </c>
      <c r="F76" s="271" t="s">
        <v>176</v>
      </c>
      <c r="G76" s="271" t="s">
        <v>177</v>
      </c>
      <c r="H76" s="265" t="s">
        <v>739</v>
      </c>
      <c r="I76" s="265" t="s">
        <v>9</v>
      </c>
      <c r="J76" s="265" t="s">
        <v>18</v>
      </c>
      <c r="K76" s="265" t="s">
        <v>763</v>
      </c>
      <c r="L76" s="265" t="s">
        <v>764</v>
      </c>
      <c r="M76" s="263" t="s">
        <v>947</v>
      </c>
      <c r="N76" s="263" t="s">
        <v>755</v>
      </c>
      <c r="O76" s="265"/>
      <c r="P76" s="271" t="s">
        <v>744</v>
      </c>
      <c r="Q76" s="264"/>
    </row>
    <row r="77" spans="1:17" ht="86.4" x14ac:dyDescent="0.3">
      <c r="A77" s="259" t="s">
        <v>737</v>
      </c>
      <c r="B77" s="260" t="s">
        <v>945</v>
      </c>
      <c r="C77" s="260"/>
      <c r="D77" s="260" t="s">
        <v>949</v>
      </c>
      <c r="E77" s="269" t="s">
        <v>178</v>
      </c>
      <c r="F77" s="269" t="s">
        <v>179</v>
      </c>
      <c r="G77" s="269" t="s">
        <v>180</v>
      </c>
      <c r="H77" s="262" t="s">
        <v>739</v>
      </c>
      <c r="I77" s="262" t="s">
        <v>9</v>
      </c>
      <c r="J77" s="262" t="s">
        <v>18</v>
      </c>
      <c r="K77" s="262" t="s">
        <v>763</v>
      </c>
      <c r="L77" s="262" t="s">
        <v>764</v>
      </c>
      <c r="M77" s="260" t="s">
        <v>947</v>
      </c>
      <c r="N77" s="260" t="s">
        <v>755</v>
      </c>
      <c r="O77" s="262"/>
      <c r="P77" s="269" t="s">
        <v>744</v>
      </c>
      <c r="Q77" s="261"/>
    </row>
    <row r="78" spans="1:17" ht="86.4" x14ac:dyDescent="0.3">
      <c r="A78" s="259" t="s">
        <v>737</v>
      </c>
      <c r="B78" s="263" t="s">
        <v>945</v>
      </c>
      <c r="C78" s="263"/>
      <c r="D78" s="263" t="s">
        <v>950</v>
      </c>
      <c r="E78" s="271" t="s">
        <v>181</v>
      </c>
      <c r="F78" s="271" t="s">
        <v>182</v>
      </c>
      <c r="G78" s="271" t="s">
        <v>183</v>
      </c>
      <c r="H78" s="265" t="s">
        <v>739</v>
      </c>
      <c r="I78" s="265" t="s">
        <v>9</v>
      </c>
      <c r="J78" s="265" t="s">
        <v>18</v>
      </c>
      <c r="K78" s="265" t="s">
        <v>763</v>
      </c>
      <c r="L78" s="265" t="s">
        <v>764</v>
      </c>
      <c r="M78" s="263" t="s">
        <v>947</v>
      </c>
      <c r="N78" s="263" t="s">
        <v>755</v>
      </c>
      <c r="O78" s="265"/>
      <c r="P78" s="271" t="s">
        <v>744</v>
      </c>
      <c r="Q78" s="264"/>
    </row>
    <row r="79" spans="1:17" ht="100.8" x14ac:dyDescent="0.3">
      <c r="A79" s="259" t="s">
        <v>737</v>
      </c>
      <c r="B79" s="260" t="s">
        <v>1262</v>
      </c>
      <c r="C79" s="260" t="s">
        <v>951</v>
      </c>
      <c r="D79" s="260" t="s">
        <v>952</v>
      </c>
      <c r="E79" s="269" t="s">
        <v>953</v>
      </c>
      <c r="F79" s="269" t="s">
        <v>954</v>
      </c>
      <c r="G79" s="269" t="s">
        <v>955</v>
      </c>
      <c r="H79" s="262" t="s">
        <v>762</v>
      </c>
      <c r="I79" s="262" t="s">
        <v>32</v>
      </c>
      <c r="J79" s="262" t="s">
        <v>10</v>
      </c>
      <c r="K79" s="262" t="s">
        <v>763</v>
      </c>
      <c r="L79" s="262" t="s">
        <v>764</v>
      </c>
      <c r="M79" s="260" t="s">
        <v>765</v>
      </c>
      <c r="N79" s="260" t="s">
        <v>755</v>
      </c>
      <c r="O79" s="262"/>
      <c r="P79" s="269" t="s">
        <v>744</v>
      </c>
      <c r="Q79" s="261"/>
    </row>
    <row r="80" spans="1:17" ht="57.6" x14ac:dyDescent="0.3">
      <c r="A80" s="259" t="s">
        <v>737</v>
      </c>
      <c r="B80" s="263" t="s">
        <v>1265</v>
      </c>
      <c r="C80" s="263"/>
      <c r="D80" s="263" t="s">
        <v>956</v>
      </c>
      <c r="E80" s="271" t="s">
        <v>184</v>
      </c>
      <c r="F80" s="271" t="s">
        <v>185</v>
      </c>
      <c r="G80" s="271" t="s">
        <v>186</v>
      </c>
      <c r="H80" s="265" t="s">
        <v>739</v>
      </c>
      <c r="I80" s="265" t="s">
        <v>9</v>
      </c>
      <c r="J80" s="265" t="s">
        <v>10</v>
      </c>
      <c r="K80" s="265" t="s">
        <v>740</v>
      </c>
      <c r="L80" s="265" t="s">
        <v>801</v>
      </c>
      <c r="M80" s="263" t="s">
        <v>752</v>
      </c>
      <c r="N80" s="263" t="s">
        <v>743</v>
      </c>
      <c r="O80" s="265" t="s">
        <v>25</v>
      </c>
      <c r="P80" s="271" t="s">
        <v>744</v>
      </c>
      <c r="Q80" s="264"/>
    </row>
    <row r="81" spans="1:17" ht="57.6" x14ac:dyDescent="0.3">
      <c r="A81" s="259" t="s">
        <v>737</v>
      </c>
      <c r="B81" s="260" t="s">
        <v>795</v>
      </c>
      <c r="C81" s="260"/>
      <c r="D81" s="260" t="s">
        <v>957</v>
      </c>
      <c r="E81" s="269" t="s">
        <v>184</v>
      </c>
      <c r="F81" s="269" t="s">
        <v>187</v>
      </c>
      <c r="G81" s="269" t="s">
        <v>188</v>
      </c>
      <c r="H81" s="262" t="s">
        <v>739</v>
      </c>
      <c r="I81" s="262" t="s">
        <v>9</v>
      </c>
      <c r="J81" s="262" t="s">
        <v>10</v>
      </c>
      <c r="K81" s="262" t="s">
        <v>824</v>
      </c>
      <c r="L81" s="262" t="s">
        <v>798</v>
      </c>
      <c r="M81" s="260" t="s">
        <v>799</v>
      </c>
      <c r="N81" s="260" t="s">
        <v>743</v>
      </c>
      <c r="O81" s="262" t="s">
        <v>39</v>
      </c>
      <c r="P81" s="269" t="s">
        <v>744</v>
      </c>
      <c r="Q81" s="261"/>
    </row>
    <row r="82" spans="1:17" ht="57.6" x14ac:dyDescent="0.3">
      <c r="A82" s="259" t="s">
        <v>737</v>
      </c>
      <c r="B82" s="263" t="s">
        <v>1264</v>
      </c>
      <c r="C82" s="263"/>
      <c r="D82" s="263" t="s">
        <v>958</v>
      </c>
      <c r="E82" s="271" t="s">
        <v>189</v>
      </c>
      <c r="F82" s="271" t="s">
        <v>190</v>
      </c>
      <c r="G82" s="271" t="s">
        <v>191</v>
      </c>
      <c r="H82" s="265" t="s">
        <v>739</v>
      </c>
      <c r="I82" s="265" t="s">
        <v>9</v>
      </c>
      <c r="J82" s="265" t="s">
        <v>10</v>
      </c>
      <c r="K82" s="265" t="s">
        <v>740</v>
      </c>
      <c r="L82" s="265" t="s">
        <v>801</v>
      </c>
      <c r="M82" s="263" t="s">
        <v>959</v>
      </c>
      <c r="N82" s="263" t="s">
        <v>743</v>
      </c>
      <c r="O82" s="265" t="s">
        <v>192</v>
      </c>
      <c r="P82" s="271" t="s">
        <v>744</v>
      </c>
      <c r="Q82" s="264"/>
    </row>
    <row r="83" spans="1:17" ht="57.6" x14ac:dyDescent="0.3">
      <c r="A83" s="259" t="s">
        <v>737</v>
      </c>
      <c r="B83" s="260" t="s">
        <v>960</v>
      </c>
      <c r="C83" s="260" t="s">
        <v>961</v>
      </c>
      <c r="D83" s="260" t="s">
        <v>962</v>
      </c>
      <c r="E83" s="269" t="s">
        <v>193</v>
      </c>
      <c r="F83" s="269" t="s">
        <v>194</v>
      </c>
      <c r="G83" s="269" t="s">
        <v>195</v>
      </c>
      <c r="H83" s="262" t="s">
        <v>809</v>
      </c>
      <c r="I83" s="262" t="s">
        <v>32</v>
      </c>
      <c r="J83" s="262" t="s">
        <v>18</v>
      </c>
      <c r="K83" s="262" t="s">
        <v>740</v>
      </c>
      <c r="L83" s="262" t="s">
        <v>801</v>
      </c>
      <c r="M83" s="260" t="s">
        <v>963</v>
      </c>
      <c r="N83" s="260" t="s">
        <v>755</v>
      </c>
      <c r="O83" s="262"/>
      <c r="P83" s="269" t="s">
        <v>744</v>
      </c>
      <c r="Q83" s="261"/>
    </row>
    <row r="84" spans="1:17" ht="57.6" x14ac:dyDescent="0.3">
      <c r="A84" s="259" t="s">
        <v>737</v>
      </c>
      <c r="B84" s="263" t="s">
        <v>960</v>
      </c>
      <c r="C84" s="263" t="s">
        <v>964</v>
      </c>
      <c r="D84" s="263" t="s">
        <v>965</v>
      </c>
      <c r="E84" s="271" t="s">
        <v>196</v>
      </c>
      <c r="F84" s="271" t="s">
        <v>197</v>
      </c>
      <c r="G84" s="271" t="s">
        <v>198</v>
      </c>
      <c r="H84" s="265" t="s">
        <v>809</v>
      </c>
      <c r="I84" s="265" t="s">
        <v>32</v>
      </c>
      <c r="J84" s="265" t="s">
        <v>18</v>
      </c>
      <c r="K84" s="265" t="s">
        <v>740</v>
      </c>
      <c r="L84" s="265" t="s">
        <v>801</v>
      </c>
      <c r="M84" s="263" t="s">
        <v>963</v>
      </c>
      <c r="N84" s="263" t="s">
        <v>755</v>
      </c>
      <c r="O84" s="265"/>
      <c r="P84" s="271" t="s">
        <v>744</v>
      </c>
      <c r="Q84" s="264"/>
    </row>
    <row r="85" spans="1:17" ht="86.4" x14ac:dyDescent="0.3">
      <c r="A85" s="259" t="s">
        <v>737</v>
      </c>
      <c r="B85" s="260" t="s">
        <v>791</v>
      </c>
      <c r="C85" s="260" t="s">
        <v>966</v>
      </c>
      <c r="D85" s="260" t="s">
        <v>967</v>
      </c>
      <c r="E85" s="269" t="s">
        <v>199</v>
      </c>
      <c r="F85" s="269" t="s">
        <v>200</v>
      </c>
      <c r="G85" s="269" t="s">
        <v>201</v>
      </c>
      <c r="H85" s="262" t="s">
        <v>739</v>
      </c>
      <c r="I85" s="262" t="s">
        <v>32</v>
      </c>
      <c r="J85" s="262" t="s">
        <v>10</v>
      </c>
      <c r="K85" s="262" t="s">
        <v>763</v>
      </c>
      <c r="L85" s="262" t="s">
        <v>764</v>
      </c>
      <c r="M85" s="260" t="s">
        <v>968</v>
      </c>
      <c r="N85" s="260" t="s">
        <v>743</v>
      </c>
      <c r="O85" s="262" t="s">
        <v>102</v>
      </c>
      <c r="P85" s="269" t="s">
        <v>744</v>
      </c>
      <c r="Q85" s="261"/>
    </row>
    <row r="86" spans="1:17" ht="86.4" x14ac:dyDescent="0.3">
      <c r="A86" s="259" t="s">
        <v>737</v>
      </c>
      <c r="B86" s="263" t="s">
        <v>1262</v>
      </c>
      <c r="C86" s="263" t="s">
        <v>969</v>
      </c>
      <c r="D86" s="263" t="s">
        <v>970</v>
      </c>
      <c r="E86" s="271" t="s">
        <v>202</v>
      </c>
      <c r="F86" s="271" t="s">
        <v>203</v>
      </c>
      <c r="G86" s="271" t="s">
        <v>204</v>
      </c>
      <c r="H86" s="265" t="s">
        <v>739</v>
      </c>
      <c r="I86" s="265" t="s">
        <v>32</v>
      </c>
      <c r="J86" s="265" t="s">
        <v>10</v>
      </c>
      <c r="K86" s="265" t="s">
        <v>763</v>
      </c>
      <c r="L86" s="265" t="s">
        <v>764</v>
      </c>
      <c r="M86" s="263" t="s">
        <v>971</v>
      </c>
      <c r="N86" s="263" t="s">
        <v>743</v>
      </c>
      <c r="O86" s="265" t="s">
        <v>102</v>
      </c>
      <c r="P86" s="271" t="s">
        <v>744</v>
      </c>
      <c r="Q86" s="264"/>
    </row>
    <row r="87" spans="1:17" ht="86.4" x14ac:dyDescent="0.3">
      <c r="A87" s="259" t="s">
        <v>737</v>
      </c>
      <c r="B87" s="260" t="s">
        <v>1262</v>
      </c>
      <c r="C87" s="260" t="s">
        <v>972</v>
      </c>
      <c r="D87" s="260" t="s">
        <v>973</v>
      </c>
      <c r="E87" s="269" t="s">
        <v>205</v>
      </c>
      <c r="F87" s="269" t="s">
        <v>206</v>
      </c>
      <c r="G87" s="269" t="s">
        <v>207</v>
      </c>
      <c r="H87" s="262" t="s">
        <v>739</v>
      </c>
      <c r="I87" s="262" t="s">
        <v>32</v>
      </c>
      <c r="J87" s="262" t="s">
        <v>10</v>
      </c>
      <c r="K87" s="262" t="s">
        <v>763</v>
      </c>
      <c r="L87" s="262" t="s">
        <v>764</v>
      </c>
      <c r="M87" s="260" t="s">
        <v>968</v>
      </c>
      <c r="N87" s="260" t="s">
        <v>743</v>
      </c>
      <c r="O87" s="262" t="s">
        <v>102</v>
      </c>
      <c r="P87" s="269" t="s">
        <v>744</v>
      </c>
      <c r="Q87" s="261"/>
    </row>
    <row r="88" spans="1:17" ht="86.4" x14ac:dyDescent="0.3">
      <c r="A88" s="259" t="s">
        <v>737</v>
      </c>
      <c r="B88" s="263" t="s">
        <v>1262</v>
      </c>
      <c r="C88" s="263" t="s">
        <v>974</v>
      </c>
      <c r="D88" s="263" t="s">
        <v>975</v>
      </c>
      <c r="E88" s="271" t="s">
        <v>208</v>
      </c>
      <c r="F88" s="271" t="s">
        <v>209</v>
      </c>
      <c r="G88" s="271" t="s">
        <v>210</v>
      </c>
      <c r="H88" s="265" t="s">
        <v>739</v>
      </c>
      <c r="I88" s="265" t="s">
        <v>32</v>
      </c>
      <c r="J88" s="265" t="s">
        <v>10</v>
      </c>
      <c r="K88" s="265" t="s">
        <v>763</v>
      </c>
      <c r="L88" s="265" t="s">
        <v>764</v>
      </c>
      <c r="M88" s="263" t="s">
        <v>968</v>
      </c>
      <c r="N88" s="263" t="s">
        <v>743</v>
      </c>
      <c r="O88" s="265" t="s">
        <v>102</v>
      </c>
      <c r="P88" s="271" t="s">
        <v>744</v>
      </c>
      <c r="Q88" s="264"/>
    </row>
    <row r="89" spans="1:17" ht="100.8" x14ac:dyDescent="0.3">
      <c r="A89" s="259" t="s">
        <v>737</v>
      </c>
      <c r="B89" s="260" t="s">
        <v>791</v>
      </c>
      <c r="C89" s="260"/>
      <c r="D89" s="260" t="s">
        <v>976</v>
      </c>
      <c r="E89" s="269" t="s">
        <v>211</v>
      </c>
      <c r="F89" s="269" t="s">
        <v>212</v>
      </c>
      <c r="G89" s="269" t="s">
        <v>213</v>
      </c>
      <c r="H89" s="262" t="s">
        <v>739</v>
      </c>
      <c r="I89" s="262" t="s">
        <v>9</v>
      </c>
      <c r="J89" s="262" t="s">
        <v>18</v>
      </c>
      <c r="K89" s="262" t="s">
        <v>763</v>
      </c>
      <c r="L89" s="262" t="s">
        <v>764</v>
      </c>
      <c r="M89" s="260" t="s">
        <v>971</v>
      </c>
      <c r="N89" s="260" t="s">
        <v>755</v>
      </c>
      <c r="O89" s="262"/>
      <c r="P89" s="269" t="s">
        <v>744</v>
      </c>
      <c r="Q89" s="261"/>
    </row>
    <row r="90" spans="1:17" ht="100.8" x14ac:dyDescent="0.3">
      <c r="A90" s="259" t="s">
        <v>737</v>
      </c>
      <c r="B90" s="263" t="s">
        <v>791</v>
      </c>
      <c r="C90" s="263"/>
      <c r="D90" s="263" t="s">
        <v>977</v>
      </c>
      <c r="E90" s="271" t="s">
        <v>214</v>
      </c>
      <c r="F90" s="271" t="s">
        <v>215</v>
      </c>
      <c r="G90" s="271" t="s">
        <v>216</v>
      </c>
      <c r="H90" s="265" t="s">
        <v>739</v>
      </c>
      <c r="I90" s="265" t="s">
        <v>9</v>
      </c>
      <c r="J90" s="265" t="s">
        <v>18</v>
      </c>
      <c r="K90" s="265" t="s">
        <v>763</v>
      </c>
      <c r="L90" s="265" t="s">
        <v>764</v>
      </c>
      <c r="M90" s="263" t="s">
        <v>971</v>
      </c>
      <c r="N90" s="263" t="s">
        <v>755</v>
      </c>
      <c r="O90" s="265"/>
      <c r="P90" s="271" t="s">
        <v>744</v>
      </c>
      <c r="Q90" s="264"/>
    </row>
    <row r="91" spans="1:17" ht="100.8" x14ac:dyDescent="0.3">
      <c r="A91" s="259" t="s">
        <v>737</v>
      </c>
      <c r="B91" s="260" t="s">
        <v>791</v>
      </c>
      <c r="C91" s="260"/>
      <c r="D91" s="260" t="s">
        <v>978</v>
      </c>
      <c r="E91" s="269" t="s">
        <v>217</v>
      </c>
      <c r="F91" s="269" t="s">
        <v>218</v>
      </c>
      <c r="G91" s="269" t="s">
        <v>219</v>
      </c>
      <c r="H91" s="262" t="s">
        <v>739</v>
      </c>
      <c r="I91" s="262" t="s">
        <v>9</v>
      </c>
      <c r="J91" s="262" t="s">
        <v>18</v>
      </c>
      <c r="K91" s="262" t="s">
        <v>763</v>
      </c>
      <c r="L91" s="262" t="s">
        <v>764</v>
      </c>
      <c r="M91" s="260" t="s">
        <v>971</v>
      </c>
      <c r="N91" s="260" t="s">
        <v>755</v>
      </c>
      <c r="O91" s="262"/>
      <c r="P91" s="269" t="s">
        <v>744</v>
      </c>
      <c r="Q91" s="261"/>
    </row>
    <row r="92" spans="1:17" ht="100.8" x14ac:dyDescent="0.3">
      <c r="A92" s="259" t="s">
        <v>737</v>
      </c>
      <c r="B92" s="263" t="s">
        <v>791</v>
      </c>
      <c r="C92" s="263"/>
      <c r="D92" s="263" t="s">
        <v>979</v>
      </c>
      <c r="E92" s="271" t="s">
        <v>220</v>
      </c>
      <c r="F92" s="271" t="s">
        <v>980</v>
      </c>
      <c r="G92" s="271" t="s">
        <v>981</v>
      </c>
      <c r="H92" s="265" t="s">
        <v>739</v>
      </c>
      <c r="I92" s="265" t="s">
        <v>9</v>
      </c>
      <c r="J92" s="265" t="s">
        <v>18</v>
      </c>
      <c r="K92" s="265" t="s">
        <v>763</v>
      </c>
      <c r="L92" s="265" t="s">
        <v>764</v>
      </c>
      <c r="M92" s="263" t="s">
        <v>971</v>
      </c>
      <c r="N92" s="263" t="s">
        <v>755</v>
      </c>
      <c r="O92" s="265"/>
      <c r="P92" s="271" t="s">
        <v>744</v>
      </c>
      <c r="Q92" s="264"/>
    </row>
    <row r="93" spans="1:17" ht="43.2" x14ac:dyDescent="0.3">
      <c r="A93" s="259" t="s">
        <v>737</v>
      </c>
      <c r="B93" s="260" t="s">
        <v>982</v>
      </c>
      <c r="C93" s="260" t="s">
        <v>983</v>
      </c>
      <c r="D93" s="260" t="s">
        <v>984</v>
      </c>
      <c r="E93" s="269" t="s">
        <v>221</v>
      </c>
      <c r="F93" s="269" t="s">
        <v>222</v>
      </c>
      <c r="G93" s="269" t="s">
        <v>223</v>
      </c>
      <c r="H93" s="262" t="s">
        <v>739</v>
      </c>
      <c r="I93" s="262" t="s">
        <v>32</v>
      </c>
      <c r="J93" s="262" t="s">
        <v>18</v>
      </c>
      <c r="K93" s="262" t="s">
        <v>740</v>
      </c>
      <c r="L93" s="262" t="s">
        <v>827</v>
      </c>
      <c r="M93" s="260" t="s">
        <v>828</v>
      </c>
      <c r="N93" s="260"/>
      <c r="O93" s="262" t="s">
        <v>79</v>
      </c>
      <c r="P93" s="269" t="s">
        <v>744</v>
      </c>
      <c r="Q93" s="261"/>
    </row>
    <row r="94" spans="1:17" ht="43.2" x14ac:dyDescent="0.3">
      <c r="A94" s="259" t="s">
        <v>737</v>
      </c>
      <c r="B94" s="263" t="s">
        <v>982</v>
      </c>
      <c r="C94" s="263" t="s">
        <v>985</v>
      </c>
      <c r="D94" s="263" t="s">
        <v>986</v>
      </c>
      <c r="E94" s="271" t="s">
        <v>728</v>
      </c>
      <c r="F94" s="271" t="s">
        <v>226</v>
      </c>
      <c r="G94" s="271" t="s">
        <v>227</v>
      </c>
      <c r="H94" s="265" t="s">
        <v>739</v>
      </c>
      <c r="I94" s="265" t="s">
        <v>32</v>
      </c>
      <c r="J94" s="265" t="s">
        <v>18</v>
      </c>
      <c r="K94" s="265" t="s">
        <v>740</v>
      </c>
      <c r="L94" s="265" t="s">
        <v>827</v>
      </c>
      <c r="M94" s="263" t="s">
        <v>828</v>
      </c>
      <c r="N94" s="263"/>
      <c r="O94" s="265" t="s">
        <v>79</v>
      </c>
      <c r="P94" s="271" t="s">
        <v>744</v>
      </c>
      <c r="Q94" s="264"/>
    </row>
    <row r="95" spans="1:17" ht="43.2" x14ac:dyDescent="0.3">
      <c r="A95" s="259" t="s">
        <v>737</v>
      </c>
      <c r="B95" s="260" t="s">
        <v>982</v>
      </c>
      <c r="C95" s="260" t="s">
        <v>987</v>
      </c>
      <c r="D95" s="260" t="s">
        <v>988</v>
      </c>
      <c r="E95" s="269" t="s">
        <v>224</v>
      </c>
      <c r="F95" s="269" t="s">
        <v>230</v>
      </c>
      <c r="G95" s="269" t="s">
        <v>231</v>
      </c>
      <c r="H95" s="262" t="s">
        <v>739</v>
      </c>
      <c r="I95" s="262" t="s">
        <v>32</v>
      </c>
      <c r="J95" s="262" t="s">
        <v>18</v>
      </c>
      <c r="K95" s="262" t="s">
        <v>740</v>
      </c>
      <c r="L95" s="262" t="s">
        <v>827</v>
      </c>
      <c r="M95" s="260" t="s">
        <v>828</v>
      </c>
      <c r="N95" s="260"/>
      <c r="O95" s="262" t="s">
        <v>79</v>
      </c>
      <c r="P95" s="269" t="s">
        <v>744</v>
      </c>
      <c r="Q95" s="261"/>
    </row>
    <row r="96" spans="1:17" ht="43.2" x14ac:dyDescent="0.3">
      <c r="A96" s="259" t="s">
        <v>737</v>
      </c>
      <c r="B96" s="263" t="s">
        <v>989</v>
      </c>
      <c r="C96" s="263" t="s">
        <v>990</v>
      </c>
      <c r="D96" s="263" t="s">
        <v>991</v>
      </c>
      <c r="E96" s="271" t="s">
        <v>225</v>
      </c>
      <c r="F96" s="271" t="s">
        <v>228</v>
      </c>
      <c r="G96" s="271" t="s">
        <v>229</v>
      </c>
      <c r="H96" s="265" t="s">
        <v>739</v>
      </c>
      <c r="I96" s="265" t="s">
        <v>32</v>
      </c>
      <c r="J96" s="265" t="s">
        <v>18</v>
      </c>
      <c r="K96" s="265" t="s">
        <v>740</v>
      </c>
      <c r="L96" s="265" t="s">
        <v>827</v>
      </c>
      <c r="M96" s="263" t="s">
        <v>828</v>
      </c>
      <c r="N96" s="263" t="s">
        <v>743</v>
      </c>
      <c r="O96" s="265" t="s">
        <v>79</v>
      </c>
      <c r="P96" s="271" t="s">
        <v>744</v>
      </c>
      <c r="Q96" s="264"/>
    </row>
    <row r="97" spans="1:17" ht="43.2" x14ac:dyDescent="0.3">
      <c r="A97" s="259" t="s">
        <v>737</v>
      </c>
      <c r="B97" s="260" t="s">
        <v>904</v>
      </c>
      <c r="C97" s="260" t="s">
        <v>992</v>
      </c>
      <c r="D97" s="260" t="s">
        <v>993</v>
      </c>
      <c r="E97" s="269" t="s">
        <v>232</v>
      </c>
      <c r="F97" s="269" t="s">
        <v>233</v>
      </c>
      <c r="G97" s="269" t="s">
        <v>234</v>
      </c>
      <c r="H97" s="262" t="s">
        <v>739</v>
      </c>
      <c r="I97" s="262" t="s">
        <v>32</v>
      </c>
      <c r="J97" s="262" t="s">
        <v>10</v>
      </c>
      <c r="K97" s="262" t="s">
        <v>763</v>
      </c>
      <c r="L97" s="262" t="s">
        <v>764</v>
      </c>
      <c r="M97" s="260" t="s">
        <v>994</v>
      </c>
      <c r="N97" s="260" t="s">
        <v>743</v>
      </c>
      <c r="O97" s="262" t="s">
        <v>235</v>
      </c>
      <c r="P97" s="269" t="s">
        <v>744</v>
      </c>
      <c r="Q97" s="261"/>
    </row>
    <row r="98" spans="1:17" ht="43.2" x14ac:dyDescent="0.3">
      <c r="A98" s="259" t="s">
        <v>737</v>
      </c>
      <c r="B98" s="263" t="s">
        <v>904</v>
      </c>
      <c r="C98" s="263" t="s">
        <v>995</v>
      </c>
      <c r="D98" s="263" t="s">
        <v>996</v>
      </c>
      <c r="E98" s="271" t="s">
        <v>236</v>
      </c>
      <c r="F98" s="271" t="s">
        <v>237</v>
      </c>
      <c r="G98" s="271" t="s">
        <v>238</v>
      </c>
      <c r="H98" s="265" t="s">
        <v>739</v>
      </c>
      <c r="I98" s="265" t="s">
        <v>32</v>
      </c>
      <c r="J98" s="265" t="s">
        <v>10</v>
      </c>
      <c r="K98" s="265" t="s">
        <v>763</v>
      </c>
      <c r="L98" s="265" t="s">
        <v>764</v>
      </c>
      <c r="M98" s="263" t="s">
        <v>994</v>
      </c>
      <c r="N98" s="263"/>
      <c r="O98" s="265" t="s">
        <v>235</v>
      </c>
      <c r="P98" s="271" t="s">
        <v>744</v>
      </c>
      <c r="Q98" s="264"/>
    </row>
    <row r="99" spans="1:17" ht="43.2" x14ac:dyDescent="0.3">
      <c r="A99" s="259" t="s">
        <v>737</v>
      </c>
      <c r="B99" s="260" t="s">
        <v>904</v>
      </c>
      <c r="C99" s="260" t="s">
        <v>997</v>
      </c>
      <c r="D99" s="260" t="s">
        <v>998</v>
      </c>
      <c r="E99" s="269" t="s">
        <v>239</v>
      </c>
      <c r="F99" s="269" t="s">
        <v>240</v>
      </c>
      <c r="G99" s="269" t="s">
        <v>241</v>
      </c>
      <c r="H99" s="262" t="s">
        <v>739</v>
      </c>
      <c r="I99" s="262" t="s">
        <v>32</v>
      </c>
      <c r="J99" s="262" t="s">
        <v>10</v>
      </c>
      <c r="K99" s="262" t="s">
        <v>763</v>
      </c>
      <c r="L99" s="262" t="s">
        <v>764</v>
      </c>
      <c r="M99" s="260" t="s">
        <v>994</v>
      </c>
      <c r="N99" s="260"/>
      <c r="O99" s="262" t="s">
        <v>235</v>
      </c>
      <c r="P99" s="269" t="s">
        <v>744</v>
      </c>
      <c r="Q99" s="261"/>
    </row>
    <row r="100" spans="1:17" ht="43.2" x14ac:dyDescent="0.3">
      <c r="A100" s="259" t="s">
        <v>737</v>
      </c>
      <c r="B100" s="263" t="s">
        <v>1262</v>
      </c>
      <c r="C100" s="263" t="s">
        <v>999</v>
      </c>
      <c r="D100" s="263" t="s">
        <v>1000</v>
      </c>
      <c r="E100" s="271" t="s">
        <v>242</v>
      </c>
      <c r="F100" s="271" t="s">
        <v>243</v>
      </c>
      <c r="G100" s="271" t="s">
        <v>244</v>
      </c>
      <c r="H100" s="265" t="s">
        <v>809</v>
      </c>
      <c r="I100" s="265" t="s">
        <v>32</v>
      </c>
      <c r="J100" s="265" t="s">
        <v>10</v>
      </c>
      <c r="K100" s="265" t="s">
        <v>763</v>
      </c>
      <c r="L100" s="265" t="s">
        <v>764</v>
      </c>
      <c r="M100" s="263" t="s">
        <v>994</v>
      </c>
      <c r="N100" s="263" t="s">
        <v>755</v>
      </c>
      <c r="O100" s="265"/>
      <c r="P100" s="271" t="s">
        <v>744</v>
      </c>
      <c r="Q100" s="264"/>
    </row>
    <row r="101" spans="1:17" ht="43.2" x14ac:dyDescent="0.3">
      <c r="A101" s="259" t="s">
        <v>737</v>
      </c>
      <c r="B101" s="260" t="s">
        <v>1262</v>
      </c>
      <c r="C101" s="260" t="s">
        <v>1001</v>
      </c>
      <c r="D101" s="260" t="s">
        <v>1002</v>
      </c>
      <c r="E101" s="269" t="s">
        <v>245</v>
      </c>
      <c r="F101" s="269" t="s">
        <v>246</v>
      </c>
      <c r="G101" s="269" t="s">
        <v>247</v>
      </c>
      <c r="H101" s="262" t="s">
        <v>809</v>
      </c>
      <c r="I101" s="262" t="s">
        <v>32</v>
      </c>
      <c r="J101" s="262" t="s">
        <v>10</v>
      </c>
      <c r="K101" s="262" t="s">
        <v>763</v>
      </c>
      <c r="L101" s="262" t="s">
        <v>764</v>
      </c>
      <c r="M101" s="260" t="s">
        <v>994</v>
      </c>
      <c r="N101" s="260" t="s">
        <v>755</v>
      </c>
      <c r="O101" s="262"/>
      <c r="P101" s="269" t="s">
        <v>744</v>
      </c>
      <c r="Q101" s="261"/>
    </row>
    <row r="102" spans="1:17" ht="43.2" x14ac:dyDescent="0.3">
      <c r="A102" s="259" t="s">
        <v>737</v>
      </c>
      <c r="B102" s="263" t="s">
        <v>1262</v>
      </c>
      <c r="C102" s="263" t="s">
        <v>1003</v>
      </c>
      <c r="D102" s="263" t="s">
        <v>1004</v>
      </c>
      <c r="E102" s="271" t="s">
        <v>248</v>
      </c>
      <c r="F102" s="271" t="s">
        <v>249</v>
      </c>
      <c r="G102" s="271" t="s">
        <v>250</v>
      </c>
      <c r="H102" s="265" t="s">
        <v>809</v>
      </c>
      <c r="I102" s="265" t="s">
        <v>32</v>
      </c>
      <c r="J102" s="265" t="s">
        <v>10</v>
      </c>
      <c r="K102" s="265" t="s">
        <v>763</v>
      </c>
      <c r="L102" s="265" t="s">
        <v>764</v>
      </c>
      <c r="M102" s="263" t="s">
        <v>994</v>
      </c>
      <c r="N102" s="263" t="s">
        <v>755</v>
      </c>
      <c r="O102" s="265"/>
      <c r="P102" s="271" t="s">
        <v>744</v>
      </c>
      <c r="Q102" s="264"/>
    </row>
    <row r="103" spans="1:17" ht="43.2" x14ac:dyDescent="0.3">
      <c r="A103" s="259" t="s">
        <v>737</v>
      </c>
      <c r="B103" s="260" t="s">
        <v>1262</v>
      </c>
      <c r="C103" s="260" t="s">
        <v>1006</v>
      </c>
      <c r="D103" s="260" t="s">
        <v>1007</v>
      </c>
      <c r="E103" s="269" t="s">
        <v>251</v>
      </c>
      <c r="F103" s="269" t="s">
        <v>252</v>
      </c>
      <c r="G103" s="269" t="s">
        <v>253</v>
      </c>
      <c r="H103" s="262" t="s">
        <v>809</v>
      </c>
      <c r="I103" s="262" t="s">
        <v>32</v>
      </c>
      <c r="J103" s="262" t="s">
        <v>10</v>
      </c>
      <c r="K103" s="262" t="s">
        <v>763</v>
      </c>
      <c r="L103" s="262" t="s">
        <v>764</v>
      </c>
      <c r="M103" s="260" t="s">
        <v>994</v>
      </c>
      <c r="N103" s="260" t="s">
        <v>755</v>
      </c>
      <c r="O103" s="262"/>
      <c r="P103" s="269" t="s">
        <v>744</v>
      </c>
      <c r="Q103" s="261"/>
    </row>
    <row r="104" spans="1:17" ht="43.2" x14ac:dyDescent="0.3">
      <c r="A104" s="259" t="s">
        <v>737</v>
      </c>
      <c r="B104" s="263" t="s">
        <v>1262</v>
      </c>
      <c r="C104" s="263" t="s">
        <v>1008</v>
      </c>
      <c r="D104" s="263" t="s">
        <v>1009</v>
      </c>
      <c r="E104" s="271" t="s">
        <v>254</v>
      </c>
      <c r="F104" s="271" t="s">
        <v>255</v>
      </c>
      <c r="G104" s="271" t="s">
        <v>256</v>
      </c>
      <c r="H104" s="265" t="s">
        <v>809</v>
      </c>
      <c r="I104" s="265" t="s">
        <v>32</v>
      </c>
      <c r="J104" s="265" t="s">
        <v>10</v>
      </c>
      <c r="K104" s="265" t="s">
        <v>763</v>
      </c>
      <c r="L104" s="265" t="s">
        <v>764</v>
      </c>
      <c r="M104" s="263" t="s">
        <v>994</v>
      </c>
      <c r="N104" s="263" t="s">
        <v>755</v>
      </c>
      <c r="O104" s="265"/>
      <c r="P104" s="271" t="s">
        <v>744</v>
      </c>
      <c r="Q104" s="264"/>
    </row>
    <row r="105" spans="1:17" ht="43.2" x14ac:dyDescent="0.3">
      <c r="A105" s="259" t="s">
        <v>737</v>
      </c>
      <c r="B105" s="260" t="s">
        <v>1262</v>
      </c>
      <c r="C105" s="260" t="s">
        <v>1010</v>
      </c>
      <c r="D105" s="260" t="s">
        <v>1011</v>
      </c>
      <c r="E105" s="269" t="s">
        <v>257</v>
      </c>
      <c r="F105" s="269" t="s">
        <v>258</v>
      </c>
      <c r="G105" s="269" t="s">
        <v>259</v>
      </c>
      <c r="H105" s="262" t="s">
        <v>809</v>
      </c>
      <c r="I105" s="262" t="s">
        <v>32</v>
      </c>
      <c r="J105" s="262" t="s">
        <v>10</v>
      </c>
      <c r="K105" s="262" t="s">
        <v>763</v>
      </c>
      <c r="L105" s="262" t="s">
        <v>764</v>
      </c>
      <c r="M105" s="260" t="s">
        <v>994</v>
      </c>
      <c r="N105" s="260" t="s">
        <v>755</v>
      </c>
      <c r="O105" s="262"/>
      <c r="P105" s="269" t="s">
        <v>744</v>
      </c>
      <c r="Q105" s="261"/>
    </row>
    <row r="106" spans="1:17" ht="43.2" x14ac:dyDescent="0.3">
      <c r="A106" s="259" t="s">
        <v>737</v>
      </c>
      <c r="B106" s="263" t="s">
        <v>1005</v>
      </c>
      <c r="C106" s="263" t="s">
        <v>1012</v>
      </c>
      <c r="D106" s="263" t="s">
        <v>1013</v>
      </c>
      <c r="E106" s="271" t="s">
        <v>260</v>
      </c>
      <c r="F106" s="271" t="s">
        <v>261</v>
      </c>
      <c r="G106" s="271" t="s">
        <v>262</v>
      </c>
      <c r="H106" s="265" t="s">
        <v>809</v>
      </c>
      <c r="I106" s="265" t="s">
        <v>32</v>
      </c>
      <c r="J106" s="265" t="s">
        <v>18</v>
      </c>
      <c r="K106" s="265" t="s">
        <v>763</v>
      </c>
      <c r="L106" s="265" t="s">
        <v>764</v>
      </c>
      <c r="M106" s="263" t="s">
        <v>994</v>
      </c>
      <c r="N106" s="263" t="s">
        <v>755</v>
      </c>
      <c r="O106" s="265"/>
      <c r="P106" s="271" t="s">
        <v>744</v>
      </c>
      <c r="Q106" s="264"/>
    </row>
    <row r="107" spans="1:17" ht="43.2" x14ac:dyDescent="0.3">
      <c r="A107" s="259" t="s">
        <v>737</v>
      </c>
      <c r="B107" s="261"/>
      <c r="C107" s="260" t="s">
        <v>1278</v>
      </c>
      <c r="D107" s="260"/>
      <c r="E107" s="269" t="s">
        <v>1279</v>
      </c>
      <c r="F107" s="269" t="s">
        <v>1280</v>
      </c>
      <c r="G107" s="269" t="s">
        <v>1281</v>
      </c>
      <c r="H107" s="262" t="s">
        <v>809</v>
      </c>
      <c r="I107" s="262" t="s">
        <v>32</v>
      </c>
      <c r="J107" s="262" t="s">
        <v>10</v>
      </c>
      <c r="K107" s="262" t="s">
        <v>763</v>
      </c>
      <c r="L107" s="262" t="s">
        <v>764</v>
      </c>
      <c r="M107" s="260" t="s">
        <v>1018</v>
      </c>
      <c r="N107" s="260" t="s">
        <v>755</v>
      </c>
      <c r="O107" s="262" t="s">
        <v>1282</v>
      </c>
      <c r="P107" s="269" t="s">
        <v>744</v>
      </c>
      <c r="Q107" s="261"/>
    </row>
    <row r="108" spans="1:17" ht="57.6" x14ac:dyDescent="0.3">
      <c r="A108" s="259" t="s">
        <v>737</v>
      </c>
      <c r="B108" s="264"/>
      <c r="C108" s="263" t="s">
        <v>1014</v>
      </c>
      <c r="D108" s="263"/>
      <c r="E108" s="271" t="s">
        <v>1015</v>
      </c>
      <c r="F108" s="271" t="s">
        <v>1016</v>
      </c>
      <c r="G108" s="271" t="s">
        <v>1017</v>
      </c>
      <c r="H108" s="265" t="s">
        <v>809</v>
      </c>
      <c r="I108" s="265" t="s">
        <v>32</v>
      </c>
      <c r="J108" s="265" t="s">
        <v>10</v>
      </c>
      <c r="K108" s="265" t="s">
        <v>763</v>
      </c>
      <c r="L108" s="265" t="s">
        <v>764</v>
      </c>
      <c r="M108" s="263" t="s">
        <v>1018</v>
      </c>
      <c r="N108" s="263" t="s">
        <v>743</v>
      </c>
      <c r="O108" s="265" t="s">
        <v>1019</v>
      </c>
      <c r="P108" s="271" t="s">
        <v>744</v>
      </c>
      <c r="Q108" s="264"/>
    </row>
    <row r="109" spans="1:17" ht="57.6" x14ac:dyDescent="0.3">
      <c r="A109" s="259" t="s">
        <v>737</v>
      </c>
      <c r="B109" s="261"/>
      <c r="C109" s="260" t="s">
        <v>1283</v>
      </c>
      <c r="D109" s="260"/>
      <c r="E109" s="269" t="s">
        <v>1284</v>
      </c>
      <c r="F109" s="269" t="s">
        <v>1285</v>
      </c>
      <c r="G109" s="269" t="s">
        <v>1286</v>
      </c>
      <c r="H109" s="262" t="s">
        <v>809</v>
      </c>
      <c r="I109" s="262" t="s">
        <v>32</v>
      </c>
      <c r="J109" s="262" t="s">
        <v>10</v>
      </c>
      <c r="K109" s="262" t="s">
        <v>926</v>
      </c>
      <c r="L109" s="262"/>
      <c r="M109" s="260" t="s">
        <v>1018</v>
      </c>
      <c r="N109" s="260" t="s">
        <v>755</v>
      </c>
      <c r="O109" s="262"/>
      <c r="P109" s="269" t="s">
        <v>744</v>
      </c>
      <c r="Q109" s="261"/>
    </row>
    <row r="110" spans="1:17" ht="57.6" x14ac:dyDescent="0.3">
      <c r="A110" s="259" t="s">
        <v>737</v>
      </c>
      <c r="B110" s="264"/>
      <c r="C110" s="263" t="s">
        <v>1287</v>
      </c>
      <c r="D110" s="263"/>
      <c r="E110" s="271" t="s">
        <v>1288</v>
      </c>
      <c r="F110" s="271" t="s">
        <v>1289</v>
      </c>
      <c r="G110" s="271" t="s">
        <v>1290</v>
      </c>
      <c r="H110" s="265" t="s">
        <v>809</v>
      </c>
      <c r="I110" s="265" t="s">
        <v>32</v>
      </c>
      <c r="J110" s="265" t="s">
        <v>10</v>
      </c>
      <c r="K110" s="265" t="s">
        <v>740</v>
      </c>
      <c r="L110" s="265" t="s">
        <v>801</v>
      </c>
      <c r="M110" s="263" t="s">
        <v>1018</v>
      </c>
      <c r="N110" s="263" t="s">
        <v>755</v>
      </c>
      <c r="O110" s="265" t="s">
        <v>1282</v>
      </c>
      <c r="P110" s="271" t="s">
        <v>744</v>
      </c>
      <c r="Q110" s="264"/>
    </row>
    <row r="111" spans="1:17" ht="43.2" x14ac:dyDescent="0.3">
      <c r="A111" s="259" t="s">
        <v>737</v>
      </c>
      <c r="B111" s="261"/>
      <c r="C111" s="260" t="s">
        <v>1291</v>
      </c>
      <c r="D111" s="260"/>
      <c r="E111" s="269" t="s">
        <v>1292</v>
      </c>
      <c r="F111" s="269" t="s">
        <v>1293</v>
      </c>
      <c r="G111" s="269" t="s">
        <v>1294</v>
      </c>
      <c r="H111" s="262" t="s">
        <v>809</v>
      </c>
      <c r="I111" s="262" t="s">
        <v>32</v>
      </c>
      <c r="J111" s="262" t="s">
        <v>10</v>
      </c>
      <c r="K111" s="262" t="s">
        <v>797</v>
      </c>
      <c r="L111" s="262" t="s">
        <v>741</v>
      </c>
      <c r="M111" s="260" t="s">
        <v>1018</v>
      </c>
      <c r="N111" s="260" t="s">
        <v>755</v>
      </c>
      <c r="O111" s="262" t="s">
        <v>1282</v>
      </c>
      <c r="P111" s="269" t="s">
        <v>744</v>
      </c>
      <c r="Q111" s="261"/>
    </row>
    <row r="112" spans="1:17" ht="57.6" x14ac:dyDescent="0.3">
      <c r="A112" s="259" t="s">
        <v>737</v>
      </c>
      <c r="B112" s="264"/>
      <c r="C112" s="263" t="s">
        <v>1021</v>
      </c>
      <c r="D112" s="263"/>
      <c r="E112" s="271" t="s">
        <v>1022</v>
      </c>
      <c r="F112" s="271" t="s">
        <v>1023</v>
      </c>
      <c r="G112" s="271" t="s">
        <v>1024</v>
      </c>
      <c r="H112" s="265" t="s">
        <v>809</v>
      </c>
      <c r="I112" s="265" t="s">
        <v>32</v>
      </c>
      <c r="J112" s="265" t="s">
        <v>10</v>
      </c>
      <c r="K112" s="265" t="s">
        <v>763</v>
      </c>
      <c r="L112" s="265" t="s">
        <v>751</v>
      </c>
      <c r="M112" s="263" t="s">
        <v>1018</v>
      </c>
      <c r="N112" s="263" t="s">
        <v>755</v>
      </c>
      <c r="O112" s="265" t="s">
        <v>1019</v>
      </c>
      <c r="P112" s="271" t="s">
        <v>744</v>
      </c>
      <c r="Q112" s="264"/>
    </row>
    <row r="113" spans="1:17" ht="57.6" x14ac:dyDescent="0.3">
      <c r="A113" s="259" t="s">
        <v>737</v>
      </c>
      <c r="B113" s="261"/>
      <c r="C113" s="260" t="s">
        <v>1025</v>
      </c>
      <c r="D113" s="260"/>
      <c r="E113" s="269" t="s">
        <v>1026</v>
      </c>
      <c r="F113" s="269" t="s">
        <v>1027</v>
      </c>
      <c r="G113" s="269" t="s">
        <v>1028</v>
      </c>
      <c r="H113" s="262" t="s">
        <v>809</v>
      </c>
      <c r="I113" s="262" t="s">
        <v>32</v>
      </c>
      <c r="J113" s="262" t="s">
        <v>10</v>
      </c>
      <c r="K113" s="262" t="s">
        <v>1142</v>
      </c>
      <c r="L113" s="262" t="s">
        <v>798</v>
      </c>
      <c r="M113" s="260" t="s">
        <v>1018</v>
      </c>
      <c r="N113" s="260" t="s">
        <v>755</v>
      </c>
      <c r="O113" s="262" t="s">
        <v>1019</v>
      </c>
      <c r="P113" s="269" t="s">
        <v>744</v>
      </c>
      <c r="Q113" s="261"/>
    </row>
    <row r="114" spans="1:17" ht="100.8" x14ac:dyDescent="0.3">
      <c r="A114" s="259" t="s">
        <v>737</v>
      </c>
      <c r="B114" s="270">
        <v>45098</v>
      </c>
      <c r="C114" s="263"/>
      <c r="D114" s="263" t="s">
        <v>1029</v>
      </c>
      <c r="E114" s="271" t="s">
        <v>263</v>
      </c>
      <c r="F114" s="271" t="s">
        <v>264</v>
      </c>
      <c r="G114" s="271" t="s">
        <v>265</v>
      </c>
      <c r="H114" s="265" t="s">
        <v>739</v>
      </c>
      <c r="I114" s="265" t="s">
        <v>9</v>
      </c>
      <c r="J114" s="265" t="s">
        <v>18</v>
      </c>
      <c r="K114" s="265" t="s">
        <v>740</v>
      </c>
      <c r="L114" s="265" t="s">
        <v>801</v>
      </c>
      <c r="M114" s="263" t="s">
        <v>1030</v>
      </c>
      <c r="N114" s="263" t="s">
        <v>743</v>
      </c>
      <c r="O114" s="265" t="s">
        <v>266</v>
      </c>
      <c r="P114" s="271" t="s">
        <v>744</v>
      </c>
      <c r="Q114" s="264"/>
    </row>
    <row r="115" spans="1:17" ht="100.8" x14ac:dyDescent="0.3">
      <c r="A115" s="259" t="s">
        <v>737</v>
      </c>
      <c r="B115" s="268">
        <v>45098</v>
      </c>
      <c r="C115" s="260"/>
      <c r="D115" s="260" t="s">
        <v>1031</v>
      </c>
      <c r="E115" s="269" t="s">
        <v>267</v>
      </c>
      <c r="F115" s="269" t="s">
        <v>268</v>
      </c>
      <c r="G115" s="269" t="s">
        <v>269</v>
      </c>
      <c r="H115" s="262" t="s">
        <v>739</v>
      </c>
      <c r="I115" s="262" t="s">
        <v>9</v>
      </c>
      <c r="J115" s="262" t="s">
        <v>18</v>
      </c>
      <c r="K115" s="262" t="s">
        <v>740</v>
      </c>
      <c r="L115" s="262" t="s">
        <v>801</v>
      </c>
      <c r="M115" s="260" t="s">
        <v>1030</v>
      </c>
      <c r="N115" s="260" t="s">
        <v>743</v>
      </c>
      <c r="O115" s="262" t="s">
        <v>266</v>
      </c>
      <c r="P115" s="269" t="s">
        <v>744</v>
      </c>
      <c r="Q115" s="261"/>
    </row>
    <row r="116" spans="1:17" ht="100.8" x14ac:dyDescent="0.3">
      <c r="A116" s="259" t="s">
        <v>737</v>
      </c>
      <c r="B116" s="270">
        <v>45098</v>
      </c>
      <c r="C116" s="263"/>
      <c r="D116" s="263" t="s">
        <v>1032</v>
      </c>
      <c r="E116" s="271" t="s">
        <v>270</v>
      </c>
      <c r="F116" s="271" t="s">
        <v>271</v>
      </c>
      <c r="G116" s="271" t="s">
        <v>272</v>
      </c>
      <c r="H116" s="265" t="s">
        <v>739</v>
      </c>
      <c r="I116" s="265" t="s">
        <v>9</v>
      </c>
      <c r="J116" s="265" t="s">
        <v>18</v>
      </c>
      <c r="K116" s="265" t="s">
        <v>740</v>
      </c>
      <c r="L116" s="265" t="s">
        <v>801</v>
      </c>
      <c r="M116" s="263" t="s">
        <v>1030</v>
      </c>
      <c r="N116" s="263" t="s">
        <v>743</v>
      </c>
      <c r="O116" s="265" t="s">
        <v>266</v>
      </c>
      <c r="P116" s="271" t="s">
        <v>744</v>
      </c>
      <c r="Q116" s="264"/>
    </row>
    <row r="117" spans="1:17" ht="100.8" x14ac:dyDescent="0.3">
      <c r="A117" s="259" t="s">
        <v>737</v>
      </c>
      <c r="B117" s="260" t="s">
        <v>874</v>
      </c>
      <c r="C117" s="260"/>
      <c r="D117" s="260" t="s">
        <v>1033</v>
      </c>
      <c r="E117" s="269" t="s">
        <v>273</v>
      </c>
      <c r="F117" s="269" t="s">
        <v>274</v>
      </c>
      <c r="G117" s="269" t="s">
        <v>275</v>
      </c>
      <c r="H117" s="262" t="s">
        <v>739</v>
      </c>
      <c r="I117" s="262" t="s">
        <v>9</v>
      </c>
      <c r="J117" s="262" t="s">
        <v>10</v>
      </c>
      <c r="K117" s="262" t="s">
        <v>740</v>
      </c>
      <c r="L117" s="262" t="s">
        <v>801</v>
      </c>
      <c r="M117" s="260" t="s">
        <v>1030</v>
      </c>
      <c r="N117" s="260" t="s">
        <v>743</v>
      </c>
      <c r="O117" s="262" t="s">
        <v>266</v>
      </c>
      <c r="P117" s="269" t="s">
        <v>744</v>
      </c>
      <c r="Q117" s="261"/>
    </row>
    <row r="118" spans="1:17" ht="100.8" x14ac:dyDescent="0.3">
      <c r="A118" s="259" t="s">
        <v>737</v>
      </c>
      <c r="B118" s="270">
        <v>45098</v>
      </c>
      <c r="C118" s="263"/>
      <c r="D118" s="263" t="s">
        <v>1034</v>
      </c>
      <c r="E118" s="271" t="s">
        <v>276</v>
      </c>
      <c r="F118" s="271" t="s">
        <v>277</v>
      </c>
      <c r="G118" s="271" t="s">
        <v>278</v>
      </c>
      <c r="H118" s="265" t="s">
        <v>739</v>
      </c>
      <c r="I118" s="265" t="s">
        <v>9</v>
      </c>
      <c r="J118" s="265" t="s">
        <v>18</v>
      </c>
      <c r="K118" s="265" t="s">
        <v>740</v>
      </c>
      <c r="L118" s="265" t="s">
        <v>801</v>
      </c>
      <c r="M118" s="263" t="s">
        <v>1030</v>
      </c>
      <c r="N118" s="263" t="s">
        <v>743</v>
      </c>
      <c r="O118" s="265" t="s">
        <v>266</v>
      </c>
      <c r="P118" s="271" t="s">
        <v>744</v>
      </c>
      <c r="Q118" s="264"/>
    </row>
    <row r="119" spans="1:17" ht="100.8" x14ac:dyDescent="0.3">
      <c r="A119" s="259" t="s">
        <v>737</v>
      </c>
      <c r="B119" s="268">
        <v>45098</v>
      </c>
      <c r="C119" s="260"/>
      <c r="D119" s="260" t="s">
        <v>1035</v>
      </c>
      <c r="E119" s="269" t="s">
        <v>279</v>
      </c>
      <c r="F119" s="269" t="s">
        <v>280</v>
      </c>
      <c r="G119" s="269" t="s">
        <v>281</v>
      </c>
      <c r="H119" s="262" t="s">
        <v>739</v>
      </c>
      <c r="I119" s="262" t="s">
        <v>9</v>
      </c>
      <c r="J119" s="262" t="s">
        <v>18</v>
      </c>
      <c r="K119" s="262" t="s">
        <v>740</v>
      </c>
      <c r="L119" s="262" t="s">
        <v>801</v>
      </c>
      <c r="M119" s="260" t="s">
        <v>1030</v>
      </c>
      <c r="N119" s="260" t="s">
        <v>743</v>
      </c>
      <c r="O119" s="262" t="s">
        <v>266</v>
      </c>
      <c r="P119" s="269" t="s">
        <v>744</v>
      </c>
      <c r="Q119" s="261"/>
    </row>
    <row r="120" spans="1:17" ht="100.8" x14ac:dyDescent="0.3">
      <c r="A120" s="259" t="s">
        <v>737</v>
      </c>
      <c r="B120" s="270">
        <v>45098</v>
      </c>
      <c r="C120" s="263"/>
      <c r="D120" s="263" t="s">
        <v>1036</v>
      </c>
      <c r="E120" s="271" t="s">
        <v>282</v>
      </c>
      <c r="F120" s="271" t="s">
        <v>283</v>
      </c>
      <c r="G120" s="271" t="s">
        <v>284</v>
      </c>
      <c r="H120" s="265" t="s">
        <v>739</v>
      </c>
      <c r="I120" s="265" t="s">
        <v>9</v>
      </c>
      <c r="J120" s="265" t="s">
        <v>18</v>
      </c>
      <c r="K120" s="265" t="s">
        <v>740</v>
      </c>
      <c r="L120" s="265" t="s">
        <v>801</v>
      </c>
      <c r="M120" s="263" t="s">
        <v>1030</v>
      </c>
      <c r="N120" s="263" t="s">
        <v>743</v>
      </c>
      <c r="O120" s="265" t="s">
        <v>266</v>
      </c>
      <c r="P120" s="271" t="s">
        <v>744</v>
      </c>
      <c r="Q120" s="264"/>
    </row>
    <row r="121" spans="1:17" ht="100.8" x14ac:dyDescent="0.3">
      <c r="A121" s="259" t="s">
        <v>737</v>
      </c>
      <c r="B121" s="260" t="s">
        <v>1037</v>
      </c>
      <c r="C121" s="260"/>
      <c r="D121" s="260" t="s">
        <v>1038</v>
      </c>
      <c r="E121" s="269" t="s">
        <v>285</v>
      </c>
      <c r="F121" s="269" t="s">
        <v>286</v>
      </c>
      <c r="G121" s="269" t="s">
        <v>287</v>
      </c>
      <c r="H121" s="262" t="s">
        <v>739</v>
      </c>
      <c r="I121" s="262" t="s">
        <v>9</v>
      </c>
      <c r="J121" s="262" t="s">
        <v>18</v>
      </c>
      <c r="K121" s="262" t="s">
        <v>740</v>
      </c>
      <c r="L121" s="262" t="s">
        <v>801</v>
      </c>
      <c r="M121" s="260" t="s">
        <v>1030</v>
      </c>
      <c r="N121" s="260" t="s">
        <v>743</v>
      </c>
      <c r="O121" s="262" t="s">
        <v>266</v>
      </c>
      <c r="P121" s="269" t="s">
        <v>744</v>
      </c>
      <c r="Q121" s="261"/>
    </row>
    <row r="122" spans="1:17" ht="100.8" x14ac:dyDescent="0.3">
      <c r="A122" s="259" t="s">
        <v>737</v>
      </c>
      <c r="B122" s="263" t="s">
        <v>1039</v>
      </c>
      <c r="C122" s="263"/>
      <c r="D122" s="263" t="s">
        <v>1040</v>
      </c>
      <c r="E122" s="271" t="s">
        <v>288</v>
      </c>
      <c r="F122" s="271" t="s">
        <v>289</v>
      </c>
      <c r="G122" s="271" t="s">
        <v>290</v>
      </c>
      <c r="H122" s="265" t="s">
        <v>739</v>
      </c>
      <c r="I122" s="265" t="s">
        <v>9</v>
      </c>
      <c r="J122" s="265" t="s">
        <v>10</v>
      </c>
      <c r="K122" s="265" t="s">
        <v>740</v>
      </c>
      <c r="L122" s="265" t="s">
        <v>801</v>
      </c>
      <c r="M122" s="263" t="s">
        <v>1030</v>
      </c>
      <c r="N122" s="263" t="s">
        <v>743</v>
      </c>
      <c r="O122" s="265" t="s">
        <v>266</v>
      </c>
      <c r="P122" s="271" t="s">
        <v>744</v>
      </c>
      <c r="Q122" s="264"/>
    </row>
    <row r="123" spans="1:17" ht="100.8" x14ac:dyDescent="0.3">
      <c r="A123" s="259" t="s">
        <v>737</v>
      </c>
      <c r="B123" s="260" t="s">
        <v>1041</v>
      </c>
      <c r="C123" s="260"/>
      <c r="D123" s="260" t="s">
        <v>1042</v>
      </c>
      <c r="E123" s="269" t="s">
        <v>291</v>
      </c>
      <c r="F123" s="269" t="s">
        <v>292</v>
      </c>
      <c r="G123" s="269" t="s">
        <v>580</v>
      </c>
      <c r="H123" s="262" t="s">
        <v>739</v>
      </c>
      <c r="I123" s="262" t="s">
        <v>9</v>
      </c>
      <c r="J123" s="262" t="s">
        <v>10</v>
      </c>
      <c r="K123" s="262" t="s">
        <v>740</v>
      </c>
      <c r="L123" s="262" t="s">
        <v>801</v>
      </c>
      <c r="M123" s="260" t="s">
        <v>1030</v>
      </c>
      <c r="N123" s="260" t="s">
        <v>743</v>
      </c>
      <c r="O123" s="262" t="s">
        <v>266</v>
      </c>
      <c r="P123" s="269" t="s">
        <v>744</v>
      </c>
      <c r="Q123" s="261"/>
    </row>
    <row r="124" spans="1:17" ht="100.8" x14ac:dyDescent="0.3">
      <c r="A124" s="259" t="s">
        <v>737</v>
      </c>
      <c r="B124" s="270">
        <v>45098</v>
      </c>
      <c r="C124" s="263"/>
      <c r="D124" s="263" t="s">
        <v>1043</v>
      </c>
      <c r="E124" s="271" t="s">
        <v>293</v>
      </c>
      <c r="F124" s="271" t="s">
        <v>294</v>
      </c>
      <c r="G124" s="271" t="s">
        <v>295</v>
      </c>
      <c r="H124" s="265" t="s">
        <v>739</v>
      </c>
      <c r="I124" s="265" t="s">
        <v>9</v>
      </c>
      <c r="J124" s="265" t="s">
        <v>18</v>
      </c>
      <c r="K124" s="265" t="s">
        <v>740</v>
      </c>
      <c r="L124" s="265" t="s">
        <v>801</v>
      </c>
      <c r="M124" s="263" t="s">
        <v>1030</v>
      </c>
      <c r="N124" s="263" t="s">
        <v>743</v>
      </c>
      <c r="O124" s="265" t="s">
        <v>266</v>
      </c>
      <c r="P124" s="271" t="s">
        <v>744</v>
      </c>
      <c r="Q124" s="264"/>
    </row>
    <row r="125" spans="1:17" ht="100.8" x14ac:dyDescent="0.3">
      <c r="A125" s="259" t="s">
        <v>737</v>
      </c>
      <c r="B125" s="268">
        <v>45098</v>
      </c>
      <c r="C125" s="260"/>
      <c r="D125" s="260" t="s">
        <v>1044</v>
      </c>
      <c r="E125" s="269" t="s">
        <v>296</v>
      </c>
      <c r="F125" s="269" t="s">
        <v>297</v>
      </c>
      <c r="G125" s="269" t="s">
        <v>298</v>
      </c>
      <c r="H125" s="262" t="s">
        <v>739</v>
      </c>
      <c r="I125" s="262" t="s">
        <v>9</v>
      </c>
      <c r="J125" s="262" t="s">
        <v>18</v>
      </c>
      <c r="K125" s="262" t="s">
        <v>740</v>
      </c>
      <c r="L125" s="262" t="s">
        <v>801</v>
      </c>
      <c r="M125" s="260" t="s">
        <v>1030</v>
      </c>
      <c r="N125" s="260" t="s">
        <v>743</v>
      </c>
      <c r="O125" s="262" t="s">
        <v>266</v>
      </c>
      <c r="P125" s="269" t="s">
        <v>744</v>
      </c>
      <c r="Q125" s="261"/>
    </row>
    <row r="126" spans="1:17" ht="100.8" x14ac:dyDescent="0.3">
      <c r="A126" s="259" t="s">
        <v>737</v>
      </c>
      <c r="B126" s="270">
        <v>45098</v>
      </c>
      <c r="C126" s="263"/>
      <c r="D126" s="263" t="s">
        <v>1045</v>
      </c>
      <c r="E126" s="271" t="s">
        <v>299</v>
      </c>
      <c r="F126" s="271" t="s">
        <v>300</v>
      </c>
      <c r="G126" s="271" t="s">
        <v>301</v>
      </c>
      <c r="H126" s="265" t="s">
        <v>739</v>
      </c>
      <c r="I126" s="265" t="s">
        <v>9</v>
      </c>
      <c r="J126" s="265" t="s">
        <v>18</v>
      </c>
      <c r="K126" s="265" t="s">
        <v>740</v>
      </c>
      <c r="L126" s="265" t="s">
        <v>801</v>
      </c>
      <c r="M126" s="263" t="s">
        <v>1030</v>
      </c>
      <c r="N126" s="263" t="s">
        <v>743</v>
      </c>
      <c r="O126" s="265" t="s">
        <v>266</v>
      </c>
      <c r="P126" s="271" t="s">
        <v>744</v>
      </c>
      <c r="Q126" s="264"/>
    </row>
    <row r="127" spans="1:17" ht="100.8" x14ac:dyDescent="0.3">
      <c r="A127" s="259" t="s">
        <v>737</v>
      </c>
      <c r="B127" s="268">
        <v>45098</v>
      </c>
      <c r="C127" s="260"/>
      <c r="D127" s="260" t="s">
        <v>1046</v>
      </c>
      <c r="E127" s="269" t="s">
        <v>302</v>
      </c>
      <c r="F127" s="269" t="s">
        <v>303</v>
      </c>
      <c r="G127" s="269" t="s">
        <v>304</v>
      </c>
      <c r="H127" s="262" t="s">
        <v>739</v>
      </c>
      <c r="I127" s="262" t="s">
        <v>9</v>
      </c>
      <c r="J127" s="262" t="s">
        <v>18</v>
      </c>
      <c r="K127" s="262" t="s">
        <v>740</v>
      </c>
      <c r="L127" s="262" t="s">
        <v>801</v>
      </c>
      <c r="M127" s="260" t="s">
        <v>1030</v>
      </c>
      <c r="N127" s="260" t="s">
        <v>743</v>
      </c>
      <c r="O127" s="262" t="s">
        <v>266</v>
      </c>
      <c r="P127" s="269" t="s">
        <v>744</v>
      </c>
      <c r="Q127" s="261"/>
    </row>
    <row r="128" spans="1:17" ht="100.8" x14ac:dyDescent="0.3">
      <c r="A128" s="259" t="s">
        <v>737</v>
      </c>
      <c r="B128" s="270">
        <v>45098</v>
      </c>
      <c r="C128" s="263"/>
      <c r="D128" s="263" t="s">
        <v>1047</v>
      </c>
      <c r="E128" s="271" t="s">
        <v>305</v>
      </c>
      <c r="F128" s="271" t="s">
        <v>306</v>
      </c>
      <c r="G128" s="271" t="s">
        <v>307</v>
      </c>
      <c r="H128" s="265" t="s">
        <v>739</v>
      </c>
      <c r="I128" s="265" t="s">
        <v>9</v>
      </c>
      <c r="J128" s="265" t="s">
        <v>18</v>
      </c>
      <c r="K128" s="265" t="s">
        <v>740</v>
      </c>
      <c r="L128" s="265" t="s">
        <v>801</v>
      </c>
      <c r="M128" s="263" t="s">
        <v>1030</v>
      </c>
      <c r="N128" s="263" t="s">
        <v>743</v>
      </c>
      <c r="O128" s="265" t="s">
        <v>266</v>
      </c>
      <c r="P128" s="271" t="s">
        <v>744</v>
      </c>
      <c r="Q128" s="264"/>
    </row>
    <row r="129" spans="1:17" ht="100.8" x14ac:dyDescent="0.3">
      <c r="A129" s="259" t="s">
        <v>737</v>
      </c>
      <c r="B129" s="268">
        <v>45098</v>
      </c>
      <c r="C129" s="260"/>
      <c r="D129" s="260" t="s">
        <v>1048</v>
      </c>
      <c r="E129" s="269" t="s">
        <v>308</v>
      </c>
      <c r="F129" s="269" t="s">
        <v>309</v>
      </c>
      <c r="G129" s="269" t="s">
        <v>310</v>
      </c>
      <c r="H129" s="262" t="s">
        <v>739</v>
      </c>
      <c r="I129" s="262" t="s">
        <v>9</v>
      </c>
      <c r="J129" s="262" t="s">
        <v>18</v>
      </c>
      <c r="K129" s="262" t="s">
        <v>740</v>
      </c>
      <c r="L129" s="262" t="s">
        <v>801</v>
      </c>
      <c r="M129" s="260" t="s">
        <v>1030</v>
      </c>
      <c r="N129" s="260" t="s">
        <v>743</v>
      </c>
      <c r="O129" s="262" t="s">
        <v>266</v>
      </c>
      <c r="P129" s="269" t="s">
        <v>744</v>
      </c>
      <c r="Q129" s="261"/>
    </row>
    <row r="130" spans="1:17" ht="57.6" x14ac:dyDescent="0.3">
      <c r="A130" s="259" t="s">
        <v>737</v>
      </c>
      <c r="B130" s="263" t="s">
        <v>1049</v>
      </c>
      <c r="C130" s="263"/>
      <c r="D130" s="263" t="s">
        <v>1050</v>
      </c>
      <c r="E130" s="271" t="s">
        <v>311</v>
      </c>
      <c r="F130" s="271" t="s">
        <v>312</v>
      </c>
      <c r="G130" s="271" t="s">
        <v>313</v>
      </c>
      <c r="H130" s="265" t="s">
        <v>739</v>
      </c>
      <c r="I130" s="265" t="s">
        <v>9</v>
      </c>
      <c r="J130" s="265" t="s">
        <v>18</v>
      </c>
      <c r="K130" s="265" t="s">
        <v>740</v>
      </c>
      <c r="L130" s="265" t="s">
        <v>801</v>
      </c>
      <c r="M130" s="263" t="s">
        <v>752</v>
      </c>
      <c r="N130" s="263" t="s">
        <v>743</v>
      </c>
      <c r="O130" s="265" t="s">
        <v>25</v>
      </c>
      <c r="P130" s="271" t="s">
        <v>744</v>
      </c>
      <c r="Q130" s="264"/>
    </row>
    <row r="131" spans="1:17" ht="57.6" x14ac:dyDescent="0.3">
      <c r="A131" s="259" t="s">
        <v>737</v>
      </c>
      <c r="B131" s="260" t="s">
        <v>1049</v>
      </c>
      <c r="C131" s="260"/>
      <c r="D131" s="260" t="s">
        <v>1051</v>
      </c>
      <c r="E131" s="269" t="s">
        <v>314</v>
      </c>
      <c r="F131" s="269" t="s">
        <v>315</v>
      </c>
      <c r="G131" s="269" t="s">
        <v>316</v>
      </c>
      <c r="H131" s="262" t="s">
        <v>739</v>
      </c>
      <c r="I131" s="262" t="s">
        <v>9</v>
      </c>
      <c r="J131" s="262" t="s">
        <v>18</v>
      </c>
      <c r="K131" s="262" t="s">
        <v>740</v>
      </c>
      <c r="L131" s="262" t="s">
        <v>801</v>
      </c>
      <c r="M131" s="260" t="s">
        <v>752</v>
      </c>
      <c r="N131" s="260" t="s">
        <v>743</v>
      </c>
      <c r="O131" s="262" t="s">
        <v>25</v>
      </c>
      <c r="P131" s="269" t="s">
        <v>744</v>
      </c>
      <c r="Q131" s="261"/>
    </row>
    <row r="132" spans="1:17" ht="57.6" x14ac:dyDescent="0.3">
      <c r="A132" s="259" t="s">
        <v>737</v>
      </c>
      <c r="B132" s="263" t="s">
        <v>1049</v>
      </c>
      <c r="C132" s="263"/>
      <c r="D132" s="263" t="s">
        <v>1052</v>
      </c>
      <c r="E132" s="271" t="s">
        <v>317</v>
      </c>
      <c r="F132" s="271" t="s">
        <v>318</v>
      </c>
      <c r="G132" s="271" t="s">
        <v>319</v>
      </c>
      <c r="H132" s="265" t="s">
        <v>739</v>
      </c>
      <c r="I132" s="265" t="s">
        <v>9</v>
      </c>
      <c r="J132" s="265" t="s">
        <v>18</v>
      </c>
      <c r="K132" s="265" t="s">
        <v>740</v>
      </c>
      <c r="L132" s="265" t="s">
        <v>801</v>
      </c>
      <c r="M132" s="263" t="s">
        <v>752</v>
      </c>
      <c r="N132" s="263" t="s">
        <v>743</v>
      </c>
      <c r="O132" s="265" t="s">
        <v>25</v>
      </c>
      <c r="P132" s="271" t="s">
        <v>744</v>
      </c>
      <c r="Q132" s="264"/>
    </row>
    <row r="133" spans="1:17" ht="57.6" x14ac:dyDescent="0.3">
      <c r="A133" s="259" t="s">
        <v>737</v>
      </c>
      <c r="B133" s="260" t="s">
        <v>1053</v>
      </c>
      <c r="C133" s="260"/>
      <c r="D133" s="260" t="s">
        <v>1054</v>
      </c>
      <c r="E133" s="269" t="s">
        <v>320</v>
      </c>
      <c r="F133" s="269" t="s">
        <v>321</v>
      </c>
      <c r="G133" s="269" t="s">
        <v>322</v>
      </c>
      <c r="H133" s="262" t="s">
        <v>739</v>
      </c>
      <c r="I133" s="262" t="s">
        <v>9</v>
      </c>
      <c r="J133" s="262" t="s">
        <v>10</v>
      </c>
      <c r="K133" s="262" t="s">
        <v>740</v>
      </c>
      <c r="L133" s="262" t="s">
        <v>801</v>
      </c>
      <c r="M133" s="260" t="s">
        <v>752</v>
      </c>
      <c r="N133" s="260" t="s">
        <v>743</v>
      </c>
      <c r="O133" s="262" t="s">
        <v>323</v>
      </c>
      <c r="P133" s="269" t="s">
        <v>744</v>
      </c>
      <c r="Q133" s="261"/>
    </row>
    <row r="134" spans="1:17" ht="86.4" x14ac:dyDescent="0.3">
      <c r="A134" s="259" t="s">
        <v>737</v>
      </c>
      <c r="B134" s="263" t="s">
        <v>1264</v>
      </c>
      <c r="C134" s="263"/>
      <c r="D134" s="263" t="s">
        <v>1056</v>
      </c>
      <c r="E134" s="271" t="s">
        <v>324</v>
      </c>
      <c r="F134" s="271" t="s">
        <v>325</v>
      </c>
      <c r="G134" s="271" t="s">
        <v>326</v>
      </c>
      <c r="H134" s="265" t="s">
        <v>809</v>
      </c>
      <c r="I134" s="265" t="s">
        <v>9</v>
      </c>
      <c r="J134" s="265" t="s">
        <v>10</v>
      </c>
      <c r="K134" s="265" t="s">
        <v>740</v>
      </c>
      <c r="L134" s="265" t="s">
        <v>801</v>
      </c>
      <c r="M134" s="263" t="s">
        <v>752</v>
      </c>
      <c r="N134" s="263" t="s">
        <v>755</v>
      </c>
      <c r="O134" s="265"/>
      <c r="P134" s="271" t="s">
        <v>744</v>
      </c>
      <c r="Q134" s="264"/>
    </row>
    <row r="135" spans="1:17" ht="57.6" x14ac:dyDescent="0.3">
      <c r="A135" s="259" t="s">
        <v>737</v>
      </c>
      <c r="B135" s="260" t="s">
        <v>1037</v>
      </c>
      <c r="C135" s="260"/>
      <c r="D135" s="260" t="s">
        <v>1057</v>
      </c>
      <c r="E135" s="269" t="s">
        <v>327</v>
      </c>
      <c r="F135" s="269" t="s">
        <v>328</v>
      </c>
      <c r="G135" s="269" t="s">
        <v>329</v>
      </c>
      <c r="H135" s="262" t="s">
        <v>739</v>
      </c>
      <c r="I135" s="262" t="s">
        <v>9</v>
      </c>
      <c r="J135" s="262" t="s">
        <v>18</v>
      </c>
      <c r="K135" s="262" t="s">
        <v>740</v>
      </c>
      <c r="L135" s="262" t="s">
        <v>801</v>
      </c>
      <c r="M135" s="260" t="s">
        <v>752</v>
      </c>
      <c r="N135" s="260" t="s">
        <v>743</v>
      </c>
      <c r="O135" s="262" t="s">
        <v>25</v>
      </c>
      <c r="P135" s="269" t="s">
        <v>744</v>
      </c>
      <c r="Q135" s="261"/>
    </row>
    <row r="136" spans="1:17" ht="115.2" x14ac:dyDescent="0.3">
      <c r="A136" s="259" t="s">
        <v>737</v>
      </c>
      <c r="B136" s="263" t="s">
        <v>1295</v>
      </c>
      <c r="C136" s="263" t="s">
        <v>1058</v>
      </c>
      <c r="D136" s="263" t="s">
        <v>1059</v>
      </c>
      <c r="E136" s="271" t="s">
        <v>330</v>
      </c>
      <c r="F136" s="271" t="s">
        <v>331</v>
      </c>
      <c r="G136" s="271" t="s">
        <v>332</v>
      </c>
      <c r="H136" s="265" t="s">
        <v>762</v>
      </c>
      <c r="I136" s="265" t="s">
        <v>333</v>
      </c>
      <c r="J136" s="265" t="s">
        <v>18</v>
      </c>
      <c r="K136" s="265" t="s">
        <v>824</v>
      </c>
      <c r="L136" s="265" t="s">
        <v>1060</v>
      </c>
      <c r="M136" s="263" t="s">
        <v>1061</v>
      </c>
      <c r="N136" s="263" t="s">
        <v>743</v>
      </c>
      <c r="O136" s="265" t="s">
        <v>334</v>
      </c>
      <c r="P136" s="271" t="s">
        <v>744</v>
      </c>
      <c r="Q136" s="264"/>
    </row>
    <row r="137" spans="1:17" ht="115.2" x14ac:dyDescent="0.3">
      <c r="A137" s="259" t="s">
        <v>737</v>
      </c>
      <c r="B137" s="260" t="s">
        <v>1295</v>
      </c>
      <c r="C137" s="260" t="s">
        <v>1062</v>
      </c>
      <c r="D137" s="260" t="s">
        <v>1063</v>
      </c>
      <c r="E137" s="269" t="s">
        <v>335</v>
      </c>
      <c r="F137" s="269" t="s">
        <v>336</v>
      </c>
      <c r="G137" s="269" t="s">
        <v>337</v>
      </c>
      <c r="H137" s="262" t="s">
        <v>762</v>
      </c>
      <c r="I137" s="262" t="s">
        <v>333</v>
      </c>
      <c r="J137" s="262" t="s">
        <v>18</v>
      </c>
      <c r="K137" s="262" t="s">
        <v>824</v>
      </c>
      <c r="L137" s="262" t="s">
        <v>1060</v>
      </c>
      <c r="M137" s="260" t="s">
        <v>1061</v>
      </c>
      <c r="N137" s="260" t="s">
        <v>743</v>
      </c>
      <c r="O137" s="262" t="s">
        <v>334</v>
      </c>
      <c r="P137" s="269" t="s">
        <v>744</v>
      </c>
      <c r="Q137" s="261"/>
    </row>
    <row r="138" spans="1:17" ht="115.2" x14ac:dyDescent="0.3">
      <c r="A138" s="259" t="s">
        <v>737</v>
      </c>
      <c r="B138" s="263" t="s">
        <v>1295</v>
      </c>
      <c r="C138" s="263" t="s">
        <v>1064</v>
      </c>
      <c r="D138" s="263" t="s">
        <v>1065</v>
      </c>
      <c r="E138" s="271" t="s">
        <v>338</v>
      </c>
      <c r="F138" s="271" t="s">
        <v>339</v>
      </c>
      <c r="G138" s="271" t="s">
        <v>340</v>
      </c>
      <c r="H138" s="265" t="s">
        <v>762</v>
      </c>
      <c r="I138" s="265" t="s">
        <v>333</v>
      </c>
      <c r="J138" s="265" t="s">
        <v>18</v>
      </c>
      <c r="K138" s="265" t="s">
        <v>824</v>
      </c>
      <c r="L138" s="265" t="s">
        <v>1060</v>
      </c>
      <c r="M138" s="263" t="s">
        <v>1061</v>
      </c>
      <c r="N138" s="263" t="s">
        <v>743</v>
      </c>
      <c r="O138" s="265" t="s">
        <v>334</v>
      </c>
      <c r="P138" s="271" t="s">
        <v>744</v>
      </c>
      <c r="Q138" s="264"/>
    </row>
    <row r="139" spans="1:17" ht="115.2" x14ac:dyDescent="0.3">
      <c r="A139" s="259" t="s">
        <v>737</v>
      </c>
      <c r="B139" s="260" t="s">
        <v>1295</v>
      </c>
      <c r="C139" s="260" t="s">
        <v>1066</v>
      </c>
      <c r="D139" s="260" t="s">
        <v>1067</v>
      </c>
      <c r="E139" s="269" t="s">
        <v>341</v>
      </c>
      <c r="F139" s="269" t="s">
        <v>342</v>
      </c>
      <c r="G139" s="269" t="s">
        <v>343</v>
      </c>
      <c r="H139" s="262" t="s">
        <v>762</v>
      </c>
      <c r="I139" s="262" t="s">
        <v>333</v>
      </c>
      <c r="J139" s="262" t="s">
        <v>18</v>
      </c>
      <c r="K139" s="262" t="s">
        <v>824</v>
      </c>
      <c r="L139" s="262" t="s">
        <v>1060</v>
      </c>
      <c r="M139" s="260" t="s">
        <v>1061</v>
      </c>
      <c r="N139" s="260" t="s">
        <v>743</v>
      </c>
      <c r="O139" s="262" t="s">
        <v>334</v>
      </c>
      <c r="P139" s="269" t="s">
        <v>744</v>
      </c>
      <c r="Q139" s="261"/>
    </row>
    <row r="140" spans="1:17" ht="115.2" x14ac:dyDescent="0.3">
      <c r="A140" s="259" t="s">
        <v>737</v>
      </c>
      <c r="B140" s="263" t="s">
        <v>1295</v>
      </c>
      <c r="C140" s="263" t="s">
        <v>1068</v>
      </c>
      <c r="D140" s="263" t="s">
        <v>1069</v>
      </c>
      <c r="E140" s="271" t="s">
        <v>344</v>
      </c>
      <c r="F140" s="271" t="s">
        <v>345</v>
      </c>
      <c r="G140" s="271" t="s">
        <v>346</v>
      </c>
      <c r="H140" s="265" t="s">
        <v>762</v>
      </c>
      <c r="I140" s="265" t="s">
        <v>333</v>
      </c>
      <c r="J140" s="265" t="s">
        <v>18</v>
      </c>
      <c r="K140" s="265" t="s">
        <v>824</v>
      </c>
      <c r="L140" s="265" t="s">
        <v>1060</v>
      </c>
      <c r="M140" s="263" t="s">
        <v>1061</v>
      </c>
      <c r="N140" s="263" t="s">
        <v>743</v>
      </c>
      <c r="O140" s="265" t="s">
        <v>334</v>
      </c>
      <c r="P140" s="271" t="s">
        <v>744</v>
      </c>
      <c r="Q140" s="264"/>
    </row>
    <row r="141" spans="1:17" ht="115.2" x14ac:dyDescent="0.3">
      <c r="A141" s="259" t="s">
        <v>737</v>
      </c>
      <c r="B141" s="260" t="s">
        <v>1295</v>
      </c>
      <c r="C141" s="260" t="s">
        <v>1070</v>
      </c>
      <c r="D141" s="260" t="s">
        <v>1071</v>
      </c>
      <c r="E141" s="269" t="s">
        <v>347</v>
      </c>
      <c r="F141" s="269" t="s">
        <v>348</v>
      </c>
      <c r="G141" s="269" t="s">
        <v>349</v>
      </c>
      <c r="H141" s="262" t="s">
        <v>762</v>
      </c>
      <c r="I141" s="262" t="s">
        <v>333</v>
      </c>
      <c r="J141" s="262" t="s">
        <v>18</v>
      </c>
      <c r="K141" s="262" t="s">
        <v>824</v>
      </c>
      <c r="L141" s="262" t="s">
        <v>1060</v>
      </c>
      <c r="M141" s="260" t="s">
        <v>1061</v>
      </c>
      <c r="N141" s="260" t="s">
        <v>743</v>
      </c>
      <c r="O141" s="262" t="s">
        <v>334</v>
      </c>
      <c r="P141" s="269" t="s">
        <v>744</v>
      </c>
      <c r="Q141" s="261"/>
    </row>
    <row r="142" spans="1:17" ht="115.2" x14ac:dyDescent="0.3">
      <c r="A142" s="259" t="s">
        <v>737</v>
      </c>
      <c r="B142" s="263" t="s">
        <v>1295</v>
      </c>
      <c r="C142" s="263" t="s">
        <v>1072</v>
      </c>
      <c r="D142" s="263" t="s">
        <v>1073</v>
      </c>
      <c r="E142" s="271" t="s">
        <v>350</v>
      </c>
      <c r="F142" s="271" t="s">
        <v>351</v>
      </c>
      <c r="G142" s="271" t="s">
        <v>352</v>
      </c>
      <c r="H142" s="265" t="s">
        <v>762</v>
      </c>
      <c r="I142" s="265" t="s">
        <v>333</v>
      </c>
      <c r="J142" s="265" t="s">
        <v>18</v>
      </c>
      <c r="K142" s="265" t="s">
        <v>824</v>
      </c>
      <c r="L142" s="265" t="s">
        <v>1060</v>
      </c>
      <c r="M142" s="263" t="s">
        <v>1061</v>
      </c>
      <c r="N142" s="263" t="s">
        <v>743</v>
      </c>
      <c r="O142" s="265" t="s">
        <v>334</v>
      </c>
      <c r="P142" s="271" t="s">
        <v>744</v>
      </c>
      <c r="Q142" s="264"/>
    </row>
    <row r="143" spans="1:17" ht="115.2" x14ac:dyDescent="0.3">
      <c r="A143" s="259" t="s">
        <v>737</v>
      </c>
      <c r="B143" s="260" t="s">
        <v>1295</v>
      </c>
      <c r="C143" s="260" t="s">
        <v>1074</v>
      </c>
      <c r="D143" s="260" t="s">
        <v>1075</v>
      </c>
      <c r="E143" s="269" t="s">
        <v>353</v>
      </c>
      <c r="F143" s="269" t="s">
        <v>354</v>
      </c>
      <c r="G143" s="269" t="s">
        <v>355</v>
      </c>
      <c r="H143" s="262" t="s">
        <v>762</v>
      </c>
      <c r="I143" s="262" t="s">
        <v>333</v>
      </c>
      <c r="J143" s="262" t="s">
        <v>18</v>
      </c>
      <c r="K143" s="262" t="s">
        <v>824</v>
      </c>
      <c r="L143" s="262" t="s">
        <v>1060</v>
      </c>
      <c r="M143" s="260" t="s">
        <v>1061</v>
      </c>
      <c r="N143" s="260" t="s">
        <v>743</v>
      </c>
      <c r="O143" s="262" t="s">
        <v>334</v>
      </c>
      <c r="P143" s="269" t="s">
        <v>744</v>
      </c>
      <c r="Q143" s="261"/>
    </row>
    <row r="144" spans="1:17" ht="115.2" x14ac:dyDescent="0.3">
      <c r="A144" s="259" t="s">
        <v>737</v>
      </c>
      <c r="B144" s="263" t="s">
        <v>1295</v>
      </c>
      <c r="C144" s="263" t="s">
        <v>1076</v>
      </c>
      <c r="D144" s="263" t="s">
        <v>1077</v>
      </c>
      <c r="E144" s="271" t="s">
        <v>356</v>
      </c>
      <c r="F144" s="271" t="s">
        <v>357</v>
      </c>
      <c r="G144" s="271" t="s">
        <v>358</v>
      </c>
      <c r="H144" s="265" t="s">
        <v>762</v>
      </c>
      <c r="I144" s="265" t="s">
        <v>333</v>
      </c>
      <c r="J144" s="265" t="s">
        <v>18</v>
      </c>
      <c r="K144" s="265" t="s">
        <v>824</v>
      </c>
      <c r="L144" s="265" t="s">
        <v>1060</v>
      </c>
      <c r="M144" s="263" t="s">
        <v>1061</v>
      </c>
      <c r="N144" s="263" t="s">
        <v>743</v>
      </c>
      <c r="O144" s="265" t="s">
        <v>334</v>
      </c>
      <c r="P144" s="271" t="s">
        <v>744</v>
      </c>
      <c r="Q144" s="264"/>
    </row>
    <row r="145" spans="1:17" ht="115.2" x14ac:dyDescent="0.3">
      <c r="A145" s="259" t="s">
        <v>737</v>
      </c>
      <c r="B145" s="260" t="s">
        <v>1295</v>
      </c>
      <c r="C145" s="260" t="s">
        <v>1078</v>
      </c>
      <c r="D145" s="260" t="s">
        <v>1079</v>
      </c>
      <c r="E145" s="269" t="s">
        <v>359</v>
      </c>
      <c r="F145" s="269" t="s">
        <v>360</v>
      </c>
      <c r="G145" s="269" t="s">
        <v>361</v>
      </c>
      <c r="H145" s="262" t="s">
        <v>762</v>
      </c>
      <c r="I145" s="262" t="s">
        <v>333</v>
      </c>
      <c r="J145" s="262" t="s">
        <v>18</v>
      </c>
      <c r="K145" s="262" t="s">
        <v>824</v>
      </c>
      <c r="L145" s="262" t="s">
        <v>1060</v>
      </c>
      <c r="M145" s="260" t="s">
        <v>1061</v>
      </c>
      <c r="N145" s="260" t="s">
        <v>743</v>
      </c>
      <c r="O145" s="262" t="s">
        <v>334</v>
      </c>
      <c r="P145" s="269" t="s">
        <v>744</v>
      </c>
      <c r="Q145" s="261"/>
    </row>
    <row r="146" spans="1:17" ht="86.4" x14ac:dyDescent="0.3">
      <c r="A146" s="259" t="s">
        <v>737</v>
      </c>
      <c r="B146" s="263" t="s">
        <v>1296</v>
      </c>
      <c r="C146" s="263"/>
      <c r="D146" s="263" t="s">
        <v>1080</v>
      </c>
      <c r="E146" s="271" t="s">
        <v>362</v>
      </c>
      <c r="F146" s="271" t="s">
        <v>363</v>
      </c>
      <c r="G146" s="271" t="s">
        <v>364</v>
      </c>
      <c r="H146" s="265" t="s">
        <v>739</v>
      </c>
      <c r="I146" s="265" t="s">
        <v>9</v>
      </c>
      <c r="J146" s="265" t="s">
        <v>10</v>
      </c>
      <c r="K146" s="265" t="s">
        <v>763</v>
      </c>
      <c r="L146" s="265" t="s">
        <v>814</v>
      </c>
      <c r="M146" s="263" t="s">
        <v>1081</v>
      </c>
      <c r="N146" s="263" t="s">
        <v>755</v>
      </c>
      <c r="O146" s="265"/>
      <c r="P146" s="271" t="s">
        <v>744</v>
      </c>
      <c r="Q146" s="264"/>
    </row>
    <row r="147" spans="1:17" ht="86.4" x14ac:dyDescent="0.3">
      <c r="A147" s="259" t="s">
        <v>737</v>
      </c>
      <c r="B147" s="260" t="s">
        <v>1296</v>
      </c>
      <c r="C147" s="260"/>
      <c r="D147" s="260" t="s">
        <v>1082</v>
      </c>
      <c r="E147" s="269" t="s">
        <v>365</v>
      </c>
      <c r="F147" s="269" t="s">
        <v>366</v>
      </c>
      <c r="G147" s="269" t="s">
        <v>367</v>
      </c>
      <c r="H147" s="262" t="s">
        <v>739</v>
      </c>
      <c r="I147" s="262" t="s">
        <v>9</v>
      </c>
      <c r="J147" s="262" t="s">
        <v>10</v>
      </c>
      <c r="K147" s="262" t="s">
        <v>763</v>
      </c>
      <c r="L147" s="262" t="s">
        <v>814</v>
      </c>
      <c r="M147" s="260" t="s">
        <v>1081</v>
      </c>
      <c r="N147" s="260" t="s">
        <v>755</v>
      </c>
      <c r="O147" s="262"/>
      <c r="P147" s="269" t="s">
        <v>744</v>
      </c>
      <c r="Q147" s="261"/>
    </row>
    <row r="148" spans="1:17" ht="57.6" x14ac:dyDescent="0.3">
      <c r="A148" s="259" t="s">
        <v>737</v>
      </c>
      <c r="B148" s="263" t="s">
        <v>1083</v>
      </c>
      <c r="C148" s="263"/>
      <c r="D148" s="263" t="s">
        <v>1084</v>
      </c>
      <c r="E148" s="271" t="s">
        <v>368</v>
      </c>
      <c r="F148" s="271" t="s">
        <v>369</v>
      </c>
      <c r="G148" s="271" t="s">
        <v>370</v>
      </c>
      <c r="H148" s="265" t="s">
        <v>739</v>
      </c>
      <c r="I148" s="265" t="s">
        <v>9</v>
      </c>
      <c r="J148" s="265" t="s">
        <v>18</v>
      </c>
      <c r="K148" s="265" t="s">
        <v>740</v>
      </c>
      <c r="L148" s="265" t="s">
        <v>801</v>
      </c>
      <c r="M148" s="263" t="s">
        <v>752</v>
      </c>
      <c r="N148" s="263" t="s">
        <v>743</v>
      </c>
      <c r="O148" s="265" t="s">
        <v>25</v>
      </c>
      <c r="P148" s="271" t="s">
        <v>744</v>
      </c>
      <c r="Q148" s="264"/>
    </row>
    <row r="149" spans="1:17" ht="43.2" x14ac:dyDescent="0.3">
      <c r="A149" s="259" t="s">
        <v>737</v>
      </c>
      <c r="B149" s="268">
        <v>45121</v>
      </c>
      <c r="C149" s="260" t="s">
        <v>1085</v>
      </c>
      <c r="D149" s="260" t="s">
        <v>1086</v>
      </c>
      <c r="E149" s="269" t="s">
        <v>371</v>
      </c>
      <c r="F149" s="269" t="s">
        <v>372</v>
      </c>
      <c r="G149" s="269" t="s">
        <v>373</v>
      </c>
      <c r="H149" s="262" t="s">
        <v>739</v>
      </c>
      <c r="I149" s="262" t="s">
        <v>32</v>
      </c>
      <c r="J149" s="262" t="s">
        <v>18</v>
      </c>
      <c r="K149" s="262" t="s">
        <v>824</v>
      </c>
      <c r="L149" s="262" t="s">
        <v>741</v>
      </c>
      <c r="M149" s="260" t="s">
        <v>742</v>
      </c>
      <c r="N149" s="260" t="s">
        <v>755</v>
      </c>
      <c r="O149" s="262"/>
      <c r="P149" s="269" t="s">
        <v>744</v>
      </c>
      <c r="Q149" s="261"/>
    </row>
    <row r="150" spans="1:17" ht="43.2" x14ac:dyDescent="0.3">
      <c r="A150" s="259" t="s">
        <v>737</v>
      </c>
      <c r="B150" s="270">
        <v>45121</v>
      </c>
      <c r="C150" s="263" t="s">
        <v>1087</v>
      </c>
      <c r="D150" s="263" t="s">
        <v>1088</v>
      </c>
      <c r="E150" s="271" t="s">
        <v>374</v>
      </c>
      <c r="F150" s="271" t="s">
        <v>375</v>
      </c>
      <c r="G150" s="271" t="s">
        <v>376</v>
      </c>
      <c r="H150" s="265" t="s">
        <v>739</v>
      </c>
      <c r="I150" s="265" t="s">
        <v>32</v>
      </c>
      <c r="J150" s="265" t="s">
        <v>18</v>
      </c>
      <c r="K150" s="265" t="s">
        <v>824</v>
      </c>
      <c r="L150" s="265" t="s">
        <v>741</v>
      </c>
      <c r="M150" s="263" t="s">
        <v>742</v>
      </c>
      <c r="N150" s="263" t="s">
        <v>755</v>
      </c>
      <c r="O150" s="265"/>
      <c r="P150" s="271" t="s">
        <v>744</v>
      </c>
      <c r="Q150" s="264"/>
    </row>
    <row r="151" spans="1:17" ht="43.2" x14ac:dyDescent="0.3">
      <c r="A151" s="259" t="s">
        <v>737</v>
      </c>
      <c r="B151" s="268">
        <v>45121</v>
      </c>
      <c r="C151" s="260" t="s">
        <v>1089</v>
      </c>
      <c r="D151" s="260" t="s">
        <v>1090</v>
      </c>
      <c r="E151" s="269" t="s">
        <v>377</v>
      </c>
      <c r="F151" s="269" t="s">
        <v>378</v>
      </c>
      <c r="G151" s="269" t="s">
        <v>379</v>
      </c>
      <c r="H151" s="262" t="s">
        <v>739</v>
      </c>
      <c r="I151" s="262" t="s">
        <v>32</v>
      </c>
      <c r="J151" s="262" t="s">
        <v>18</v>
      </c>
      <c r="K151" s="262" t="s">
        <v>824</v>
      </c>
      <c r="L151" s="262" t="s">
        <v>741</v>
      </c>
      <c r="M151" s="260" t="s">
        <v>742</v>
      </c>
      <c r="N151" s="260" t="s">
        <v>755</v>
      </c>
      <c r="O151" s="262"/>
      <c r="P151" s="269" t="s">
        <v>744</v>
      </c>
      <c r="Q151" s="261"/>
    </row>
    <row r="152" spans="1:17" ht="72" x14ac:dyDescent="0.3">
      <c r="A152" s="259" t="s">
        <v>737</v>
      </c>
      <c r="B152" s="270">
        <v>44849</v>
      </c>
      <c r="C152" s="263"/>
      <c r="D152" s="263" t="s">
        <v>1091</v>
      </c>
      <c r="E152" s="271" t="s">
        <v>380</v>
      </c>
      <c r="F152" s="271" t="s">
        <v>381</v>
      </c>
      <c r="G152" s="271" t="s">
        <v>382</v>
      </c>
      <c r="H152" s="265" t="s">
        <v>739</v>
      </c>
      <c r="I152" s="265" t="s">
        <v>9</v>
      </c>
      <c r="J152" s="265" t="s">
        <v>18</v>
      </c>
      <c r="K152" s="265" t="s">
        <v>824</v>
      </c>
      <c r="L152" s="265" t="s">
        <v>741</v>
      </c>
      <c r="M152" s="263" t="s">
        <v>742</v>
      </c>
      <c r="N152" s="263" t="s">
        <v>743</v>
      </c>
      <c r="O152" s="265" t="s">
        <v>11</v>
      </c>
      <c r="P152" s="271" t="s">
        <v>744</v>
      </c>
      <c r="Q152" s="264"/>
    </row>
    <row r="153" spans="1:17" ht="72" x14ac:dyDescent="0.3">
      <c r="A153" s="259" t="s">
        <v>737</v>
      </c>
      <c r="B153" s="268">
        <v>44849</v>
      </c>
      <c r="C153" s="260"/>
      <c r="D153" s="260" t="s">
        <v>1092</v>
      </c>
      <c r="E153" s="269" t="s">
        <v>383</v>
      </c>
      <c r="F153" s="269" t="s">
        <v>384</v>
      </c>
      <c r="G153" s="269" t="s">
        <v>385</v>
      </c>
      <c r="H153" s="262" t="s">
        <v>739</v>
      </c>
      <c r="I153" s="262" t="s">
        <v>9</v>
      </c>
      <c r="J153" s="262" t="s">
        <v>18</v>
      </c>
      <c r="K153" s="262" t="s">
        <v>824</v>
      </c>
      <c r="L153" s="262" t="s">
        <v>741</v>
      </c>
      <c r="M153" s="260" t="s">
        <v>1093</v>
      </c>
      <c r="N153" s="260" t="s">
        <v>743</v>
      </c>
      <c r="O153" s="262" t="s">
        <v>11</v>
      </c>
      <c r="P153" s="269" t="s">
        <v>744</v>
      </c>
      <c r="Q153" s="261"/>
    </row>
    <row r="154" spans="1:17" ht="43.2" x14ac:dyDescent="0.3">
      <c r="A154" s="259" t="s">
        <v>737</v>
      </c>
      <c r="B154" s="263" t="s">
        <v>939</v>
      </c>
      <c r="C154" s="263"/>
      <c r="D154" s="263" t="s">
        <v>1094</v>
      </c>
      <c r="E154" s="271" t="s">
        <v>386</v>
      </c>
      <c r="F154" s="271" t="s">
        <v>387</v>
      </c>
      <c r="G154" s="271" t="s">
        <v>388</v>
      </c>
      <c r="H154" s="265" t="s">
        <v>739</v>
      </c>
      <c r="I154" s="265" t="s">
        <v>9</v>
      </c>
      <c r="J154" s="265" t="s">
        <v>18</v>
      </c>
      <c r="K154" s="265" t="s">
        <v>740</v>
      </c>
      <c r="L154" s="265" t="s">
        <v>801</v>
      </c>
      <c r="M154" s="263" t="s">
        <v>959</v>
      </c>
      <c r="N154" s="263" t="s">
        <v>743</v>
      </c>
      <c r="O154" s="265" t="s">
        <v>102</v>
      </c>
      <c r="P154" s="271" t="s">
        <v>744</v>
      </c>
      <c r="Q154" s="264"/>
    </row>
    <row r="155" spans="1:17" ht="57.6" x14ac:dyDescent="0.3">
      <c r="A155" s="259" t="s">
        <v>737</v>
      </c>
      <c r="B155" s="260" t="s">
        <v>1095</v>
      </c>
      <c r="C155" s="260"/>
      <c r="D155" s="260" t="s">
        <v>1096</v>
      </c>
      <c r="E155" s="269" t="s">
        <v>389</v>
      </c>
      <c r="F155" s="269" t="s">
        <v>390</v>
      </c>
      <c r="G155" s="269" t="s">
        <v>391</v>
      </c>
      <c r="H155" s="262" t="s">
        <v>739</v>
      </c>
      <c r="I155" s="262" t="s">
        <v>9</v>
      </c>
      <c r="J155" s="262" t="s">
        <v>18</v>
      </c>
      <c r="K155" s="262" t="s">
        <v>740</v>
      </c>
      <c r="L155" s="262" t="s">
        <v>801</v>
      </c>
      <c r="M155" s="260" t="s">
        <v>959</v>
      </c>
      <c r="N155" s="260"/>
      <c r="O155" s="262" t="s">
        <v>102</v>
      </c>
      <c r="P155" s="269" t="s">
        <v>744</v>
      </c>
      <c r="Q155" s="261"/>
    </row>
    <row r="156" spans="1:17" ht="57.6" x14ac:dyDescent="0.3">
      <c r="A156" s="259" t="s">
        <v>737</v>
      </c>
      <c r="B156" s="263" t="s">
        <v>1049</v>
      </c>
      <c r="C156" s="263"/>
      <c r="D156" s="263" t="s">
        <v>1097</v>
      </c>
      <c r="E156" s="271" t="s">
        <v>392</v>
      </c>
      <c r="F156" s="271" t="s">
        <v>393</v>
      </c>
      <c r="G156" s="271" t="s">
        <v>394</v>
      </c>
      <c r="H156" s="265" t="s">
        <v>739</v>
      </c>
      <c r="I156" s="265" t="s">
        <v>9</v>
      </c>
      <c r="J156" s="265" t="s">
        <v>18</v>
      </c>
      <c r="K156" s="265" t="s">
        <v>740</v>
      </c>
      <c r="L156" s="265" t="s">
        <v>801</v>
      </c>
      <c r="M156" s="263" t="s">
        <v>959</v>
      </c>
      <c r="N156" s="263" t="s">
        <v>743</v>
      </c>
      <c r="O156" s="265" t="s">
        <v>102</v>
      </c>
      <c r="P156" s="271" t="s">
        <v>744</v>
      </c>
      <c r="Q156" s="264"/>
    </row>
    <row r="157" spans="1:17" ht="86.4" x14ac:dyDescent="0.3">
      <c r="A157" s="259" t="s">
        <v>737</v>
      </c>
      <c r="B157" s="268">
        <v>45489</v>
      </c>
      <c r="C157" s="260"/>
      <c r="D157" s="260" t="s">
        <v>1098</v>
      </c>
      <c r="E157" s="269" t="s">
        <v>395</v>
      </c>
      <c r="F157" s="269" t="s">
        <v>396</v>
      </c>
      <c r="G157" s="269" t="s">
        <v>397</v>
      </c>
      <c r="H157" s="262" t="s">
        <v>739</v>
      </c>
      <c r="I157" s="262" t="s">
        <v>9</v>
      </c>
      <c r="J157" s="262" t="s">
        <v>10</v>
      </c>
      <c r="K157" s="262" t="s">
        <v>740</v>
      </c>
      <c r="L157" s="262" t="s">
        <v>741</v>
      </c>
      <c r="M157" s="260" t="s">
        <v>1099</v>
      </c>
      <c r="N157" s="260" t="s">
        <v>755</v>
      </c>
      <c r="O157" s="262"/>
      <c r="P157" s="269" t="s">
        <v>744</v>
      </c>
      <c r="Q157" s="261"/>
    </row>
    <row r="158" spans="1:17" ht="72" x14ac:dyDescent="0.3">
      <c r="A158" s="259" t="s">
        <v>737</v>
      </c>
      <c r="B158" s="263" t="s">
        <v>1265</v>
      </c>
      <c r="C158" s="263"/>
      <c r="D158" s="263" t="s">
        <v>1100</v>
      </c>
      <c r="E158" s="271" t="s">
        <v>1101</v>
      </c>
      <c r="F158" s="271" t="s">
        <v>1102</v>
      </c>
      <c r="G158" s="271" t="s">
        <v>1103</v>
      </c>
      <c r="H158" s="265" t="s">
        <v>739</v>
      </c>
      <c r="I158" s="265" t="s">
        <v>9</v>
      </c>
      <c r="J158" s="265" t="s">
        <v>10</v>
      </c>
      <c r="K158" s="265" t="s">
        <v>740</v>
      </c>
      <c r="L158" s="265" t="s">
        <v>801</v>
      </c>
      <c r="M158" s="263" t="s">
        <v>1104</v>
      </c>
      <c r="N158" s="263" t="s">
        <v>755</v>
      </c>
      <c r="O158" s="265"/>
      <c r="P158" s="271" t="s">
        <v>744</v>
      </c>
      <c r="Q158" s="264"/>
    </row>
    <row r="159" spans="1:17" ht="86.4" x14ac:dyDescent="0.3">
      <c r="A159" s="259" t="s">
        <v>737</v>
      </c>
      <c r="B159" s="260" t="s">
        <v>1105</v>
      </c>
      <c r="C159" s="260"/>
      <c r="D159" s="260" t="s">
        <v>1106</v>
      </c>
      <c r="E159" s="269" t="s">
        <v>1107</v>
      </c>
      <c r="F159" s="269" t="s">
        <v>713</v>
      </c>
      <c r="G159" s="269" t="s">
        <v>714</v>
      </c>
      <c r="H159" s="262" t="s">
        <v>739</v>
      </c>
      <c r="I159" s="262" t="s">
        <v>9</v>
      </c>
      <c r="J159" s="262" t="s">
        <v>10</v>
      </c>
      <c r="K159" s="262" t="s">
        <v>740</v>
      </c>
      <c r="L159" s="262" t="s">
        <v>801</v>
      </c>
      <c r="M159" s="260" t="s">
        <v>1108</v>
      </c>
      <c r="N159" s="260" t="s">
        <v>755</v>
      </c>
      <c r="O159" s="262"/>
      <c r="P159" s="269" t="s">
        <v>744</v>
      </c>
      <c r="Q159" s="261"/>
    </row>
    <row r="160" spans="1:17" ht="86.4" x14ac:dyDescent="0.3">
      <c r="A160" s="259" t="s">
        <v>737</v>
      </c>
      <c r="B160" s="263" t="s">
        <v>1105</v>
      </c>
      <c r="C160" s="263"/>
      <c r="D160" s="263" t="s">
        <v>1109</v>
      </c>
      <c r="E160" s="271" t="s">
        <v>398</v>
      </c>
      <c r="F160" s="271" t="s">
        <v>399</v>
      </c>
      <c r="G160" s="271" t="s">
        <v>400</v>
      </c>
      <c r="H160" s="265" t="s">
        <v>739</v>
      </c>
      <c r="I160" s="265" t="s">
        <v>9</v>
      </c>
      <c r="J160" s="265" t="s">
        <v>10</v>
      </c>
      <c r="K160" s="265" t="s">
        <v>740</v>
      </c>
      <c r="L160" s="265" t="s">
        <v>801</v>
      </c>
      <c r="M160" s="263" t="s">
        <v>1104</v>
      </c>
      <c r="N160" s="263" t="s">
        <v>755</v>
      </c>
      <c r="O160" s="265"/>
      <c r="P160" s="271" t="s">
        <v>744</v>
      </c>
      <c r="Q160" s="264"/>
    </row>
    <row r="161" spans="1:17" ht="57.6" x14ac:dyDescent="0.3">
      <c r="A161" s="259" t="s">
        <v>737</v>
      </c>
      <c r="B161" s="260" t="s">
        <v>1297</v>
      </c>
      <c r="C161" s="260" t="s">
        <v>1110</v>
      </c>
      <c r="D161" s="260" t="s">
        <v>1111</v>
      </c>
      <c r="E161" s="269" t="s">
        <v>401</v>
      </c>
      <c r="F161" s="269" t="s">
        <v>402</v>
      </c>
      <c r="G161" s="269" t="s">
        <v>403</v>
      </c>
      <c r="H161" s="262" t="s">
        <v>739</v>
      </c>
      <c r="I161" s="262" t="s">
        <v>32</v>
      </c>
      <c r="J161" s="262" t="s">
        <v>10</v>
      </c>
      <c r="K161" s="262" t="s">
        <v>824</v>
      </c>
      <c r="L161" s="262" t="s">
        <v>1112</v>
      </c>
      <c r="M161" s="260" t="s">
        <v>1113</v>
      </c>
      <c r="N161" s="260" t="s">
        <v>743</v>
      </c>
      <c r="O161" s="262" t="s">
        <v>43</v>
      </c>
      <c r="P161" s="269" t="s">
        <v>744</v>
      </c>
      <c r="Q161" s="261"/>
    </row>
    <row r="162" spans="1:17" ht="57.6" x14ac:dyDescent="0.3">
      <c r="A162" s="259" t="s">
        <v>737</v>
      </c>
      <c r="B162" s="263" t="s">
        <v>1297</v>
      </c>
      <c r="C162" s="263" t="s">
        <v>1115</v>
      </c>
      <c r="D162" s="263" t="s">
        <v>1116</v>
      </c>
      <c r="E162" s="271" t="s">
        <v>404</v>
      </c>
      <c r="F162" s="271" t="s">
        <v>405</v>
      </c>
      <c r="G162" s="271" t="s">
        <v>406</v>
      </c>
      <c r="H162" s="265" t="s">
        <v>739</v>
      </c>
      <c r="I162" s="265" t="s">
        <v>32</v>
      </c>
      <c r="J162" s="265" t="s">
        <v>10</v>
      </c>
      <c r="K162" s="265" t="s">
        <v>824</v>
      </c>
      <c r="L162" s="265" t="s">
        <v>1112</v>
      </c>
      <c r="M162" s="263" t="s">
        <v>1113</v>
      </c>
      <c r="N162" s="263" t="s">
        <v>743</v>
      </c>
      <c r="O162" s="265" t="s">
        <v>43</v>
      </c>
      <c r="P162" s="271" t="s">
        <v>744</v>
      </c>
      <c r="Q162" s="264"/>
    </row>
    <row r="163" spans="1:17" ht="57.6" x14ac:dyDescent="0.3">
      <c r="A163" s="259" t="s">
        <v>737</v>
      </c>
      <c r="B163" s="260" t="s">
        <v>1297</v>
      </c>
      <c r="C163" s="260" t="s">
        <v>1117</v>
      </c>
      <c r="D163" s="260" t="s">
        <v>1118</v>
      </c>
      <c r="E163" s="269" t="s">
        <v>407</v>
      </c>
      <c r="F163" s="269" t="s">
        <v>408</v>
      </c>
      <c r="G163" s="269" t="s">
        <v>409</v>
      </c>
      <c r="H163" s="262" t="s">
        <v>739</v>
      </c>
      <c r="I163" s="262" t="s">
        <v>32</v>
      </c>
      <c r="J163" s="262" t="s">
        <v>10</v>
      </c>
      <c r="K163" s="262" t="s">
        <v>824</v>
      </c>
      <c r="L163" s="262" t="s">
        <v>1112</v>
      </c>
      <c r="M163" s="260" t="s">
        <v>1113</v>
      </c>
      <c r="N163" s="260" t="s">
        <v>743</v>
      </c>
      <c r="O163" s="262" t="s">
        <v>43</v>
      </c>
      <c r="P163" s="269" t="s">
        <v>744</v>
      </c>
      <c r="Q163" s="261"/>
    </row>
    <row r="164" spans="1:17" ht="57.6" x14ac:dyDescent="0.3">
      <c r="A164" s="259" t="s">
        <v>737</v>
      </c>
      <c r="B164" s="263" t="s">
        <v>1297</v>
      </c>
      <c r="C164" s="263" t="s">
        <v>1119</v>
      </c>
      <c r="D164" s="263" t="s">
        <v>1120</v>
      </c>
      <c r="E164" s="271" t="s">
        <v>410</v>
      </c>
      <c r="F164" s="271" t="s">
        <v>411</v>
      </c>
      <c r="G164" s="271" t="s">
        <v>412</v>
      </c>
      <c r="H164" s="265" t="s">
        <v>739</v>
      </c>
      <c r="I164" s="265" t="s">
        <v>32</v>
      </c>
      <c r="J164" s="265" t="s">
        <v>10</v>
      </c>
      <c r="K164" s="265" t="s">
        <v>824</v>
      </c>
      <c r="L164" s="265" t="s">
        <v>1112</v>
      </c>
      <c r="M164" s="263" t="s">
        <v>1113</v>
      </c>
      <c r="N164" s="263" t="s">
        <v>743</v>
      </c>
      <c r="O164" s="265" t="s">
        <v>43</v>
      </c>
      <c r="P164" s="271" t="s">
        <v>744</v>
      </c>
      <c r="Q164" s="264"/>
    </row>
    <row r="165" spans="1:17" ht="72" x14ac:dyDescent="0.3">
      <c r="A165" s="259" t="s">
        <v>737</v>
      </c>
      <c r="B165" s="260" t="s">
        <v>904</v>
      </c>
      <c r="C165" s="260" t="s">
        <v>1121</v>
      </c>
      <c r="D165" s="260" t="s">
        <v>1122</v>
      </c>
      <c r="E165" s="269" t="s">
        <v>413</v>
      </c>
      <c r="F165" s="269" t="s">
        <v>414</v>
      </c>
      <c r="G165" s="269" t="s">
        <v>415</v>
      </c>
      <c r="H165" s="262" t="s">
        <v>762</v>
      </c>
      <c r="I165" s="262" t="s">
        <v>32</v>
      </c>
      <c r="J165" s="262" t="s">
        <v>10</v>
      </c>
      <c r="K165" s="262" t="s">
        <v>763</v>
      </c>
      <c r="L165" s="262" t="s">
        <v>764</v>
      </c>
      <c r="M165" s="260" t="s">
        <v>936</v>
      </c>
      <c r="N165" s="260" t="s">
        <v>743</v>
      </c>
      <c r="O165" s="262" t="s">
        <v>168</v>
      </c>
      <c r="P165" s="269" t="s">
        <v>744</v>
      </c>
      <c r="Q165" s="261"/>
    </row>
    <row r="166" spans="1:17" ht="72" x14ac:dyDescent="0.3">
      <c r="A166" s="259" t="s">
        <v>737</v>
      </c>
      <c r="B166" s="263" t="s">
        <v>904</v>
      </c>
      <c r="C166" s="263" t="s">
        <v>1123</v>
      </c>
      <c r="D166" s="263" t="s">
        <v>1124</v>
      </c>
      <c r="E166" s="271" t="s">
        <v>416</v>
      </c>
      <c r="F166" s="271" t="s">
        <v>417</v>
      </c>
      <c r="G166" s="271" t="s">
        <v>418</v>
      </c>
      <c r="H166" s="265" t="s">
        <v>762</v>
      </c>
      <c r="I166" s="265" t="s">
        <v>32</v>
      </c>
      <c r="J166" s="265" t="s">
        <v>10</v>
      </c>
      <c r="K166" s="265" t="s">
        <v>763</v>
      </c>
      <c r="L166" s="265" t="s">
        <v>764</v>
      </c>
      <c r="M166" s="263" t="s">
        <v>936</v>
      </c>
      <c r="N166" s="263" t="s">
        <v>743</v>
      </c>
      <c r="O166" s="265" t="s">
        <v>168</v>
      </c>
      <c r="P166" s="271" t="s">
        <v>744</v>
      </c>
      <c r="Q166" s="264"/>
    </row>
    <row r="167" spans="1:17" ht="43.2" x14ac:dyDescent="0.3">
      <c r="A167" s="259" t="s">
        <v>737</v>
      </c>
      <c r="B167" s="260" t="s">
        <v>811</v>
      </c>
      <c r="C167" s="260" t="s">
        <v>1125</v>
      </c>
      <c r="D167" s="260" t="s">
        <v>1126</v>
      </c>
      <c r="E167" s="269" t="s">
        <v>419</v>
      </c>
      <c r="F167" s="269" t="s">
        <v>581</v>
      </c>
      <c r="G167" s="269" t="s">
        <v>582</v>
      </c>
      <c r="H167" s="262" t="s">
        <v>739</v>
      </c>
      <c r="I167" s="262" t="s">
        <v>32</v>
      </c>
      <c r="J167" s="262" t="s">
        <v>10</v>
      </c>
      <c r="K167" s="262" t="s">
        <v>763</v>
      </c>
      <c r="L167" s="262" t="s">
        <v>814</v>
      </c>
      <c r="M167" s="260" t="s">
        <v>871</v>
      </c>
      <c r="N167" s="260" t="s">
        <v>743</v>
      </c>
      <c r="O167" s="262" t="s">
        <v>575</v>
      </c>
      <c r="P167" s="269" t="s">
        <v>744</v>
      </c>
      <c r="Q167" s="261"/>
    </row>
    <row r="168" spans="1:17" ht="43.2" x14ac:dyDescent="0.3">
      <c r="A168" s="259" t="s">
        <v>737</v>
      </c>
      <c r="B168" s="263" t="s">
        <v>811</v>
      </c>
      <c r="C168" s="263" t="s">
        <v>1127</v>
      </c>
      <c r="D168" s="263" t="s">
        <v>1128</v>
      </c>
      <c r="E168" s="271" t="s">
        <v>421</v>
      </c>
      <c r="F168" s="271" t="s">
        <v>583</v>
      </c>
      <c r="G168" s="271" t="s">
        <v>584</v>
      </c>
      <c r="H168" s="265" t="s">
        <v>739</v>
      </c>
      <c r="I168" s="265" t="s">
        <v>32</v>
      </c>
      <c r="J168" s="265" t="s">
        <v>10</v>
      </c>
      <c r="K168" s="265" t="s">
        <v>763</v>
      </c>
      <c r="L168" s="265" t="s">
        <v>814</v>
      </c>
      <c r="M168" s="263" t="s">
        <v>871</v>
      </c>
      <c r="N168" s="263" t="s">
        <v>743</v>
      </c>
      <c r="O168" s="265" t="s">
        <v>420</v>
      </c>
      <c r="P168" s="271" t="s">
        <v>744</v>
      </c>
      <c r="Q168" s="264"/>
    </row>
    <row r="169" spans="1:17" ht="72" x14ac:dyDescent="0.3">
      <c r="A169" s="259" t="s">
        <v>737</v>
      </c>
      <c r="B169" s="260" t="s">
        <v>1129</v>
      </c>
      <c r="C169" s="260"/>
      <c r="D169" s="260" t="s">
        <v>1130</v>
      </c>
      <c r="E169" s="269" t="s">
        <v>422</v>
      </c>
      <c r="F169" s="269" t="s">
        <v>423</v>
      </c>
      <c r="G169" s="269" t="s">
        <v>424</v>
      </c>
      <c r="H169" s="262" t="s">
        <v>739</v>
      </c>
      <c r="I169" s="262" t="s">
        <v>9</v>
      </c>
      <c r="J169" s="262" t="s">
        <v>10</v>
      </c>
      <c r="K169" s="262" t="s">
        <v>740</v>
      </c>
      <c r="L169" s="262" t="s">
        <v>827</v>
      </c>
      <c r="M169" s="260" t="s">
        <v>1131</v>
      </c>
      <c r="N169" s="260" t="s">
        <v>743</v>
      </c>
      <c r="O169" s="262" t="s">
        <v>102</v>
      </c>
      <c r="P169" s="269" t="s">
        <v>744</v>
      </c>
      <c r="Q169" s="261"/>
    </row>
    <row r="170" spans="1:17" ht="72" x14ac:dyDescent="0.3">
      <c r="A170" s="259" t="s">
        <v>737</v>
      </c>
      <c r="B170" s="263" t="s">
        <v>1129</v>
      </c>
      <c r="C170" s="263"/>
      <c r="D170" s="263" t="s">
        <v>1132</v>
      </c>
      <c r="E170" s="271" t="s">
        <v>425</v>
      </c>
      <c r="F170" s="271" t="s">
        <v>426</v>
      </c>
      <c r="G170" s="271" t="s">
        <v>427</v>
      </c>
      <c r="H170" s="265" t="s">
        <v>739</v>
      </c>
      <c r="I170" s="265" t="s">
        <v>9</v>
      </c>
      <c r="J170" s="265" t="s">
        <v>10</v>
      </c>
      <c r="K170" s="265" t="s">
        <v>740</v>
      </c>
      <c r="L170" s="265" t="s">
        <v>827</v>
      </c>
      <c r="M170" s="263" t="s">
        <v>1131</v>
      </c>
      <c r="N170" s="263" t="s">
        <v>743</v>
      </c>
      <c r="O170" s="265" t="s">
        <v>102</v>
      </c>
      <c r="P170" s="271" t="s">
        <v>744</v>
      </c>
      <c r="Q170" s="264"/>
    </row>
    <row r="171" spans="1:17" ht="72" x14ac:dyDescent="0.3">
      <c r="A171" s="259" t="s">
        <v>737</v>
      </c>
      <c r="B171" s="260" t="s">
        <v>1129</v>
      </c>
      <c r="C171" s="260"/>
      <c r="D171" s="260" t="s">
        <v>1133</v>
      </c>
      <c r="E171" s="269" t="s">
        <v>428</v>
      </c>
      <c r="F171" s="269" t="s">
        <v>585</v>
      </c>
      <c r="G171" s="269" t="s">
        <v>586</v>
      </c>
      <c r="H171" s="262" t="s">
        <v>739</v>
      </c>
      <c r="I171" s="262" t="s">
        <v>9</v>
      </c>
      <c r="J171" s="262" t="s">
        <v>10</v>
      </c>
      <c r="K171" s="262" t="s">
        <v>740</v>
      </c>
      <c r="L171" s="262" t="s">
        <v>827</v>
      </c>
      <c r="M171" s="260" t="s">
        <v>1131</v>
      </c>
      <c r="N171" s="260" t="s">
        <v>743</v>
      </c>
      <c r="O171" s="262" t="s">
        <v>102</v>
      </c>
      <c r="P171" s="269" t="s">
        <v>744</v>
      </c>
      <c r="Q171" s="261"/>
    </row>
    <row r="172" spans="1:17" ht="72" x14ac:dyDescent="0.3">
      <c r="A172" s="259" t="s">
        <v>737</v>
      </c>
      <c r="B172" s="263" t="s">
        <v>804</v>
      </c>
      <c r="C172" s="263"/>
      <c r="D172" s="263" t="s">
        <v>1134</v>
      </c>
      <c r="E172" s="271" t="s">
        <v>429</v>
      </c>
      <c r="F172" s="271" t="s">
        <v>430</v>
      </c>
      <c r="G172" s="271" t="s">
        <v>431</v>
      </c>
      <c r="H172" s="265" t="s">
        <v>739</v>
      </c>
      <c r="I172" s="265" t="s">
        <v>9</v>
      </c>
      <c r="J172" s="265" t="s">
        <v>10</v>
      </c>
      <c r="K172" s="265" t="s">
        <v>740</v>
      </c>
      <c r="L172" s="265" t="s">
        <v>751</v>
      </c>
      <c r="M172" s="263" t="s">
        <v>1135</v>
      </c>
      <c r="N172" s="263" t="s">
        <v>755</v>
      </c>
      <c r="O172" s="265"/>
      <c r="P172" s="271" t="s">
        <v>744</v>
      </c>
      <c r="Q172" s="264"/>
    </row>
    <row r="173" spans="1:17" ht="57.6" x14ac:dyDescent="0.3">
      <c r="A173" s="259" t="s">
        <v>737</v>
      </c>
      <c r="B173" s="260" t="s">
        <v>1262</v>
      </c>
      <c r="C173" s="260"/>
      <c r="D173" s="260" t="s">
        <v>1136</v>
      </c>
      <c r="E173" s="269" t="s">
        <v>432</v>
      </c>
      <c r="F173" s="269" t="s">
        <v>433</v>
      </c>
      <c r="G173" s="269" t="s">
        <v>434</v>
      </c>
      <c r="H173" s="262" t="s">
        <v>739</v>
      </c>
      <c r="I173" s="262" t="s">
        <v>9</v>
      </c>
      <c r="J173" s="262" t="s">
        <v>10</v>
      </c>
      <c r="K173" s="262" t="s">
        <v>763</v>
      </c>
      <c r="L173" s="262" t="s">
        <v>764</v>
      </c>
      <c r="M173" s="260" t="s">
        <v>1137</v>
      </c>
      <c r="N173" s="260" t="s">
        <v>743</v>
      </c>
      <c r="O173" s="262" t="s">
        <v>43</v>
      </c>
      <c r="P173" s="269" t="s">
        <v>744</v>
      </c>
      <c r="Q173" s="261"/>
    </row>
    <row r="174" spans="1:17" ht="57.6" x14ac:dyDescent="0.3">
      <c r="A174" s="259" t="s">
        <v>737</v>
      </c>
      <c r="B174" s="263" t="s">
        <v>1262</v>
      </c>
      <c r="C174" s="263"/>
      <c r="D174" s="263" t="s">
        <v>1138</v>
      </c>
      <c r="E174" s="271" t="s">
        <v>435</v>
      </c>
      <c r="F174" s="271" t="s">
        <v>436</v>
      </c>
      <c r="G174" s="271" t="s">
        <v>437</v>
      </c>
      <c r="H174" s="265" t="s">
        <v>739</v>
      </c>
      <c r="I174" s="265" t="s">
        <v>9</v>
      </c>
      <c r="J174" s="265" t="s">
        <v>10</v>
      </c>
      <c r="K174" s="265" t="s">
        <v>763</v>
      </c>
      <c r="L174" s="265" t="s">
        <v>764</v>
      </c>
      <c r="M174" s="263" t="s">
        <v>1137</v>
      </c>
      <c r="N174" s="263" t="s">
        <v>743</v>
      </c>
      <c r="O174" s="265" t="s">
        <v>438</v>
      </c>
      <c r="P174" s="271" t="s">
        <v>744</v>
      </c>
      <c r="Q174" s="264"/>
    </row>
    <row r="175" spans="1:17" ht="100.8" x14ac:dyDescent="0.3">
      <c r="A175" s="259" t="s">
        <v>737</v>
      </c>
      <c r="B175" s="260" t="s">
        <v>929</v>
      </c>
      <c r="C175" s="260" t="s">
        <v>1139</v>
      </c>
      <c r="D175" s="260" t="s">
        <v>1140</v>
      </c>
      <c r="E175" s="269" t="s">
        <v>715</v>
      </c>
      <c r="F175" s="269" t="s">
        <v>716</v>
      </c>
      <c r="G175" s="269" t="s">
        <v>717</v>
      </c>
      <c r="H175" s="262" t="s">
        <v>762</v>
      </c>
      <c r="I175" s="262" t="s">
        <v>32</v>
      </c>
      <c r="J175" s="262" t="s">
        <v>18</v>
      </c>
      <c r="K175" s="262" t="s">
        <v>763</v>
      </c>
      <c r="L175" s="262" t="s">
        <v>764</v>
      </c>
      <c r="M175" s="260" t="s">
        <v>932</v>
      </c>
      <c r="N175" s="260" t="s">
        <v>743</v>
      </c>
      <c r="O175" s="262" t="s">
        <v>59</v>
      </c>
      <c r="P175" s="269" t="s">
        <v>744</v>
      </c>
      <c r="Q175" s="261"/>
    </row>
    <row r="176" spans="1:17" ht="86.4" x14ac:dyDescent="0.3">
      <c r="A176" s="259" t="s">
        <v>737</v>
      </c>
      <c r="B176" s="263" t="s">
        <v>865</v>
      </c>
      <c r="C176" s="263"/>
      <c r="D176" s="263" t="s">
        <v>1141</v>
      </c>
      <c r="E176" s="271" t="s">
        <v>439</v>
      </c>
      <c r="F176" s="271" t="s">
        <v>440</v>
      </c>
      <c r="G176" s="271" t="s">
        <v>441</v>
      </c>
      <c r="H176" s="265" t="s">
        <v>739</v>
      </c>
      <c r="I176" s="265" t="s">
        <v>9</v>
      </c>
      <c r="J176" s="265" t="s">
        <v>18</v>
      </c>
      <c r="K176" s="265" t="s">
        <v>1142</v>
      </c>
      <c r="L176" s="265" t="s">
        <v>798</v>
      </c>
      <c r="M176" s="263" t="s">
        <v>893</v>
      </c>
      <c r="N176" s="263" t="s">
        <v>743</v>
      </c>
      <c r="O176" s="265" t="s">
        <v>115</v>
      </c>
      <c r="P176" s="271" t="s">
        <v>744</v>
      </c>
      <c r="Q176" s="264"/>
    </row>
    <row r="177" spans="1:17" ht="86.4" x14ac:dyDescent="0.3">
      <c r="A177" s="259" t="s">
        <v>737</v>
      </c>
      <c r="B177" s="260" t="s">
        <v>865</v>
      </c>
      <c r="C177" s="260"/>
      <c r="D177" s="260" t="s">
        <v>1143</v>
      </c>
      <c r="E177" s="269" t="s">
        <v>442</v>
      </c>
      <c r="F177" s="269" t="s">
        <v>443</v>
      </c>
      <c r="G177" s="269" t="s">
        <v>444</v>
      </c>
      <c r="H177" s="262" t="s">
        <v>739</v>
      </c>
      <c r="I177" s="262" t="s">
        <v>9</v>
      </c>
      <c r="J177" s="262" t="s">
        <v>18</v>
      </c>
      <c r="K177" s="262" t="s">
        <v>1142</v>
      </c>
      <c r="L177" s="262" t="s">
        <v>798</v>
      </c>
      <c r="M177" s="260" t="s">
        <v>1144</v>
      </c>
      <c r="N177" s="260" t="s">
        <v>743</v>
      </c>
      <c r="O177" s="262" t="s">
        <v>115</v>
      </c>
      <c r="P177" s="269" t="s">
        <v>744</v>
      </c>
      <c r="Q177" s="261"/>
    </row>
    <row r="178" spans="1:17" ht="86.4" x14ac:dyDescent="0.3">
      <c r="A178" s="259" t="s">
        <v>737</v>
      </c>
      <c r="B178" s="263" t="s">
        <v>865</v>
      </c>
      <c r="C178" s="263"/>
      <c r="D178" s="263" t="s">
        <v>1145</v>
      </c>
      <c r="E178" s="271" t="s">
        <v>445</v>
      </c>
      <c r="F178" s="271" t="s">
        <v>446</v>
      </c>
      <c r="G178" s="271" t="s">
        <v>447</v>
      </c>
      <c r="H178" s="265" t="s">
        <v>739</v>
      </c>
      <c r="I178" s="265" t="s">
        <v>9</v>
      </c>
      <c r="J178" s="265" t="s">
        <v>18</v>
      </c>
      <c r="K178" s="265" t="s">
        <v>1142</v>
      </c>
      <c r="L178" s="265" t="s">
        <v>798</v>
      </c>
      <c r="M178" s="263" t="s">
        <v>893</v>
      </c>
      <c r="N178" s="263" t="s">
        <v>743</v>
      </c>
      <c r="O178" s="265" t="s">
        <v>115</v>
      </c>
      <c r="P178" s="271" t="s">
        <v>744</v>
      </c>
      <c r="Q178" s="264"/>
    </row>
    <row r="179" spans="1:17" ht="86.4" x14ac:dyDescent="0.3">
      <c r="A179" s="259" t="s">
        <v>737</v>
      </c>
      <c r="B179" s="260" t="s">
        <v>865</v>
      </c>
      <c r="C179" s="260"/>
      <c r="D179" s="260" t="s">
        <v>1146</v>
      </c>
      <c r="E179" s="269" t="s">
        <v>448</v>
      </c>
      <c r="F179" s="269" t="s">
        <v>449</v>
      </c>
      <c r="G179" s="269" t="s">
        <v>450</v>
      </c>
      <c r="H179" s="262" t="s">
        <v>739</v>
      </c>
      <c r="I179" s="262" t="s">
        <v>9</v>
      </c>
      <c r="J179" s="262" t="s">
        <v>18</v>
      </c>
      <c r="K179" s="262" t="s">
        <v>1142</v>
      </c>
      <c r="L179" s="262" t="s">
        <v>798</v>
      </c>
      <c r="M179" s="260" t="s">
        <v>1144</v>
      </c>
      <c r="N179" s="260" t="s">
        <v>743</v>
      </c>
      <c r="O179" s="262" t="s">
        <v>115</v>
      </c>
      <c r="P179" s="269" t="s">
        <v>744</v>
      </c>
      <c r="Q179" s="261"/>
    </row>
    <row r="180" spans="1:17" ht="86.4" x14ac:dyDescent="0.3">
      <c r="A180" s="259" t="s">
        <v>737</v>
      </c>
      <c r="B180" s="263" t="s">
        <v>865</v>
      </c>
      <c r="C180" s="263"/>
      <c r="D180" s="263" t="s">
        <v>1147</v>
      </c>
      <c r="E180" s="271" t="s">
        <v>451</v>
      </c>
      <c r="F180" s="271" t="s">
        <v>452</v>
      </c>
      <c r="G180" s="271" t="s">
        <v>453</v>
      </c>
      <c r="H180" s="265" t="s">
        <v>739</v>
      </c>
      <c r="I180" s="265" t="s">
        <v>9</v>
      </c>
      <c r="J180" s="265" t="s">
        <v>18</v>
      </c>
      <c r="K180" s="265" t="s">
        <v>1142</v>
      </c>
      <c r="L180" s="265" t="s">
        <v>798</v>
      </c>
      <c r="M180" s="263" t="s">
        <v>893</v>
      </c>
      <c r="N180" s="263" t="s">
        <v>743</v>
      </c>
      <c r="O180" s="265" t="s">
        <v>115</v>
      </c>
      <c r="P180" s="271" t="s">
        <v>744</v>
      </c>
      <c r="Q180" s="264"/>
    </row>
    <row r="181" spans="1:17" ht="72" x14ac:dyDescent="0.3">
      <c r="A181" s="259" t="s">
        <v>737</v>
      </c>
      <c r="B181" s="260" t="s">
        <v>865</v>
      </c>
      <c r="C181" s="260"/>
      <c r="D181" s="260" t="s">
        <v>1148</v>
      </c>
      <c r="E181" s="269" t="s">
        <v>454</v>
      </c>
      <c r="F181" s="269" t="s">
        <v>455</v>
      </c>
      <c r="G181" s="269" t="s">
        <v>456</v>
      </c>
      <c r="H181" s="262" t="s">
        <v>739</v>
      </c>
      <c r="I181" s="262" t="s">
        <v>9</v>
      </c>
      <c r="J181" s="262" t="s">
        <v>18</v>
      </c>
      <c r="K181" s="262" t="s">
        <v>1142</v>
      </c>
      <c r="L181" s="262" t="s">
        <v>798</v>
      </c>
      <c r="M181" s="260" t="s">
        <v>1144</v>
      </c>
      <c r="N181" s="260" t="s">
        <v>743</v>
      </c>
      <c r="O181" s="262" t="s">
        <v>115</v>
      </c>
      <c r="P181" s="269" t="s">
        <v>744</v>
      </c>
      <c r="Q181" s="261"/>
    </row>
    <row r="182" spans="1:17" ht="72" x14ac:dyDescent="0.3">
      <c r="A182" s="259" t="s">
        <v>737</v>
      </c>
      <c r="B182" s="263" t="s">
        <v>865</v>
      </c>
      <c r="C182" s="263"/>
      <c r="D182" s="263" t="s">
        <v>1149</v>
      </c>
      <c r="E182" s="271" t="s">
        <v>457</v>
      </c>
      <c r="F182" s="271" t="s">
        <v>458</v>
      </c>
      <c r="G182" s="271" t="s">
        <v>459</v>
      </c>
      <c r="H182" s="265" t="s">
        <v>739</v>
      </c>
      <c r="I182" s="265" t="s">
        <v>9</v>
      </c>
      <c r="J182" s="265" t="s">
        <v>18</v>
      </c>
      <c r="K182" s="265" t="s">
        <v>1142</v>
      </c>
      <c r="L182" s="265" t="s">
        <v>798</v>
      </c>
      <c r="M182" s="263" t="s">
        <v>1144</v>
      </c>
      <c r="N182" s="263" t="s">
        <v>743</v>
      </c>
      <c r="O182" s="265" t="s">
        <v>115</v>
      </c>
      <c r="P182" s="271" t="s">
        <v>744</v>
      </c>
      <c r="Q182" s="264"/>
    </row>
    <row r="183" spans="1:17" ht="86.4" x14ac:dyDescent="0.3">
      <c r="A183" s="259" t="s">
        <v>737</v>
      </c>
      <c r="B183" s="260" t="s">
        <v>865</v>
      </c>
      <c r="C183" s="260"/>
      <c r="D183" s="260" t="s">
        <v>1150</v>
      </c>
      <c r="E183" s="269" t="s">
        <v>460</v>
      </c>
      <c r="F183" s="269" t="s">
        <v>461</v>
      </c>
      <c r="G183" s="269" t="s">
        <v>462</v>
      </c>
      <c r="H183" s="262" t="s">
        <v>739</v>
      </c>
      <c r="I183" s="262" t="s">
        <v>9</v>
      </c>
      <c r="J183" s="262" t="s">
        <v>18</v>
      </c>
      <c r="K183" s="262" t="s">
        <v>1142</v>
      </c>
      <c r="L183" s="262" t="s">
        <v>798</v>
      </c>
      <c r="M183" s="260" t="s">
        <v>1144</v>
      </c>
      <c r="N183" s="260" t="s">
        <v>743</v>
      </c>
      <c r="O183" s="262" t="s">
        <v>115</v>
      </c>
      <c r="P183" s="269" t="s">
        <v>744</v>
      </c>
      <c r="Q183" s="261"/>
    </row>
    <row r="184" spans="1:17" ht="86.4" x14ac:dyDescent="0.3">
      <c r="A184" s="259" t="s">
        <v>737</v>
      </c>
      <c r="B184" s="263" t="s">
        <v>865</v>
      </c>
      <c r="C184" s="263"/>
      <c r="D184" s="263" t="s">
        <v>1151</v>
      </c>
      <c r="E184" s="271" t="s">
        <v>463</v>
      </c>
      <c r="F184" s="271" t="s">
        <v>464</v>
      </c>
      <c r="G184" s="271" t="s">
        <v>465</v>
      </c>
      <c r="H184" s="265" t="s">
        <v>739</v>
      </c>
      <c r="I184" s="265" t="s">
        <v>9</v>
      </c>
      <c r="J184" s="265" t="s">
        <v>18</v>
      </c>
      <c r="K184" s="265" t="s">
        <v>1142</v>
      </c>
      <c r="L184" s="265" t="s">
        <v>798</v>
      </c>
      <c r="M184" s="263" t="s">
        <v>1144</v>
      </c>
      <c r="N184" s="263" t="s">
        <v>743</v>
      </c>
      <c r="O184" s="265" t="s">
        <v>115</v>
      </c>
      <c r="P184" s="271" t="s">
        <v>744</v>
      </c>
      <c r="Q184" s="264"/>
    </row>
    <row r="185" spans="1:17" ht="86.4" x14ac:dyDescent="0.3">
      <c r="A185" s="259" t="s">
        <v>737</v>
      </c>
      <c r="B185" s="260" t="s">
        <v>865</v>
      </c>
      <c r="C185" s="260"/>
      <c r="D185" s="260" t="s">
        <v>1152</v>
      </c>
      <c r="E185" s="269" t="s">
        <v>466</v>
      </c>
      <c r="F185" s="269" t="s">
        <v>467</v>
      </c>
      <c r="G185" s="269" t="s">
        <v>468</v>
      </c>
      <c r="H185" s="262" t="s">
        <v>739</v>
      </c>
      <c r="I185" s="262" t="s">
        <v>9</v>
      </c>
      <c r="J185" s="262" t="s">
        <v>18</v>
      </c>
      <c r="K185" s="262" t="s">
        <v>1142</v>
      </c>
      <c r="L185" s="262" t="s">
        <v>798</v>
      </c>
      <c r="M185" s="260" t="s">
        <v>893</v>
      </c>
      <c r="N185" s="260" t="s">
        <v>743</v>
      </c>
      <c r="O185" s="262" t="s">
        <v>115</v>
      </c>
      <c r="P185" s="269" t="s">
        <v>744</v>
      </c>
      <c r="Q185" s="261"/>
    </row>
    <row r="186" spans="1:17" ht="86.4" x14ac:dyDescent="0.3">
      <c r="A186" s="259" t="s">
        <v>737</v>
      </c>
      <c r="B186" s="263" t="s">
        <v>865</v>
      </c>
      <c r="C186" s="263"/>
      <c r="D186" s="263" t="s">
        <v>1153</v>
      </c>
      <c r="E186" s="271" t="s">
        <v>469</v>
      </c>
      <c r="F186" s="271" t="s">
        <v>470</v>
      </c>
      <c r="G186" s="271" t="s">
        <v>471</v>
      </c>
      <c r="H186" s="265" t="s">
        <v>739</v>
      </c>
      <c r="I186" s="265" t="s">
        <v>9</v>
      </c>
      <c r="J186" s="265" t="s">
        <v>18</v>
      </c>
      <c r="K186" s="265" t="s">
        <v>1142</v>
      </c>
      <c r="L186" s="265" t="s">
        <v>798</v>
      </c>
      <c r="M186" s="263" t="s">
        <v>1144</v>
      </c>
      <c r="N186" s="263" t="s">
        <v>743</v>
      </c>
      <c r="O186" s="265" t="s">
        <v>115</v>
      </c>
      <c r="P186" s="271" t="s">
        <v>744</v>
      </c>
      <c r="Q186" s="264"/>
    </row>
    <row r="187" spans="1:17" ht="57.6" x14ac:dyDescent="0.3">
      <c r="A187" s="259" t="s">
        <v>737</v>
      </c>
      <c r="B187" s="268">
        <v>44910</v>
      </c>
      <c r="C187" s="260" t="s">
        <v>1154</v>
      </c>
      <c r="D187" s="260" t="s">
        <v>1155</v>
      </c>
      <c r="E187" s="269" t="s">
        <v>472</v>
      </c>
      <c r="F187" s="269" t="s">
        <v>473</v>
      </c>
      <c r="G187" s="269" t="s">
        <v>474</v>
      </c>
      <c r="H187" s="262" t="s">
        <v>809</v>
      </c>
      <c r="I187" s="262" t="s">
        <v>32</v>
      </c>
      <c r="J187" s="262" t="s">
        <v>18</v>
      </c>
      <c r="K187" s="262" t="s">
        <v>824</v>
      </c>
      <c r="L187" s="262" t="s">
        <v>741</v>
      </c>
      <c r="M187" s="260" t="s">
        <v>1156</v>
      </c>
      <c r="N187" s="260" t="s">
        <v>755</v>
      </c>
      <c r="O187" s="262"/>
      <c r="P187" s="269" t="s">
        <v>744</v>
      </c>
      <c r="Q187" s="261"/>
    </row>
    <row r="188" spans="1:17" ht="57.6" x14ac:dyDescent="0.3">
      <c r="A188" s="259" t="s">
        <v>737</v>
      </c>
      <c r="B188" s="270">
        <v>44910</v>
      </c>
      <c r="C188" s="263" t="s">
        <v>1157</v>
      </c>
      <c r="D188" s="263" t="s">
        <v>1158</v>
      </c>
      <c r="E188" s="271" t="s">
        <v>475</v>
      </c>
      <c r="F188" s="271" t="s">
        <v>476</v>
      </c>
      <c r="G188" s="271" t="s">
        <v>477</v>
      </c>
      <c r="H188" s="265" t="s">
        <v>809</v>
      </c>
      <c r="I188" s="265" t="s">
        <v>32</v>
      </c>
      <c r="J188" s="265" t="s">
        <v>18</v>
      </c>
      <c r="K188" s="265" t="s">
        <v>824</v>
      </c>
      <c r="L188" s="265" t="s">
        <v>741</v>
      </c>
      <c r="M188" s="263" t="s">
        <v>1156</v>
      </c>
      <c r="N188" s="263" t="s">
        <v>755</v>
      </c>
      <c r="O188" s="265"/>
      <c r="P188" s="271" t="s">
        <v>744</v>
      </c>
      <c r="Q188" s="264"/>
    </row>
    <row r="189" spans="1:17" ht="72" x14ac:dyDescent="0.3">
      <c r="A189" s="259" t="s">
        <v>737</v>
      </c>
      <c r="B189" s="260" t="s">
        <v>1159</v>
      </c>
      <c r="C189" s="260" t="s">
        <v>1160</v>
      </c>
      <c r="D189" s="260" t="s">
        <v>1161</v>
      </c>
      <c r="E189" s="269" t="s">
        <v>478</v>
      </c>
      <c r="F189" s="269" t="s">
        <v>479</v>
      </c>
      <c r="G189" s="269" t="s">
        <v>480</v>
      </c>
      <c r="H189" s="262" t="s">
        <v>809</v>
      </c>
      <c r="I189" s="262" t="s">
        <v>32</v>
      </c>
      <c r="J189" s="262" t="s">
        <v>18</v>
      </c>
      <c r="K189" s="262" t="s">
        <v>740</v>
      </c>
      <c r="L189" s="262" t="s">
        <v>801</v>
      </c>
      <c r="M189" s="260" t="s">
        <v>1162</v>
      </c>
      <c r="N189" s="260" t="s">
        <v>755</v>
      </c>
      <c r="O189" s="262"/>
      <c r="P189" s="269" t="s">
        <v>744</v>
      </c>
      <c r="Q189" s="261"/>
    </row>
    <row r="190" spans="1:17" ht="72" x14ac:dyDescent="0.3">
      <c r="A190" s="259" t="s">
        <v>737</v>
      </c>
      <c r="B190" s="263" t="s">
        <v>1163</v>
      </c>
      <c r="C190" s="263" t="s">
        <v>1164</v>
      </c>
      <c r="D190" s="263" t="s">
        <v>1165</v>
      </c>
      <c r="E190" s="271" t="s">
        <v>481</v>
      </c>
      <c r="F190" s="271" t="s">
        <v>482</v>
      </c>
      <c r="G190" s="271" t="s">
        <v>483</v>
      </c>
      <c r="H190" s="265" t="s">
        <v>739</v>
      </c>
      <c r="I190" s="265" t="s">
        <v>32</v>
      </c>
      <c r="J190" s="265" t="s">
        <v>18</v>
      </c>
      <c r="K190" s="265" t="s">
        <v>763</v>
      </c>
      <c r="L190" s="265" t="s">
        <v>764</v>
      </c>
      <c r="M190" s="263" t="s">
        <v>1166</v>
      </c>
      <c r="N190" s="263" t="s">
        <v>743</v>
      </c>
      <c r="O190" s="265" t="s">
        <v>484</v>
      </c>
      <c r="P190" s="271" t="s">
        <v>744</v>
      </c>
      <c r="Q190" s="264"/>
    </row>
    <row r="191" spans="1:17" ht="72" x14ac:dyDescent="0.3">
      <c r="A191" s="259" t="s">
        <v>737</v>
      </c>
      <c r="B191" s="260" t="s">
        <v>1163</v>
      </c>
      <c r="C191" s="260" t="s">
        <v>1167</v>
      </c>
      <c r="D191" s="260" t="s">
        <v>1168</v>
      </c>
      <c r="E191" s="269" t="s">
        <v>485</v>
      </c>
      <c r="F191" s="269" t="s">
        <v>486</v>
      </c>
      <c r="G191" s="269" t="s">
        <v>487</v>
      </c>
      <c r="H191" s="262" t="s">
        <v>739</v>
      </c>
      <c r="I191" s="262" t="s">
        <v>32</v>
      </c>
      <c r="J191" s="262" t="s">
        <v>18</v>
      </c>
      <c r="K191" s="262" t="s">
        <v>763</v>
      </c>
      <c r="L191" s="262" t="s">
        <v>764</v>
      </c>
      <c r="M191" s="260" t="s">
        <v>1166</v>
      </c>
      <c r="N191" s="260" t="s">
        <v>743</v>
      </c>
      <c r="O191" s="262" t="s">
        <v>484</v>
      </c>
      <c r="P191" s="269" t="s">
        <v>744</v>
      </c>
      <c r="Q191" s="261"/>
    </row>
    <row r="192" spans="1:17" ht="72" x14ac:dyDescent="0.3">
      <c r="A192" s="259" t="s">
        <v>737</v>
      </c>
      <c r="B192" s="263" t="s">
        <v>1163</v>
      </c>
      <c r="C192" s="263" t="s">
        <v>1169</v>
      </c>
      <c r="D192" s="263" t="s">
        <v>1170</v>
      </c>
      <c r="E192" s="271" t="s">
        <v>488</v>
      </c>
      <c r="F192" s="271" t="s">
        <v>489</v>
      </c>
      <c r="G192" s="271" t="s">
        <v>490</v>
      </c>
      <c r="H192" s="265" t="s">
        <v>739</v>
      </c>
      <c r="I192" s="265" t="s">
        <v>32</v>
      </c>
      <c r="J192" s="265" t="s">
        <v>18</v>
      </c>
      <c r="K192" s="265" t="s">
        <v>763</v>
      </c>
      <c r="L192" s="265" t="s">
        <v>764</v>
      </c>
      <c r="M192" s="263" t="s">
        <v>1166</v>
      </c>
      <c r="N192" s="263" t="s">
        <v>743</v>
      </c>
      <c r="O192" s="265" t="s">
        <v>484</v>
      </c>
      <c r="P192" s="271" t="s">
        <v>744</v>
      </c>
      <c r="Q192" s="264"/>
    </row>
    <row r="193" spans="1:17" ht="72" x14ac:dyDescent="0.3">
      <c r="A193" s="259" t="s">
        <v>737</v>
      </c>
      <c r="B193" s="260" t="s">
        <v>1163</v>
      </c>
      <c r="C193" s="260" t="s">
        <v>1171</v>
      </c>
      <c r="D193" s="260" t="s">
        <v>1172</v>
      </c>
      <c r="E193" s="269" t="s">
        <v>491</v>
      </c>
      <c r="F193" s="269" t="s">
        <v>492</v>
      </c>
      <c r="G193" s="269" t="s">
        <v>493</v>
      </c>
      <c r="H193" s="262" t="s">
        <v>739</v>
      </c>
      <c r="I193" s="262" t="s">
        <v>32</v>
      </c>
      <c r="J193" s="262" t="s">
        <v>18</v>
      </c>
      <c r="K193" s="262" t="s">
        <v>763</v>
      </c>
      <c r="L193" s="262" t="s">
        <v>764</v>
      </c>
      <c r="M193" s="260" t="s">
        <v>1166</v>
      </c>
      <c r="N193" s="260" t="s">
        <v>743</v>
      </c>
      <c r="O193" s="262" t="s">
        <v>484</v>
      </c>
      <c r="P193" s="269" t="s">
        <v>744</v>
      </c>
      <c r="Q193" s="261"/>
    </row>
    <row r="194" spans="1:17" ht="72" x14ac:dyDescent="0.3">
      <c r="A194" s="259" t="s">
        <v>737</v>
      </c>
      <c r="B194" s="263" t="s">
        <v>1163</v>
      </c>
      <c r="C194" s="263" t="s">
        <v>1173</v>
      </c>
      <c r="D194" s="263" t="s">
        <v>1174</v>
      </c>
      <c r="E194" s="271" t="s">
        <v>494</v>
      </c>
      <c r="F194" s="271" t="s">
        <v>495</v>
      </c>
      <c r="G194" s="271" t="s">
        <v>496</v>
      </c>
      <c r="H194" s="265" t="s">
        <v>739</v>
      </c>
      <c r="I194" s="265" t="s">
        <v>32</v>
      </c>
      <c r="J194" s="265" t="s">
        <v>18</v>
      </c>
      <c r="K194" s="265" t="s">
        <v>763</v>
      </c>
      <c r="L194" s="265" t="s">
        <v>764</v>
      </c>
      <c r="M194" s="263" t="s">
        <v>1166</v>
      </c>
      <c r="N194" s="263" t="s">
        <v>743</v>
      </c>
      <c r="O194" s="265" t="s">
        <v>484</v>
      </c>
      <c r="P194" s="271" t="s">
        <v>744</v>
      </c>
      <c r="Q194" s="264"/>
    </row>
    <row r="195" spans="1:17" ht="57.6" x14ac:dyDescent="0.3">
      <c r="A195" s="259" t="s">
        <v>737</v>
      </c>
      <c r="B195" s="260" t="s">
        <v>904</v>
      </c>
      <c r="C195" s="260" t="s">
        <v>1175</v>
      </c>
      <c r="D195" s="260" t="s">
        <v>1176</v>
      </c>
      <c r="E195" s="269" t="s">
        <v>497</v>
      </c>
      <c r="F195" s="269" t="s">
        <v>498</v>
      </c>
      <c r="G195" s="269" t="s">
        <v>499</v>
      </c>
      <c r="H195" s="262" t="s">
        <v>823</v>
      </c>
      <c r="I195" s="262" t="s">
        <v>32</v>
      </c>
      <c r="J195" s="262" t="s">
        <v>10</v>
      </c>
      <c r="K195" s="262" t="s">
        <v>763</v>
      </c>
      <c r="L195" s="262" t="s">
        <v>764</v>
      </c>
      <c r="M195" s="260" t="s">
        <v>1177</v>
      </c>
      <c r="N195" s="260" t="s">
        <v>755</v>
      </c>
      <c r="O195" s="262"/>
      <c r="P195" s="269" t="s">
        <v>744</v>
      </c>
      <c r="Q195" s="261"/>
    </row>
    <row r="196" spans="1:17" ht="57.6" x14ac:dyDescent="0.3">
      <c r="A196" s="259" t="s">
        <v>737</v>
      </c>
      <c r="B196" s="263" t="s">
        <v>1262</v>
      </c>
      <c r="C196" s="263" t="s">
        <v>1178</v>
      </c>
      <c r="D196" s="263" t="s">
        <v>1179</v>
      </c>
      <c r="E196" s="271" t="s">
        <v>500</v>
      </c>
      <c r="F196" s="271" t="s">
        <v>501</v>
      </c>
      <c r="G196" s="271" t="s">
        <v>502</v>
      </c>
      <c r="H196" s="265" t="s">
        <v>823</v>
      </c>
      <c r="I196" s="265" t="s">
        <v>32</v>
      </c>
      <c r="J196" s="265" t="s">
        <v>10</v>
      </c>
      <c r="K196" s="265" t="s">
        <v>763</v>
      </c>
      <c r="L196" s="265" t="s">
        <v>764</v>
      </c>
      <c r="M196" s="263" t="s">
        <v>1180</v>
      </c>
      <c r="N196" s="263"/>
      <c r="O196" s="265"/>
      <c r="P196" s="271" t="s">
        <v>744</v>
      </c>
      <c r="Q196" s="264"/>
    </row>
    <row r="197" spans="1:17" ht="86.4" x14ac:dyDescent="0.3">
      <c r="A197" s="259" t="s">
        <v>737</v>
      </c>
      <c r="B197" s="268">
        <v>44910</v>
      </c>
      <c r="C197" s="260" t="s">
        <v>1181</v>
      </c>
      <c r="D197" s="260" t="s">
        <v>1182</v>
      </c>
      <c r="E197" s="269" t="s">
        <v>503</v>
      </c>
      <c r="F197" s="269" t="s">
        <v>504</v>
      </c>
      <c r="G197" s="269" t="s">
        <v>505</v>
      </c>
      <c r="H197" s="262" t="s">
        <v>823</v>
      </c>
      <c r="I197" s="262" t="s">
        <v>32</v>
      </c>
      <c r="J197" s="262" t="s">
        <v>18</v>
      </c>
      <c r="K197" s="262" t="s">
        <v>824</v>
      </c>
      <c r="L197" s="262" t="s">
        <v>741</v>
      </c>
      <c r="M197" s="260" t="s">
        <v>1183</v>
      </c>
      <c r="N197" s="260" t="s">
        <v>755</v>
      </c>
      <c r="O197" s="262"/>
      <c r="P197" s="269" t="s">
        <v>744</v>
      </c>
      <c r="Q197" s="261"/>
    </row>
    <row r="198" spans="1:17" ht="86.4" x14ac:dyDescent="0.3">
      <c r="A198" s="259" t="s">
        <v>737</v>
      </c>
      <c r="B198" s="270">
        <v>45489</v>
      </c>
      <c r="C198" s="263" t="s">
        <v>1184</v>
      </c>
      <c r="D198" s="263" t="s">
        <v>1185</v>
      </c>
      <c r="E198" s="271" t="s">
        <v>506</v>
      </c>
      <c r="F198" s="271" t="s">
        <v>507</v>
      </c>
      <c r="G198" s="271" t="s">
        <v>508</v>
      </c>
      <c r="H198" s="265" t="s">
        <v>823</v>
      </c>
      <c r="I198" s="265" t="s">
        <v>32</v>
      </c>
      <c r="J198" s="265" t="s">
        <v>10</v>
      </c>
      <c r="K198" s="265" t="s">
        <v>824</v>
      </c>
      <c r="L198" s="265" t="s">
        <v>741</v>
      </c>
      <c r="M198" s="263" t="s">
        <v>1183</v>
      </c>
      <c r="N198" s="263" t="s">
        <v>755</v>
      </c>
      <c r="O198" s="265"/>
      <c r="P198" s="271" t="s">
        <v>744</v>
      </c>
      <c r="Q198" s="264"/>
    </row>
    <row r="199" spans="1:17" ht="86.4" x14ac:dyDescent="0.3">
      <c r="A199" s="259" t="s">
        <v>737</v>
      </c>
      <c r="B199" s="268">
        <v>45530</v>
      </c>
      <c r="C199" s="260" t="s">
        <v>1186</v>
      </c>
      <c r="D199" s="260" t="s">
        <v>1187</v>
      </c>
      <c r="E199" s="269" t="s">
        <v>509</v>
      </c>
      <c r="F199" s="269" t="s">
        <v>510</v>
      </c>
      <c r="G199" s="269" t="s">
        <v>511</v>
      </c>
      <c r="H199" s="262" t="s">
        <v>823</v>
      </c>
      <c r="I199" s="262" t="s">
        <v>32</v>
      </c>
      <c r="J199" s="262" t="s">
        <v>10</v>
      </c>
      <c r="K199" s="262" t="s">
        <v>824</v>
      </c>
      <c r="L199" s="262" t="s">
        <v>741</v>
      </c>
      <c r="M199" s="260" t="s">
        <v>1183</v>
      </c>
      <c r="N199" s="260" t="s">
        <v>755</v>
      </c>
      <c r="O199" s="262"/>
      <c r="P199" s="269" t="s">
        <v>744</v>
      </c>
      <c r="Q199" s="261"/>
    </row>
    <row r="200" spans="1:17" ht="57.6" x14ac:dyDescent="0.3">
      <c r="A200" s="259" t="s">
        <v>737</v>
      </c>
      <c r="B200" s="263" t="s">
        <v>904</v>
      </c>
      <c r="C200" s="263"/>
      <c r="D200" s="263" t="s">
        <v>1188</v>
      </c>
      <c r="E200" s="271" t="s">
        <v>591</v>
      </c>
      <c r="F200" s="271" t="s">
        <v>587</v>
      </c>
      <c r="G200" s="271" t="s">
        <v>588</v>
      </c>
      <c r="H200" s="265" t="s">
        <v>739</v>
      </c>
      <c r="I200" s="265" t="s">
        <v>9</v>
      </c>
      <c r="J200" s="265" t="s">
        <v>10</v>
      </c>
      <c r="K200" s="265" t="s">
        <v>763</v>
      </c>
      <c r="L200" s="265" t="s">
        <v>764</v>
      </c>
      <c r="M200" s="263" t="s">
        <v>1189</v>
      </c>
      <c r="N200" s="263" t="s">
        <v>743</v>
      </c>
      <c r="O200" s="265" t="s">
        <v>484</v>
      </c>
      <c r="P200" s="271" t="s">
        <v>744</v>
      </c>
      <c r="Q200" s="264"/>
    </row>
    <row r="201" spans="1:17" ht="72" x14ac:dyDescent="0.3">
      <c r="A201" s="259" t="s">
        <v>737</v>
      </c>
      <c r="B201" s="260" t="s">
        <v>1190</v>
      </c>
      <c r="C201" s="260"/>
      <c r="D201" s="260" t="s">
        <v>1191</v>
      </c>
      <c r="E201" s="269" t="s">
        <v>512</v>
      </c>
      <c r="F201" s="269" t="s">
        <v>513</v>
      </c>
      <c r="G201" s="269" t="s">
        <v>514</v>
      </c>
      <c r="H201" s="262" t="s">
        <v>739</v>
      </c>
      <c r="I201" s="262" t="s">
        <v>9</v>
      </c>
      <c r="J201" s="262" t="s">
        <v>18</v>
      </c>
      <c r="K201" s="262" t="s">
        <v>763</v>
      </c>
      <c r="L201" s="262" t="s">
        <v>764</v>
      </c>
      <c r="M201" s="260" t="s">
        <v>1189</v>
      </c>
      <c r="N201" s="260" t="s">
        <v>743</v>
      </c>
      <c r="O201" s="262" t="s">
        <v>515</v>
      </c>
      <c r="P201" s="269" t="s">
        <v>744</v>
      </c>
      <c r="Q201" s="261"/>
    </row>
    <row r="202" spans="1:17" ht="43.2" x14ac:dyDescent="0.3">
      <c r="A202" s="259" t="s">
        <v>737</v>
      </c>
      <c r="B202" s="263" t="s">
        <v>1262</v>
      </c>
      <c r="C202" s="263" t="s">
        <v>1192</v>
      </c>
      <c r="D202" s="263" t="s">
        <v>1193</v>
      </c>
      <c r="E202" s="271" t="s">
        <v>516</v>
      </c>
      <c r="F202" s="271" t="s">
        <v>517</v>
      </c>
      <c r="G202" s="271" t="s">
        <v>518</v>
      </c>
      <c r="H202" s="265" t="s">
        <v>823</v>
      </c>
      <c r="I202" s="265" t="s">
        <v>32</v>
      </c>
      <c r="J202" s="265" t="s">
        <v>10</v>
      </c>
      <c r="K202" s="265" t="s">
        <v>763</v>
      </c>
      <c r="L202" s="265" t="s">
        <v>764</v>
      </c>
      <c r="M202" s="263" t="s">
        <v>1180</v>
      </c>
      <c r="N202" s="263" t="s">
        <v>755</v>
      </c>
      <c r="O202" s="265"/>
      <c r="P202" s="271" t="s">
        <v>744</v>
      </c>
      <c r="Q202" s="264"/>
    </row>
    <row r="203" spans="1:17" ht="72" x14ac:dyDescent="0.3">
      <c r="A203" s="259" t="s">
        <v>737</v>
      </c>
      <c r="B203" s="268">
        <v>45121</v>
      </c>
      <c r="C203" s="260"/>
      <c r="D203" s="260" t="s">
        <v>1194</v>
      </c>
      <c r="E203" s="269" t="s">
        <v>519</v>
      </c>
      <c r="F203" s="269" t="s">
        <v>520</v>
      </c>
      <c r="G203" s="269" t="s">
        <v>521</v>
      </c>
      <c r="H203" s="262" t="s">
        <v>739</v>
      </c>
      <c r="I203" s="262" t="s">
        <v>9</v>
      </c>
      <c r="J203" s="262" t="s">
        <v>18</v>
      </c>
      <c r="K203" s="262" t="s">
        <v>824</v>
      </c>
      <c r="L203" s="262" t="s">
        <v>741</v>
      </c>
      <c r="M203" s="260" t="s">
        <v>742</v>
      </c>
      <c r="N203" s="260" t="s">
        <v>743</v>
      </c>
      <c r="O203" s="262" t="s">
        <v>11</v>
      </c>
      <c r="P203" s="269" t="s">
        <v>744</v>
      </c>
      <c r="Q203" s="261"/>
    </row>
    <row r="204" spans="1:17" ht="72" x14ac:dyDescent="0.3">
      <c r="A204" s="259" t="s">
        <v>737</v>
      </c>
      <c r="B204" s="270">
        <v>45121</v>
      </c>
      <c r="C204" s="263"/>
      <c r="D204" s="263" t="s">
        <v>1195</v>
      </c>
      <c r="E204" s="271" t="s">
        <v>522</v>
      </c>
      <c r="F204" s="271" t="s">
        <v>523</v>
      </c>
      <c r="G204" s="271" t="s">
        <v>524</v>
      </c>
      <c r="H204" s="265" t="s">
        <v>739</v>
      </c>
      <c r="I204" s="265" t="s">
        <v>9</v>
      </c>
      <c r="J204" s="265" t="s">
        <v>18</v>
      </c>
      <c r="K204" s="265" t="s">
        <v>824</v>
      </c>
      <c r="L204" s="265" t="s">
        <v>741</v>
      </c>
      <c r="M204" s="263" t="s">
        <v>742</v>
      </c>
      <c r="N204" s="263" t="s">
        <v>743</v>
      </c>
      <c r="O204" s="265" t="s">
        <v>11</v>
      </c>
      <c r="P204" s="271" t="s">
        <v>744</v>
      </c>
      <c r="Q204" s="264"/>
    </row>
    <row r="205" spans="1:17" ht="57.6" x14ac:dyDescent="0.3">
      <c r="A205" s="259" t="s">
        <v>737</v>
      </c>
      <c r="B205" s="260" t="s">
        <v>904</v>
      </c>
      <c r="C205" s="260" t="s">
        <v>1196</v>
      </c>
      <c r="D205" s="260" t="s">
        <v>1197</v>
      </c>
      <c r="E205" s="269" t="s">
        <v>525</v>
      </c>
      <c r="F205" s="269" t="s">
        <v>526</v>
      </c>
      <c r="G205" s="269" t="s">
        <v>527</v>
      </c>
      <c r="H205" s="262" t="s">
        <v>762</v>
      </c>
      <c r="I205" s="262" t="s">
        <v>32</v>
      </c>
      <c r="J205" s="262" t="s">
        <v>10</v>
      </c>
      <c r="K205" s="262" t="s">
        <v>763</v>
      </c>
      <c r="L205" s="262" t="s">
        <v>764</v>
      </c>
      <c r="M205" s="260" t="s">
        <v>936</v>
      </c>
      <c r="N205" s="260" t="s">
        <v>743</v>
      </c>
      <c r="O205" s="262" t="s">
        <v>168</v>
      </c>
      <c r="P205" s="269" t="s">
        <v>744</v>
      </c>
      <c r="Q205" s="261"/>
    </row>
    <row r="206" spans="1:17" ht="57.6" x14ac:dyDescent="0.3">
      <c r="A206" s="259" t="s">
        <v>737</v>
      </c>
      <c r="B206" s="263" t="s">
        <v>904</v>
      </c>
      <c r="C206" s="263" t="s">
        <v>1198</v>
      </c>
      <c r="D206" s="263" t="s">
        <v>1199</v>
      </c>
      <c r="E206" s="271" t="s">
        <v>528</v>
      </c>
      <c r="F206" s="271" t="s">
        <v>529</v>
      </c>
      <c r="G206" s="271" t="s">
        <v>530</v>
      </c>
      <c r="H206" s="265" t="s">
        <v>762</v>
      </c>
      <c r="I206" s="265" t="s">
        <v>32</v>
      </c>
      <c r="J206" s="265" t="s">
        <v>10</v>
      </c>
      <c r="K206" s="265" t="s">
        <v>763</v>
      </c>
      <c r="L206" s="265" t="s">
        <v>764</v>
      </c>
      <c r="M206" s="263" t="s">
        <v>936</v>
      </c>
      <c r="N206" s="263" t="s">
        <v>743</v>
      </c>
      <c r="O206" s="265" t="s">
        <v>73</v>
      </c>
      <c r="P206" s="271" t="s">
        <v>744</v>
      </c>
      <c r="Q206" s="264"/>
    </row>
    <row r="207" spans="1:17" ht="72" x14ac:dyDescent="0.3">
      <c r="A207" s="259" t="s">
        <v>737</v>
      </c>
      <c r="B207" s="260" t="s">
        <v>1037</v>
      </c>
      <c r="C207" s="260"/>
      <c r="D207" s="260" t="s">
        <v>1200</v>
      </c>
      <c r="E207" s="269" t="s">
        <v>531</v>
      </c>
      <c r="F207" s="269" t="s">
        <v>532</v>
      </c>
      <c r="G207" s="269" t="s">
        <v>533</v>
      </c>
      <c r="H207" s="262" t="s">
        <v>739</v>
      </c>
      <c r="I207" s="262" t="s">
        <v>9</v>
      </c>
      <c r="J207" s="262" t="s">
        <v>18</v>
      </c>
      <c r="K207" s="262" t="s">
        <v>740</v>
      </c>
      <c r="L207" s="262" t="s">
        <v>801</v>
      </c>
      <c r="M207" s="260" t="s">
        <v>959</v>
      </c>
      <c r="N207" s="260" t="s">
        <v>743</v>
      </c>
      <c r="O207" s="262" t="s">
        <v>102</v>
      </c>
      <c r="P207" s="269" t="s">
        <v>744</v>
      </c>
      <c r="Q207" s="261"/>
    </row>
    <row r="208" spans="1:17" ht="72" x14ac:dyDescent="0.3">
      <c r="A208" s="259" t="s">
        <v>737</v>
      </c>
      <c r="B208" s="263" t="s">
        <v>1055</v>
      </c>
      <c r="C208" s="263" t="s">
        <v>1201</v>
      </c>
      <c r="D208" s="263" t="s">
        <v>1202</v>
      </c>
      <c r="E208" s="271" t="s">
        <v>534</v>
      </c>
      <c r="F208" s="271" t="s">
        <v>535</v>
      </c>
      <c r="G208" s="271" t="s">
        <v>536</v>
      </c>
      <c r="H208" s="265" t="s">
        <v>809</v>
      </c>
      <c r="I208" s="265" t="s">
        <v>32</v>
      </c>
      <c r="J208" s="265" t="s">
        <v>10</v>
      </c>
      <c r="K208" s="265" t="s">
        <v>740</v>
      </c>
      <c r="L208" s="265" t="s">
        <v>801</v>
      </c>
      <c r="M208" s="263" t="s">
        <v>802</v>
      </c>
      <c r="N208" s="263" t="s">
        <v>755</v>
      </c>
      <c r="O208" s="265"/>
      <c r="P208" s="271" t="s">
        <v>744</v>
      </c>
      <c r="Q208" s="264"/>
    </row>
    <row r="209" spans="1:17" ht="100.8" x14ac:dyDescent="0.3">
      <c r="A209" s="259" t="s">
        <v>737</v>
      </c>
      <c r="B209" s="260" t="s">
        <v>1083</v>
      </c>
      <c r="C209" s="260" t="s">
        <v>1203</v>
      </c>
      <c r="D209" s="260" t="s">
        <v>1204</v>
      </c>
      <c r="E209" s="269" t="s">
        <v>1205</v>
      </c>
      <c r="F209" s="269" t="s">
        <v>589</v>
      </c>
      <c r="G209" s="269" t="s">
        <v>590</v>
      </c>
      <c r="H209" s="262" t="s">
        <v>762</v>
      </c>
      <c r="I209" s="262" t="s">
        <v>32</v>
      </c>
      <c r="J209" s="262" t="s">
        <v>18</v>
      </c>
      <c r="K209" s="262" t="s">
        <v>740</v>
      </c>
      <c r="L209" s="262" t="s">
        <v>801</v>
      </c>
      <c r="M209" s="260" t="s">
        <v>1206</v>
      </c>
      <c r="N209" s="260" t="s">
        <v>743</v>
      </c>
      <c r="O209" s="262" t="s">
        <v>1207</v>
      </c>
      <c r="P209" s="269" t="s">
        <v>744</v>
      </c>
      <c r="Q209" s="261"/>
    </row>
    <row r="210" spans="1:17" ht="72" x14ac:dyDescent="0.3">
      <c r="A210" s="259" t="s">
        <v>737</v>
      </c>
      <c r="B210" s="264"/>
      <c r="C210" s="263" t="s">
        <v>1298</v>
      </c>
      <c r="D210" s="263" t="s">
        <v>1299</v>
      </c>
      <c r="E210" s="271" t="s">
        <v>1300</v>
      </c>
      <c r="F210" s="271" t="s">
        <v>1301</v>
      </c>
      <c r="G210" s="271" t="s">
        <v>1302</v>
      </c>
      <c r="H210" s="265" t="s">
        <v>762</v>
      </c>
      <c r="I210" s="265" t="s">
        <v>32</v>
      </c>
      <c r="J210" s="265" t="s">
        <v>18</v>
      </c>
      <c r="K210" s="265" t="s">
        <v>1142</v>
      </c>
      <c r="L210" s="265" t="s">
        <v>798</v>
      </c>
      <c r="M210" s="263" t="s">
        <v>1303</v>
      </c>
      <c r="N210" s="263" t="s">
        <v>755</v>
      </c>
      <c r="O210" s="265" t="s">
        <v>1304</v>
      </c>
      <c r="P210" s="271" t="s">
        <v>744</v>
      </c>
      <c r="Q210" s="264"/>
    </row>
    <row r="211" spans="1:17" ht="72" x14ac:dyDescent="0.3">
      <c r="A211" s="259" t="s">
        <v>737</v>
      </c>
      <c r="B211" s="261"/>
      <c r="C211" s="260" t="s">
        <v>1020</v>
      </c>
      <c r="D211" s="260" t="s">
        <v>1208</v>
      </c>
      <c r="E211" s="269" t="s">
        <v>1209</v>
      </c>
      <c r="F211" s="269" t="s">
        <v>1305</v>
      </c>
      <c r="G211" s="269" t="s">
        <v>1306</v>
      </c>
      <c r="H211" s="262" t="s">
        <v>762</v>
      </c>
      <c r="I211" s="262" t="s">
        <v>32</v>
      </c>
      <c r="J211" s="262" t="s">
        <v>18</v>
      </c>
      <c r="K211" s="262" t="s">
        <v>824</v>
      </c>
      <c r="L211" s="262" t="s">
        <v>741</v>
      </c>
      <c r="M211" s="260" t="s">
        <v>1210</v>
      </c>
      <c r="N211" s="260" t="s">
        <v>743</v>
      </c>
      <c r="O211" s="262" t="s">
        <v>1211</v>
      </c>
      <c r="P211" s="269" t="s">
        <v>744</v>
      </c>
      <c r="Q211" s="261"/>
    </row>
    <row r="212" spans="1:17" ht="100.8" x14ac:dyDescent="0.3">
      <c r="A212" s="259" t="s">
        <v>737</v>
      </c>
      <c r="B212" s="264"/>
      <c r="C212" s="263" t="s">
        <v>1212</v>
      </c>
      <c r="D212" s="263" t="s">
        <v>1213</v>
      </c>
      <c r="E212" s="271" t="s">
        <v>1214</v>
      </c>
      <c r="F212" s="271" t="s">
        <v>1215</v>
      </c>
      <c r="G212" s="271" t="s">
        <v>1216</v>
      </c>
      <c r="H212" s="265" t="s">
        <v>762</v>
      </c>
      <c r="I212" s="265" t="s">
        <v>32</v>
      </c>
      <c r="J212" s="265" t="s">
        <v>18</v>
      </c>
      <c r="K212" s="265" t="s">
        <v>824</v>
      </c>
      <c r="L212" s="265" t="s">
        <v>741</v>
      </c>
      <c r="M212" s="263" t="s">
        <v>1210</v>
      </c>
      <c r="N212" s="263" t="s">
        <v>1217</v>
      </c>
      <c r="O212" s="265" t="s">
        <v>1218</v>
      </c>
      <c r="P212" s="271" t="s">
        <v>744</v>
      </c>
      <c r="Q212" s="264"/>
    </row>
    <row r="213" spans="1:17" ht="72" x14ac:dyDescent="0.3">
      <c r="A213" s="259" t="s">
        <v>737</v>
      </c>
      <c r="B213" s="268">
        <v>45530</v>
      </c>
      <c r="C213" s="260" t="s">
        <v>1219</v>
      </c>
      <c r="D213" s="260" t="s">
        <v>1220</v>
      </c>
      <c r="E213" s="269" t="s">
        <v>537</v>
      </c>
      <c r="F213" s="269" t="s">
        <v>1221</v>
      </c>
      <c r="G213" s="269" t="s">
        <v>1222</v>
      </c>
      <c r="H213" s="262" t="s">
        <v>762</v>
      </c>
      <c r="I213" s="262" t="s">
        <v>32</v>
      </c>
      <c r="J213" s="262" t="s">
        <v>10</v>
      </c>
      <c r="K213" s="262" t="s">
        <v>824</v>
      </c>
      <c r="L213" s="262" t="s">
        <v>741</v>
      </c>
      <c r="M213" s="260" t="s">
        <v>1210</v>
      </c>
      <c r="N213" s="260" t="s">
        <v>755</v>
      </c>
      <c r="O213" s="262"/>
      <c r="P213" s="269" t="s">
        <v>744</v>
      </c>
      <c r="Q213" s="261"/>
    </row>
    <row r="214" spans="1:17" ht="86.4" x14ac:dyDescent="0.3">
      <c r="A214" s="259" t="s">
        <v>737</v>
      </c>
      <c r="B214" s="270">
        <v>44849</v>
      </c>
      <c r="C214" s="263" t="s">
        <v>1223</v>
      </c>
      <c r="D214" s="263" t="s">
        <v>1224</v>
      </c>
      <c r="E214" s="271" t="s">
        <v>592</v>
      </c>
      <c r="F214" s="271" t="s">
        <v>1225</v>
      </c>
      <c r="G214" s="271" t="s">
        <v>1226</v>
      </c>
      <c r="H214" s="265" t="s">
        <v>762</v>
      </c>
      <c r="I214" s="265" t="s">
        <v>32</v>
      </c>
      <c r="J214" s="265" t="s">
        <v>18</v>
      </c>
      <c r="K214" s="265" t="s">
        <v>824</v>
      </c>
      <c r="L214" s="265" t="s">
        <v>741</v>
      </c>
      <c r="M214" s="263" t="s">
        <v>1210</v>
      </c>
      <c r="N214" s="263" t="s">
        <v>755</v>
      </c>
      <c r="O214" s="265" t="s">
        <v>576</v>
      </c>
      <c r="P214" s="271" t="s">
        <v>744</v>
      </c>
      <c r="Q214" s="264"/>
    </row>
    <row r="215" spans="1:17" ht="57.6" x14ac:dyDescent="0.3">
      <c r="A215" s="259" t="s">
        <v>737</v>
      </c>
      <c r="B215" s="261"/>
      <c r="C215" s="260"/>
      <c r="D215" s="260" t="s">
        <v>1227</v>
      </c>
      <c r="E215" s="269" t="s">
        <v>1228</v>
      </c>
      <c r="F215" s="269" t="s">
        <v>1229</v>
      </c>
      <c r="G215" s="269" t="s">
        <v>1230</v>
      </c>
      <c r="H215" s="262" t="s">
        <v>739</v>
      </c>
      <c r="I215" s="262" t="s">
        <v>9</v>
      </c>
      <c r="J215" s="262" t="s">
        <v>18</v>
      </c>
      <c r="K215" s="262" t="s">
        <v>824</v>
      </c>
      <c r="L215" s="262" t="s">
        <v>741</v>
      </c>
      <c r="M215" s="260" t="s">
        <v>1231</v>
      </c>
      <c r="N215" s="260" t="s">
        <v>1217</v>
      </c>
      <c r="O215" s="262" t="s">
        <v>1232</v>
      </c>
      <c r="P215" s="269" t="s">
        <v>744</v>
      </c>
      <c r="Q215" s="261"/>
    </row>
    <row r="216" spans="1:17" ht="86.4" x14ac:dyDescent="0.3">
      <c r="A216" s="259" t="s">
        <v>737</v>
      </c>
      <c r="B216" s="270">
        <v>45525</v>
      </c>
      <c r="C216" s="263" t="s">
        <v>1233</v>
      </c>
      <c r="D216" s="263" t="s">
        <v>1234</v>
      </c>
      <c r="E216" s="271" t="s">
        <v>538</v>
      </c>
      <c r="F216" s="271" t="s">
        <v>539</v>
      </c>
      <c r="G216" s="271" t="s">
        <v>540</v>
      </c>
      <c r="H216" s="265" t="s">
        <v>762</v>
      </c>
      <c r="I216" s="265" t="s">
        <v>32</v>
      </c>
      <c r="J216" s="265" t="s">
        <v>10</v>
      </c>
      <c r="K216" s="265" t="s">
        <v>824</v>
      </c>
      <c r="L216" s="265" t="s">
        <v>741</v>
      </c>
      <c r="M216" s="263" t="s">
        <v>1235</v>
      </c>
      <c r="N216" s="263" t="s">
        <v>755</v>
      </c>
      <c r="O216" s="265"/>
      <c r="P216" s="271" t="s">
        <v>744</v>
      </c>
      <c r="Q216" s="264"/>
    </row>
    <row r="217" spans="1:17" ht="86.4" x14ac:dyDescent="0.3">
      <c r="A217" s="259" t="s">
        <v>737</v>
      </c>
      <c r="B217" s="268">
        <v>44849</v>
      </c>
      <c r="C217" s="260" t="s">
        <v>1236</v>
      </c>
      <c r="D217" s="260" t="s">
        <v>1237</v>
      </c>
      <c r="E217" s="269" t="s">
        <v>541</v>
      </c>
      <c r="F217" s="269" t="s">
        <v>542</v>
      </c>
      <c r="G217" s="269" t="s">
        <v>543</v>
      </c>
      <c r="H217" s="262" t="s">
        <v>762</v>
      </c>
      <c r="I217" s="262" t="s">
        <v>32</v>
      </c>
      <c r="J217" s="262" t="s">
        <v>18</v>
      </c>
      <c r="K217" s="262" t="s">
        <v>824</v>
      </c>
      <c r="L217" s="262" t="s">
        <v>741</v>
      </c>
      <c r="M217" s="260" t="s">
        <v>1235</v>
      </c>
      <c r="N217" s="260" t="s">
        <v>755</v>
      </c>
      <c r="O217" s="262"/>
      <c r="P217" s="269" t="s">
        <v>744</v>
      </c>
      <c r="Q217" s="261"/>
    </row>
    <row r="218" spans="1:17" ht="100.8" x14ac:dyDescent="0.3">
      <c r="A218" s="259" t="s">
        <v>737</v>
      </c>
      <c r="B218" s="264"/>
      <c r="C218" s="263" t="s">
        <v>1307</v>
      </c>
      <c r="D218" s="263" t="s">
        <v>1308</v>
      </c>
      <c r="E218" s="271" t="s">
        <v>1309</v>
      </c>
      <c r="F218" s="271" t="s">
        <v>1310</v>
      </c>
      <c r="G218" s="271" t="s">
        <v>1311</v>
      </c>
      <c r="H218" s="265" t="s">
        <v>762</v>
      </c>
      <c r="I218" s="265" t="s">
        <v>32</v>
      </c>
      <c r="J218" s="265" t="s">
        <v>18</v>
      </c>
      <c r="K218" s="265" t="s">
        <v>797</v>
      </c>
      <c r="L218" s="265" t="s">
        <v>798</v>
      </c>
      <c r="M218" s="263" t="s">
        <v>1312</v>
      </c>
      <c r="N218" s="263" t="s">
        <v>755</v>
      </c>
      <c r="O218" s="265" t="s">
        <v>1313</v>
      </c>
      <c r="P218" s="271" t="s">
        <v>744</v>
      </c>
      <c r="Q218" s="264"/>
    </row>
    <row r="219" spans="1:17" ht="100.8" x14ac:dyDescent="0.3">
      <c r="A219" s="259" t="s">
        <v>737</v>
      </c>
      <c r="B219" s="261"/>
      <c r="C219" s="260"/>
      <c r="D219" s="260" t="s">
        <v>1314</v>
      </c>
      <c r="E219" s="269" t="s">
        <v>1315</v>
      </c>
      <c r="F219" s="269" t="s">
        <v>1316</v>
      </c>
      <c r="G219" s="269" t="s">
        <v>1317</v>
      </c>
      <c r="H219" s="262" t="s">
        <v>739</v>
      </c>
      <c r="I219" s="262" t="s">
        <v>9</v>
      </c>
      <c r="J219" s="262" t="s">
        <v>18</v>
      </c>
      <c r="K219" s="262" t="s">
        <v>1142</v>
      </c>
      <c r="L219" s="262" t="s">
        <v>798</v>
      </c>
      <c r="M219" s="260" t="s">
        <v>1312</v>
      </c>
      <c r="N219" s="260" t="s">
        <v>1217</v>
      </c>
      <c r="O219" s="262" t="s">
        <v>1318</v>
      </c>
      <c r="P219" s="269" t="s">
        <v>744</v>
      </c>
      <c r="Q219" s="261"/>
    </row>
    <row r="220" spans="1:17" ht="100.8" x14ac:dyDescent="0.3">
      <c r="A220" s="259" t="s">
        <v>737</v>
      </c>
      <c r="B220" s="264"/>
      <c r="C220" s="263"/>
      <c r="D220" s="263" t="s">
        <v>1319</v>
      </c>
      <c r="E220" s="271" t="s">
        <v>1320</v>
      </c>
      <c r="F220" s="271" t="s">
        <v>1321</v>
      </c>
      <c r="G220" s="271" t="s">
        <v>1322</v>
      </c>
      <c r="H220" s="265" t="s">
        <v>739</v>
      </c>
      <c r="I220" s="265" t="s">
        <v>9</v>
      </c>
      <c r="J220" s="265" t="s">
        <v>18</v>
      </c>
      <c r="K220" s="265" t="s">
        <v>1142</v>
      </c>
      <c r="L220" s="265" t="s">
        <v>798</v>
      </c>
      <c r="M220" s="263" t="s">
        <v>1312</v>
      </c>
      <c r="N220" s="263" t="s">
        <v>755</v>
      </c>
      <c r="O220" s="265" t="s">
        <v>1323</v>
      </c>
      <c r="P220" s="271" t="s">
        <v>744</v>
      </c>
      <c r="Q220" s="264"/>
    </row>
    <row r="221" spans="1:17" ht="100.8" x14ac:dyDescent="0.3">
      <c r="A221" s="259" t="s">
        <v>737</v>
      </c>
      <c r="B221" s="261"/>
      <c r="C221" s="260"/>
      <c r="D221" s="260" t="s">
        <v>1324</v>
      </c>
      <c r="E221" s="269" t="s">
        <v>1325</v>
      </c>
      <c r="F221" s="269" t="s">
        <v>1326</v>
      </c>
      <c r="G221" s="269" t="s">
        <v>1327</v>
      </c>
      <c r="H221" s="262" t="s">
        <v>739</v>
      </c>
      <c r="I221" s="262" t="s">
        <v>9</v>
      </c>
      <c r="J221" s="262" t="s">
        <v>18</v>
      </c>
      <c r="K221" s="262" t="s">
        <v>763</v>
      </c>
      <c r="L221" s="262" t="s">
        <v>764</v>
      </c>
      <c r="M221" s="260" t="s">
        <v>1312</v>
      </c>
      <c r="N221" s="260" t="s">
        <v>755</v>
      </c>
      <c r="O221" s="262" t="s">
        <v>1323</v>
      </c>
      <c r="P221" s="269" t="s">
        <v>744</v>
      </c>
      <c r="Q221" s="261"/>
    </row>
    <row r="222" spans="1:17" ht="129.6" x14ac:dyDescent="0.3">
      <c r="A222" s="259" t="s">
        <v>737</v>
      </c>
      <c r="B222" s="264"/>
      <c r="C222" s="263"/>
      <c r="D222" s="263" t="s">
        <v>1328</v>
      </c>
      <c r="E222" s="271" t="s">
        <v>1329</v>
      </c>
      <c r="F222" s="271" t="s">
        <v>1330</v>
      </c>
      <c r="G222" s="271" t="s">
        <v>1331</v>
      </c>
      <c r="H222" s="265" t="s">
        <v>739</v>
      </c>
      <c r="I222" s="265" t="s">
        <v>9</v>
      </c>
      <c r="J222" s="265" t="s">
        <v>18</v>
      </c>
      <c r="K222" s="265" t="s">
        <v>1142</v>
      </c>
      <c r="L222" s="265" t="s">
        <v>798</v>
      </c>
      <c r="M222" s="263" t="s">
        <v>1312</v>
      </c>
      <c r="N222" s="263" t="s">
        <v>755</v>
      </c>
      <c r="O222" s="265" t="s">
        <v>1332</v>
      </c>
      <c r="P222" s="271" t="s">
        <v>744</v>
      </c>
      <c r="Q222" s="264"/>
    </row>
    <row r="223" spans="1:17" ht="129.6" x14ac:dyDescent="0.3">
      <c r="A223" s="259" t="s">
        <v>737</v>
      </c>
      <c r="B223" s="261"/>
      <c r="C223" s="260"/>
      <c r="D223" s="260" t="s">
        <v>1333</v>
      </c>
      <c r="E223" s="269" t="s">
        <v>1334</v>
      </c>
      <c r="F223" s="269" t="s">
        <v>1335</v>
      </c>
      <c r="G223" s="269" t="s">
        <v>1336</v>
      </c>
      <c r="H223" s="262" t="s">
        <v>739</v>
      </c>
      <c r="I223" s="262" t="s">
        <v>9</v>
      </c>
      <c r="J223" s="262" t="s">
        <v>18</v>
      </c>
      <c r="K223" s="262" t="s">
        <v>1142</v>
      </c>
      <c r="L223" s="262" t="s">
        <v>798</v>
      </c>
      <c r="M223" s="260" t="s">
        <v>1312</v>
      </c>
      <c r="N223" s="260" t="s">
        <v>743</v>
      </c>
      <c r="O223" s="262" t="s">
        <v>1337</v>
      </c>
      <c r="P223" s="269" t="s">
        <v>744</v>
      </c>
      <c r="Q223" s="261"/>
    </row>
    <row r="224" spans="1:17" ht="129.6" x14ac:dyDescent="0.3">
      <c r="A224" s="259" t="s">
        <v>737</v>
      </c>
      <c r="B224" s="264"/>
      <c r="C224" s="263"/>
      <c r="D224" s="263" t="s">
        <v>1338</v>
      </c>
      <c r="E224" s="271" t="s">
        <v>1339</v>
      </c>
      <c r="F224" s="271" t="s">
        <v>1340</v>
      </c>
      <c r="G224" s="271" t="s">
        <v>1341</v>
      </c>
      <c r="H224" s="265" t="s">
        <v>739</v>
      </c>
      <c r="I224" s="265" t="s">
        <v>9</v>
      </c>
      <c r="J224" s="265" t="s">
        <v>18</v>
      </c>
      <c r="K224" s="265" t="s">
        <v>1142</v>
      </c>
      <c r="L224" s="265" t="s">
        <v>798</v>
      </c>
      <c r="M224" s="263" t="s">
        <v>1312</v>
      </c>
      <c r="N224" s="263" t="s">
        <v>743</v>
      </c>
      <c r="O224" s="265" t="s">
        <v>1337</v>
      </c>
      <c r="P224" s="271" t="s">
        <v>744</v>
      </c>
      <c r="Q224" s="264"/>
    </row>
    <row r="225" spans="1:17" ht="129.6" x14ac:dyDescent="0.3">
      <c r="A225" s="259" t="s">
        <v>737</v>
      </c>
      <c r="B225" s="261"/>
      <c r="C225" s="260"/>
      <c r="D225" s="260" t="s">
        <v>1342</v>
      </c>
      <c r="E225" s="269" t="s">
        <v>1343</v>
      </c>
      <c r="F225" s="269" t="s">
        <v>1344</v>
      </c>
      <c r="G225" s="269" t="s">
        <v>1311</v>
      </c>
      <c r="H225" s="262" t="s">
        <v>739</v>
      </c>
      <c r="I225" s="262" t="s">
        <v>9</v>
      </c>
      <c r="J225" s="262" t="s">
        <v>18</v>
      </c>
      <c r="K225" s="262" t="s">
        <v>1142</v>
      </c>
      <c r="L225" s="262" t="s">
        <v>798</v>
      </c>
      <c r="M225" s="260" t="s">
        <v>1312</v>
      </c>
      <c r="N225" s="260" t="s">
        <v>743</v>
      </c>
      <c r="O225" s="262" t="s">
        <v>1337</v>
      </c>
      <c r="P225" s="269" t="s">
        <v>744</v>
      </c>
      <c r="Q225" s="261"/>
    </row>
    <row r="226" spans="1:17" ht="129.6" x14ac:dyDescent="0.3">
      <c r="A226" s="259" t="s">
        <v>737</v>
      </c>
      <c r="B226" s="264"/>
      <c r="C226" s="263"/>
      <c r="D226" s="263" t="s">
        <v>1345</v>
      </c>
      <c r="E226" s="271" t="s">
        <v>1346</v>
      </c>
      <c r="F226" s="271" t="s">
        <v>1347</v>
      </c>
      <c r="G226" s="271" t="s">
        <v>1348</v>
      </c>
      <c r="H226" s="265" t="s">
        <v>739</v>
      </c>
      <c r="I226" s="265" t="s">
        <v>9</v>
      </c>
      <c r="J226" s="265" t="s">
        <v>18</v>
      </c>
      <c r="K226" s="265" t="s">
        <v>1142</v>
      </c>
      <c r="L226" s="265" t="s">
        <v>798</v>
      </c>
      <c r="M226" s="263" t="s">
        <v>1312</v>
      </c>
      <c r="N226" s="263" t="s">
        <v>743</v>
      </c>
      <c r="O226" s="265" t="s">
        <v>1337</v>
      </c>
      <c r="P226" s="271" t="s">
        <v>744</v>
      </c>
      <c r="Q226" s="264"/>
    </row>
    <row r="227" spans="1:17" ht="100.8" x14ac:dyDescent="0.3">
      <c r="A227" s="259" t="s">
        <v>737</v>
      </c>
      <c r="B227" s="261"/>
      <c r="C227" s="260"/>
      <c r="D227" s="260" t="s">
        <v>1349</v>
      </c>
      <c r="E227" s="269" t="s">
        <v>1350</v>
      </c>
      <c r="F227" s="269" t="s">
        <v>1335</v>
      </c>
      <c r="G227" s="269" t="s">
        <v>1317</v>
      </c>
      <c r="H227" s="262" t="s">
        <v>739</v>
      </c>
      <c r="I227" s="262" t="s">
        <v>9</v>
      </c>
      <c r="J227" s="262" t="s">
        <v>18</v>
      </c>
      <c r="K227" s="262" t="s">
        <v>1142</v>
      </c>
      <c r="L227" s="262" t="s">
        <v>798</v>
      </c>
      <c r="M227" s="260" t="s">
        <v>1312</v>
      </c>
      <c r="N227" s="260" t="s">
        <v>755</v>
      </c>
      <c r="O227" s="262" t="s">
        <v>1323</v>
      </c>
      <c r="P227" s="269" t="s">
        <v>744</v>
      </c>
      <c r="Q227" s="261"/>
    </row>
    <row r="228" spans="1:17" ht="129.6" x14ac:dyDescent="0.3">
      <c r="A228" s="259" t="s">
        <v>737</v>
      </c>
      <c r="B228" s="264"/>
      <c r="C228" s="263"/>
      <c r="D228" s="263" t="s">
        <v>1351</v>
      </c>
      <c r="E228" s="271" t="s">
        <v>1352</v>
      </c>
      <c r="F228" s="271" t="s">
        <v>1353</v>
      </c>
      <c r="G228" s="271" t="s">
        <v>1354</v>
      </c>
      <c r="H228" s="265" t="s">
        <v>739</v>
      </c>
      <c r="I228" s="265" t="s">
        <v>9</v>
      </c>
      <c r="J228" s="265" t="s">
        <v>18</v>
      </c>
      <c r="K228" s="265" t="s">
        <v>1142</v>
      </c>
      <c r="L228" s="265" t="s">
        <v>798</v>
      </c>
      <c r="M228" s="263" t="s">
        <v>1312</v>
      </c>
      <c r="N228" s="263" t="s">
        <v>743</v>
      </c>
      <c r="O228" s="265" t="s">
        <v>1337</v>
      </c>
      <c r="P228" s="271" t="s">
        <v>744</v>
      </c>
      <c r="Q228" s="264"/>
    </row>
    <row r="229" spans="1:17" ht="129.6" x14ac:dyDescent="0.3">
      <c r="A229" s="259" t="s">
        <v>737</v>
      </c>
      <c r="B229" s="261"/>
      <c r="C229" s="260"/>
      <c r="D229" s="260" t="s">
        <v>1355</v>
      </c>
      <c r="E229" s="269" t="s">
        <v>1356</v>
      </c>
      <c r="F229" s="269" t="s">
        <v>1353</v>
      </c>
      <c r="G229" s="269" t="s">
        <v>1357</v>
      </c>
      <c r="H229" s="262" t="s">
        <v>739</v>
      </c>
      <c r="I229" s="262" t="s">
        <v>9</v>
      </c>
      <c r="J229" s="262" t="s">
        <v>18</v>
      </c>
      <c r="K229" s="262" t="s">
        <v>1142</v>
      </c>
      <c r="L229" s="262" t="s">
        <v>798</v>
      </c>
      <c r="M229" s="260" t="s">
        <v>1312</v>
      </c>
      <c r="N229" s="260" t="s">
        <v>743</v>
      </c>
      <c r="O229" s="262" t="s">
        <v>1337</v>
      </c>
      <c r="P229" s="269" t="s">
        <v>744</v>
      </c>
      <c r="Q229" s="261"/>
    </row>
    <row r="230" spans="1:17" ht="57.6" x14ac:dyDescent="0.3">
      <c r="A230" s="259" t="s">
        <v>737</v>
      </c>
      <c r="B230" s="263" t="s">
        <v>1358</v>
      </c>
      <c r="C230" s="263"/>
      <c r="D230" s="263" t="s">
        <v>1238</v>
      </c>
      <c r="E230" s="271" t="s">
        <v>1239</v>
      </c>
      <c r="F230" s="271" t="s">
        <v>1240</v>
      </c>
      <c r="G230" s="271" t="s">
        <v>1241</v>
      </c>
      <c r="H230" s="265" t="s">
        <v>739</v>
      </c>
      <c r="I230" s="265" t="s">
        <v>9</v>
      </c>
      <c r="J230" s="265" t="s">
        <v>10</v>
      </c>
      <c r="K230" s="265" t="s">
        <v>763</v>
      </c>
      <c r="L230" s="265" t="s">
        <v>764</v>
      </c>
      <c r="M230" s="263" t="s">
        <v>1242</v>
      </c>
      <c r="N230" s="263" t="s">
        <v>755</v>
      </c>
      <c r="O230" s="265"/>
      <c r="P230" s="271" t="s">
        <v>744</v>
      </c>
      <c r="Q230" s="264"/>
    </row>
    <row r="231" spans="1:17" ht="57.6" x14ac:dyDescent="0.3">
      <c r="A231" s="259" t="s">
        <v>737</v>
      </c>
      <c r="B231" s="260" t="s">
        <v>1358</v>
      </c>
      <c r="C231" s="260"/>
      <c r="D231" s="260" t="s">
        <v>1243</v>
      </c>
      <c r="E231" s="269" t="s">
        <v>1244</v>
      </c>
      <c r="F231" s="269" t="s">
        <v>1245</v>
      </c>
      <c r="G231" s="269" t="s">
        <v>1246</v>
      </c>
      <c r="H231" s="262" t="s">
        <v>739</v>
      </c>
      <c r="I231" s="262" t="s">
        <v>9</v>
      </c>
      <c r="J231" s="262" t="s">
        <v>10</v>
      </c>
      <c r="K231" s="262" t="s">
        <v>763</v>
      </c>
      <c r="L231" s="262" t="s">
        <v>764</v>
      </c>
      <c r="M231" s="260" t="s">
        <v>1242</v>
      </c>
      <c r="N231" s="260" t="s">
        <v>755</v>
      </c>
      <c r="O231" s="262"/>
      <c r="P231" s="269" t="s">
        <v>744</v>
      </c>
      <c r="Q231" s="261"/>
    </row>
    <row r="232" spans="1:17" ht="57.6" x14ac:dyDescent="0.3">
      <c r="A232" s="259" t="s">
        <v>737</v>
      </c>
      <c r="B232" s="263" t="s">
        <v>1358</v>
      </c>
      <c r="C232" s="263"/>
      <c r="D232" s="263" t="s">
        <v>1247</v>
      </c>
      <c r="E232" s="271" t="s">
        <v>1248</v>
      </c>
      <c r="F232" s="271" t="s">
        <v>1249</v>
      </c>
      <c r="G232" s="271" t="s">
        <v>1250</v>
      </c>
      <c r="H232" s="265" t="s">
        <v>739</v>
      </c>
      <c r="I232" s="265" t="s">
        <v>9</v>
      </c>
      <c r="J232" s="265" t="s">
        <v>10</v>
      </c>
      <c r="K232" s="265" t="s">
        <v>763</v>
      </c>
      <c r="L232" s="265" t="s">
        <v>764</v>
      </c>
      <c r="M232" s="263" t="s">
        <v>1242</v>
      </c>
      <c r="N232" s="263" t="s">
        <v>755</v>
      </c>
      <c r="O232" s="265"/>
      <c r="P232" s="271" t="s">
        <v>744</v>
      </c>
      <c r="Q232" s="264"/>
    </row>
    <row r="233" spans="1:17" ht="57.6" x14ac:dyDescent="0.3">
      <c r="A233" s="259" t="s">
        <v>737</v>
      </c>
      <c r="B233" s="260" t="s">
        <v>1358</v>
      </c>
      <c r="C233" s="260"/>
      <c r="D233" s="260" t="s">
        <v>1251</v>
      </c>
      <c r="E233" s="269" t="s">
        <v>1252</v>
      </c>
      <c r="F233" s="269" t="s">
        <v>1253</v>
      </c>
      <c r="G233" s="269" t="s">
        <v>1254</v>
      </c>
      <c r="H233" s="262" t="s">
        <v>739</v>
      </c>
      <c r="I233" s="262" t="s">
        <v>9</v>
      </c>
      <c r="J233" s="262" t="s">
        <v>10</v>
      </c>
      <c r="K233" s="262" t="s">
        <v>763</v>
      </c>
      <c r="L233" s="262" t="s">
        <v>764</v>
      </c>
      <c r="M233" s="260" t="s">
        <v>1242</v>
      </c>
      <c r="N233" s="260" t="s">
        <v>755</v>
      </c>
      <c r="O233" s="262"/>
      <c r="P233" s="269" t="s">
        <v>744</v>
      </c>
      <c r="Q233" s="261"/>
    </row>
    <row r="234" spans="1:17" ht="57.6" x14ac:dyDescent="0.3">
      <c r="A234" s="259" t="s">
        <v>737</v>
      </c>
      <c r="B234" s="263" t="s">
        <v>1255</v>
      </c>
      <c r="C234" s="263"/>
      <c r="D234" s="263" t="s">
        <v>1256</v>
      </c>
      <c r="E234" s="271" t="s">
        <v>544</v>
      </c>
      <c r="F234" s="271" t="s">
        <v>545</v>
      </c>
      <c r="G234" s="271" t="s">
        <v>546</v>
      </c>
      <c r="H234" s="265" t="s">
        <v>739</v>
      </c>
      <c r="I234" s="265" t="s">
        <v>9</v>
      </c>
      <c r="J234" s="265" t="s">
        <v>18</v>
      </c>
      <c r="K234" s="265" t="s">
        <v>740</v>
      </c>
      <c r="L234" s="265" t="s">
        <v>751</v>
      </c>
      <c r="M234" s="263" t="s">
        <v>1257</v>
      </c>
      <c r="N234" s="263" t="s">
        <v>743</v>
      </c>
      <c r="O234" s="265" t="s">
        <v>115</v>
      </c>
      <c r="P234" s="271" t="s">
        <v>744</v>
      </c>
      <c r="Q234" s="264"/>
    </row>
    <row r="235" spans="1:17" ht="57.6" x14ac:dyDescent="0.3">
      <c r="A235" s="259" t="s">
        <v>737</v>
      </c>
      <c r="B235" s="260" t="s">
        <v>1255</v>
      </c>
      <c r="C235" s="260"/>
      <c r="D235" s="260" t="s">
        <v>1258</v>
      </c>
      <c r="E235" s="269" t="s">
        <v>547</v>
      </c>
      <c r="F235" s="269" t="s">
        <v>548</v>
      </c>
      <c r="G235" s="269" t="s">
        <v>549</v>
      </c>
      <c r="H235" s="262" t="s">
        <v>739</v>
      </c>
      <c r="I235" s="262" t="s">
        <v>9</v>
      </c>
      <c r="J235" s="262" t="s">
        <v>18</v>
      </c>
      <c r="K235" s="262" t="s">
        <v>740</v>
      </c>
      <c r="L235" s="262" t="s">
        <v>751</v>
      </c>
      <c r="M235" s="260" t="s">
        <v>1257</v>
      </c>
      <c r="N235" s="260" t="s">
        <v>743</v>
      </c>
      <c r="O235" s="262" t="s">
        <v>115</v>
      </c>
      <c r="P235" s="269" t="s">
        <v>744</v>
      </c>
      <c r="Q235" s="261"/>
    </row>
    <row r="236" spans="1:17" ht="57.6" x14ac:dyDescent="0.3">
      <c r="A236" s="259" t="s">
        <v>737</v>
      </c>
      <c r="B236" s="263" t="s">
        <v>1114</v>
      </c>
      <c r="C236" s="263"/>
      <c r="D236" s="263" t="s">
        <v>1259</v>
      </c>
      <c r="E236" s="271" t="s">
        <v>550</v>
      </c>
      <c r="F236" s="271" t="s">
        <v>551</v>
      </c>
      <c r="G236" s="271" t="s">
        <v>552</v>
      </c>
      <c r="H236" s="265" t="s">
        <v>739</v>
      </c>
      <c r="I236" s="265" t="s">
        <v>9</v>
      </c>
      <c r="J236" s="265" t="s">
        <v>18</v>
      </c>
      <c r="K236" s="265" t="s">
        <v>740</v>
      </c>
      <c r="L236" s="265" t="s">
        <v>751</v>
      </c>
      <c r="M236" s="263" t="s">
        <v>1257</v>
      </c>
      <c r="N236" s="263" t="s">
        <v>743</v>
      </c>
      <c r="O236" s="265" t="s">
        <v>115</v>
      </c>
      <c r="P236" s="271" t="s">
        <v>744</v>
      </c>
      <c r="Q236" s="264"/>
    </row>
    <row r="237" spans="1:17" ht="57.6" x14ac:dyDescent="0.3">
      <c r="A237" s="259" t="s">
        <v>737</v>
      </c>
      <c r="B237" s="260" t="s">
        <v>1255</v>
      </c>
      <c r="C237" s="260"/>
      <c r="D237" s="260" t="s">
        <v>1260</v>
      </c>
      <c r="E237" s="269" t="s">
        <v>553</v>
      </c>
      <c r="F237" s="269" t="s">
        <v>554</v>
      </c>
      <c r="G237" s="269" t="s">
        <v>555</v>
      </c>
      <c r="H237" s="262" t="s">
        <v>739</v>
      </c>
      <c r="I237" s="262" t="s">
        <v>9</v>
      </c>
      <c r="J237" s="262" t="s">
        <v>18</v>
      </c>
      <c r="K237" s="262" t="s">
        <v>740</v>
      </c>
      <c r="L237" s="262" t="s">
        <v>751</v>
      </c>
      <c r="M237" s="260" t="s">
        <v>1257</v>
      </c>
      <c r="N237" s="260" t="s">
        <v>743</v>
      </c>
      <c r="O237" s="262" t="s">
        <v>115</v>
      </c>
      <c r="P237" s="269" t="s">
        <v>744</v>
      </c>
      <c r="Q237" s="272"/>
    </row>
  </sheetData>
  <hyperlinks>
    <hyperlink ref="A2" r:id="rId1" display="http://www.usharbormaster.com/secure/auxviewall.cfm" xr:uid="{0A165DE0-D948-488C-909D-8FEB3119AE9F}"/>
    <hyperlink ref="B2" r:id="rId2" display="http://www.usharbormaster.com/secure/auxviewall.cfm" xr:uid="{459FD007-E945-495B-8042-9577626930EF}"/>
    <hyperlink ref="C2" r:id="rId3" display="http://www.usharbormaster.com/secure/auxviewall.cfm" xr:uid="{CF087EC5-A16F-4C3F-B04F-4DD402A9538C}"/>
    <hyperlink ref="D2" r:id="rId4" display="http://www.usharbormaster.com/secure/auxviewall.cfm" xr:uid="{C71974E8-49C2-4F36-81E5-1EEC38F1C65A}"/>
    <hyperlink ref="E2" r:id="rId5" display="http://www.usharbormaster.com/secure/auxviewall.cfm" xr:uid="{DA4901EE-D4C9-402B-9905-19E444D9D178}"/>
    <hyperlink ref="F2" r:id="rId6" display="http://www.usharbormaster.com/secure/auxviewall.cfm" xr:uid="{7E2382C4-1136-4033-A8D2-AF54FE2AA8AE}"/>
    <hyperlink ref="G2" r:id="rId7" display="http://www.usharbormaster.com/secure/auxviewall.cfm" xr:uid="{3F10C0DB-CFC5-45F4-A900-262DC20D34A2}"/>
    <hyperlink ref="H2" r:id="rId8" display="http://www.usharbormaster.com/secure/auxviewall.cfm" xr:uid="{0D41847C-45FF-4E78-AF81-3EE80250E048}"/>
    <hyperlink ref="I2" r:id="rId9" display="http://www.usharbormaster.com/secure/auxviewall.cfm" xr:uid="{00D4DE79-C258-40E5-9AE8-58C4072CA01E}"/>
    <hyperlink ref="J2" r:id="rId10" display="http://www.usharbormaster.com/secure/auxviewall.cfm" xr:uid="{57AA95CC-E5AF-4670-AB13-267303BD2662}"/>
    <hyperlink ref="K2" r:id="rId11" display="http://www.usharbormaster.com/secure/auxviewall.cfm" xr:uid="{463C5177-17E9-4800-A648-CCA259BE736D}"/>
    <hyperlink ref="L2" r:id="rId12" display="http://www.usharbormaster.com/secure/auxviewall.cfm" xr:uid="{2BC92D8D-0D45-4C99-A627-41CA304951A8}"/>
    <hyperlink ref="M2" r:id="rId13" display="http://www.usharbormaster.com/secure/auxviewall.cfm" xr:uid="{251AB16E-5D71-4D26-A2DA-24EBD6E05CB2}"/>
    <hyperlink ref="N2" r:id="rId14" display="http://www.usharbormaster.com/secure/auxviewall.cfm" xr:uid="{96595025-27B1-4447-9C7A-E1568F5B2C92}"/>
    <hyperlink ref="O2" r:id="rId15" display="http://www.usharbormaster.com/secure/auxviewall.cfm" xr:uid="{D12B8CF0-380B-484E-B81B-6E98BF8774BA}"/>
    <hyperlink ref="P2" r:id="rId16" display="http://www.usharbormaster.com/secure/auxviewall.cfm" xr:uid="{BB72A549-2CBA-444C-B171-C2F15CDC505C}"/>
    <hyperlink ref="E3" r:id="rId17" display="http://www.usharbormaster.com/secure/auxview.cfm?recordid=41343" xr:uid="{176C3E54-70C9-4139-80D9-60584EF15FE3}"/>
    <hyperlink ref="F3" r:id="rId18" display="http://maps.google.com/?output=embed&amp;q=43.08160000,-70.72241667" xr:uid="{9B575F8F-E5AD-4329-AA6C-BD797E2A320E}"/>
    <hyperlink ref="G3" r:id="rId19" display="http://maps.google.com/?output=embed&amp;q=43.08160000,-70.72241667" xr:uid="{D49918A9-5E09-40CA-B328-838D9931B99C}"/>
    <hyperlink ref="P3" r:id="rId20" display="http://www.usharbormaster.com/secure/AuxAidReport_new.cfm?id=41343" xr:uid="{A55D91DE-8994-4D0D-A792-AB47C4458A72}"/>
    <hyperlink ref="E4" r:id="rId21" display="http://www.usharbormaster.com/secure/auxview.cfm?recordid=41344" xr:uid="{49335E0F-9200-4DC5-99D6-EE757CF3F8C8}"/>
    <hyperlink ref="F4" r:id="rId22" display="http://maps.google.com/?output=embed&amp;q=43.08419444,-70.71419444" xr:uid="{E42242B1-7176-4999-ADCC-1E997E777D17}"/>
    <hyperlink ref="G4" r:id="rId23" display="http://maps.google.com/?output=embed&amp;q=43.08419444,-70.71419444" xr:uid="{0FB7071A-0EBA-4402-A6F1-E4584A811DBA}"/>
    <hyperlink ref="P4" r:id="rId24" display="http://www.usharbormaster.com/secure/AuxAidReport_new.cfm?id=41344" xr:uid="{4E7877C5-ABE6-4BE9-8693-C46A781A1ED7}"/>
    <hyperlink ref="E5" r:id="rId25" display="http://www.usharbormaster.com/secure/auxview.cfm?recordid=41345" xr:uid="{E1A52B38-2855-4F98-95B0-86004DF2AC55}"/>
    <hyperlink ref="F5" r:id="rId26" display="http://maps.google.com/?output=embed&amp;q=43.08108333,-70.74838333" xr:uid="{E6201FF6-7867-4DCD-BF8F-A18368D3DDFC}"/>
    <hyperlink ref="G5" r:id="rId27" display="http://maps.google.com/?output=embed&amp;q=43.08108333,-70.74838333" xr:uid="{408B762C-182B-48C1-8D67-2A80B2EEC081}"/>
    <hyperlink ref="P5" r:id="rId28" display="http://www.usharbormaster.com/secure/AuxAidReport_new.cfm?id=41345" xr:uid="{7FC1D441-C1FC-49B8-9DAC-5850FEC000A5}"/>
    <hyperlink ref="E6" r:id="rId29" display="http://www.usharbormaster.com/secure/auxview.cfm?recordid=41346" xr:uid="{AF14C87E-1DB0-4D5B-8C16-311442320E99}"/>
    <hyperlink ref="F6" r:id="rId30" display="http://maps.google.com/?output=embed&amp;q=43.08353333,-70.75000278" xr:uid="{E9E1908E-F1EE-48EB-8713-CC7F3E70086C}"/>
    <hyperlink ref="G6" r:id="rId31" display="http://maps.google.com/?output=embed&amp;q=43.08353333,-70.75000278" xr:uid="{6D0028B3-44A3-4697-9033-AC1CA2C0C63E}"/>
    <hyperlink ref="P6" r:id="rId32" display="http://www.usharbormaster.com/secure/AuxAidReport_new.cfm?id=41346" xr:uid="{A485AFCE-2AAE-41C5-89CC-317494FBB7D4}"/>
    <hyperlink ref="E7" r:id="rId33" display="http://www.usharbormaster.com/secure/auxview.cfm?recordid=32331" xr:uid="{AE715A83-BD2B-4990-89DA-14D015BF8001}"/>
    <hyperlink ref="F7" r:id="rId34" display="http://maps.google.com/?output=embed&amp;q=43.88443333,-69.66671667" xr:uid="{AE27C8E5-97D5-4059-93C6-B230C5BE4B57}"/>
    <hyperlink ref="G7" r:id="rId35" display="http://maps.google.com/?output=embed&amp;q=43.88443333,-69.66671667" xr:uid="{0DE4AC74-4029-4083-828C-68B57F67F79A}"/>
    <hyperlink ref="P7" r:id="rId36" display="http://www.usharbormaster.com/secure/AuxAidReport_new.cfm?id=32331" xr:uid="{526A97EE-DF8A-4A72-8D57-15B9B46E6805}"/>
    <hyperlink ref="E8" r:id="rId37" display="http://www.usharbormaster.com/secure/auxview.cfm?recordid=42743" xr:uid="{EB8DB291-48BF-4F5C-966F-B5197CE8A6D3}"/>
    <hyperlink ref="F8" r:id="rId38" display="http://maps.google.com/?output=embed&amp;q=43.08071667,-70.75390000" xr:uid="{F474AA0F-ACAC-4CA2-AC1D-EAFFF87DA920}"/>
    <hyperlink ref="G8" r:id="rId39" display="http://maps.google.com/?output=embed&amp;q=43.08071667,-70.75390000" xr:uid="{74E91059-516B-4E80-836D-2A8ECBAFE919}"/>
    <hyperlink ref="P8" r:id="rId40" display="http://www.usharbormaster.com/secure/AuxAidReport_new.cfm?id=42743" xr:uid="{25C1D436-BDBA-42F0-8E50-180F24958F67}"/>
    <hyperlink ref="E9" r:id="rId41" display="http://www.usharbormaster.com/secure/auxview.cfm?recordid=42742" xr:uid="{E21FBD8D-5230-4B34-B851-32CCBBFFEE55}"/>
    <hyperlink ref="F9" r:id="rId42" display="http://maps.google.com/?output=embed&amp;q=43.08066667,-70.75528333" xr:uid="{8DE5E9CC-7588-4468-8DFE-FE1E1892D35B}"/>
    <hyperlink ref="G9" r:id="rId43" display="http://maps.google.com/?output=embed&amp;q=43.08066667,-70.75528333" xr:uid="{461891FB-8AD1-49B4-9B69-187CB71315D8}"/>
    <hyperlink ref="P9" r:id="rId44" display="http://www.usharbormaster.com/secure/AuxAidReport_new.cfm?id=42742" xr:uid="{D574D008-882C-4CFC-876C-7EAD02E17105}"/>
    <hyperlink ref="E10" r:id="rId45" display="http://www.usharbormaster.com/secure/auxview.cfm?recordid=44488" xr:uid="{5BE94D00-456E-4EB3-AF04-12356E82290E}"/>
    <hyperlink ref="F10" r:id="rId46" display="http://maps.google.com/?output=embed&amp;q=43.72673056,-70.09483889" xr:uid="{7EC1C514-BC72-40CF-B4D9-C06C0E7A08A6}"/>
    <hyperlink ref="G10" r:id="rId47" display="http://maps.google.com/?output=embed&amp;q=43.72673056,-70.09483889" xr:uid="{4E388BB9-2D00-4B5C-8CC7-683AAA84053E}"/>
    <hyperlink ref="P10" r:id="rId48" display="http://www.usharbormaster.com/secure/AuxAidReport_new.cfm?id=44488" xr:uid="{01EE1799-A8D1-4500-BEF6-E55CF461F293}"/>
    <hyperlink ref="E11" r:id="rId49" display="http://www.usharbormaster.com/secure/auxview.cfm?recordid=44489" xr:uid="{3118F47C-10C5-4FAD-804D-7D31D19D29B1}"/>
    <hyperlink ref="F11" r:id="rId50" display="http://maps.google.com/?output=embed&amp;q=43.72741944,-70.09399444" xr:uid="{D8AF32CB-EC17-4527-967E-E817F1219691}"/>
    <hyperlink ref="G11" r:id="rId51" display="http://maps.google.com/?output=embed&amp;q=43.72741944,-70.09399444" xr:uid="{FDD21856-82EE-4438-B548-6479368EC367}"/>
    <hyperlink ref="P11" r:id="rId52" display="http://www.usharbormaster.com/secure/AuxAidReport_new.cfm?id=44489" xr:uid="{E49BAEAC-7DBA-4322-9F7A-EA2C463B7B66}"/>
    <hyperlink ref="E12" r:id="rId53" display="http://www.usharbormaster.com/secure/auxview.cfm?recordid=44490" xr:uid="{057CD407-B1FA-4477-A93E-EB8419D1CF45}"/>
    <hyperlink ref="F12" r:id="rId54" display="http://maps.google.com/?output=embed&amp;q=43.72785278,-70.09366389" xr:uid="{0AC74FB1-52F2-4799-AB63-12BDD0B7822D}"/>
    <hyperlink ref="G12" r:id="rId55" display="http://maps.google.com/?output=embed&amp;q=43.72785278,-70.09366389" xr:uid="{CFC2814B-FBB7-47A9-A7AF-E267F1D88B61}"/>
    <hyperlink ref="P12" r:id="rId56" display="http://www.usharbormaster.com/secure/AuxAidReport_new.cfm?id=44490" xr:uid="{C97D08EB-DA1F-417A-BC5C-38DD69E6C057}"/>
    <hyperlink ref="E13" r:id="rId57" display="http://www.usharbormaster.com/secure/auxview.cfm?recordid=44484" xr:uid="{5C40164D-BD27-44C0-9EE1-A4FC7ED4760B}"/>
    <hyperlink ref="F13" r:id="rId58" display="http://maps.google.com/?output=embed&amp;q=43.73388056,-70.16216111" xr:uid="{32BB41AA-5C20-41E5-B40F-F18EF8F6469D}"/>
    <hyperlink ref="G13" r:id="rId59" display="http://maps.google.com/?output=embed&amp;q=43.73388056,-70.16216111" xr:uid="{92824DC3-15EF-4342-83E9-E9EE4EC092B9}"/>
    <hyperlink ref="P13" r:id="rId60" display="http://www.usharbormaster.com/secure/AuxAidReport_new.cfm?id=44484" xr:uid="{EE407C69-453A-4374-BCDD-A1BAF6DEC2EF}"/>
    <hyperlink ref="E14" r:id="rId61" display="http://www.usharbormaster.com/secure/auxview.cfm?recordid=44485" xr:uid="{550B5964-AE7D-46EC-B429-77F59A13837B}"/>
    <hyperlink ref="F14" r:id="rId62" display="http://maps.google.com/?output=embed&amp;q=43.73358889,-70.16302778" xr:uid="{E3115BA7-6F56-4E34-86A2-986F4EA70379}"/>
    <hyperlink ref="G14" r:id="rId63" display="http://maps.google.com/?output=embed&amp;q=43.73358889,-70.16302778" xr:uid="{00A75620-E97A-4F14-80FA-AD76FD485BB5}"/>
    <hyperlink ref="P14" r:id="rId64" display="http://www.usharbormaster.com/secure/AuxAidReport_new.cfm?id=44485" xr:uid="{183F6473-7E90-46C4-BA5F-46CD00D9ADB5}"/>
    <hyperlink ref="E15" r:id="rId65" display="http://www.usharbormaster.com/secure/auxview.cfm?recordid=44486" xr:uid="{BFB17B7D-B669-43BB-947B-F30CC82A94DE}"/>
    <hyperlink ref="F15" r:id="rId66" display="http://maps.google.com/?output=embed&amp;q=43.73325000,-70.16331389" xr:uid="{79390D0F-8188-4643-8B5C-0C985AF7BF05}"/>
    <hyperlink ref="G15" r:id="rId67" display="http://maps.google.com/?output=embed&amp;q=43.73325000,-70.16331389" xr:uid="{FA4DA6CB-1CB2-4A90-BEBD-E146B4FE0764}"/>
    <hyperlink ref="P15" r:id="rId68" display="http://www.usharbormaster.com/secure/AuxAidReport_new.cfm?id=44486" xr:uid="{211FF54B-73E4-4BD8-8508-98C63BF97930}"/>
    <hyperlink ref="E16" r:id="rId69" display="http://www.usharbormaster.com/secure/auxview.cfm?recordid=28655" xr:uid="{B866350D-4050-48AC-812D-9767C5FD9A2D}"/>
    <hyperlink ref="F16" r:id="rId70" display="http://maps.google.com/?output=embed&amp;q=43.73277778,-70.16444444" xr:uid="{863EFD62-23D0-41EE-998E-F25CEC4A42E1}"/>
    <hyperlink ref="G16" r:id="rId71" display="http://maps.google.com/?output=embed&amp;q=43.73277778,-70.16444444" xr:uid="{2438405D-F85E-462D-AF99-550CD435F2D0}"/>
    <hyperlink ref="P16" r:id="rId72" display="http://www.usharbormaster.com/secure/AuxAidReport_new.cfm?id=28655" xr:uid="{A408095E-4561-4BB0-AC86-84F9CB3CEA02}"/>
    <hyperlink ref="E17" r:id="rId73" display="http://www.usharbormaster.com/secure/auxview.cfm?recordid=36912" xr:uid="{2BC865A6-36BF-4C8F-A02B-C0DAC197051B}"/>
    <hyperlink ref="F17" r:id="rId74" display="http://maps.google.com/?output=embed&amp;q=43.38750000,-70.42791667" xr:uid="{863F195D-4726-4889-97B9-C1C05DE9CC3F}"/>
    <hyperlink ref="G17" r:id="rId75" display="http://maps.google.com/?output=embed&amp;q=43.38750000,-70.42791667" xr:uid="{ABCDA03E-EA1C-4382-9B73-45E1A460C6BF}"/>
    <hyperlink ref="P17" r:id="rId76" display="http://www.usharbormaster.com/secure/AuxAidReport_new.cfm?id=36912" xr:uid="{4E0B8260-64E6-4CF7-A663-9B9611C82F83}"/>
    <hyperlink ref="E18" r:id="rId77" display="http://www.usharbormaster.com/secure/auxview.cfm?recordid=29996" xr:uid="{D1E58FA1-1D95-44C6-9C26-8C35EB1A778F}"/>
    <hyperlink ref="F18" r:id="rId78" display="http://maps.google.com/?output=embed&amp;q=43.83951667,-69.64011667" xr:uid="{B0ABC5CF-0FC5-4181-9D5E-A2031BB3133A}"/>
    <hyperlink ref="G18" r:id="rId79" display="http://maps.google.com/?output=embed&amp;q=43.83951667,-69.64011667" xr:uid="{35FED2FB-CBF4-4A0A-9F22-603E5F02C5EB}"/>
    <hyperlink ref="P18" r:id="rId80" display="http://www.usharbormaster.com/secure/AuxAidReport_new.cfm?id=29996" xr:uid="{21590BAD-AE13-486E-9B64-C0C875D8F424}"/>
    <hyperlink ref="E19" r:id="rId81" display="http://www.usharbormaster.com/secure/auxview.cfm?recordid=29997" xr:uid="{F15E7BA1-70C6-4C91-979E-97CD63C2AE2F}"/>
    <hyperlink ref="F19" r:id="rId82" display="http://maps.google.com/?output=embed&amp;q=43.83906667,-69.63903333" xr:uid="{0471C28A-E871-4F02-8DA3-44E8F3BE3623}"/>
    <hyperlink ref="G19" r:id="rId83" display="http://maps.google.com/?output=embed&amp;q=43.83906667,-69.63903333" xr:uid="{85E1E6EC-2A54-41C4-AC4C-EF4D0BC8914A}"/>
    <hyperlink ref="P19" r:id="rId84" display="http://www.usharbormaster.com/secure/AuxAidReport_new.cfm?id=29997" xr:uid="{65798CC9-48BE-4D78-AA43-DD6BEEBB0AFB}"/>
    <hyperlink ref="E20" r:id="rId85" display="http://www.usharbormaster.com/secure/auxview.cfm?recordid=29998" xr:uid="{539DBE4A-706B-4797-A828-9B53636C95B8}"/>
    <hyperlink ref="F20" r:id="rId86" display="http://maps.google.com/?output=embed&amp;q=43.83848333,-69.63756667" xr:uid="{A2B499E7-E884-4BC2-A77F-1EC2AAB2250C}"/>
    <hyperlink ref="G20" r:id="rId87" display="http://maps.google.com/?output=embed&amp;q=43.83848333,-69.63756667" xr:uid="{BA2DC115-144F-4B9E-85FE-E1ED8096ED5B}"/>
    <hyperlink ref="P20" r:id="rId88" display="http://www.usharbormaster.com/secure/AuxAidReport_new.cfm?id=29998" xr:uid="{A7EA99B1-D137-441F-B085-8FCD90D4ADA9}"/>
    <hyperlink ref="E21" r:id="rId89" display="http://www.usharbormaster.com/secure/auxview.cfm?recordid=29999" xr:uid="{A1AA7600-9FE4-43EB-8687-BA95A3E66A04}"/>
    <hyperlink ref="F21" r:id="rId90" display="http://maps.google.com/?output=embed&amp;q=43.83670000,-69.63196667" xr:uid="{A28C515F-2201-40F0-B885-C27443CB263B}"/>
    <hyperlink ref="G21" r:id="rId91" display="http://maps.google.com/?output=embed&amp;q=43.83670000,-69.63196667" xr:uid="{0BF83C78-8130-4A0E-9F33-0D8E0C312EE8}"/>
    <hyperlink ref="P21" r:id="rId92" display="http://www.usharbormaster.com/secure/AuxAidReport_new.cfm?id=29999" xr:uid="{8FDF9BDE-D5C4-496A-84F5-96FAA9F579AA}"/>
    <hyperlink ref="E22" r:id="rId93" display="http://www.usharbormaster.com/secure/auxview.cfm?recordid=31122" xr:uid="{1BF6DB54-0441-4430-8B84-D2C36CDA740E}"/>
    <hyperlink ref="F22" r:id="rId94" display="http://maps.google.com/?output=embed&amp;q=43.84833333,-69.63194444" xr:uid="{21F3C85A-DA83-4CDC-96B6-0AD5C4EDC92A}"/>
    <hyperlink ref="G22" r:id="rId95" display="http://maps.google.com/?output=embed&amp;q=43.84833333,-69.63194444" xr:uid="{50B5F0BB-B5B9-4BD4-ACF8-80DEB9800313}"/>
    <hyperlink ref="P22" r:id="rId96" display="http://www.usharbormaster.com/secure/AuxAidReport_new.cfm?id=31122" xr:uid="{F86C9130-1BDB-41E8-A13F-048664616957}"/>
    <hyperlink ref="E23" r:id="rId97" display="http://www.usharbormaster.com/secure/auxview.cfm?recordid=28057" xr:uid="{4C2D95D5-E02E-4249-8F61-4C63BDD1FC96}"/>
    <hyperlink ref="F23" r:id="rId98" display="http://maps.google.com/?output=embed&amp;q=43.76063333,-69.98853333" xr:uid="{86EB5E52-7C49-439F-9248-8AE843B5DC37}"/>
    <hyperlink ref="G23" r:id="rId99" display="http://maps.google.com/?output=embed&amp;q=43.76063333,-69.98853333" xr:uid="{F2D17AE3-317C-4896-8E5D-E141F663165F}"/>
    <hyperlink ref="P23" r:id="rId100" display="http://www.usharbormaster.com/secure/AuxAidReport_new.cfm?id=28057" xr:uid="{5AE45AE8-DE76-43E4-B0DD-2D11D7E96385}"/>
    <hyperlink ref="E24" r:id="rId101" display="http://www.usharbormaster.com/secure/auxview.cfm?recordid=32247" xr:uid="{C119CF54-39E9-4DF0-A266-B6EFE56BB874}"/>
    <hyperlink ref="F24" r:id="rId102" display="http://maps.google.com/?output=embed&amp;q=43.86638889,-69.55388889" xr:uid="{8D24C693-F676-4DA0-AF87-962963492369}"/>
    <hyperlink ref="G24" r:id="rId103" display="http://maps.google.com/?output=embed&amp;q=43.86638889,-69.55388889" xr:uid="{B3901D62-B1AA-4CB5-883C-79A8088013D5}"/>
    <hyperlink ref="P24" r:id="rId104" display="http://www.usharbormaster.com/secure/AuxAidReport_new.cfm?id=32247" xr:uid="{D62ECD68-D38F-459E-B0A5-14345EE19E07}"/>
    <hyperlink ref="E25" r:id="rId105" display="http://www.usharbormaster.com/secure/auxview.cfm?recordid=32248" xr:uid="{E2DD4F17-AF59-4E82-94AB-97C2370FDDA3}"/>
    <hyperlink ref="F25" r:id="rId106" display="http://maps.google.com/?output=embed&amp;q=43.86427778,-69.55386111" xr:uid="{6479202D-C219-4772-8C15-8776AD69E7E4}"/>
    <hyperlink ref="G25" r:id="rId107" display="http://maps.google.com/?output=embed&amp;q=43.86427778,-69.55386111" xr:uid="{9363A386-D3CB-467D-B6EE-2099A4D9E440}"/>
    <hyperlink ref="P25" r:id="rId108" display="http://www.usharbormaster.com/secure/AuxAidReport_new.cfm?id=32248" xr:uid="{1BCD348D-0B89-47E0-9163-7ADD83CB461F}"/>
    <hyperlink ref="E26" r:id="rId109" display="http://www.usharbormaster.com/secure/auxview.cfm?recordid=32249" xr:uid="{8751A271-5251-4ED3-9B98-8029A9195E9B}"/>
    <hyperlink ref="F26" r:id="rId110" display="http://maps.google.com/?output=embed&amp;q=43.86200000,-69.55933333" xr:uid="{A19C8D5F-AE8B-45B2-A2D9-16A377D93691}"/>
    <hyperlink ref="G26" r:id="rId111" display="http://maps.google.com/?output=embed&amp;q=43.86200000,-69.55933333" xr:uid="{344EA0E9-C0EF-4935-9C3C-2F9F228CF1C9}"/>
    <hyperlink ref="P26" r:id="rId112" display="http://www.usharbormaster.com/secure/AuxAidReport_new.cfm?id=32249" xr:uid="{CC51EC29-F448-4CFB-859A-FC6BA4DA86C6}"/>
    <hyperlink ref="E27" r:id="rId113" display="http://www.usharbormaster.com/secure/auxview.cfm?recordid=32250" xr:uid="{6FDDCE5C-60AB-4DB0-ADF2-9D0ADC7E7A7C}"/>
    <hyperlink ref="F27" r:id="rId114" display="http://maps.google.com/?output=embed&amp;q=43.86088889,-69.56230556" xr:uid="{2004A819-BD58-4FA5-86FE-C2DFD48FD2BB}"/>
    <hyperlink ref="G27" r:id="rId115" display="http://maps.google.com/?output=embed&amp;q=43.86088889,-69.56230556" xr:uid="{6DA3BF5C-CA49-4BA3-A547-691C9CEC6CE8}"/>
    <hyperlink ref="P27" r:id="rId116" display="http://www.usharbormaster.com/secure/AuxAidReport_new.cfm?id=32250" xr:uid="{68A8AC55-42F0-4330-8478-0C026A37B8E4}"/>
    <hyperlink ref="E28" r:id="rId117" display="http://www.usharbormaster.com/secure/auxview.cfm?recordid=23614" xr:uid="{B0A50764-441A-4BAD-88CF-BF9B645F16D3}"/>
    <hyperlink ref="F28" r:id="rId118" display="http://maps.google.com/?output=embed&amp;q=43.10366667,-70.79208333" xr:uid="{8336E45D-217E-4A72-8A0B-07DF2A647767}"/>
    <hyperlink ref="G28" r:id="rId119" display="http://maps.google.com/?output=embed&amp;q=43.10366667,-70.79208333" xr:uid="{CF3299E5-9EAE-444A-824B-6FC8C3B9DB78}"/>
    <hyperlink ref="P28" r:id="rId120" display="http://www.usharbormaster.com/secure/AuxAidReport_new.cfm?id=23614" xr:uid="{8CD69881-8607-43E2-9A79-7B5A9116874F}"/>
    <hyperlink ref="E29" r:id="rId121" display="http://www.usharbormaster.com/secure/auxview.cfm?recordid=28341" xr:uid="{AB9E78B5-C589-4D7C-8341-B5AD5452FA50}"/>
    <hyperlink ref="F29" r:id="rId122" display="http://maps.google.com/?output=embed&amp;q=44.00697222,-69.88155556" xr:uid="{E0252DC4-0BFE-406C-8460-CF0C750C4D24}"/>
    <hyperlink ref="G29" r:id="rId123" display="http://maps.google.com/?output=embed&amp;q=44.00697222,-69.88155556" xr:uid="{B578FDEB-12DE-4C87-B9FB-4E1D2733340A}"/>
    <hyperlink ref="P29" r:id="rId124" display="http://www.usharbormaster.com/secure/AuxAidReport_new.cfm?id=28341" xr:uid="{9B1CA8EB-8B35-4335-8E65-3616CB028F76}"/>
    <hyperlink ref="E30" r:id="rId125" display="http://www.usharbormaster.com/secure/auxview.cfm?recordid=41340" xr:uid="{D1A956CE-C319-4C71-9129-83ED3A3E1F2A}"/>
    <hyperlink ref="F30" r:id="rId126" display="http://maps.google.com/?output=embed&amp;q=43.07966194,-70.69982083" xr:uid="{9F4362F1-7538-4664-84DF-83A5344880C7}"/>
    <hyperlink ref="G30" r:id="rId127" display="http://maps.google.com/?output=embed&amp;q=43.07966194,-70.69982083" xr:uid="{15D1C6B8-78CE-45BB-AB04-A6D2506F51B8}"/>
    <hyperlink ref="P30" r:id="rId128" display="http://www.usharbormaster.com/secure/AuxAidReport_new.cfm?id=41340" xr:uid="{EA7CBF13-177C-47F0-B5F1-BC2AC66BB874}"/>
    <hyperlink ref="E31" r:id="rId129" display="http://www.usharbormaster.com/secure/auxview.cfm?recordid=32251" xr:uid="{05E0EA85-E069-43F5-93D0-9C997BEE7140}"/>
    <hyperlink ref="F31" r:id="rId130" display="http://maps.google.com/?output=embed&amp;q=43.84405556,-69.55944444" xr:uid="{DB2E3A68-0D49-437C-9EA2-1C2A9F4652C0}"/>
    <hyperlink ref="G31" r:id="rId131" display="http://maps.google.com/?output=embed&amp;q=43.84405556,-69.55944444" xr:uid="{A638AF5C-CD31-42B9-9AA1-5A544D3D6C12}"/>
    <hyperlink ref="P31" r:id="rId132" display="http://www.usharbormaster.com/secure/AuxAidReport_new.cfm?id=32251" xr:uid="{973CC17E-1F1C-40E9-B6A5-4F037455E8F2}"/>
    <hyperlink ref="E32" r:id="rId133" display="http://www.usharbormaster.com/secure/auxview.cfm?recordid=32252" xr:uid="{BC6F522D-E5B6-4BF2-8137-80CA4BB0ADC8}"/>
    <hyperlink ref="F32" r:id="rId134" display="http://maps.google.com/?output=embed&amp;q=43.84388889,-69.55930556" xr:uid="{59F58938-0990-4334-9435-DD178A8757F1}"/>
    <hyperlink ref="G32" r:id="rId135" display="http://maps.google.com/?output=embed&amp;q=43.84388889,-69.55930556" xr:uid="{B940B317-ACDD-44C0-B401-1C0D0E584059}"/>
    <hyperlink ref="P32" r:id="rId136" display="http://www.usharbormaster.com/secure/AuxAidReport_new.cfm?id=32252" xr:uid="{5EADE665-3096-4F85-84E5-B21861BBB5F1}"/>
    <hyperlink ref="E33" r:id="rId137" display="http://www.usharbormaster.com/secure/auxview.cfm?recordid=32253" xr:uid="{69A1D51C-A98B-432B-8C9C-D503EAB471B3}"/>
    <hyperlink ref="F33" r:id="rId138" display="http://maps.google.com/?output=embed&amp;q=43.84344444,-69.55888889" xr:uid="{4E1FDF92-1B7F-4D92-92D9-F791AC65BE45}"/>
    <hyperlink ref="G33" r:id="rId139" display="http://maps.google.com/?output=embed&amp;q=43.84344444,-69.55888889" xr:uid="{11F794BB-A984-41EB-9C2F-1E534DCCA2B7}"/>
    <hyperlink ref="P33" r:id="rId140" display="http://www.usharbormaster.com/secure/AuxAidReport_new.cfm?id=32253" xr:uid="{469BFBBA-3A1B-4E23-84B4-2B36A55B9E4B}"/>
    <hyperlink ref="E34" r:id="rId141" display="http://www.usharbormaster.com/secure/auxview.cfm?recordid=44478" xr:uid="{D0E8ADCE-C73D-4D62-843D-63B3D12F1AF5}"/>
    <hyperlink ref="F34" r:id="rId142" display="http://maps.google.com/?output=embed&amp;q=43.71366667,-70.18588889" xr:uid="{B0F9A864-297C-4A73-88D8-1A52B43B662D}"/>
    <hyperlink ref="G34" r:id="rId143" display="http://maps.google.com/?output=embed&amp;q=43.71366667,-70.18588889" xr:uid="{BE5D20E3-F131-4DC4-B1BD-622A95A56953}"/>
    <hyperlink ref="P34" r:id="rId144" display="http://www.usharbormaster.com/secure/AuxAidReport_new.cfm?id=44478" xr:uid="{0FE564CC-CF27-4B87-822A-7CCBCC1E891F}"/>
    <hyperlink ref="E35" r:id="rId145" display="http://www.usharbormaster.com/secure/auxview.cfm?recordid=44479" xr:uid="{48F3497B-C09D-4E0B-B880-F493D6A72EE6}"/>
    <hyperlink ref="F35" r:id="rId146" display="http://maps.google.com/?output=embed&amp;q=43.71324167,-70.18627500" xr:uid="{F40657B4-D1BC-4C8D-9D3E-943CC11CB3CB}"/>
    <hyperlink ref="G35" r:id="rId147" display="http://maps.google.com/?output=embed&amp;q=43.71324167,-70.18627500" xr:uid="{DD75A9F6-13E8-414D-B019-6EF416B744AE}"/>
    <hyperlink ref="P35" r:id="rId148" display="http://www.usharbormaster.com/secure/AuxAidReport_new.cfm?id=44479" xr:uid="{4DDD65B3-04EC-460C-8085-3B3229DE84BE}"/>
    <hyperlink ref="E36" r:id="rId149" display="http://www.usharbormaster.com/secure/auxview.cfm?recordid=44480" xr:uid="{9EA8FF1A-7676-4A82-857A-15535A3CDB2F}"/>
    <hyperlink ref="F36" r:id="rId150" display="http://maps.google.com/?output=embed&amp;q=43.71391389,-70.18707500" xr:uid="{A8FFFA27-714E-4BCA-86AA-263F1509D94E}"/>
    <hyperlink ref="G36" r:id="rId151" display="http://maps.google.com/?output=embed&amp;q=43.71391389,-70.18707500" xr:uid="{15FAEE42-1130-411A-8EEA-EA73A182AAC0}"/>
    <hyperlink ref="P36" r:id="rId152" display="http://www.usharbormaster.com/secure/AuxAidReport_new.cfm?id=44480" xr:uid="{4E929D15-0B21-4EDC-AABD-EC3F68C3D71F}"/>
    <hyperlink ref="E37" r:id="rId153" display="http://www.usharbormaster.com/secure/auxview.cfm?recordid=44481" xr:uid="{219D8843-FA34-4DE7-95BE-7B74545EC38E}"/>
    <hyperlink ref="F37" r:id="rId154" display="http://maps.google.com/?output=embed&amp;q=43.71347500,-70.18736944" xr:uid="{A8DE431B-821D-4646-BBF8-1811C2716B54}"/>
    <hyperlink ref="G37" r:id="rId155" display="http://maps.google.com/?output=embed&amp;q=43.71347500,-70.18736944" xr:uid="{E11001B0-C05F-4CF5-B313-50548D30764A}"/>
    <hyperlink ref="P37" r:id="rId156" display="http://www.usharbormaster.com/secure/AuxAidReport_new.cfm?id=44481" xr:uid="{06D90345-DC1D-4945-A861-268DCF2BE0D1}"/>
    <hyperlink ref="E38" r:id="rId157" display="http://www.usharbormaster.com/secure/auxview.cfm?recordid=44482" xr:uid="{F1D41DEF-B39D-43BB-BC81-6031FC5911AA}"/>
    <hyperlink ref="F38" r:id="rId158" display="http://maps.google.com/?output=embed&amp;q=43.71235000,-70.18769722" xr:uid="{43FECD30-5459-4370-925C-E50502BC6EAF}"/>
    <hyperlink ref="G38" r:id="rId159" display="http://maps.google.com/?output=embed&amp;q=43.71235000,-70.18769722" xr:uid="{3F2617D2-86E7-4448-93F3-AEEF0BB485FB}"/>
    <hyperlink ref="P38" r:id="rId160" display="http://www.usharbormaster.com/secure/AuxAidReport_new.cfm?id=44482" xr:uid="{D93A5707-7F6C-4DAE-9220-C31067AECBDE}"/>
    <hyperlink ref="E39" r:id="rId161" display="http://www.usharbormaster.com/secure/auxview.cfm?recordid=44483" xr:uid="{BB9C4A2C-8052-4B26-985A-BA4A2DC8A779}"/>
    <hyperlink ref="F39" r:id="rId162" display="http://maps.google.com/?output=embed&amp;q=43.71198889,-70.18813333" xr:uid="{2B97F66D-83FE-4748-8EC1-19F3ECE97388}"/>
    <hyperlink ref="G39" r:id="rId163" display="http://maps.google.com/?output=embed&amp;q=43.71198889,-70.18813333" xr:uid="{DAE250F9-801A-47BD-ACBE-8FDD5E686E32}"/>
    <hyperlink ref="P39" r:id="rId164" display="http://www.usharbormaster.com/secure/AuxAidReport_new.cfm?id=44483" xr:uid="{DACF58BA-09CE-42A7-8AF2-0708591E2D35}"/>
    <hyperlink ref="E40" r:id="rId165" display="http://www.usharbormaster.com/secure/auxview.cfm?recordid=28282" xr:uid="{3E8A8886-8237-4C5D-86C1-A4D0E735E460}"/>
    <hyperlink ref="F40" r:id="rId166" display="http://maps.google.com/?output=embed&amp;q=43.79950000,-70.15146667" xr:uid="{177DB53D-23DC-4AC3-A58C-E83A1853C2AD}"/>
    <hyperlink ref="G40" r:id="rId167" display="http://maps.google.com/?output=embed&amp;q=43.79950000,-70.15146667" xr:uid="{B4CBD861-251E-453A-A024-F984606C2BB5}"/>
    <hyperlink ref="P40" r:id="rId168" display="http://www.usharbormaster.com/secure/AuxAidReport_new.cfm?id=28282" xr:uid="{E5E7B4BD-FEDE-455C-8C27-9E63BAF80212}"/>
    <hyperlink ref="E41" r:id="rId169" display="http://www.usharbormaster.com/secure/auxview.cfm?recordid=29070" xr:uid="{79177178-AAF5-4CE9-B9AF-0349C7FFF6B4}"/>
    <hyperlink ref="F41" r:id="rId170" display="http://maps.google.com/?output=embed&amp;q=43.74805556,-69.98769444" xr:uid="{F2A04779-4161-49F3-BFC1-40F4D5FF6303}"/>
    <hyperlink ref="G41" r:id="rId171" display="http://maps.google.com/?output=embed&amp;q=43.74805556,-69.98769444" xr:uid="{E92182CC-FE38-4920-88C6-34FE8F1C1711}"/>
    <hyperlink ref="P41" r:id="rId172" display="http://www.usharbormaster.com/secure/AuxAidReport_new.cfm?id=29070" xr:uid="{D1FBC4B1-7015-412B-8D52-5C3269BA02BF}"/>
    <hyperlink ref="E42" r:id="rId173" display="http://www.usharbormaster.com/secure/auxview.cfm?recordid=29038" xr:uid="{4B54D270-8742-4FA4-B603-6A66C7A6A276}"/>
    <hyperlink ref="F42" r:id="rId174" display="http://maps.google.com/?output=embed&amp;q=43.74800000,-69.98738889" xr:uid="{E4B25252-0198-46FC-801B-39D086F00C1E}"/>
    <hyperlink ref="G42" r:id="rId175" display="http://maps.google.com/?output=embed&amp;q=43.74800000,-69.98738889" xr:uid="{B1DAB173-7247-4854-BF49-46C655174F2D}"/>
    <hyperlink ref="P42" r:id="rId176" display="http://www.usharbormaster.com/secure/AuxAidReport_new.cfm?id=29038" xr:uid="{DBBE4382-14D2-42D6-A9EC-7CE41434FBA8}"/>
    <hyperlink ref="E43" r:id="rId177" display="http://www.usharbormaster.com/secure/auxview.cfm?recordid=40110" xr:uid="{FEF7654E-8345-45BD-BFFA-E0B0BBF40AB2}"/>
    <hyperlink ref="F43" r:id="rId178" display="http://maps.google.com/?output=embed&amp;q=44.03104056,-69.53565778" xr:uid="{11EB4CE4-4F69-4319-B934-EA7B29A5A4D5}"/>
    <hyperlink ref="G43" r:id="rId179" display="http://maps.google.com/?output=embed&amp;q=44.03104056,-69.53565778" xr:uid="{0269EC63-36B9-474F-A71A-63B71F5ADE1A}"/>
    <hyperlink ref="P43" r:id="rId180" display="http://www.usharbormaster.com/secure/AuxAidReport_new.cfm?id=40110" xr:uid="{8895C2B2-6A39-4021-BAB1-9954FF9CD393}"/>
    <hyperlink ref="E44" r:id="rId181" display="http://www.usharbormaster.com/secure/auxview.cfm?recordid=40109" xr:uid="{34475D10-FA95-427E-8421-4A24E5EA76C7}"/>
    <hyperlink ref="F44" r:id="rId182" display="http://maps.google.com/?output=embed&amp;q=44.03209444,-69.53482778" xr:uid="{11E20C2F-3C19-4DFB-BEE3-714B99B089BB}"/>
    <hyperlink ref="G44" r:id="rId183" display="http://maps.google.com/?output=embed&amp;q=44.03209444,-69.53482778" xr:uid="{7B39E142-C333-4D39-899E-D0416D434FF6}"/>
    <hyperlink ref="P44" r:id="rId184" display="http://www.usharbormaster.com/secure/AuxAidReport_new.cfm?id=40109" xr:uid="{9DE9041F-3259-4316-A557-A95DBA677654}"/>
    <hyperlink ref="E45" r:id="rId185" display="http://www.usharbormaster.com/secure/auxview.cfm?recordid=36825" xr:uid="{956C7BA1-9F37-4120-BF3F-4967AD3C9B70}"/>
    <hyperlink ref="F45" r:id="rId186" display="http://maps.google.com/?output=embed&amp;q=43.79667500,-69.95395833" xr:uid="{60A7DB26-17A1-4610-B57A-D4A03370C7E4}"/>
    <hyperlink ref="G45" r:id="rId187" display="http://maps.google.com/?output=embed&amp;q=43.79667500,-69.95395833" xr:uid="{0D0C686E-C707-46BA-8F44-5EBE95959DE2}"/>
    <hyperlink ref="P45" r:id="rId188" display="http://www.usharbormaster.com/secure/AuxAidReport_new.cfm?id=36825" xr:uid="{D4F6D9E5-2C15-4B1E-82B6-1767627598D3}"/>
    <hyperlink ref="E46" r:id="rId189" display="http://www.usharbormaster.com/secure/auxview.cfm?recordid=25793" xr:uid="{67FEB4C8-67A7-4262-AEF0-FA368723CB73}"/>
    <hyperlink ref="F46" r:id="rId190" display="http://maps.google.com/?output=embed&amp;q=43.15655000,-70.83094444" xr:uid="{E82676B6-075E-469C-AB80-1BC9B6069DF8}"/>
    <hyperlink ref="G46" r:id="rId191" display="http://maps.google.com/?output=embed&amp;q=43.15655000,-70.83094444" xr:uid="{BD6F590D-F6D7-4F8A-9681-9A8D2322F09D}"/>
    <hyperlink ref="P46" r:id="rId192" display="http://www.usharbormaster.com/secure/AuxAidReport_new.cfm?id=25793" xr:uid="{144F3E5C-13AF-4947-AC71-E402AC2D3A2A}"/>
    <hyperlink ref="E47" r:id="rId193" display="http://www.usharbormaster.com/secure/auxview.cfm?recordid=44771" xr:uid="{C3BFD89E-8FF8-4814-9694-2F8536CAB16C}"/>
    <hyperlink ref="F47" r:id="rId194" display="http://maps.google.com/?output=embed&amp;q=43.85757500,-69.66427500" xr:uid="{DA88C234-A0D3-404D-BCF1-B289019F35CF}"/>
    <hyperlink ref="G47" r:id="rId195" display="http://maps.google.com/?output=embed&amp;q=43.85757500,-69.66427500" xr:uid="{E9BB7EEC-750C-4586-80B7-12325E85FE39}"/>
    <hyperlink ref="P47" r:id="rId196" display="http://www.usharbormaster.com/secure/AuxAidReport_new.cfm?id=44771" xr:uid="{F5984A86-351B-4F95-BCE1-2A20C31EAA98}"/>
    <hyperlink ref="E48" r:id="rId197" display="http://www.usharbormaster.com/secure/auxview.cfm?recordid=44770" xr:uid="{43F5CC6C-A8E4-4B38-9748-5E2613BC045E}"/>
    <hyperlink ref="F48" r:id="rId198" display="http://maps.google.com/?output=embed&amp;q=43.85694722,-69.66428056" xr:uid="{BFAE9C13-5175-43F3-981D-FA93B1838450}"/>
    <hyperlink ref="G48" r:id="rId199" display="http://maps.google.com/?output=embed&amp;q=43.85694722,-69.66428056" xr:uid="{F4B0986D-2C56-47FA-B8F5-E3A79971D537}"/>
    <hyperlink ref="P48" r:id="rId200" display="http://www.usharbormaster.com/secure/AuxAidReport_new.cfm?id=44770" xr:uid="{47E13FCD-860C-4C30-A706-33F45605B633}"/>
    <hyperlink ref="E49" r:id="rId201" display="http://www.usharbormaster.com/secure/auxview.cfm?recordid=44722" xr:uid="{BAFCF948-0669-488B-A970-0D93A7D1710D}"/>
    <hyperlink ref="F49" r:id="rId202" display="http://maps.google.com/?output=embed&amp;q=42.95054972,-70.71471972" xr:uid="{7D2C370C-E1E5-46A1-9A49-92FA3169FD86}"/>
    <hyperlink ref="G49" r:id="rId203" display="http://maps.google.com/?output=embed&amp;q=42.95054972,-70.71471972" xr:uid="{70197F9D-9DA6-4A74-ADD0-81A90F9A18C9}"/>
    <hyperlink ref="P49" r:id="rId204" display="http://www.usharbormaster.com/secure/AuxAidReport_new.cfm?id=44722" xr:uid="{31778C48-D049-4619-B49F-03BDB9CCFF3B}"/>
    <hyperlink ref="E50" r:id="rId205" display="http://www.usharbormaster.com/secure/auxview.cfm?recordid=36843" xr:uid="{F161D458-6938-42BD-903E-9A5FA77FFA58}"/>
    <hyperlink ref="F50" r:id="rId206" display="http://maps.google.com/?output=embed&amp;q=43.49229167,-70.44044444" xr:uid="{17B519D5-CC32-4042-BA2B-5F11869ED1BE}"/>
    <hyperlink ref="G50" r:id="rId207" display="http://maps.google.com/?output=embed&amp;q=43.49229167,-70.44044444" xr:uid="{B0AD6138-6CC9-45F1-A2FA-0CF66B9F215D}"/>
    <hyperlink ref="P50" r:id="rId208" display="http://www.usharbormaster.com/secure/AuxAidReport_new.cfm?id=36843" xr:uid="{AF2CD302-A75C-4538-80A5-91080BD0F6C3}"/>
    <hyperlink ref="E51" r:id="rId209" display="http://www.usharbormaster.com/secure/auxview.cfm?recordid=36844" xr:uid="{844114E4-A787-4D60-B456-70B8BFC98825}"/>
    <hyperlink ref="F51" r:id="rId210" display="http://maps.google.com/?output=embed&amp;q=43.49247222,-70.44025000" xr:uid="{FAB8DC73-6CDE-42CA-B281-8838A7FA9165}"/>
    <hyperlink ref="G51" r:id="rId211" display="http://maps.google.com/?output=embed&amp;q=43.49247222,-70.44025000" xr:uid="{DE698FC6-9F73-41E2-AE86-C2922C61E1E3}"/>
    <hyperlink ref="P51" r:id="rId212" display="http://www.usharbormaster.com/secure/AuxAidReport_new.cfm?id=36844" xr:uid="{862767B2-CD60-4897-A5E5-F54EDA5A998B}"/>
    <hyperlink ref="E52" r:id="rId213" display="http://www.usharbormaster.com/secure/auxview.cfm?recordid=36845" xr:uid="{CB600425-39B0-4E9A-BA49-184432138A9D}"/>
    <hyperlink ref="F52" r:id="rId214" display="http://maps.google.com/?output=embed&amp;q=43.49400000,-70.44472222" xr:uid="{A84FF9EA-71B4-4C83-ABC0-83AD6FB39826}"/>
    <hyperlink ref="G52" r:id="rId215" display="http://maps.google.com/?output=embed&amp;q=43.49400000,-70.44472222" xr:uid="{C80D6C23-3C2A-4283-88E8-33716C4C84B9}"/>
    <hyperlink ref="P52" r:id="rId216" display="http://www.usharbormaster.com/secure/AuxAidReport_new.cfm?id=36845" xr:uid="{D249F6B5-FE43-486F-87DE-5357D348D14D}"/>
    <hyperlink ref="E53" r:id="rId217" display="http://www.usharbormaster.com/secure/auxview.cfm?recordid=36846" xr:uid="{7031E439-83B0-49E6-BD30-E4008FBA469A}"/>
    <hyperlink ref="F53" r:id="rId218" display="http://maps.google.com/?output=embed&amp;q=43.49408333,-70.44441667" xr:uid="{C5259B0C-7899-4DE5-87FD-9358DA65E9E3}"/>
    <hyperlink ref="G53" r:id="rId219" display="http://maps.google.com/?output=embed&amp;q=43.49408333,-70.44441667" xr:uid="{863059FF-C7B3-48BC-AF7A-23000B9ACF7A}"/>
    <hyperlink ref="P53" r:id="rId220" display="http://www.usharbormaster.com/secure/AuxAidReport_new.cfm?id=36846" xr:uid="{5114AE50-719C-4227-92EF-8910C6A2DF0B}"/>
    <hyperlink ref="E54" r:id="rId221" display="http://www.usharbormaster.com/secure/auxview.cfm?recordid=36847" xr:uid="{83602F7F-4A4F-410C-9990-28D84AEC2664}"/>
    <hyperlink ref="F54" r:id="rId222" display="http://maps.google.com/?output=embed&amp;q=43.49300000,-70.44619444" xr:uid="{CB8F5F96-8C68-4611-B9F6-FF494841015D}"/>
    <hyperlink ref="G54" r:id="rId223" display="http://maps.google.com/?output=embed&amp;q=43.49300000,-70.44619444" xr:uid="{181EA817-C5EB-45E4-9D03-7A683F54DC64}"/>
    <hyperlink ref="P54" r:id="rId224" display="http://www.usharbormaster.com/secure/AuxAidReport_new.cfm?id=36847" xr:uid="{634CD1A4-1D41-4BCE-B1A3-92A796087B5F}"/>
    <hyperlink ref="E55" r:id="rId225" display="http://www.usharbormaster.com/secure/auxview.cfm?recordid=36848" xr:uid="{70974415-FFEC-4681-931B-063656B7F13B}"/>
    <hyperlink ref="F55" r:id="rId226" display="http://maps.google.com/?output=embed&amp;q=43.49302778,-70.44661111" xr:uid="{9837CFD7-47D4-4CCE-BD50-0058ED61967C}"/>
    <hyperlink ref="G55" r:id="rId227" display="http://maps.google.com/?output=embed&amp;q=43.49302778,-70.44661111" xr:uid="{FBEC8196-C08F-4236-B882-4220541F1365}"/>
    <hyperlink ref="P55" r:id="rId228" display="http://www.usharbormaster.com/secure/AuxAidReport_new.cfm?id=36848" xr:uid="{495EDB7A-D5AB-449D-9332-1075CBE01643}"/>
    <hyperlink ref="E56" r:id="rId229" display="http://www.usharbormaster.com/secure/auxview.cfm?recordid=23597" xr:uid="{FF85F913-D9A3-406E-B960-A17964464B6B}"/>
    <hyperlink ref="F56" r:id="rId230" display="http://maps.google.com/?output=embed&amp;q=43.64235167,-70.25980000" xr:uid="{D2F6AF79-30FF-4302-98C6-918319CD6CDF}"/>
    <hyperlink ref="G56" r:id="rId231" display="http://maps.google.com/?output=embed&amp;q=43.64235167,-70.25980000" xr:uid="{8306FABD-C4AC-4001-BC9F-56ED8BB7915C}"/>
    <hyperlink ref="P56" r:id="rId232" display="http://www.usharbormaster.com/secure/AuxAidReport_new.cfm?id=23597" xr:uid="{4A66AE87-CF5A-4DCD-AA98-2565698EB72F}"/>
    <hyperlink ref="E57" r:id="rId233" display="http://www.usharbormaster.com/secure/auxview.cfm?recordid=32396" xr:uid="{C746AFD1-502C-4419-BD27-E2E66E547D1D}"/>
    <hyperlink ref="F57" r:id="rId234" display="http://maps.google.com/?output=embed&amp;q=43.86126667,-69.56100000" xr:uid="{4F94DAB1-C73F-48A2-A9B4-E4E6E907B844}"/>
    <hyperlink ref="G57" r:id="rId235" display="http://maps.google.com/?output=embed&amp;q=43.86126667,-69.56100000" xr:uid="{FD793DD5-47E3-42F6-A7E5-4ACBF0DE9534}"/>
    <hyperlink ref="P57" r:id="rId236" display="http://www.usharbormaster.com/secure/AuxAidReport_new.cfm?id=32396" xr:uid="{7A9DA1BA-0B47-4112-95EB-2D13779122E8}"/>
    <hyperlink ref="E58" r:id="rId237" display="http://www.usharbormaster.com/secure/auxview.cfm?recordid=30845" xr:uid="{921F10A0-D605-4FA5-A7EF-BFF86E9DF7A0}"/>
    <hyperlink ref="F58" r:id="rId238" display="http://maps.google.com/?output=embed&amp;q=43.85373333,-69.72898056" xr:uid="{4EA1D38D-29A3-48CC-9E0A-F42E832FD10E}"/>
    <hyperlink ref="G58" r:id="rId239" display="http://maps.google.com/?output=embed&amp;q=43.85373333,-69.72898056" xr:uid="{037A833F-4525-4490-BDB2-79F71C5DBF5C}"/>
    <hyperlink ref="P58" r:id="rId240" display="http://www.usharbormaster.com/secure/AuxAidReport_new.cfm?id=30845" xr:uid="{9AA12149-8A2F-440D-962D-592FB4565717}"/>
    <hyperlink ref="E59" r:id="rId241" display="http://www.usharbormaster.com/secure/auxview.cfm?recordid=31066" xr:uid="{F078ED23-EE25-4366-A70A-78457F34432C}"/>
    <hyperlink ref="F59" r:id="rId242" display="http://maps.google.com/?output=embed&amp;q=43.81136944,-69.74578611" xr:uid="{0C21AE73-246D-470A-83E3-0F30636F6107}"/>
    <hyperlink ref="G59" r:id="rId243" display="http://maps.google.com/?output=embed&amp;q=43.81136944,-69.74578611" xr:uid="{51750D85-7EEC-420F-9DA5-F5F95775260B}"/>
    <hyperlink ref="P59" r:id="rId244" display="http://www.usharbormaster.com/secure/AuxAidReport_new.cfm?id=31066" xr:uid="{C6E7A5A0-FB0A-43D4-A90A-E5E528072C3B}"/>
    <hyperlink ref="E60" r:id="rId245" display="http://www.usharbormaster.com/secure/auxview.cfm?recordid=31067" xr:uid="{8DE11D4F-BF52-480C-A46F-6A5215996691}"/>
    <hyperlink ref="F60" r:id="rId246" display="http://maps.google.com/?output=embed&amp;q=43.80952778,-69.74655556" xr:uid="{A9086FC7-24CF-425F-9C6D-5A5A07366278}"/>
    <hyperlink ref="G60" r:id="rId247" display="http://maps.google.com/?output=embed&amp;q=43.80952778,-69.74655556" xr:uid="{CEA3D915-5DF5-4E6C-83AC-6AD52B533A91}"/>
    <hyperlink ref="P60" r:id="rId248" display="http://www.usharbormaster.com/secure/AuxAidReport_new.cfm?id=31067" xr:uid="{D4299AA3-9A35-4254-BDDD-1186E1EEEB6F}"/>
    <hyperlink ref="E61" r:id="rId249" display="http://www.usharbormaster.com/secure/auxview.cfm?recordid=31068" xr:uid="{5C8CCC6F-E3AA-4222-997C-4C66814F2F54}"/>
    <hyperlink ref="F61" r:id="rId250" display="http://maps.google.com/?output=embed&amp;q=43.83958333,-69.71347222" xr:uid="{9CCAF24B-0D5E-4D46-9B1D-2E4D0B221E26}"/>
    <hyperlink ref="G61" r:id="rId251" display="http://maps.google.com/?output=embed&amp;q=43.83958333,-69.71347222" xr:uid="{50D831B8-8B59-4F2F-9C35-006B2200FAC8}"/>
    <hyperlink ref="P61" r:id="rId252" display="http://www.usharbormaster.com/secure/AuxAidReport_new.cfm?id=31068" xr:uid="{292AC494-584F-41CC-BC20-32C18C518F44}"/>
    <hyperlink ref="E62" r:id="rId253" display="http://www.usharbormaster.com/secure/auxview.cfm?recordid=31069" xr:uid="{9C541EDA-3BBD-41C9-AEA2-7B78D08152C6}"/>
    <hyperlink ref="F62" r:id="rId254" display="http://maps.google.com/?output=embed&amp;q=43.82781389,-69.70643056" xr:uid="{D8BEA56E-5E21-451C-8A2B-C65DB47C1DEC}"/>
    <hyperlink ref="G62" r:id="rId255" display="http://maps.google.com/?output=embed&amp;q=43.82781389,-69.70643056" xr:uid="{C1EE5F0B-C80C-42DB-A3A0-5C24A2ACBC19}"/>
    <hyperlink ref="P62" r:id="rId256" display="http://www.usharbormaster.com/secure/AuxAidReport_new.cfm?id=31069" xr:uid="{5BAF573F-E834-4078-93F3-9216C6A0C211}"/>
    <hyperlink ref="E63" r:id="rId257" display="http://www.usharbormaster.com/secure/auxview.cfm?recordid=31070" xr:uid="{C7FAC747-8E2A-4DE3-94E6-BDD76354F1E9}"/>
    <hyperlink ref="F63" r:id="rId258" display="http://maps.google.com/?output=embed&amp;q=43.82322778,-69.70573611" xr:uid="{7BE8E67E-32B8-44A3-A66A-B691FAF8A582}"/>
    <hyperlink ref="G63" r:id="rId259" display="http://maps.google.com/?output=embed&amp;q=43.82322778,-69.70573611" xr:uid="{CDD1FCD5-7A24-4C24-9570-755B90827CC2}"/>
    <hyperlink ref="P63" r:id="rId260" display="http://www.usharbormaster.com/secure/AuxAidReport_new.cfm?id=31070" xr:uid="{E72796BD-C66F-454B-A6D7-59965E40EBB2}"/>
    <hyperlink ref="E64" r:id="rId261" display="http://www.usharbormaster.com/secure/auxview.cfm?recordid=31071" xr:uid="{CEC29103-0E71-4B51-B330-BC50824D0058}"/>
    <hyperlink ref="F64" r:id="rId262" display="http://maps.google.com/?output=embed&amp;q=43.81926389,-69.71020833" xr:uid="{DF546F4B-8763-4864-9A99-311344E962F0}"/>
    <hyperlink ref="G64" r:id="rId263" display="http://maps.google.com/?output=embed&amp;q=43.81926389,-69.71020833" xr:uid="{469B4112-4967-4B85-8E82-A323C56117BD}"/>
    <hyperlink ref="P64" r:id="rId264" display="http://www.usharbormaster.com/secure/AuxAidReport_new.cfm?id=31071" xr:uid="{3DEE4A70-4132-4222-A0E3-611602CCC899}"/>
    <hyperlink ref="E65" r:id="rId265" display="http://www.usharbormaster.com/secure/auxview.cfm?recordid=31072" xr:uid="{3752F0B2-4C32-4C5B-AEFB-321DD124CAB9}"/>
    <hyperlink ref="F65" r:id="rId266" display="http://maps.google.com/?output=embed&amp;q=43.80705833,-69.71856389" xr:uid="{4E1D2E6D-E346-4C8C-B9FD-D10FF1B7A400}"/>
    <hyperlink ref="G65" r:id="rId267" display="http://maps.google.com/?output=embed&amp;q=43.80705833,-69.71856389" xr:uid="{F6969E45-57DD-40AA-AB20-D8AE1394E46B}"/>
    <hyperlink ref="P65" r:id="rId268" display="http://www.usharbormaster.com/secure/AuxAidReport_new.cfm?id=31072" xr:uid="{FF9FFBAC-1FCD-4036-B746-B05A2E4BFCCF}"/>
    <hyperlink ref="E66" r:id="rId269" display="http://www.usharbormaster.com/secure/auxview.cfm?recordid=44620" xr:uid="{84E1D678-726E-44A6-AF31-C1134595CAE3}"/>
    <hyperlink ref="F66" r:id="rId270" display="http://maps.google.com/?output=embed&amp;q=43.34472222,-70.48194444" xr:uid="{853FF278-A5DE-44D5-BD3A-5A205EBBAFB7}"/>
    <hyperlink ref="G66" r:id="rId271" display="http://maps.google.com/?output=embed&amp;q=43.34472222,-70.48194444" xr:uid="{14D97E33-85BB-4ABF-AD69-A388064AB1DA}"/>
    <hyperlink ref="P66" r:id="rId272" display="http://www.usharbormaster.com/secure/AuxAidReport_new.cfm?id=44620" xr:uid="{37B776AF-501E-447F-BA58-829820D04D25}"/>
    <hyperlink ref="E67" r:id="rId273" display="http://www.usharbormaster.com/secure/auxview.cfm?recordid=43988" xr:uid="{1D51D99A-3959-408A-B2A4-5A6913C99274}"/>
    <hyperlink ref="F67" r:id="rId274" display="http://maps.google.com/?output=embed&amp;q=43.80249278,-70.04369889" xr:uid="{806AA466-46C8-480A-911A-4CC24BDFBE5B}"/>
    <hyperlink ref="G67" r:id="rId275" display="http://maps.google.com/?output=embed&amp;q=43.80249278,-70.04369889" xr:uid="{384C3E35-594A-449D-91FA-9A80036F643A}"/>
    <hyperlink ref="P67" r:id="rId276" display="http://www.usharbormaster.com/secure/AuxAidReport_new.cfm?id=43988" xr:uid="{A1AC122F-C44E-4AE7-B01E-24B79B044347}"/>
    <hyperlink ref="E68" r:id="rId277" display="http://www.usharbormaster.com/secure/auxview.cfm?recordid=42697" xr:uid="{D3EBCDE1-1F3C-4224-84D1-42C6BC950F8A}"/>
    <hyperlink ref="F68" r:id="rId278" display="http://maps.google.com/?output=embed&amp;q=43.76606667,-69.94751667" xr:uid="{34D27C7E-90E2-4617-9010-4DA3B05DBBC1}"/>
    <hyperlink ref="G68" r:id="rId279" display="http://maps.google.com/?output=embed&amp;q=43.76606667,-69.94751667" xr:uid="{347CD5F3-F2A3-4291-AD48-18312F4EFC4C}"/>
    <hyperlink ref="P68" r:id="rId280" display="http://www.usharbormaster.com/secure/AuxAidReport_new.cfm?id=42697" xr:uid="{C11F84D6-5093-4516-8934-FFD305920344}"/>
    <hyperlink ref="E69" r:id="rId281" display="http://www.usharbormaster.com/secure/auxview.cfm?recordid=28311" xr:uid="{42502CA7-E5D7-4365-9EDD-582E09BB7CE2}"/>
    <hyperlink ref="F69" r:id="rId282" display="http://maps.google.com/?output=embed&amp;q=43.72331667,-70.19855000" xr:uid="{03ACF764-1954-408B-8B94-60AA1024D683}"/>
    <hyperlink ref="G69" r:id="rId283" display="http://maps.google.com/?output=embed&amp;q=43.72331667,-70.19855000" xr:uid="{578D1948-427D-4277-B349-1FAA64D7CFE5}"/>
    <hyperlink ref="P69" r:id="rId284" display="http://www.usharbormaster.com/secure/AuxAidReport_new.cfm?id=28311" xr:uid="{5CBAF69B-DFD9-4BEA-A8D5-E77B63FBA634}"/>
    <hyperlink ref="E70" r:id="rId285" display="http://www.usharbormaster.com/secure/auxview.cfm?recordid=28310" xr:uid="{7ECD12AD-67DD-487E-A60E-AE9AA9309C61}"/>
    <hyperlink ref="F70" r:id="rId286" display="http://maps.google.com/?output=embed&amp;q=43.72380000,-70.19803333" xr:uid="{330A0307-54FD-495C-B14E-345D5A0F0176}"/>
    <hyperlink ref="G70" r:id="rId287" display="http://maps.google.com/?output=embed&amp;q=43.72380000,-70.19803333" xr:uid="{BACECBA6-CCA2-4D02-9EB8-C865CAFD1877}"/>
    <hyperlink ref="P70" r:id="rId288" display="http://www.usharbormaster.com/secure/AuxAidReport_new.cfm?id=28310" xr:uid="{AF0C1F04-6731-4EEA-9142-6BA02C7FEC12}"/>
    <hyperlink ref="E71" r:id="rId289" display="http://www.usharbormaster.com/secure/auxview.cfm?recordid=44019" xr:uid="{5C151736-606B-4CB9-8B4F-A468D88D54D8}"/>
    <hyperlink ref="F71" r:id="rId290" display="http://maps.google.com/?output=embed&amp;q=43.86391667,-69.67698333" xr:uid="{F846F187-C176-4EA5-A29F-91D0609D83D2}"/>
    <hyperlink ref="G71" r:id="rId291" display="http://maps.google.com/?output=embed&amp;q=43.86391667,-69.67698333" xr:uid="{5236B44F-731C-4467-A42F-939C8140544E}"/>
    <hyperlink ref="P71" r:id="rId292" display="http://www.usharbormaster.com/secure/AuxAidReport_new.cfm?id=44019" xr:uid="{111E91D4-B228-4810-872F-5A7D88BEA33E}"/>
    <hyperlink ref="E72" r:id="rId293" display="http://www.usharbormaster.com/secure/auxview.cfm?recordid=44020" xr:uid="{B2964FA0-0E34-4E40-9FB3-C5CD99C29CCD}"/>
    <hyperlink ref="F72" r:id="rId294" display="http://maps.google.com/?output=embed&amp;q=43.86346667,-69.67731667" xr:uid="{384AF1D7-6B4C-4913-ACC3-3A35C5AC3599}"/>
    <hyperlink ref="G72" r:id="rId295" display="http://maps.google.com/?output=embed&amp;q=43.86346667,-69.67731667" xr:uid="{022B1321-A99F-466A-8D90-B235532948A4}"/>
    <hyperlink ref="P72" r:id="rId296" display="http://www.usharbormaster.com/secure/AuxAidReport_new.cfm?id=44020" xr:uid="{991BF1F5-0F29-49D5-821B-8A434B739065}"/>
    <hyperlink ref="E73" r:id="rId297" display="http://www.usharbormaster.com/secure/auxview.cfm?recordid=44021" xr:uid="{EFE2C0B4-4AFB-42DD-8683-12FD99001CEF}"/>
    <hyperlink ref="F73" r:id="rId298" display="http://maps.google.com/?output=embed&amp;q=43.84896667,-69.67876667" xr:uid="{97B31395-0179-4BD3-A108-806B0D0516F3}"/>
    <hyperlink ref="G73" r:id="rId299" display="http://maps.google.com/?output=embed&amp;q=43.84896667,-69.67876667" xr:uid="{16F61097-9C08-4DC0-9D5A-A3A57C1670C5}"/>
    <hyperlink ref="P73" r:id="rId300" display="http://www.usharbormaster.com/secure/AuxAidReport_new.cfm?id=44021" xr:uid="{2F8E0A08-3B94-4092-8D71-53D6D3F61C26}"/>
    <hyperlink ref="E74" r:id="rId301" display="http://www.usharbormaster.com/secure/auxview.cfm?recordid=44022" xr:uid="{905FD198-3E01-4560-8237-03EFA021B897}"/>
    <hyperlink ref="F74" r:id="rId302" display="http://maps.google.com/?output=embed&amp;q=43.86558333,-69.67946667" xr:uid="{BFCDC055-2187-4898-8305-14C6F2F19D32}"/>
    <hyperlink ref="G74" r:id="rId303" display="http://maps.google.com/?output=embed&amp;q=43.86558333,-69.67946667" xr:uid="{3D276264-C19B-4300-BC76-E9DF093508BF}"/>
    <hyperlink ref="P74" r:id="rId304" display="http://www.usharbormaster.com/secure/AuxAidReport_new.cfm?id=44022" xr:uid="{ACB17157-19E4-4446-B594-59E24174B189}"/>
    <hyperlink ref="E75" r:id="rId305" display="http://www.usharbormaster.com/secure/auxview.cfm?recordid=30375" xr:uid="{02E983E3-8D1C-4B6E-9AD8-0EA5FCB16613}"/>
    <hyperlink ref="F75" r:id="rId306" display="http://maps.google.com/?output=embed&amp;q=43.70826111,-70.15868611" xr:uid="{9CF9D71E-5F26-4755-B61C-F1A0D5C09C9F}"/>
    <hyperlink ref="G75" r:id="rId307" display="http://maps.google.com/?output=embed&amp;q=43.70826111,-70.15868611" xr:uid="{6CB6EA03-2EE8-4BB7-BC26-5858AECECA95}"/>
    <hyperlink ref="P75" r:id="rId308" display="http://www.usharbormaster.com/secure/AuxAidReport_new.cfm?id=30375" xr:uid="{0C494FD5-B114-4C7C-B3C9-99C97AA92E8D}"/>
    <hyperlink ref="E76" r:id="rId309" display="http://www.usharbormaster.com/secure/auxview.cfm?recordid=30376" xr:uid="{FDBFB00F-5A81-48D3-8F40-8EBFB9D940B1}"/>
    <hyperlink ref="F76" r:id="rId310" display="http://maps.google.com/?output=embed&amp;q=43.70792778,-70.15865000" xr:uid="{B5406F0C-10F5-4F0F-91DC-3ECEE61C4E99}"/>
    <hyperlink ref="G76" r:id="rId311" display="http://maps.google.com/?output=embed&amp;q=43.70792778,-70.15865000" xr:uid="{E5ACA337-D2F0-492A-B904-6A2FAF62A35F}"/>
    <hyperlink ref="P76" r:id="rId312" display="http://www.usharbormaster.com/secure/AuxAidReport_new.cfm?id=30376" xr:uid="{29C8300E-6BE3-4AF8-8EEB-9BC40AE37FE7}"/>
    <hyperlink ref="E77" r:id="rId313" display="http://www.usharbormaster.com/secure/auxview.cfm?recordid=30377" xr:uid="{B6483B4D-2EA2-42BC-9354-BD6D002C1E1A}"/>
    <hyperlink ref="F77" r:id="rId314" display="http://maps.google.com/?output=embed&amp;q=43.70813889,-70.15634722" xr:uid="{B66C270F-F06B-47AD-A7AB-E2B0A23CA19F}"/>
    <hyperlink ref="G77" r:id="rId315" display="http://maps.google.com/?output=embed&amp;q=43.70813889,-70.15634722" xr:uid="{4B7E1409-48AF-47C6-8B44-8D449033DABF}"/>
    <hyperlink ref="P77" r:id="rId316" display="http://www.usharbormaster.com/secure/AuxAidReport_new.cfm?id=30377" xr:uid="{57E50734-E9D9-4E4B-B290-616E4D9408FE}"/>
    <hyperlink ref="E78" r:id="rId317" display="http://www.usharbormaster.com/secure/auxview.cfm?recordid=30378" xr:uid="{1E5295CE-FEC1-4DA9-955C-8457043A044E}"/>
    <hyperlink ref="F78" r:id="rId318" display="http://maps.google.com/?output=embed&amp;q=43.70779444,-70.15634444" xr:uid="{5579F92D-05F7-4523-99C7-83CEBADBA666}"/>
    <hyperlink ref="G78" r:id="rId319" display="http://maps.google.com/?output=embed&amp;q=43.70779444,-70.15634444" xr:uid="{516402E4-DEB3-4242-AB66-1E547FF28703}"/>
    <hyperlink ref="P78" r:id="rId320" display="http://www.usharbormaster.com/secure/AuxAidReport_new.cfm?id=30378" xr:uid="{89BECB5B-D90E-49D2-8027-0E145A8F9AA6}"/>
    <hyperlink ref="E79" r:id="rId321" display="http://www.usharbormaster.com/secure/auxview.cfm?recordid=44487" xr:uid="{72848799-3242-4CE0-A6F0-2D8464BAE51C}"/>
    <hyperlink ref="F79" r:id="rId322" display="http://maps.google.com/?output=embed&amp;q=43.70808333,-70.15733889" xr:uid="{B9E07093-E224-48AC-9B50-C119F82588CD}"/>
    <hyperlink ref="G79" r:id="rId323" display="http://maps.google.com/?output=embed&amp;q=43.70808333,-70.15733889" xr:uid="{C1B7910E-7654-4A0D-AD13-C936F65E315C}"/>
    <hyperlink ref="P79" r:id="rId324" display="http://www.usharbormaster.com/secure/AuxAidReport_new.cfm?id=44487" xr:uid="{C8347C35-FD38-41EA-AEE7-C88DD92DEA4B}"/>
    <hyperlink ref="E80" r:id="rId325" display="http://www.usharbormaster.com/secure/auxview.cfm?recordid=32332" xr:uid="{D82E8EE9-DF3D-411D-AD09-3C7390EEA063}"/>
    <hyperlink ref="F80" r:id="rId326" display="http://maps.google.com/?output=embed&amp;q=43.82519444,-69.58336111" xr:uid="{18ECBA49-4129-4D97-83AE-FF867D04B6CC}"/>
    <hyperlink ref="G80" r:id="rId327" display="http://maps.google.com/?output=embed&amp;q=43.82519444,-69.58336111" xr:uid="{3DEA9178-208D-4BC7-875C-97EAF5645753}"/>
    <hyperlink ref="P80" r:id="rId328" display="http://www.usharbormaster.com/secure/AuxAidReport_new.cfm?id=32332" xr:uid="{583122A1-B70C-4B66-9DE8-EF5D5EA4CBA0}"/>
    <hyperlink ref="E81" r:id="rId329" display="http://www.usharbormaster.com/secure/auxview.cfm?recordid=36911" xr:uid="{FF492F75-0D71-4C99-8745-5209666A7AB2}"/>
    <hyperlink ref="F81" r:id="rId330" display="http://maps.google.com/?output=embed&amp;q=43.40150000,-70.39900000" xr:uid="{8555A787-FE28-49E5-B903-550D4B2FA211}"/>
    <hyperlink ref="G81" r:id="rId331" display="http://maps.google.com/?output=embed&amp;q=43.40150000,-70.39900000" xr:uid="{DC516552-6185-418F-A689-D2AA58D1AE95}"/>
    <hyperlink ref="P81" r:id="rId332" display="http://www.usharbormaster.com/secure/AuxAidReport_new.cfm?id=36911" xr:uid="{C47CC90C-9AF9-4EE4-BA30-C31A7AA8F912}"/>
    <hyperlink ref="E82" r:id="rId333" display="http://www.usharbormaster.com/secure/auxview.cfm?recordid=32394" xr:uid="{6AE52BC8-9722-404D-A291-625A3E14024F}"/>
    <hyperlink ref="F82" r:id="rId334" display="http://maps.google.com/?output=embed&amp;q=43.83588333,-69.68011667" xr:uid="{27F28473-16FE-4389-8480-6FC2F9897104}"/>
    <hyperlink ref="G82" r:id="rId335" display="http://maps.google.com/?output=embed&amp;q=43.83588333,-69.68011667" xr:uid="{35809231-0AAB-4128-B5DB-196962E33FD8}"/>
    <hyperlink ref="P82" r:id="rId336" display="http://www.usharbormaster.com/secure/AuxAidReport_new.cfm?id=32394" xr:uid="{FE03EE41-E0D4-4D65-B3F4-DF7C0A0B4F5D}"/>
    <hyperlink ref="E83" r:id="rId337" display="http://www.usharbormaster.com/secure/auxview.cfm?recordid=23602" xr:uid="{5E664CDE-BCC3-440A-B068-989C212A524E}"/>
    <hyperlink ref="F83" r:id="rId338" display="http://maps.google.com/?output=embed&amp;q=43.84852500,-69.63050000" xr:uid="{9C1038BB-CDA3-4FD4-B9DC-F72EE44871F7}"/>
    <hyperlink ref="G83" r:id="rId339" display="http://maps.google.com/?output=embed&amp;q=43.84852500,-69.63050000" xr:uid="{FD8808CC-1F19-4501-AE6B-EE9F36DBC0BE}"/>
    <hyperlink ref="P83" r:id="rId340" display="http://www.usharbormaster.com/secure/AuxAidReport_new.cfm?id=23602" xr:uid="{280BF45F-C51B-4FF1-96E7-7E654A032477}"/>
    <hyperlink ref="E84" r:id="rId341" display="http://www.usharbormaster.com/secure/auxview.cfm?recordid=29994" xr:uid="{301ABB14-7A0B-4F2C-8E08-F7D6736A14D0}"/>
    <hyperlink ref="F84" r:id="rId342" display="http://maps.google.com/?output=embed&amp;q=43.84788333,-69.62850000" xr:uid="{0A8F3504-5016-4EC1-9FB6-86F553A255B0}"/>
    <hyperlink ref="G84" r:id="rId343" display="http://maps.google.com/?output=embed&amp;q=43.84788333,-69.62850000" xr:uid="{4A82BC6D-FB18-400D-BD97-13DB50D2F91C}"/>
    <hyperlink ref="P84" r:id="rId344" display="http://www.usharbormaster.com/secure/AuxAidReport_new.cfm?id=29994" xr:uid="{921C8449-070D-4A7F-ABD9-B3CF952E1439}"/>
    <hyperlink ref="E85" r:id="rId345" display="http://www.usharbormaster.com/secure/auxview.cfm?recordid=28902" xr:uid="{05C50F21-E9F5-45FC-B30D-0874B0116D13}"/>
    <hyperlink ref="F85" r:id="rId346" display="http://maps.google.com/?output=embed&amp;q=43.82723333,-70.01580000" xr:uid="{1EB04515-B22E-41CF-B6FE-AAA7B993EFF1}"/>
    <hyperlink ref="G85" r:id="rId347" display="http://maps.google.com/?output=embed&amp;q=43.82723333,-70.01580000" xr:uid="{6BF29342-CC0D-41F2-9F3B-E7592230698A}"/>
    <hyperlink ref="P85" r:id="rId348" display="http://www.usharbormaster.com/secure/AuxAidReport_new.cfm?id=28902" xr:uid="{F25EDDBE-5605-469F-92B3-689D76E7EDB9}"/>
    <hyperlink ref="E86" r:id="rId349" display="http://www.usharbormaster.com/secure/auxview.cfm?recordid=28903" xr:uid="{A08AA8F7-3EA4-42F8-9654-9C6723002D33}"/>
    <hyperlink ref="F86" r:id="rId350" display="http://maps.google.com/?output=embed&amp;q=43.82745000,-70.01555000" xr:uid="{9973B11B-163E-4805-8408-6250A67903ED}"/>
    <hyperlink ref="G86" r:id="rId351" display="http://maps.google.com/?output=embed&amp;q=43.82745000,-70.01555000" xr:uid="{EBA72AF8-36CF-48B1-9F78-5E3D61779500}"/>
    <hyperlink ref="P86" r:id="rId352" display="http://www.usharbormaster.com/secure/AuxAidReport_new.cfm?id=28903" xr:uid="{9846B05E-45D0-4DCC-B41F-2C5DDA68E971}"/>
    <hyperlink ref="E87" r:id="rId353" display="http://www.usharbormaster.com/secure/auxview.cfm?recordid=28900" xr:uid="{75EBDF40-ECBA-454F-B987-448293D1E933}"/>
    <hyperlink ref="F87" r:id="rId354" display="http://maps.google.com/?output=embed&amp;q=43.82765000,-70.01623333" xr:uid="{EA1BF824-0D15-4F79-A00E-9D3CCEB90B58}"/>
    <hyperlink ref="G87" r:id="rId355" display="http://maps.google.com/?output=embed&amp;q=43.82765000,-70.01623333" xr:uid="{C046EE0E-C58E-40C9-88A5-D0E1BE244E25}"/>
    <hyperlink ref="P87" r:id="rId356" display="http://www.usharbormaster.com/secure/AuxAidReport_new.cfm?id=28900" xr:uid="{90C65BA9-D815-418A-B3BE-5B00C9C6601F}"/>
    <hyperlink ref="E88" r:id="rId357" display="http://www.usharbormaster.com/secure/auxview.cfm?recordid=28901" xr:uid="{BF781457-2210-4437-AB76-24FC4E9C19A3}"/>
    <hyperlink ref="F88" r:id="rId358" display="http://maps.google.com/?output=embed&amp;q=43.82783333,-70.01606667" xr:uid="{099945CD-B53A-4136-B85B-2BB2A0202477}"/>
    <hyperlink ref="G88" r:id="rId359" display="http://maps.google.com/?output=embed&amp;q=43.82783333,-70.01606667" xr:uid="{7EF9781A-4050-4E3B-B3C7-E8907E7E25FD}"/>
    <hyperlink ref="P88" r:id="rId360" display="http://www.usharbormaster.com/secure/AuxAidReport_new.cfm?id=28901" xr:uid="{38E50279-CB12-469F-9E0D-D46BF91B17E6}"/>
    <hyperlink ref="E89" r:id="rId361" display="http://www.usharbormaster.com/secure/auxview.cfm?recordid=42623" xr:uid="{CD5BC218-7807-4504-987F-3889473A72E1}"/>
    <hyperlink ref="F89" r:id="rId362" display="http://maps.google.com/?output=embed&amp;q=43.83747778,-70.02151944" xr:uid="{A55E02E7-4429-4B92-A4AC-5C80D3A238A0}"/>
    <hyperlink ref="G89" r:id="rId363" display="http://maps.google.com/?output=embed&amp;q=43.83747778,-70.02151944" xr:uid="{DFC76A43-7047-4AC1-A2E3-2BE32A5D20D5}"/>
    <hyperlink ref="P89" r:id="rId364" display="http://www.usharbormaster.com/secure/AuxAidReport_new.cfm?id=42623" xr:uid="{28686DAE-9F6D-40D7-BC8A-D38B497BE3E5}"/>
    <hyperlink ref="E90" r:id="rId365" display="http://www.usharbormaster.com/secure/auxview.cfm?recordid=42626" xr:uid="{056A5433-5B25-4E11-AEE9-C0F492D688D0}"/>
    <hyperlink ref="F90" r:id="rId366" display="http://maps.google.com/?output=embed&amp;q=43.83863889,-70.02361111" xr:uid="{3516B6CA-1611-4B51-B410-B07903DEC165}"/>
    <hyperlink ref="G90" r:id="rId367" display="http://maps.google.com/?output=embed&amp;q=43.83863889,-70.02361111" xr:uid="{D723E1DD-27FD-42E2-9761-3C3EC24319DF}"/>
    <hyperlink ref="P90" r:id="rId368" display="http://www.usharbormaster.com/secure/AuxAidReport_new.cfm?id=42626" xr:uid="{70E3B5E8-77C1-41AA-824F-1DDC1AE257C9}"/>
    <hyperlink ref="E91" r:id="rId369" display="http://www.usharbormaster.com/secure/auxview.cfm?recordid=42624" xr:uid="{227009F4-2B6C-4030-87ED-D9F9F6FD6646}"/>
    <hyperlink ref="F91" r:id="rId370" display="http://maps.google.com/?output=embed&amp;q=43.83247500,-70.02697222" xr:uid="{515AFF4A-8CC8-4517-9B08-4C43C6C0D612}"/>
    <hyperlink ref="G91" r:id="rId371" display="http://maps.google.com/?output=embed&amp;q=43.83247500,-70.02697222" xr:uid="{9CF36CF2-E1E8-41F0-8B97-BDBBFECAA8F6}"/>
    <hyperlink ref="P91" r:id="rId372" display="http://www.usharbormaster.com/secure/AuxAidReport_new.cfm?id=42624" xr:uid="{FAC147CD-0BE7-48A4-94A2-65A3E8D3A3E0}"/>
    <hyperlink ref="E92" r:id="rId373" display="http://www.usharbormaster.com/secure/auxview.cfm?recordid=42625" xr:uid="{3E9C7852-2C28-48E0-BBFD-FB6769CB9D12}"/>
    <hyperlink ref="F92" r:id="rId374" display="http://maps.google.com/?output=embed&amp;q=43.83347222,-70.02877778" xr:uid="{E348B388-9DFB-4B3D-B3DA-065F2BFD3BDB}"/>
    <hyperlink ref="G92" r:id="rId375" display="http://maps.google.com/?output=embed&amp;q=43.83347222,-70.02877778" xr:uid="{28D0B698-B35E-4521-B521-E6122D7F827B}"/>
    <hyperlink ref="P92" r:id="rId376" display="http://www.usharbormaster.com/secure/AuxAidReport_new.cfm?id=42625" xr:uid="{635F3292-C5C1-4F46-9EEB-E589F8E1C57C}"/>
    <hyperlink ref="E93" r:id="rId377" display="http://www.usharbormaster.com/secure/auxview.cfm?recordid=28329" xr:uid="{A41408D7-FEE9-43A6-8A7E-D66F04E3F9AD}"/>
    <hyperlink ref="F93" r:id="rId378" display="http://maps.google.com/?output=embed&amp;q=43.98283056,-69.85472222" xr:uid="{142F1F1F-8C25-41BB-9B96-8D320DB0B8A2}"/>
    <hyperlink ref="G93" r:id="rId379" display="http://maps.google.com/?output=embed&amp;q=43.98283056,-69.85472222" xr:uid="{C54D5C4A-BA18-46BC-A794-39EC6E1CD7CD}"/>
    <hyperlink ref="P93" r:id="rId380" display="http://www.usharbormaster.com/secure/AuxAidReport_new.cfm?id=28329" xr:uid="{CA825C24-E2BE-488E-B894-4F1B01966F61}"/>
    <hyperlink ref="E94" r:id="rId381" display="http://www.usharbormaster.com/secure/auxview.cfm?recordid=28332" xr:uid="{49386A10-140D-408B-975F-687674AFC5F5}"/>
    <hyperlink ref="F94" r:id="rId382" display="http://maps.google.com/?output=embed&amp;q=43.98119722,-69.87094444" xr:uid="{4A94D750-4CD8-4786-9CC3-34BE1D21D2E7}"/>
    <hyperlink ref="G94" r:id="rId383" display="http://maps.google.com/?output=embed&amp;q=43.98119722,-69.87094444" xr:uid="{75BC6F47-9D9B-4B5B-8D98-C7EA208463A5}"/>
    <hyperlink ref="P94" r:id="rId384" display="http://www.usharbormaster.com/secure/AuxAidReport_new.cfm?id=28332" xr:uid="{4B0C14BC-A15E-47A3-9726-14A2F57D08E8}"/>
    <hyperlink ref="E95" r:id="rId385" display="http://www.usharbormaster.com/secure/auxview.cfm?recordid=28387" xr:uid="{22584A9A-C68E-40A7-82F9-2C70A00AF74C}"/>
    <hyperlink ref="F95" r:id="rId386" display="http://maps.google.com/?output=embed&amp;q=43.98465000,-69.87548333" xr:uid="{A3AA6C68-47EA-407A-AEB4-D62D32E7AD7C}"/>
    <hyperlink ref="G95" r:id="rId387" display="http://maps.google.com/?output=embed&amp;q=43.98465000,-69.87548333" xr:uid="{17DCFEFD-29D1-45AE-8264-718F60442E99}"/>
    <hyperlink ref="P95" r:id="rId388" display="http://www.usharbormaster.com/secure/AuxAidReport_new.cfm?id=28387" xr:uid="{82F17721-1429-42FE-BACA-842977426CE6}"/>
    <hyperlink ref="E96" r:id="rId389" display="http://www.usharbormaster.com/secure/auxview.cfm?recordid=28334" xr:uid="{30BF8E28-8B15-4D4A-BD9F-476ECAB694DF}"/>
    <hyperlink ref="F96" r:id="rId390" display="http://maps.google.com/?output=embed&amp;q=43.98483333,-69.87603333" xr:uid="{06CAEF09-B4DC-4000-A9DD-AF5DDFAC80C2}"/>
    <hyperlink ref="G96" r:id="rId391" display="http://maps.google.com/?output=embed&amp;q=43.98483333,-69.87603333" xr:uid="{DB800FFA-218A-4740-8D0B-5D7467FBAC77}"/>
    <hyperlink ref="P96" r:id="rId392" display="http://www.usharbormaster.com/secure/AuxAidReport_new.cfm?id=28334" xr:uid="{F7B7990A-1247-4376-8B79-A75DD0BA23C0}"/>
    <hyperlink ref="E97" r:id="rId393" display="http://www.usharbormaster.com/secure/auxview.cfm?recordid=23731" xr:uid="{43FBF3B7-4E15-4C12-9E99-C209A84964AE}"/>
    <hyperlink ref="F97" r:id="rId394" display="http://maps.google.com/?output=embed&amp;q=43.64582778,-70.25252500" xr:uid="{62133EF7-8327-43AA-B31C-2A0762D9120F}"/>
    <hyperlink ref="G97" r:id="rId395" display="http://maps.google.com/?output=embed&amp;q=43.64582778,-70.25252500" xr:uid="{E3785BC8-CE9A-47DA-92D4-781E741AAB19}"/>
    <hyperlink ref="P97" r:id="rId396" display="http://www.usharbormaster.com/secure/AuxAidReport_new.cfm?id=23731" xr:uid="{D8507FAA-B162-4869-8F2F-B49F9818371D}"/>
    <hyperlink ref="E98" r:id="rId397" display="http://www.usharbormaster.com/secure/auxview.cfm?recordid=23732" xr:uid="{E18F1CFD-6A41-4307-A676-FAB73091551C}"/>
    <hyperlink ref="F98" r:id="rId398" display="http://maps.google.com/?output=embed&amp;q=43.64501111,-70.25216111" xr:uid="{66ED2252-8C16-4C7A-BA2A-4D0132E7150B}"/>
    <hyperlink ref="G98" r:id="rId399" display="http://maps.google.com/?output=embed&amp;q=43.64501111,-70.25216111" xr:uid="{74713B80-F704-4D26-8E35-E37535A30590}"/>
    <hyperlink ref="P98" r:id="rId400" display="http://www.usharbormaster.com/secure/AuxAidReport_new.cfm?id=23732" xr:uid="{B14ACD42-3807-4965-999B-77143A606D8E}"/>
    <hyperlink ref="E99" r:id="rId401" display="http://www.usharbormaster.com/secure/auxview.cfm?recordid=23733" xr:uid="{86BAB54B-14FD-4796-8D47-0D8EF9DEF933}"/>
    <hyperlink ref="F99" r:id="rId402" display="http://maps.google.com/?output=embed&amp;q=43.64439444,-70.25185000" xr:uid="{ACB5C334-3274-41DC-81E8-CF9B28DFF694}"/>
    <hyperlink ref="G99" r:id="rId403" display="http://maps.google.com/?output=embed&amp;q=43.64439444,-70.25185000" xr:uid="{E9B2C1E7-15BD-45B1-9BEC-786907669019}"/>
    <hyperlink ref="P99" r:id="rId404" display="http://www.usharbormaster.com/secure/AuxAidReport_new.cfm?id=23733" xr:uid="{BD1CFBE4-752A-489D-867B-C94318965F15}"/>
    <hyperlink ref="E100" r:id="rId405" display="http://www.usharbormaster.com/secure/auxview.cfm?recordid=23725" xr:uid="{976D8C28-8415-4D10-8043-8D342A5D4EED}"/>
    <hyperlink ref="F100" r:id="rId406" display="http://maps.google.com/?output=embed&amp;q=43.64679444,-70.25325528" xr:uid="{F4EC9C0D-32D0-4BA9-9C92-747A325BDEA4}"/>
    <hyperlink ref="G100" r:id="rId407" display="http://maps.google.com/?output=embed&amp;q=43.64679444,-70.25325528" xr:uid="{EA3923B4-BDDB-4348-B90B-17CFEB676C4B}"/>
    <hyperlink ref="P100" r:id="rId408" display="http://www.usharbormaster.com/secure/AuxAidReport_new.cfm?id=23725" xr:uid="{F778BFF5-C603-48AB-BE36-B103BB576998}"/>
    <hyperlink ref="E101" r:id="rId409" display="http://www.usharbormaster.com/secure/auxview.cfm?recordid=23734" xr:uid="{620BDDAC-871B-4BCC-8DB7-E2D72FD59493}"/>
    <hyperlink ref="F101" r:id="rId410" display="http://maps.google.com/?output=embed&amp;q=43.64247028,-70.25080000" xr:uid="{A58B96E1-531C-4B99-8045-85742CD4AA93}"/>
    <hyperlink ref="G101" r:id="rId411" display="http://maps.google.com/?output=embed&amp;q=43.64247028,-70.25080000" xr:uid="{E5CBC3BF-46FF-452B-B1F3-05295E4A03D7}"/>
    <hyperlink ref="P101" r:id="rId412" display="http://www.usharbormaster.com/secure/AuxAidReport_new.cfm?id=23734" xr:uid="{540E1C53-F466-43D2-A6CF-E238E04717CC}"/>
    <hyperlink ref="E102" r:id="rId413" display="http://www.usharbormaster.com/secure/auxview.cfm?recordid=23726" xr:uid="{1DB2495F-892C-4FBA-816A-5CB0A2730D22}"/>
    <hyperlink ref="F102" r:id="rId414" display="http://maps.google.com/?output=embed&amp;q=43.64669639,-70.25346917" xr:uid="{2BF0B202-F2F3-4EF5-B900-3FD6E753AFD0}"/>
    <hyperlink ref="G102" r:id="rId415" display="http://maps.google.com/?output=embed&amp;q=43.64669639,-70.25346917" xr:uid="{6E04E344-775D-464C-9B44-0507665D248B}"/>
    <hyperlink ref="P102" r:id="rId416" display="http://www.usharbormaster.com/secure/AuxAidReport_new.cfm?id=23726" xr:uid="{838D3C35-7CD1-4BD2-89B2-7B3BA59CEAB4}"/>
    <hyperlink ref="E103" r:id="rId417" display="http://www.usharbormaster.com/secure/auxview.cfm?recordid=23727" xr:uid="{190AA453-36EF-4448-BFE0-8BFA12394EE5}"/>
    <hyperlink ref="F103" r:id="rId418" display="http://maps.google.com/?output=embed&amp;q=43.64567389,-70.25283694" xr:uid="{76CEB501-085F-4F8D-875D-8089DC3066F4}"/>
    <hyperlink ref="G103" r:id="rId419" display="http://maps.google.com/?output=embed&amp;q=43.64567389,-70.25283694" xr:uid="{D925B97B-BE61-4661-AE37-F2A8DDF12C4A}"/>
    <hyperlink ref="P103" r:id="rId420" display="http://www.usharbormaster.com/secure/AuxAidReport_new.cfm?id=23727" xr:uid="{630FF3DC-BA48-423A-8E73-BB0FA27086E9}"/>
    <hyperlink ref="E104" r:id="rId421" display="http://www.usharbormaster.com/secure/auxview.cfm?recordid=23728" xr:uid="{06577C28-11B1-42FA-AEF1-90FB6778769D}"/>
    <hyperlink ref="F104" r:id="rId422" display="http://maps.google.com/?output=embed&amp;q=43.64489111,-70.25235750" xr:uid="{B3EDAFDD-F6BD-4833-8F6A-B199122D3AF1}"/>
    <hyperlink ref="G104" r:id="rId423" display="http://maps.google.com/?output=embed&amp;q=43.64489111,-70.25235750" xr:uid="{6A9914AC-29C1-4A5C-9E70-5ADDD6232146}"/>
    <hyperlink ref="P104" r:id="rId424" display="http://www.usharbormaster.com/secure/AuxAidReport_new.cfm?id=23728" xr:uid="{615496B3-2D5D-4AA6-8865-D17946CBC739}"/>
    <hyperlink ref="E105" r:id="rId425" display="http://www.usharbormaster.com/secure/auxview.cfm?recordid=23729" xr:uid="{1F1E539D-7A2F-49E2-9F97-52DCAE13C74C}"/>
    <hyperlink ref="F105" r:id="rId426" display="http://maps.google.com/?output=embed&amp;q=43.64426556,-70.25198167" xr:uid="{938C97CD-7B73-4B59-85B3-937C1B478533}"/>
    <hyperlink ref="G105" r:id="rId427" display="http://maps.google.com/?output=embed&amp;q=43.64426556,-70.25198167" xr:uid="{58AE4B31-1F6F-4DD8-B9C4-472D62482DEB}"/>
    <hyperlink ref="P105" r:id="rId428" display="http://www.usharbormaster.com/secure/AuxAidReport_new.cfm?id=23729" xr:uid="{DAE9FB1E-3A24-4FB7-A6AC-D0A239BE5BD6}"/>
    <hyperlink ref="E106" r:id="rId429" display="http://www.usharbormaster.com/secure/auxview.cfm?recordid=28386" xr:uid="{B6600378-B6F1-4820-ABE7-E8BFA920A7C0}"/>
    <hyperlink ref="F106" r:id="rId430" display="http://maps.google.com/?output=embed&amp;q=43.64352556,-70.25171333" xr:uid="{C5BD86BD-7124-4493-9B14-F45414E7BDBE}"/>
    <hyperlink ref="G106" r:id="rId431" display="http://maps.google.com/?output=embed&amp;q=43.64352556,-70.25171333" xr:uid="{D3AFCA0A-E8A1-4BBC-B08B-F82DA8C5114C}"/>
    <hyperlink ref="P106" r:id="rId432" display="http://www.usharbormaster.com/secure/AuxAidReport_new.cfm?id=28386" xr:uid="{7943ED9C-40C1-436E-93E4-0FE3C7C69156}"/>
    <hyperlink ref="E107" r:id="rId433" display="http://www.usharbormaster.com/secure/auxview.cfm?recordid=44850" xr:uid="{F202EF9D-35C7-4122-8FA3-7EA3321C001F}"/>
    <hyperlink ref="F107" r:id="rId434" display="http://maps.google.com/?output=embed&amp;q=43.56608000,-70.20000694" xr:uid="{D5299D65-6971-42D5-85E6-5AA809CCD55D}"/>
    <hyperlink ref="G107" r:id="rId435" display="http://maps.google.com/?output=embed&amp;q=43.56608000,-70.20000694" xr:uid="{4336A9A0-3272-4202-A327-3DB0ADD7F135}"/>
    <hyperlink ref="P107" r:id="rId436" display="http://www.usharbormaster.com/secure/AuxAidReport_new.cfm?id=44850" xr:uid="{3E001E05-D361-424B-8E46-DC07AB692E4B}"/>
    <hyperlink ref="E108" r:id="rId437" display="http://www.usharbormaster.com/secure/auxview.cfm?recordid=44717" xr:uid="{25E3A644-7BB9-464C-A3FB-E20B26878186}"/>
    <hyperlink ref="F108" r:id="rId438" display="http://maps.google.com/?output=embed&amp;q=43.65598417,-70.03686694" xr:uid="{843035DF-B7E1-4AD8-A4F7-B196CEBE998C}"/>
    <hyperlink ref="G108" r:id="rId439" display="http://maps.google.com/?output=embed&amp;q=43.65598417,-70.03686694" xr:uid="{3BA1F976-FAD3-4323-BAED-B37B83FD4C3F}"/>
    <hyperlink ref="P108" r:id="rId440" display="http://www.usharbormaster.com/secure/AuxAidReport_new.cfm?id=44717" xr:uid="{9D8924B8-EB52-499B-AB15-7960B5C216E8}"/>
    <hyperlink ref="E109" r:id="rId441" display="http://www.usharbormaster.com/secure/auxview.cfm?recordid=45115" xr:uid="{3A828007-BC1E-4165-B1F0-E377AA81BA8C}"/>
    <hyperlink ref="F109" r:id="rId442" display="http://maps.google.com/?output=embed&amp;q=43.76484000,-69.31581000" xr:uid="{114B07EB-8CBA-409A-B944-1949267584F3}"/>
    <hyperlink ref="G109" r:id="rId443" display="http://maps.google.com/?output=embed&amp;q=43.76484000,-69.31581000" xr:uid="{C9717CDE-E821-45DE-A9BE-D2FEBEF2F7C5}"/>
    <hyperlink ref="P109" r:id="rId444" display="http://www.usharbormaster.com/secure/AuxAidReport_new.cfm?id=45115" xr:uid="{6283312E-6A59-4536-8CB1-C8C5C774CE28}"/>
    <hyperlink ref="E110" r:id="rId445" display="http://www.usharbormaster.com/secure/auxview.cfm?recordid=44849" xr:uid="{4213FBC2-138B-47E0-99D1-C47377D7A35B}"/>
    <hyperlink ref="F110" r:id="rId446" display="http://maps.google.com/?output=embed&amp;q=43.83697000,-69.50606000" xr:uid="{66A0E7DD-75BA-4A00-8866-393994108559}"/>
    <hyperlink ref="G110" r:id="rId447" display="http://maps.google.com/?output=embed&amp;q=43.83697000,-69.50606000" xr:uid="{F7FD0E3C-4252-42C6-9CEB-6D026A25148F}"/>
    <hyperlink ref="P110" r:id="rId448" display="http://www.usharbormaster.com/secure/AuxAidReport_new.cfm?id=44849" xr:uid="{B2644AE8-43C7-4926-9350-7695F330A792}"/>
    <hyperlink ref="E111" r:id="rId449" display="http://www.usharbormaster.com/secure/auxview.cfm?recordid=44851" xr:uid="{41DCA29D-56E4-4509-948C-9C3BBEB3C33A}"/>
    <hyperlink ref="F111" r:id="rId450" display="http://maps.google.com/?output=embed&amp;q=42.96723000,-70.62338000" xr:uid="{893BC546-9307-45A2-9A2F-2ECCE07B8C1E}"/>
    <hyperlink ref="G111" r:id="rId451" display="http://maps.google.com/?output=embed&amp;q=42.96723000,-70.62338000" xr:uid="{FEB2067F-19D3-4F4C-832A-BF83C2C0F54A}"/>
    <hyperlink ref="P111" r:id="rId452" display="http://www.usharbormaster.com/secure/AuxAidReport_new.cfm?id=44851" xr:uid="{FAEF123E-F1BF-46A4-BEAE-AE785EFC962D}"/>
    <hyperlink ref="E112" r:id="rId453" display="http://www.usharbormaster.com/secure/auxview.cfm?recordid=44720" xr:uid="{A150A537-F24E-4640-B265-8A764F9A1D9F}"/>
    <hyperlink ref="F112" r:id="rId454" display="http://maps.google.com/?output=embed&amp;q=43.70747444,-69.75783889" xr:uid="{CC18962B-6DAF-4FB7-B663-D93163E977A7}"/>
    <hyperlink ref="G112" r:id="rId455" display="http://maps.google.com/?output=embed&amp;q=43.70747444,-69.75783889" xr:uid="{354AFC5B-93A3-4AB8-98D6-8391A9189CB4}"/>
    <hyperlink ref="P112" r:id="rId456" display="http://www.usharbormaster.com/secure/AuxAidReport_new.cfm?id=44720" xr:uid="{D8E0253F-8B6F-4CA9-8AB0-7CB874D5E04F}"/>
    <hyperlink ref="E113" r:id="rId457" display="http://www.usharbormaster.com/secure/auxview.cfm?recordid=44719" xr:uid="{DF4F9A92-5CC9-434F-B208-948718157814}"/>
    <hyperlink ref="F113" r:id="rId458" display="http://maps.google.com/?output=embed&amp;q=43.45698861,-70.32901833" xr:uid="{48171518-29F8-4857-887F-060787484124}"/>
    <hyperlink ref="G113" r:id="rId459" display="http://maps.google.com/?output=embed&amp;q=43.45698861,-70.32901833" xr:uid="{7D3087BE-C9A3-46CC-84F5-3DB82ADD8584}"/>
    <hyperlink ref="P113" r:id="rId460" display="http://www.usharbormaster.com/secure/AuxAidReport_new.cfm?id=44719" xr:uid="{58856C9C-8CD2-43E5-B751-DE59619B3E7F}"/>
    <hyperlink ref="E114" r:id="rId461" display="http://www.usharbormaster.com/secure/auxview.cfm?recordid=30994" xr:uid="{5947BD2F-D387-4CA1-8708-258CD7B39081}"/>
    <hyperlink ref="F114" r:id="rId462" display="http://maps.google.com/?output=embed&amp;q=44.01883333,-69.54508333" xr:uid="{77BABD85-AA97-4F06-A20B-1E8B00733163}"/>
    <hyperlink ref="G114" r:id="rId463" display="http://maps.google.com/?output=embed&amp;q=44.01883333,-69.54508333" xr:uid="{549982FA-1E3A-40DF-BBA8-A9462084C621}"/>
    <hyperlink ref="P114" r:id="rId464" display="http://www.usharbormaster.com/secure/AuxAidReport_new.cfm?id=30994" xr:uid="{EE67D8EE-2ACD-4F46-85CC-4B325AC4B7B6}"/>
    <hyperlink ref="E115" r:id="rId465" display="http://www.usharbormaster.com/secure/auxview.cfm?recordid=30995" xr:uid="{BEECC617-FD91-4CB6-BACF-3AAD10E1F9CB}"/>
    <hyperlink ref="F115" r:id="rId466" display="http://maps.google.com/?output=embed&amp;q=44.01935833,-69.54416667" xr:uid="{952DBCA1-0E4E-40A2-B7E9-8B5B5AA6AEAA}"/>
    <hyperlink ref="G115" r:id="rId467" display="http://maps.google.com/?output=embed&amp;q=44.01935833,-69.54416667" xr:uid="{B3E2D9F7-DCFF-4955-86B1-B4B852C6D2AB}"/>
    <hyperlink ref="P115" r:id="rId468" display="http://www.usharbormaster.com/secure/AuxAidReport_new.cfm?id=30995" xr:uid="{A17A9495-5F86-40D5-A396-358888CCE95C}"/>
    <hyperlink ref="E116" r:id="rId469" display="http://www.usharbormaster.com/secure/auxview.cfm?recordid=30996" xr:uid="{9E1A9DD1-DF3A-42CE-9FD3-B10F69F7349E}"/>
    <hyperlink ref="F116" r:id="rId470" display="http://maps.google.com/?output=embed&amp;q=44.01983333,-69.54337222" xr:uid="{4BCE5C68-1AA6-4B47-A05B-176789323181}"/>
    <hyperlink ref="G116" r:id="rId471" display="http://maps.google.com/?output=embed&amp;q=44.01983333,-69.54337222" xr:uid="{CF2DD1EE-98AC-4241-B1F6-6A302099F1D5}"/>
    <hyperlink ref="P116" r:id="rId472" display="http://www.usharbormaster.com/secure/AuxAidReport_new.cfm?id=30996" xr:uid="{4A73B72E-3F0B-4520-B2B1-5DD881E4C21B}"/>
    <hyperlink ref="E117" r:id="rId473" display="http://www.usharbormaster.com/secure/auxview.cfm?recordid=30997" xr:uid="{A61B2E53-33C3-4A56-9C90-CD4F850D674D}"/>
    <hyperlink ref="F117" r:id="rId474" display="http://maps.google.com/?output=embed&amp;q=44.02185000,-69.54335000" xr:uid="{05DBDF50-1DCA-4538-BC21-5FB8E927FC50}"/>
    <hyperlink ref="G117" r:id="rId475" display="http://maps.google.com/?output=embed&amp;q=44.02185000,-69.54335000" xr:uid="{33C0ECA6-ABB3-4792-9C19-5A6658B0A7A6}"/>
    <hyperlink ref="P117" r:id="rId476" display="http://www.usharbormaster.com/secure/AuxAidReport_new.cfm?id=30997" xr:uid="{DA72EBAB-3A79-4810-9A27-E522705E7773}"/>
    <hyperlink ref="E118" r:id="rId477" display="http://www.usharbormaster.com/secure/auxview.cfm?recordid=30998" xr:uid="{1073E804-414B-4608-86DF-31E98645D0D9}"/>
    <hyperlink ref="F118" r:id="rId478" display="http://maps.google.com/?output=embed&amp;q=44.02405833,-69.54298333" xr:uid="{C35CFDF3-297F-4457-8DA0-3329571C8B46}"/>
    <hyperlink ref="G118" r:id="rId479" display="http://maps.google.com/?output=embed&amp;q=44.02405833,-69.54298333" xr:uid="{586F41EE-C62F-4286-A3C8-6E268A6A38BC}"/>
    <hyperlink ref="P118" r:id="rId480" display="http://www.usharbormaster.com/secure/AuxAidReport_new.cfm?id=30998" xr:uid="{3A8B173B-030B-4DA9-86C3-0E2BD1E5C390}"/>
    <hyperlink ref="E119" r:id="rId481" display="http://www.usharbormaster.com/secure/auxview.cfm?recordid=30999" xr:uid="{A368D39B-6DF9-418C-B4E2-61C010F0532A}"/>
    <hyperlink ref="F119" r:id="rId482" display="http://maps.google.com/?output=embed&amp;q=43.99993611,-69.54590556" xr:uid="{9611002D-3CB7-4C94-BA61-19A45A8DD532}"/>
    <hyperlink ref="G119" r:id="rId483" display="http://maps.google.com/?output=embed&amp;q=43.99993611,-69.54590556" xr:uid="{C925DB3F-E340-458A-96EC-CFE5550113E9}"/>
    <hyperlink ref="P119" r:id="rId484" display="http://www.usharbormaster.com/secure/AuxAidReport_new.cfm?id=30999" xr:uid="{0FD9A8CF-B4CC-47EC-84B9-5DE52E11E15C}"/>
    <hyperlink ref="E120" r:id="rId485" display="http://www.usharbormaster.com/secure/auxview.cfm?recordid=31000" xr:uid="{771B88DD-AB80-4F84-A7FE-5FBC04FAF9CE}"/>
    <hyperlink ref="F120" r:id="rId486" display="http://maps.google.com/?output=embed&amp;q=43.99980556,-69.54511667" xr:uid="{AEF873BC-4F41-423C-B197-DC840D502BA9}"/>
    <hyperlink ref="G120" r:id="rId487" display="http://maps.google.com/?output=embed&amp;q=43.99980556,-69.54511667" xr:uid="{4B493FE4-64F1-48BF-AB27-DA6ABE3B4809}"/>
    <hyperlink ref="P120" r:id="rId488" display="http://www.usharbormaster.com/secure/AuxAidReport_new.cfm?id=31000" xr:uid="{955896C1-17CD-4263-96F1-46697E149674}"/>
    <hyperlink ref="E121" r:id="rId489" display="http://www.usharbormaster.com/secure/auxview.cfm?recordid=31001" xr:uid="{F959E511-05CB-4221-8739-037C4CDE2B16}"/>
    <hyperlink ref="F121" r:id="rId490" display="http://maps.google.com/?output=embed&amp;q=43.99968611,-69.54431944" xr:uid="{2CAB97FC-A1F9-40C8-826C-AD6DA2EB22CB}"/>
    <hyperlink ref="G121" r:id="rId491" display="http://maps.google.com/?output=embed&amp;q=43.99968611,-69.54431944" xr:uid="{D5D2B025-15A3-43BA-A5A9-06BFD2C15D86}"/>
    <hyperlink ref="P121" r:id="rId492" display="http://www.usharbormaster.com/secure/AuxAidReport_new.cfm?id=31001" xr:uid="{D2182CCB-FB25-4A85-B2D0-9DA2F93ECAC4}"/>
    <hyperlink ref="E122" r:id="rId493" display="http://www.usharbormaster.com/secure/auxview.cfm?recordid=31002" xr:uid="{2A75FAD9-41BB-4F25-A0D2-DBA8213E9203}"/>
    <hyperlink ref="F122" r:id="rId494" display="http://maps.google.com/?output=embed&amp;q=43.99955556,-69.54353056" xr:uid="{AEAA3258-0E6E-4181-AE07-96E7C6C1F9B3}"/>
    <hyperlink ref="G122" r:id="rId495" display="http://maps.google.com/?output=embed&amp;q=43.99955556,-69.54353056" xr:uid="{4C85A1DA-54B0-4401-94F7-A1215DFE9356}"/>
    <hyperlink ref="P122" r:id="rId496" display="http://www.usharbormaster.com/secure/AuxAidReport_new.cfm?id=31002" xr:uid="{0A782142-6703-49F1-8447-B5D17A71994A}"/>
    <hyperlink ref="E123" r:id="rId497" display="http://www.usharbormaster.com/secure/auxview.cfm?recordid=31003" xr:uid="{FC05A753-76D7-485A-AFAB-5012224A2AFA}"/>
    <hyperlink ref="F123" r:id="rId498" display="http://maps.google.com/?output=embed&amp;q=44.00019444,-69.54331111" xr:uid="{A74FE052-D173-4167-9140-41459B49408C}"/>
    <hyperlink ref="G123" r:id="rId499" display="http://maps.google.com/?output=embed&amp;q=44.00019444,-69.54331111" xr:uid="{2C87FFCC-0B72-43A5-A45B-E7535238B5A9}"/>
    <hyperlink ref="P123" r:id="rId500" display="http://www.usharbormaster.com/secure/AuxAidReport_new.cfm?id=31003" xr:uid="{708D3D55-59B2-486C-98B1-27EE486E4277}"/>
    <hyperlink ref="E124" r:id="rId501" display="http://www.usharbormaster.com/secure/auxview.cfm?recordid=31004" xr:uid="{B0176D43-DDA5-4ABA-AC1D-E08306215A0B}"/>
    <hyperlink ref="F124" r:id="rId502" display="http://maps.google.com/?output=embed&amp;q=44.00084722,-69.54308333" xr:uid="{D54C1569-E503-4767-B0D5-1EE0FCD054A7}"/>
    <hyperlink ref="G124" r:id="rId503" display="http://maps.google.com/?output=embed&amp;q=44.00084722,-69.54308333" xr:uid="{F3074D6A-95C7-4566-9985-907DA64746AE}"/>
    <hyperlink ref="P124" r:id="rId504" display="http://www.usharbormaster.com/secure/AuxAidReport_new.cfm?id=31004" xr:uid="{1AD0BE2E-BF4A-4E21-AF18-D9D1C2B2A4B1}"/>
    <hyperlink ref="E125" r:id="rId505" display="http://www.usharbormaster.com/secure/auxview.cfm?recordid=31005" xr:uid="{4345B1DD-E8CE-4CB3-B668-4B16B4452479}"/>
    <hyperlink ref="F125" r:id="rId506" display="http://maps.google.com/?output=embed&amp;q=44.00150278,-69.54288056" xr:uid="{53B0F3ED-2086-4A3E-A407-52E219D46D25}"/>
    <hyperlink ref="G125" r:id="rId507" display="http://maps.google.com/?output=embed&amp;q=44.00150278,-69.54288056" xr:uid="{B31A1302-3D90-4C84-80FC-DDBEE28D66C2}"/>
    <hyperlink ref="P125" r:id="rId508" display="http://www.usharbormaster.com/secure/AuxAidReport_new.cfm?id=31005" xr:uid="{B10F550F-6A38-44C7-AEDA-95E38642F452}"/>
    <hyperlink ref="E126" r:id="rId509" display="http://www.usharbormaster.com/secure/auxview.cfm?recordid=31006" xr:uid="{7D6B7DEE-4795-4534-89AC-8615A79B7D91}"/>
    <hyperlink ref="F126" r:id="rId510" display="http://maps.google.com/?output=embed&amp;q=44.00236111,-69.54314722" xr:uid="{297323F6-122E-4249-82CD-DE9E78675FFB}"/>
    <hyperlink ref="G126" r:id="rId511" display="http://maps.google.com/?output=embed&amp;q=44.00236111,-69.54314722" xr:uid="{80B3540C-D846-4828-BBA3-BE231E1E9D7D}"/>
    <hyperlink ref="P126" r:id="rId512" display="http://www.usharbormaster.com/secure/AuxAidReport_new.cfm?id=31006" xr:uid="{DC39FA3C-ADDA-4514-AB3C-C1176FEB5A62}"/>
    <hyperlink ref="E127" r:id="rId513" display="http://www.usharbormaster.com/secure/auxview.cfm?recordid=31007" xr:uid="{A7F64DD7-76A0-4FB3-AF36-5989A256319C}"/>
    <hyperlink ref="F127" r:id="rId514" display="http://maps.google.com/?output=embed&amp;q=44.00320556,-69.54343333" xr:uid="{CDE8ABDA-F953-4BF3-8B46-33E641FFCD1B}"/>
    <hyperlink ref="G127" r:id="rId515" display="http://maps.google.com/?output=embed&amp;q=44.00320556,-69.54343333" xr:uid="{8E1A2540-785C-4C8A-A087-9D6D8C2C9446}"/>
    <hyperlink ref="P127" r:id="rId516" display="http://www.usharbormaster.com/secure/AuxAidReport_new.cfm?id=31007" xr:uid="{D904EEC3-C758-4E06-BAA8-3119438066D8}"/>
    <hyperlink ref="E128" r:id="rId517" display="http://www.usharbormaster.com/secure/auxview.cfm?recordid=31008" xr:uid="{7669F366-1AE4-4A12-B580-AA12A72B78D0}"/>
    <hyperlink ref="F128" r:id="rId518" display="http://maps.google.com/?output=embed&amp;q=44.00448056,-69.54385833" xr:uid="{6502C547-92CE-4CCF-AC22-8AF947847B09}"/>
    <hyperlink ref="G128" r:id="rId519" display="http://maps.google.com/?output=embed&amp;q=44.00448056,-69.54385833" xr:uid="{348A0DFD-5023-465D-96DF-9FCF5880B84B}"/>
    <hyperlink ref="P128" r:id="rId520" display="http://www.usharbormaster.com/secure/AuxAidReport_new.cfm?id=31008" xr:uid="{27C26F07-3DF9-4211-8A24-69C8CA47FEAC}"/>
    <hyperlink ref="E129" r:id="rId521" display="http://www.usharbormaster.com/secure/auxview.cfm?recordid=31009" xr:uid="{D781419D-0E71-4890-91E1-646337A80ED9}"/>
    <hyperlink ref="F129" r:id="rId522" display="http://maps.google.com/?output=embed&amp;q=44.00574444,-69.54428611" xr:uid="{1FCCB993-41BA-4E4D-97A5-E478A450C3FC}"/>
    <hyperlink ref="G129" r:id="rId523" display="http://maps.google.com/?output=embed&amp;q=44.00574444,-69.54428611" xr:uid="{A121AEFD-DC07-42C2-B081-D4605F785194}"/>
    <hyperlink ref="P129" r:id="rId524" display="http://www.usharbormaster.com/secure/AuxAidReport_new.cfm?id=31009" xr:uid="{FC920FAE-A8B0-4126-91EB-0AB0794563DE}"/>
    <hyperlink ref="E130" r:id="rId525" display="http://www.usharbormaster.com/secure/auxview.cfm?recordid=32333" xr:uid="{BC0F8463-9458-4E37-80D4-8D973AE332F2}"/>
    <hyperlink ref="F130" r:id="rId526" display="http://maps.google.com/?output=embed&amp;q=43.85900000,-69.59261111" xr:uid="{4638F7D6-9D33-4AAF-90E3-0C60B9204C4C}"/>
    <hyperlink ref="G130" r:id="rId527" display="http://maps.google.com/?output=embed&amp;q=43.85900000,-69.59261111" xr:uid="{C20822EE-6A25-4280-8ADC-F29E4F27579E}"/>
    <hyperlink ref="P130" r:id="rId528" display="http://www.usharbormaster.com/secure/AuxAidReport_new.cfm?id=32333" xr:uid="{F94C66D4-E0A0-4B89-B996-F2BBACC7A89E}"/>
    <hyperlink ref="E131" r:id="rId529" display="http://www.usharbormaster.com/secure/auxview.cfm?recordid=32334" xr:uid="{F1C25ADC-23B0-496D-8063-FF00D2202F20}"/>
    <hyperlink ref="F131" r:id="rId530" display="http://maps.google.com/?output=embed&amp;q=43.85908333,-69.59169444" xr:uid="{3A4C0BC4-652F-40C9-8D3D-39BAEA184F0F}"/>
    <hyperlink ref="G131" r:id="rId531" display="http://maps.google.com/?output=embed&amp;q=43.85908333,-69.59169444" xr:uid="{31114BA2-CCAB-43A7-BF42-8BAAB46B0D86}"/>
    <hyperlink ref="P131" r:id="rId532" display="http://www.usharbormaster.com/secure/AuxAidReport_new.cfm?id=32334" xr:uid="{E4DFB1AD-E118-4EC5-B5C4-E132CAAD0625}"/>
    <hyperlink ref="E132" r:id="rId533" display="http://www.usharbormaster.com/secure/auxview.cfm?recordid=32335" xr:uid="{0AC907F9-48BE-482D-ACD3-AB11280FC9F4}"/>
    <hyperlink ref="F132" r:id="rId534" display="http://maps.google.com/?output=embed&amp;q=43.86025000,-69.59194444" xr:uid="{10F66818-42E4-403F-9743-AE06A2553923}"/>
    <hyperlink ref="G132" r:id="rId535" display="http://maps.google.com/?output=embed&amp;q=43.86025000,-69.59194444" xr:uid="{74236F34-7663-4B47-BA3F-5BF73EEA3EFA}"/>
    <hyperlink ref="P132" r:id="rId536" display="http://www.usharbormaster.com/secure/AuxAidReport_new.cfm?id=32335" xr:uid="{748A9BC6-9368-449D-A3F6-C932AEB21A38}"/>
    <hyperlink ref="E133" r:id="rId537" display="http://www.usharbormaster.com/secure/auxview.cfm?recordid=32380" xr:uid="{79006D0D-C5E7-4FF9-8F29-54B6BCFEADEB}"/>
    <hyperlink ref="F133" r:id="rId538" display="http://maps.google.com/?output=embed&amp;q=43.86102778,-69.59166667" xr:uid="{D1864164-81EB-4A84-8DB5-C5C818D208E7}"/>
    <hyperlink ref="G133" r:id="rId539" display="http://maps.google.com/?output=embed&amp;q=43.86102778,-69.59166667" xr:uid="{63B0EBC8-A1F4-486C-A255-1092D006C85B}"/>
    <hyperlink ref="P133" r:id="rId540" display="http://www.usharbormaster.com/secure/AuxAidReport_new.cfm?id=32380" xr:uid="{259773C7-AB95-444D-BB68-2FDE1BA9E671}"/>
    <hyperlink ref="E134" r:id="rId541" display="http://www.usharbormaster.com/secure/auxview.cfm?recordid=29008" xr:uid="{832953A5-6B05-435A-BF3B-63A44C4144C8}"/>
    <hyperlink ref="F134" r:id="rId542" display="http://maps.google.com/?output=embed&amp;q=43.82233333,-69.60913333" xr:uid="{370F00B2-6638-4695-A150-99D77482DC9C}"/>
    <hyperlink ref="G134" r:id="rId543" display="http://maps.google.com/?output=embed&amp;q=43.82233333,-69.60913333" xr:uid="{C338A89D-7774-4E47-AE8B-07BEF02E4118}"/>
    <hyperlink ref="P134" r:id="rId544" display="http://www.usharbormaster.com/secure/AuxAidReport_new.cfm?id=29008" xr:uid="{F97AEE11-109F-4486-B002-E46172E224E6}"/>
    <hyperlink ref="E135" r:id="rId545" display="http://www.usharbormaster.com/secure/auxview.cfm?recordid=32329" xr:uid="{25D2AAE6-715A-4A23-BC5C-E0E9948A7ACA}"/>
    <hyperlink ref="F135" r:id="rId546" display="http://maps.google.com/?output=embed&amp;q=43.82227778,-69.60813889" xr:uid="{D15BB66E-2AAF-4267-86E4-2FC96F5125C0}"/>
    <hyperlink ref="G135" r:id="rId547" display="http://maps.google.com/?output=embed&amp;q=43.82227778,-69.60813889" xr:uid="{04DC1761-B87C-4BA9-BB69-975ECBF77D72}"/>
    <hyperlink ref="P135" r:id="rId548" display="http://www.usharbormaster.com/secure/AuxAidReport_new.cfm?id=32329" xr:uid="{581027AA-B077-482F-A5DB-15192B009E2E}"/>
    <hyperlink ref="E136" r:id="rId549" display="http://www.usharbormaster.com/secure/auxview.cfm?recordid=30347" xr:uid="{A80E676D-1FB7-46A7-A960-7E562CEE0B42}"/>
    <hyperlink ref="F136" r:id="rId550" display="http://maps.google.com/?output=embed&amp;q=43.10620000,-70.85580000" xr:uid="{175C5209-4021-4BF6-82E7-E1583390EE4F}"/>
    <hyperlink ref="G136" r:id="rId551" display="http://maps.google.com/?output=embed&amp;q=43.10620000,-70.85580000" xr:uid="{4939C01B-5FD3-4047-9126-6455BAE076CC}"/>
    <hyperlink ref="P136" r:id="rId552" display="http://www.usharbormaster.com/secure/AuxAidReport_new.cfm?id=30347" xr:uid="{9685F8C4-49C8-400D-A05A-C22FFCDAC3C8}"/>
    <hyperlink ref="E137" r:id="rId553" display="http://www.usharbormaster.com/secure/auxview.cfm?recordid=30349" xr:uid="{134E9141-E344-4ED7-BD11-BEC3EE158010}"/>
    <hyperlink ref="F137" r:id="rId554" display="http://maps.google.com/?output=embed&amp;q=43.10633333,-70.85646667" xr:uid="{58E32469-3A28-436B-AD37-DEEED74D30CF}"/>
    <hyperlink ref="G137" r:id="rId555" display="http://maps.google.com/?output=embed&amp;q=43.10633333,-70.85646667" xr:uid="{3F041F60-49F4-4584-97A1-0D8C657E3EB9}"/>
    <hyperlink ref="P137" r:id="rId556" display="http://www.usharbormaster.com/secure/AuxAidReport_new.cfm?id=30349" xr:uid="{E97777D2-BC4E-4393-B626-BE770FDC397A}"/>
    <hyperlink ref="E138" r:id="rId557" display="http://www.usharbormaster.com/secure/auxview.cfm?recordid=30350" xr:uid="{A1AC3AC5-9DD4-46E8-9E88-1AD0D0361623}"/>
    <hyperlink ref="F138" r:id="rId558" display="http://maps.google.com/?output=embed&amp;q=43.11321667,-70.86211667" xr:uid="{FBE67967-9C96-42E2-B314-B307413177B0}"/>
    <hyperlink ref="G138" r:id="rId559" display="http://maps.google.com/?output=embed&amp;q=43.11321667,-70.86211667" xr:uid="{3C529EBC-A9AC-434B-9B40-AB91555BB0EA}"/>
    <hyperlink ref="P138" r:id="rId560" display="http://www.usharbormaster.com/secure/AuxAidReport_new.cfm?id=30350" xr:uid="{413A7D0D-2493-4B76-990E-7A967D23BC61}"/>
    <hyperlink ref="E139" r:id="rId561" display="http://www.usharbormaster.com/secure/auxview.cfm?recordid=30351" xr:uid="{4CFC811E-BE71-4EC6-B119-A2FB82BB3CE3}"/>
    <hyperlink ref="F139" r:id="rId562" display="http://maps.google.com/?output=embed&amp;q=43.11333333,-70.86275000" xr:uid="{516A45D4-45E7-43A8-8825-3F7A77ED15D0}"/>
    <hyperlink ref="G139" r:id="rId563" display="http://maps.google.com/?output=embed&amp;q=43.11333333,-70.86275000" xr:uid="{2B712AD8-F97E-4C56-956D-32035532C912}"/>
    <hyperlink ref="P139" r:id="rId564" display="http://www.usharbormaster.com/secure/AuxAidReport_new.cfm?id=30351" xr:uid="{FAE8BCBB-FC71-4D1D-8372-BC6BE81B85A8}"/>
    <hyperlink ref="E140" r:id="rId565" display="http://www.usharbormaster.com/secure/auxview.cfm?recordid=30352" xr:uid="{35FA658E-5725-4D5F-B743-C63E9193FED0}"/>
    <hyperlink ref="F140" r:id="rId566" display="http://maps.google.com/?output=embed&amp;q=43.11130000,-70.86035000" xr:uid="{7D7D4596-7473-4F08-8BE0-436E4625A102}"/>
    <hyperlink ref="G140" r:id="rId567" display="http://maps.google.com/?output=embed&amp;q=43.11130000,-70.86035000" xr:uid="{695FF6FC-C9C5-4705-8EA4-5C42C2F8CBB3}"/>
    <hyperlink ref="P140" r:id="rId568" display="http://www.usharbormaster.com/secure/AuxAidReport_new.cfm?id=30352" xr:uid="{2E481F33-DD9A-4ABB-BE16-FCDF55B9E903}"/>
    <hyperlink ref="E141" r:id="rId569" display="http://www.usharbormaster.com/secure/auxview.cfm?recordid=30353" xr:uid="{BF5BA9A6-67CA-4CF9-A3E4-6F55E91EB119}"/>
    <hyperlink ref="F141" r:id="rId570" display="http://maps.google.com/?output=embed&amp;q=43.11146667,-70.86100000" xr:uid="{F155DF7E-AA19-4991-A2B2-89037AEA25FC}"/>
    <hyperlink ref="G141" r:id="rId571" display="http://maps.google.com/?output=embed&amp;q=43.11146667,-70.86100000" xr:uid="{0C01A8E9-FD14-4694-B549-5F816AE67385}"/>
    <hyperlink ref="P141" r:id="rId572" display="http://www.usharbormaster.com/secure/AuxAidReport_new.cfm?id=30353" xr:uid="{D4F7D8D1-FFFE-4315-B250-6F45F34116C1}"/>
    <hyperlink ref="E142" r:id="rId573" display="http://www.usharbormaster.com/secure/auxview.cfm?recordid=30354" xr:uid="{1470618E-E446-495B-9C60-DA791F4D5052}"/>
    <hyperlink ref="F142" r:id="rId574" display="http://maps.google.com/?output=embed&amp;q=43.10953333,-70.85875000" xr:uid="{6E9E552B-52DD-4BEA-B428-B44E38FD6564}"/>
    <hyperlink ref="G142" r:id="rId575" display="http://maps.google.com/?output=embed&amp;q=43.10953333,-70.85875000" xr:uid="{628AE5C8-EFD4-4ECB-AB50-84B4950F8805}"/>
    <hyperlink ref="P142" r:id="rId576" display="http://www.usharbormaster.com/secure/AuxAidReport_new.cfm?id=30354" xr:uid="{3BCA725E-5A88-4B45-B752-C6047D39CC39}"/>
    <hyperlink ref="E143" r:id="rId577" display="http://www.usharbormaster.com/secure/auxview.cfm?recordid=30355" xr:uid="{BF03CA8C-4166-4C7A-933B-5AEAC3B06DA4}"/>
    <hyperlink ref="F143" r:id="rId578" display="http://maps.google.com/?output=embed&amp;q=43.10960000,-70.85918333" xr:uid="{03E691FE-5F91-4710-8BD4-488361434A74}"/>
    <hyperlink ref="G143" r:id="rId579" display="http://maps.google.com/?output=embed&amp;q=43.10960000,-70.85918333" xr:uid="{4679015B-EAF5-4A46-A8F7-91E5CA507F42}"/>
    <hyperlink ref="P143" r:id="rId580" display="http://www.usharbormaster.com/secure/AuxAidReport_new.cfm?id=30355" xr:uid="{030B7CA5-23A8-46D2-97A3-834FE0ECCEA6}"/>
    <hyperlink ref="E144" r:id="rId581" display="http://www.usharbormaster.com/secure/auxview.cfm?recordid=30356" xr:uid="{4F2F21FC-A129-4F95-8E67-3B86891976BD}"/>
    <hyperlink ref="F144" r:id="rId582" display="http://maps.google.com/?output=embed&amp;q=43.10711667,-70.85658333" xr:uid="{D544C54B-4605-4E84-B618-C0E281FAD9BA}"/>
    <hyperlink ref="G144" r:id="rId583" display="http://maps.google.com/?output=embed&amp;q=43.10711667,-70.85658333" xr:uid="{136F0D45-049B-4A30-9AE6-EFC65F13ECD9}"/>
    <hyperlink ref="P144" r:id="rId584" display="http://www.usharbormaster.com/secure/AuxAidReport_new.cfm?id=30356" xr:uid="{1EDDD659-F526-42D2-80CC-8E269F7B3BEC}"/>
    <hyperlink ref="E145" r:id="rId585" display="http://www.usharbormaster.com/secure/auxview.cfm?recordid=30357" xr:uid="{4DDE2F0F-0CAA-4818-A75C-EB0616F49E54}"/>
    <hyperlink ref="F145" r:id="rId586" display="http://maps.google.com/?output=embed&amp;q=43.10730000,-70.85711667" xr:uid="{917E8FFD-0E19-473A-812D-DDDD18854C2F}"/>
    <hyperlink ref="G145" r:id="rId587" display="http://maps.google.com/?output=embed&amp;q=43.10730000,-70.85711667" xr:uid="{2A616A93-0BB3-4300-BD8B-500536442570}"/>
    <hyperlink ref="P145" r:id="rId588" display="http://www.usharbormaster.com/secure/AuxAidReport_new.cfm?id=30357" xr:uid="{15B55AA1-8376-42E4-9065-26021FC87D9A}"/>
    <hyperlink ref="E146" r:id="rId589" display="http://www.usharbormaster.com/secure/auxview.cfm?recordid=33420" xr:uid="{15714812-4FB4-4118-9B60-9DE138760F19}"/>
    <hyperlink ref="F146" r:id="rId590" display="http://maps.google.com/?output=embed&amp;q=43.78541667,-69.87666667" xr:uid="{53EF83FD-0FD3-4670-B5CC-D66173C904AF}"/>
    <hyperlink ref="G146" r:id="rId591" display="http://maps.google.com/?output=embed&amp;q=43.78541667,-69.87666667" xr:uid="{405169FA-7397-4C9F-B944-18B1A179928F}"/>
    <hyperlink ref="P146" r:id="rId592" display="http://www.usharbormaster.com/secure/AuxAidReport_new.cfm?id=33420" xr:uid="{EEEA4BAA-E6A4-4999-BA21-0A6A2C6F8A03}"/>
    <hyperlink ref="E147" r:id="rId593" display="http://www.usharbormaster.com/secure/auxview.cfm?recordid=33419" xr:uid="{2E407552-AD40-418D-B6B5-1714C09FFE30}"/>
    <hyperlink ref="F147" r:id="rId594" display="http://maps.google.com/?output=embed&amp;q=43.78550000,-69.87525000" xr:uid="{7A3A3A97-BC4F-4A07-8AFF-AD800C4C35D8}"/>
    <hyperlink ref="G147" r:id="rId595" display="http://maps.google.com/?output=embed&amp;q=43.78550000,-69.87525000" xr:uid="{A0ADE25B-75AB-4F59-BC68-747B14AC3E11}"/>
    <hyperlink ref="P147" r:id="rId596" display="http://www.usharbormaster.com/secure/AuxAidReport_new.cfm?id=33419" xr:uid="{3B832092-2954-4F8A-A6F6-2DCF8122FA2E}"/>
    <hyperlink ref="E148" r:id="rId597" display="http://www.usharbormaster.com/secure/auxview.cfm?recordid=32330" xr:uid="{CA5C070C-4437-470C-A061-DEA91807B131}"/>
    <hyperlink ref="F148" r:id="rId598" display="http://maps.google.com/?output=embed&amp;q=43.81930556,-69.60566667" xr:uid="{CD01E9AE-9A26-43A4-8384-88EDB62102D5}"/>
    <hyperlink ref="G148" r:id="rId599" display="http://maps.google.com/?output=embed&amp;q=43.81930556,-69.60566667" xr:uid="{25AC8EB6-5B44-43AD-8578-E89B4EA8D784}"/>
    <hyperlink ref="P148" r:id="rId600" display="http://www.usharbormaster.com/secure/AuxAidReport_new.cfm?id=32330" xr:uid="{E3A849B7-9BEB-4E2C-94C9-7881D89C27AF}"/>
    <hyperlink ref="E149" r:id="rId601" display="http://www.usharbormaster.com/secure/auxview.cfm?recordid=25102" xr:uid="{E9D738A3-955E-4D52-B531-80D8A69A2E75}"/>
    <hyperlink ref="F149" r:id="rId602" display="http://maps.google.com/?output=embed&amp;q=43.07944444,-70.70444444" xr:uid="{451E5D01-EB21-468A-8C03-14B44E5AF225}"/>
    <hyperlink ref="G149" r:id="rId603" display="http://maps.google.com/?output=embed&amp;q=43.07944444,-70.70444444" xr:uid="{842E9671-1CD5-4C97-9B78-6FAF3331268C}"/>
    <hyperlink ref="P149" r:id="rId604" display="http://www.usharbormaster.com/secure/AuxAidReport_new.cfm?id=25102" xr:uid="{206A04B4-087E-4058-98E4-BDE58BD5FD5F}"/>
    <hyperlink ref="E150" r:id="rId605" display="http://www.usharbormaster.com/secure/auxview.cfm?recordid=25103" xr:uid="{890A2348-349E-4492-80F4-BCB3A818297D}"/>
    <hyperlink ref="F150" r:id="rId606" display="http://maps.google.com/?output=embed&amp;q=43.08019444,-70.70436111" xr:uid="{8965C2B6-1C0D-4A6D-868A-5DF3873702B0}"/>
    <hyperlink ref="G150" r:id="rId607" display="http://maps.google.com/?output=embed&amp;q=43.08019444,-70.70436111" xr:uid="{1BB7DBC8-280C-4B63-BBA8-758F236258BF}"/>
    <hyperlink ref="P150" r:id="rId608" display="http://www.usharbormaster.com/secure/AuxAidReport_new.cfm?id=25103" xr:uid="{5090B5EB-3376-4AFC-B3D8-C1EBDD31A2D9}"/>
    <hyperlink ref="E151" r:id="rId609" display="http://www.usharbormaster.com/secure/auxview.cfm?recordid=25104" xr:uid="{4A91921D-F03F-460B-83AA-93CFEDE9613A}"/>
    <hyperlink ref="F151" r:id="rId610" display="http://maps.google.com/?output=embed&amp;q=43.08100000,-70.70425000" xr:uid="{E2073BA5-2D4A-4618-AD09-FD5C38E7D1A1}"/>
    <hyperlink ref="G151" r:id="rId611" display="http://maps.google.com/?output=embed&amp;q=43.08100000,-70.70425000" xr:uid="{FEFC9BFC-C0BF-4BFB-B342-2DF717D69B12}"/>
    <hyperlink ref="P151" r:id="rId612" display="http://www.usharbormaster.com/secure/AuxAidReport_new.cfm?id=25104" xr:uid="{10E3865C-7D5D-4C08-B1D0-0418DD003DCA}"/>
    <hyperlink ref="E152" r:id="rId613" display="http://www.usharbormaster.com/secure/auxview.cfm?recordid=41338" xr:uid="{F3AAB657-7973-4B93-9CB8-4A84B1F8CAC9}"/>
    <hyperlink ref="F152" r:id="rId614" display="http://maps.google.com/?output=embed&amp;q=43.07851000,-70.70517694" xr:uid="{E8C9CC64-A157-4128-8C2C-2E8FB245E047}"/>
    <hyperlink ref="G152" r:id="rId615" display="http://maps.google.com/?output=embed&amp;q=43.07851000,-70.70517694" xr:uid="{4540AEF3-382F-4FE4-94A6-29F47D81E577}"/>
    <hyperlink ref="P152" r:id="rId616" display="http://www.usharbormaster.com/secure/AuxAidReport_new.cfm?id=41338" xr:uid="{883CCDE9-68E7-41C8-BA90-1438A576C085}"/>
    <hyperlink ref="E153" r:id="rId617" display="http://www.usharbormaster.com/secure/auxview.cfm?recordid=41339" xr:uid="{0567CA21-9CCF-4A0F-B097-EA2DEA670E1D}"/>
    <hyperlink ref="F153" r:id="rId618" display="http://maps.google.com/?output=embed&amp;q=43.07996389,-70.70794694" xr:uid="{8F10BE51-C3AB-4CD9-B817-0A2DEDB0C1F8}"/>
    <hyperlink ref="G153" r:id="rId619" display="http://maps.google.com/?output=embed&amp;q=43.07996389,-70.70794694" xr:uid="{930BC738-E5C5-4739-8E81-C5CAF61C8D9A}"/>
    <hyperlink ref="P153" r:id="rId620" display="http://www.usharbormaster.com/secure/AuxAidReport_new.cfm?id=41339" xr:uid="{E3E7D54B-9C71-4619-A1B6-8772A9A21167}"/>
    <hyperlink ref="E154" r:id="rId621" display="http://www.usharbormaster.com/secure/auxview.cfm?recordid=30051" xr:uid="{0C5B4987-FFF1-4786-B532-1583E1094C28}"/>
    <hyperlink ref="F154" r:id="rId622" display="http://maps.google.com/?output=embed&amp;q=43.82133333,-69.64950000" xr:uid="{F5C28E4C-10DF-460B-BF8F-42D3F62117DE}"/>
    <hyperlink ref="G154" r:id="rId623" display="http://maps.google.com/?output=embed&amp;q=43.82133333,-69.64950000" xr:uid="{75650193-BFE1-4A80-A452-C958390F34D1}"/>
    <hyperlink ref="P154" r:id="rId624" display="http://www.usharbormaster.com/secure/AuxAidReport_new.cfm?id=30051" xr:uid="{791B0CFB-32A5-4CA9-95C7-302A06F52706}"/>
    <hyperlink ref="E155" r:id="rId625" display="http://www.usharbormaster.com/secure/auxview.cfm?recordid=30053" xr:uid="{04EDFC36-C150-4B95-AED2-93DE009FE0E9}"/>
    <hyperlink ref="F155" r:id="rId626" display="http://maps.google.com/?output=embed&amp;q=43.83333361,-69.64933333" xr:uid="{2B23D6FC-2993-4276-9E5E-4FAF5739D185}"/>
    <hyperlink ref="G155" r:id="rId627" display="http://maps.google.com/?output=embed&amp;q=43.83333361,-69.64933333" xr:uid="{89B647B1-098E-4ED0-A297-E615D6416ABC}"/>
    <hyperlink ref="P155" r:id="rId628" display="http://www.usharbormaster.com/secure/AuxAidReport_new.cfm?id=30053" xr:uid="{BB616AE1-1276-4F44-9D48-79931DF7FD43}"/>
    <hyperlink ref="E156" r:id="rId629" display="http://www.usharbormaster.com/secure/auxview.cfm?recordid=30052" xr:uid="{9F62B3C1-5C8D-4C76-BB5E-A71069F93857}"/>
    <hyperlink ref="F156" r:id="rId630" display="http://maps.google.com/?output=embed&amp;q=43.83083333,-69.64783333" xr:uid="{D6D6BD3B-14D6-4B45-9298-2844558C3E1E}"/>
    <hyperlink ref="G156" r:id="rId631" display="http://maps.google.com/?output=embed&amp;q=43.83083333,-69.64783333" xr:uid="{97D3EBBB-EC75-4ED5-A50C-C7E89A6DA411}"/>
    <hyperlink ref="P156" r:id="rId632" display="http://www.usharbormaster.com/secure/AuxAidReport_new.cfm?id=30052" xr:uid="{F7F2238E-B729-4434-8E5F-09EA18D145BB}"/>
    <hyperlink ref="E157" r:id="rId633" display="http://www.usharbormaster.com/secure/auxview.cfm?recordid=42715" xr:uid="{77020542-B962-44EC-99BC-4029834FE2B6}"/>
    <hyperlink ref="F157" r:id="rId634" display="http://maps.google.com/?output=embed&amp;q=43.08035306,-70.75107778" xr:uid="{C663FE11-C1EB-43C0-940C-B11B9E268C3D}"/>
    <hyperlink ref="G157" r:id="rId635" display="http://maps.google.com/?output=embed&amp;q=43.08035306,-70.75107778" xr:uid="{5F383859-96BA-4A10-B062-332184954FB2}"/>
    <hyperlink ref="P157" r:id="rId636" display="http://www.usharbormaster.com/secure/AuxAidReport_new.cfm?id=42715" xr:uid="{92CFB829-91A6-4B65-8EF6-2D3C21923D51}"/>
    <hyperlink ref="E158" r:id="rId637" display="http://www.usharbormaster.com/secure/auxview.cfm?recordid=44618" xr:uid="{9658A320-6038-43CB-BAE6-D117D18330FE}"/>
    <hyperlink ref="F158" r:id="rId638" display="http://maps.google.com/?output=embed&amp;q=43.92065611,-69.59288583" xr:uid="{4606D479-F2AD-4E58-B464-A4B2F21E0B3D}"/>
    <hyperlink ref="G158" r:id="rId639" display="http://maps.google.com/?output=embed&amp;q=43.92065611,-69.59288583" xr:uid="{3562FB81-D72C-42DB-B8DA-940484113AAE}"/>
    <hyperlink ref="P158" r:id="rId640" display="http://www.usharbormaster.com/secure/AuxAidReport_new.cfm?id=44618" xr:uid="{F0A6BEA2-7301-4893-8D9D-12E8D69F2775}"/>
    <hyperlink ref="E159" r:id="rId641" display="http://www.usharbormaster.com/secure/auxview.cfm?recordid=44045" xr:uid="{F0660321-C813-4331-8843-9AA62317415F}"/>
    <hyperlink ref="F159" r:id="rId642" display="http://maps.google.com/?output=embed&amp;q=43.92415556,-69.58347222" xr:uid="{29562AD7-23AA-48B2-B7B7-FA19C303A840}"/>
    <hyperlink ref="G159" r:id="rId643" display="http://maps.google.com/?output=embed&amp;q=43.92415556,-69.58347222" xr:uid="{9E8AB343-670E-4623-A63F-FE72B4F8A06C}"/>
    <hyperlink ref="P159" r:id="rId644" display="http://www.usharbormaster.com/secure/AuxAidReport_new.cfm?id=44045" xr:uid="{9083524C-4B1D-4C00-A068-157DEEFF3B40}"/>
    <hyperlink ref="E160" r:id="rId645" display="http://www.usharbormaster.com/secure/auxview.cfm?recordid=42739" xr:uid="{7F646449-C203-46E3-85A8-4E7075418EAB}"/>
    <hyperlink ref="F160" r:id="rId646" display="http://maps.google.com/?output=embed&amp;q=43.92102778,-69.59222222" xr:uid="{A981EEA0-74A0-4BFE-958F-BE0EC8823A5A}"/>
    <hyperlink ref="G160" r:id="rId647" display="http://maps.google.com/?output=embed&amp;q=43.92102778,-69.59222222" xr:uid="{38FC4767-0BD0-4BAF-9AEE-695A93BF7040}"/>
    <hyperlink ref="P160" r:id="rId648" display="http://www.usharbormaster.com/secure/AuxAidReport_new.cfm?id=42739" xr:uid="{6B31612E-1A7B-4538-86C4-0E68449024BE}"/>
    <hyperlink ref="E161" r:id="rId649" display="http://www.usharbormaster.com/secure/auxview.cfm?recordid=40156" xr:uid="{239AA620-FD70-43C6-B6B7-945536882A0B}"/>
    <hyperlink ref="F161" r:id="rId650" display="http://maps.google.com/?output=embed&amp;q=43.92856667,-69.26430000" xr:uid="{39B37C36-DEAB-4618-B16E-9DAC2CD6A522}"/>
    <hyperlink ref="G161" r:id="rId651" display="http://maps.google.com/?output=embed&amp;q=43.92856667,-69.26430000" xr:uid="{6E4CB83F-9A98-4D0B-B7C6-607B2D066F58}"/>
    <hyperlink ref="P161" r:id="rId652" display="http://www.usharbormaster.com/secure/AuxAidReport_new.cfm?id=40156" xr:uid="{80A21C12-4C07-4524-A37B-DCA894C3ECD6}"/>
    <hyperlink ref="E162" r:id="rId653" display="http://www.usharbormaster.com/secure/auxview.cfm?recordid=40157" xr:uid="{4A15B2C1-1054-490D-9D71-7A1DE1579DDA}"/>
    <hyperlink ref="F162" r:id="rId654" display="http://maps.google.com/?output=embed&amp;q=43.92893333,-69.26405000" xr:uid="{4A3A1EF9-EC76-49A4-A19D-3B7986343AAD}"/>
    <hyperlink ref="G162" r:id="rId655" display="http://maps.google.com/?output=embed&amp;q=43.92893333,-69.26405000" xr:uid="{88559845-2148-4F07-871B-2F3C213FA9FA}"/>
    <hyperlink ref="P162" r:id="rId656" display="http://www.usharbormaster.com/secure/AuxAidReport_new.cfm?id=40157" xr:uid="{8E0E4A41-BDEA-4FAC-885B-B8CC3C4F1C5C}"/>
    <hyperlink ref="E163" r:id="rId657" display="http://www.usharbormaster.com/secure/auxview.cfm?recordid=40158" xr:uid="{381CE649-77FE-434F-A290-DA21C79A7D04}"/>
    <hyperlink ref="F163" r:id="rId658" display="http://maps.google.com/?output=embed&amp;q=43.92988333,-69.26536667" xr:uid="{85A5EFC2-5DCA-4BD4-BA31-9506A5670BDC}"/>
    <hyperlink ref="G163" r:id="rId659" display="http://maps.google.com/?output=embed&amp;q=43.92988333,-69.26536667" xr:uid="{C42D0235-C1FC-4190-9459-9E8A519B9211}"/>
    <hyperlink ref="P163" r:id="rId660" display="http://www.usharbormaster.com/secure/AuxAidReport_new.cfm?id=40158" xr:uid="{078326F6-1F73-4F31-B0D3-22479163E458}"/>
    <hyperlink ref="E164" r:id="rId661" display="http://www.usharbormaster.com/secure/auxview.cfm?recordid=40159" xr:uid="{537938E7-EBD1-44B6-91A2-9C9CFA5D94DE}"/>
    <hyperlink ref="F164" r:id="rId662" display="http://maps.google.com/?output=embed&amp;q=43.93038333,-69.26486667" xr:uid="{9E0708A4-B1C0-4236-8EE6-0E2531D8D2BA}"/>
    <hyperlink ref="G164" r:id="rId663" display="http://maps.google.com/?output=embed&amp;q=43.93038333,-69.26486667" xr:uid="{B7507A84-D679-4516-84CF-56C67F26E9B5}"/>
    <hyperlink ref="P164" r:id="rId664" display="http://www.usharbormaster.com/secure/AuxAidReport_new.cfm?id=40159" xr:uid="{93472769-AA63-4338-8FDB-2510BABE7F18}"/>
    <hyperlink ref="E165" r:id="rId665" display="http://www.usharbormaster.com/secure/auxview.cfm?recordid=28309" xr:uid="{E6763294-E27C-429B-AFE0-3875EBE75A48}"/>
    <hyperlink ref="F165" r:id="rId666" display="http://maps.google.com/?output=embed&amp;q=43.72446667,-70.19663333" xr:uid="{D98C7FD4-B421-4756-8A0A-DE812DD1151E}"/>
    <hyperlink ref="G165" r:id="rId667" display="http://maps.google.com/?output=embed&amp;q=43.72446667,-70.19663333" xr:uid="{AE0D52AD-7A32-4DA1-B900-9D5A359DB519}"/>
    <hyperlink ref="P165" r:id="rId668" display="http://www.usharbormaster.com/secure/AuxAidReport_new.cfm?id=28309" xr:uid="{E8666387-4995-4D84-8CEC-9B93A3021170}"/>
    <hyperlink ref="E166" r:id="rId669" display="http://www.usharbormaster.com/secure/auxview.cfm?recordid=28308" xr:uid="{9B3CFE0F-B2DC-4C0F-AB90-FC25993202CE}"/>
    <hyperlink ref="F166" r:id="rId670" display="http://maps.google.com/?output=embed&amp;q=43.72520000,-70.19665000" xr:uid="{54545D14-E251-4093-A241-FC66DB9C62C8}"/>
    <hyperlink ref="G166" r:id="rId671" display="http://maps.google.com/?output=embed&amp;q=43.72520000,-70.19665000" xr:uid="{7CEFB41F-15F5-45E9-B0A9-81076425901E}"/>
    <hyperlink ref="P166" r:id="rId672" display="http://www.usharbormaster.com/secure/AuxAidReport_new.cfm?id=28308" xr:uid="{F9B8B374-466B-447A-B7DC-2B607D1B2D2B}"/>
    <hyperlink ref="E167" r:id="rId673" display="http://www.usharbormaster.com/secure/auxview.cfm?recordid=31214" xr:uid="{8A284E0D-5CBB-41B9-8982-6284DA248B2A}"/>
    <hyperlink ref="F167" r:id="rId674" display="http://maps.google.com/?output=embed&amp;q=43.74948333,-69.98943333" xr:uid="{F95FA331-7E6B-483E-BCEE-A9A431D8A16E}"/>
    <hyperlink ref="G167" r:id="rId675" display="http://maps.google.com/?output=embed&amp;q=43.74948333,-69.98943333" xr:uid="{42A42B00-6F43-486C-814B-C86FEB8AE276}"/>
    <hyperlink ref="P167" r:id="rId676" display="http://www.usharbormaster.com/secure/AuxAidReport_new.cfm?id=31214" xr:uid="{12A27F06-D266-4FD7-87F9-256CB30AAC71}"/>
    <hyperlink ref="E168" r:id="rId677" display="http://www.usharbormaster.com/secure/auxview.cfm?recordid=36715" xr:uid="{BE360CE4-B070-4D3A-8FEC-96D60BBFDC66}"/>
    <hyperlink ref="F168" r:id="rId678" display="http://maps.google.com/?output=embed&amp;q=43.74966667,-69.98921667" xr:uid="{4311343A-F3EE-4E4C-AAD5-62B5DEB4EFD7}"/>
    <hyperlink ref="G168" r:id="rId679" display="http://maps.google.com/?output=embed&amp;q=43.74966667,-69.98921667" xr:uid="{3530E758-3990-4C13-95C5-0372E7B6639B}"/>
    <hyperlink ref="P168" r:id="rId680" display="http://www.usharbormaster.com/secure/AuxAidReport_new.cfm?id=36715" xr:uid="{F4DFD4B5-66FE-4692-A99F-B63CC331B809}"/>
    <hyperlink ref="E169" r:id="rId681" display="http://www.usharbormaster.com/secure/auxview.cfm?recordid=28873" xr:uid="{3A2CBB7B-691A-4424-A67B-5AA2252D545F}"/>
    <hyperlink ref="F169" r:id="rId682" display="http://maps.google.com/?output=embed&amp;q=44.08941667,-69.79125000" xr:uid="{94A45601-943F-4716-9E51-AB8EC883D635}"/>
    <hyperlink ref="G169" r:id="rId683" display="http://maps.google.com/?output=embed&amp;q=44.08941667,-69.79125000" xr:uid="{024DB086-F88F-42C6-A22D-6FE3D915CFF7}"/>
    <hyperlink ref="P169" r:id="rId684" display="http://www.usharbormaster.com/secure/AuxAidReport_new.cfm?id=28873" xr:uid="{A4814960-2C1F-42B7-A878-39FB29D0D8E6}"/>
    <hyperlink ref="E170" r:id="rId685" display="http://www.usharbormaster.com/secure/auxview.cfm?recordid=28875" xr:uid="{C4A2329B-07D7-4CF4-961A-05C2D240BB2C}"/>
    <hyperlink ref="F170" r:id="rId686" display="http://maps.google.com/?output=embed&amp;q=44.08705000,-69.79863333" xr:uid="{D3BEDE42-E1F5-49F4-8C03-786F5FFC4385}"/>
    <hyperlink ref="G170" r:id="rId687" display="http://maps.google.com/?output=embed&amp;q=44.08705000,-69.79863333" xr:uid="{96C47012-6634-46D3-970E-419AB6FBDCAF}"/>
    <hyperlink ref="P170" r:id="rId688" display="http://www.usharbormaster.com/secure/AuxAidReport_new.cfm?id=28875" xr:uid="{184E6D67-E61D-492A-B175-642D2F6CD5C5}"/>
    <hyperlink ref="E171" r:id="rId689" display="http://www.usharbormaster.com/secure/auxview.cfm?recordid=28876" xr:uid="{BF8BC869-656F-4B7E-B158-BDF30CFBDAF5}"/>
    <hyperlink ref="F171" r:id="rId690" display="http://maps.google.com/?output=embed&amp;q=44.07900000,-69.80011111" xr:uid="{8CE5B641-857C-41A1-9A0A-1CC57B14F0E9}"/>
    <hyperlink ref="G171" r:id="rId691" display="http://maps.google.com/?output=embed&amp;q=44.07900000,-69.80011111" xr:uid="{375DDE0D-7640-4FCE-A4AC-40C0BA828C63}"/>
    <hyperlink ref="P171" r:id="rId692" display="http://www.usharbormaster.com/secure/AuxAidReport_new.cfm?id=28876" xr:uid="{31E4C3CE-9932-4F3B-927D-3D8586D642C6}"/>
    <hyperlink ref="E172" r:id="rId693" display="http://www.usharbormaster.com/secure/auxview.cfm?recordid=35450" xr:uid="{59E95F4E-F8C0-4E0D-ABD0-8F7A898EE8E9}"/>
    <hyperlink ref="F172" r:id="rId694" display="http://maps.google.com/?output=embed&amp;q=43.83210278,-69.73617222" xr:uid="{F4F68DCD-0CB6-4B0E-8780-710C991375D9}"/>
    <hyperlink ref="G172" r:id="rId695" display="http://maps.google.com/?output=embed&amp;q=43.83210278,-69.73617222" xr:uid="{8390DF5C-0A54-472E-9A46-93DB4F851637}"/>
    <hyperlink ref="P172" r:id="rId696" display="http://www.usharbormaster.com/secure/AuxAidReport_new.cfm?id=35450" xr:uid="{FAE5983C-0D7E-465A-9097-022FFCCCC017}"/>
    <hyperlink ref="E173" r:id="rId697" display="http://www.usharbormaster.com/secure/auxview.cfm?recordid=30638" xr:uid="{4F9C0789-1392-4506-9DBA-C6D9BDD31FEF}"/>
    <hyperlink ref="F173" r:id="rId698" display="http://maps.google.com/?output=embed&amp;q=43.78936111,-70.15788889" xr:uid="{FB319CC9-7978-402C-B348-27B7FCC9B2A4}"/>
    <hyperlink ref="G173" r:id="rId699" display="http://maps.google.com/?output=embed&amp;q=43.78936111,-70.15788889" xr:uid="{F0BCF6FD-C4F9-4DC7-916C-59090A6A6231}"/>
    <hyperlink ref="P173" r:id="rId700" display="http://www.usharbormaster.com/secure/AuxAidReport_new.cfm?id=30638" xr:uid="{CED0C2AB-FF8E-40EC-8378-52460B52D61E}"/>
    <hyperlink ref="E174" r:id="rId701" display="http://www.usharbormaster.com/secure/auxview.cfm?recordid=30639" xr:uid="{90575AD1-F0C8-4054-BC58-AFD6D6857088}"/>
    <hyperlink ref="F174" r:id="rId702" display="http://maps.google.com/?output=embed&amp;q=43.79240000,-70.15026667" xr:uid="{733B0EDD-5761-44DD-8F3A-D99A8595EE11}"/>
    <hyperlink ref="G174" r:id="rId703" display="http://maps.google.com/?output=embed&amp;q=43.79240000,-70.15026667" xr:uid="{DF111199-DF9B-4B7A-804D-1F1E60B5BF83}"/>
    <hyperlink ref="P174" r:id="rId704" display="http://www.usharbormaster.com/secure/AuxAidReport_new.cfm?id=30639" xr:uid="{8D74138F-F5E4-49BE-8D8D-AC95ADC920F9}"/>
    <hyperlink ref="E175" r:id="rId705" display="http://www.usharbormaster.com/secure/auxview.cfm?recordid=43985" xr:uid="{30F980FC-9052-4416-89B0-01CC6621ECF4}"/>
    <hyperlink ref="F175" r:id="rId706" display="http://maps.google.com/?output=embed&amp;q=43.81990000,-69.98470806" xr:uid="{E86E0F83-1163-42E1-85BE-61C17910537C}"/>
    <hyperlink ref="G175" r:id="rId707" display="http://maps.google.com/?output=embed&amp;q=43.81990000,-69.98470806" xr:uid="{867E6CA5-F1E4-4398-B5F4-0F48FE342D81}"/>
    <hyperlink ref="P175" r:id="rId708" display="http://www.usharbormaster.com/secure/AuxAidReport_new.cfm?id=43985" xr:uid="{43464C48-7325-4338-8342-61205ACF78CE}"/>
    <hyperlink ref="E176" r:id="rId709" display="http://www.usharbormaster.com/secure/auxview.cfm?recordid=36839" xr:uid="{D8C0CB30-0D02-42A7-AC8F-C09393092CB5}"/>
    <hyperlink ref="F176" r:id="rId710" display="http://maps.google.com/?output=embed&amp;q=43.46347222,-70.39350000" xr:uid="{D60D5C20-8554-4437-B94B-E54849518EF3}"/>
    <hyperlink ref="G176" r:id="rId711" display="http://maps.google.com/?output=embed&amp;q=43.46347222,-70.39350000" xr:uid="{C1ACF719-56C8-4BDC-981F-24900DD1E3AB}"/>
    <hyperlink ref="P176" r:id="rId712" display="http://www.usharbormaster.com/secure/AuxAidReport_new.cfm?id=36839" xr:uid="{A1F54873-E655-46A5-B5CB-70B84DDEF383}"/>
    <hyperlink ref="E177" r:id="rId713" display="http://www.usharbormaster.com/secure/auxview.cfm?recordid=25874" xr:uid="{6F36D26C-8195-40C9-828A-4EB3CF95A79D}"/>
    <hyperlink ref="F177" r:id="rId714" display="http://maps.google.com/?output=embed&amp;q=43.47122222,-70.39808333" xr:uid="{002F99BE-14D1-4935-83A1-0C864F9B7CF1}"/>
    <hyperlink ref="G177" r:id="rId715" display="http://maps.google.com/?output=embed&amp;q=43.47122222,-70.39808333" xr:uid="{C538FDDB-6F4C-4D81-B706-61F7724D0B48}"/>
    <hyperlink ref="P177" r:id="rId716" display="http://www.usharbormaster.com/secure/AuxAidReport_new.cfm?id=25874" xr:uid="{7A4A03C5-1B42-4733-82A4-EFC4CF5E47A9}"/>
    <hyperlink ref="E178" r:id="rId717" display="http://www.usharbormaster.com/secure/auxview.cfm?recordid=36841" xr:uid="{BDD3D14E-7A7D-4F4C-A067-931B65E6B29D}"/>
    <hyperlink ref="F178" r:id="rId718" display="http://maps.google.com/?output=embed&amp;q=43.48305556,-70.42330556" xr:uid="{BBF88EE0-78E9-4C0E-A439-AE4A60A65757}"/>
    <hyperlink ref="G178" r:id="rId719" display="http://maps.google.com/?output=embed&amp;q=43.48305556,-70.42330556" xr:uid="{44CA1F73-E6EB-47E6-80CF-3BE5957011A6}"/>
    <hyperlink ref="P178" r:id="rId720" display="http://www.usharbormaster.com/secure/AuxAidReport_new.cfm?id=36841" xr:uid="{F5AA9577-E168-4750-B551-AF02B4C3921A}"/>
    <hyperlink ref="E179" r:id="rId721" display="http://www.usharbormaster.com/secure/auxview.cfm?recordid=25878" xr:uid="{EF11A92B-9772-4EAF-9664-EAFA93151C4E}"/>
    <hyperlink ref="F179" r:id="rId722" display="http://maps.google.com/?output=embed&amp;q=43.49202778,-70.43936111" xr:uid="{D35FAD40-7D6E-4594-AA1D-BB35EB75CB2D}"/>
    <hyperlink ref="G179" r:id="rId723" display="http://maps.google.com/?output=embed&amp;q=43.49202778,-70.43936111" xr:uid="{E24DC088-C5D8-4B6A-904D-A213623EEA6E}"/>
    <hyperlink ref="P179" r:id="rId724" display="http://www.usharbormaster.com/secure/AuxAidReport_new.cfm?id=25878" xr:uid="{E1BD224B-D054-47F4-BE95-65839F6C49B1}"/>
    <hyperlink ref="E180" r:id="rId725" display="http://www.usharbormaster.com/secure/auxview.cfm?recordid=36842" xr:uid="{CE3E4E46-CA9C-4FE7-9172-E6A72D5EE753}"/>
    <hyperlink ref="F180" r:id="rId726" display="http://maps.google.com/?output=embed&amp;q=43.48780556,-70.43361111" xr:uid="{4D62947A-06A9-4148-BE2F-970A68054ACE}"/>
    <hyperlink ref="G180" r:id="rId727" display="http://maps.google.com/?output=embed&amp;q=43.48780556,-70.43361111" xr:uid="{0A1CE232-2EDC-47B8-A8B6-E06CE10117B6}"/>
    <hyperlink ref="P180" r:id="rId728" display="http://www.usharbormaster.com/secure/AuxAidReport_new.cfm?id=36842" xr:uid="{F0ACDC03-5551-4434-95AC-C8220DED3EA4}"/>
    <hyperlink ref="E181" r:id="rId729" display="http://www.usharbormaster.com/secure/auxview.cfm?recordid=25871" xr:uid="{CDADA05E-A789-4E96-A41C-722FBC9B2E24}"/>
    <hyperlink ref="F181" r:id="rId730" display="http://maps.google.com/?output=embed&amp;q=43.46166667,-70.37672222" xr:uid="{4B441A8C-D9A2-4C8A-A87B-2992BA1CE005}"/>
    <hyperlink ref="G181" r:id="rId731" display="http://maps.google.com/?output=embed&amp;q=43.46166667,-70.37672222" xr:uid="{5801C68F-85CE-42FB-8A11-78CF2B193A6D}"/>
    <hyperlink ref="P181" r:id="rId732" display="http://www.usharbormaster.com/secure/AuxAidReport_new.cfm?id=25871" xr:uid="{09694B1C-4F01-4192-BC2A-A284BF79C462}"/>
    <hyperlink ref="E182" r:id="rId733" display="http://www.usharbormaster.com/secure/auxview.cfm?recordid=25877" xr:uid="{E30176C2-1870-485C-A424-11CFB50458BF}"/>
    <hyperlink ref="F182" r:id="rId734" display="http://maps.google.com/?output=embed&amp;q=43.48063889,-70.41808333" xr:uid="{07F0E5C1-277A-4EB2-B2FB-62BA7B8F9A5A}"/>
    <hyperlink ref="G182" r:id="rId735" display="http://maps.google.com/?output=embed&amp;q=43.48063889,-70.41808333" xr:uid="{CD92BB71-BBEB-4595-AEFD-A2027AF6639A}"/>
    <hyperlink ref="P182" r:id="rId736" display="http://www.usharbormaster.com/secure/AuxAidReport_new.cfm?id=25877" xr:uid="{6415CEF4-EC12-4859-8AFB-64A88B7C5E08}"/>
    <hyperlink ref="E183" r:id="rId737" display="http://www.usharbormaster.com/secure/auxview.cfm?recordid=25872" xr:uid="{973A1120-1894-42CD-B8AD-3A6C7CB6C391}"/>
    <hyperlink ref="F183" r:id="rId738" display="http://maps.google.com/?output=embed&amp;q=43.46180556,-70.38816667" xr:uid="{6EE3A471-CF26-4ECF-B097-60EDCA86A1B8}"/>
    <hyperlink ref="G183" r:id="rId739" display="http://maps.google.com/?output=embed&amp;q=43.46180556,-70.38816667" xr:uid="{F4169BD8-174D-4B9B-9D7B-5398DCC7CE62}"/>
    <hyperlink ref="P183" r:id="rId740" display="http://www.usharbormaster.com/secure/AuxAidReport_new.cfm?id=25872" xr:uid="{DA701A6C-9C2B-4914-880B-B9A7A8825B61}"/>
    <hyperlink ref="E184" r:id="rId741" display="http://www.usharbormaster.com/secure/auxview.cfm?recordid=25876" xr:uid="{B5A5CB91-9975-4380-AB35-DD8F9FF5E020}"/>
    <hyperlink ref="F184" r:id="rId742" display="http://maps.google.com/?output=embed&amp;q=43.47886111,-70.41100000" xr:uid="{9A7D5FA6-7A1E-4F6B-8CFB-84490CFAD4B8}"/>
    <hyperlink ref="G184" r:id="rId743" display="http://maps.google.com/?output=embed&amp;q=43.47886111,-70.41100000" xr:uid="{67441180-C3FA-420C-9964-2FCA8AD28C4F}"/>
    <hyperlink ref="P184" r:id="rId744" display="http://www.usharbormaster.com/secure/AuxAidReport_new.cfm?id=25876" xr:uid="{520C0DF5-7522-4757-B42E-1D302CB8F40F}"/>
    <hyperlink ref="E185" r:id="rId745" display="http://www.usharbormaster.com/secure/auxview.cfm?recordid=36840" xr:uid="{20A61755-8827-419D-A0D5-9431B101FAEE}"/>
    <hyperlink ref="F185" r:id="rId746" display="http://maps.google.com/?output=embed&amp;q=43.47316667,-70.40125000" xr:uid="{3A22CBC0-8449-4C3B-A9B8-DA0C7CA75D43}"/>
    <hyperlink ref="G185" r:id="rId747" display="http://maps.google.com/?output=embed&amp;q=43.47316667,-70.40125000" xr:uid="{9C98F0EB-4D87-4AC7-A2A3-742028F5D72F}"/>
    <hyperlink ref="P185" r:id="rId748" display="http://www.usharbormaster.com/secure/AuxAidReport_new.cfm?id=36840" xr:uid="{EBFE0FAB-AAC9-45E3-8466-F1D5F2D262DC}"/>
    <hyperlink ref="E186" r:id="rId749" display="http://www.usharbormaster.com/secure/auxview.cfm?recordid=25873" xr:uid="{EA74A88F-B7CB-4822-9702-99D40E590423}"/>
    <hyperlink ref="F186" r:id="rId750" display="http://maps.google.com/?output=embed&amp;q=43.46555556,-70.39444444" xr:uid="{D693DE3D-8D3C-4033-90AB-70367E341E6C}"/>
    <hyperlink ref="G186" r:id="rId751" display="http://maps.google.com/?output=embed&amp;q=43.46555556,-70.39444444" xr:uid="{2FCEA5E7-ED94-49E6-880F-21ACCB14E6FA}"/>
    <hyperlink ref="P186" r:id="rId752" display="http://www.usharbormaster.com/secure/AuxAidReport_new.cfm?id=25873" xr:uid="{00E12750-9E0E-4814-8E91-123A87343E96}"/>
    <hyperlink ref="E187" r:id="rId753" display="http://www.usharbormaster.com/secure/auxview.cfm?recordid=26239" xr:uid="{839E61D6-98D8-48F2-8F72-2B3B5D355ABA}"/>
    <hyperlink ref="F187" r:id="rId754" display="http://maps.google.com/?output=embed&amp;q=43.07935333,-70.74055167" xr:uid="{B51945D1-4584-4E1B-A73B-7CCF21DBB11A}"/>
    <hyperlink ref="G187" r:id="rId755" display="http://maps.google.com/?output=embed&amp;q=43.07935333,-70.74055167" xr:uid="{29ACD29F-BF81-45AC-BC4A-A16E4FAE5F34}"/>
    <hyperlink ref="P187" r:id="rId756" display="http://www.usharbormaster.com/secure/AuxAidReport_new.cfm?id=26239" xr:uid="{C1B3EA85-BE83-4869-BFF8-4EEC325DD0B9}"/>
    <hyperlink ref="E188" r:id="rId757" display="http://www.usharbormaster.com/secure/auxview.cfm?recordid=26240" xr:uid="{D6B11CB8-37C0-4785-AAE3-B2E56BE5EE7B}"/>
    <hyperlink ref="F188" r:id="rId758" display="http://maps.google.com/?output=embed&amp;q=43.07946333,-70.74115333" xr:uid="{6A79ACA7-A300-43AA-8734-C1FD5CB576A9}"/>
    <hyperlink ref="G188" r:id="rId759" display="http://maps.google.com/?output=embed&amp;q=43.07946333,-70.74115333" xr:uid="{56AD04F7-FAEB-4197-894F-F27B1EEE2661}"/>
    <hyperlink ref="P188" r:id="rId760" display="http://www.usharbormaster.com/secure/AuxAidReport_new.cfm?id=26240" xr:uid="{39EE7707-0C72-4012-AC25-17D8C5C3D13F}"/>
    <hyperlink ref="E189" r:id="rId761" display="http://www.usharbormaster.com/secure/auxview.cfm?recordid=29957" xr:uid="{6C8F1158-B736-4A25-B68A-232CA50A7AAB}"/>
    <hyperlink ref="F189" r:id="rId762" display="http://maps.google.com/?output=embed&amp;q=43.84985556,-69.63502778" xr:uid="{4E823439-1A70-4C8F-9443-5B623E7F3201}"/>
    <hyperlink ref="G189" r:id="rId763" display="http://maps.google.com/?output=embed&amp;q=43.84985556,-69.63502778" xr:uid="{2F62BC1B-DEFD-49DE-8539-FC9D121DAE24}"/>
    <hyperlink ref="P189" r:id="rId764" display="http://www.usharbormaster.com/secure/AuxAidReport_new.cfm?id=29957" xr:uid="{622AF7E3-FA97-459D-9933-C7D912DECCB3}"/>
    <hyperlink ref="E190" r:id="rId765" display="http://www.usharbormaster.com/secure/auxview.cfm?recordid=36871" xr:uid="{68CEF394-E34E-4E2F-945B-6E9DFA61E69F}"/>
    <hyperlink ref="F190" r:id="rId766" display="http://maps.google.com/?output=embed&amp;q=43.65578333,-70.23723333" xr:uid="{0A1E7467-1C20-4369-8D68-83156AEDC689}"/>
    <hyperlink ref="G190" r:id="rId767" display="http://maps.google.com/?output=embed&amp;q=43.65578333,-70.23723333" xr:uid="{773C9D65-A61A-43F2-9750-AEA1A641D202}"/>
    <hyperlink ref="P190" r:id="rId768" display="http://www.usharbormaster.com/secure/AuxAidReport_new.cfm?id=36871" xr:uid="{38F60551-4854-4A4A-88E2-50EC716815FA}"/>
    <hyperlink ref="E191" r:id="rId769" display="http://www.usharbormaster.com/secure/auxview.cfm?recordid=36869" xr:uid="{8FCEDD88-D391-4F24-BB7F-3FB939224460}"/>
    <hyperlink ref="F191" r:id="rId770" display="http://maps.google.com/?output=embed&amp;q=43.65546667,-70.23708333" xr:uid="{AA7B1F81-2DCB-4F37-A445-92E16255A8D6}"/>
    <hyperlink ref="G191" r:id="rId771" display="http://maps.google.com/?output=embed&amp;q=43.65546667,-70.23708333" xr:uid="{FBB929D2-ED0F-4125-B82E-01505032699B}"/>
    <hyperlink ref="P191" r:id="rId772" display="http://www.usharbormaster.com/secure/AuxAidReport_new.cfm?id=36869" xr:uid="{D847A68C-7948-428E-B13E-E5C64D9A4D28}"/>
    <hyperlink ref="E192" r:id="rId773" display="http://www.usharbormaster.com/secure/auxview.cfm?recordid=36867" xr:uid="{93E10018-583D-4316-8323-1E65FBDB762C}"/>
    <hyperlink ref="F192" r:id="rId774" display="http://maps.google.com/?output=embed&amp;q=43.65503333,-70.23688333" xr:uid="{1FF5A9F1-51E2-4FCD-945A-747FEBB64EFE}"/>
    <hyperlink ref="G192" r:id="rId775" display="http://maps.google.com/?output=embed&amp;q=43.65503333,-70.23688333" xr:uid="{70C13EC3-5AD1-44EF-BA68-1DFEB1DF62DF}"/>
    <hyperlink ref="P192" r:id="rId776" display="http://www.usharbormaster.com/secure/AuxAidReport_new.cfm?id=36867" xr:uid="{B869CE95-7D7D-48F0-AA47-4EDAA7E0E135}"/>
    <hyperlink ref="E193" r:id="rId777" display="http://www.usharbormaster.com/secure/auxview.cfm?recordid=36870" xr:uid="{8B045AD9-3026-44A1-8733-360B86AF5E8B}"/>
    <hyperlink ref="F193" r:id="rId778" display="http://maps.google.com/?output=embed&amp;q=43.65485000,-70.23711667" xr:uid="{B15AD60B-3829-4221-84CD-C1DA201D0E3B}"/>
    <hyperlink ref="G193" r:id="rId779" display="http://maps.google.com/?output=embed&amp;q=43.65485000,-70.23711667" xr:uid="{03245B1B-7C37-4B7D-AD6C-549783DB4FB0}"/>
    <hyperlink ref="P193" r:id="rId780" display="http://www.usharbormaster.com/secure/AuxAidReport_new.cfm?id=36870" xr:uid="{A9B7530A-B563-4280-98EC-D5AA9F6A7EE8}"/>
    <hyperlink ref="E194" r:id="rId781" display="http://www.usharbormaster.com/secure/auxview.cfm?recordid=36868" xr:uid="{B3F39E46-6657-4BA1-9298-A00D74851FB0}"/>
    <hyperlink ref="F194" r:id="rId782" display="http://maps.google.com/?output=embed&amp;q=43.65478333,-70.23700000" xr:uid="{B5F04892-A02F-41A0-8836-132D4EE68AC6}"/>
    <hyperlink ref="G194" r:id="rId783" display="http://maps.google.com/?output=embed&amp;q=43.65478333,-70.23700000" xr:uid="{7FAE0E4E-43A9-456C-8355-8FD926B644D0}"/>
    <hyperlink ref="P194" r:id="rId784" display="http://www.usharbormaster.com/secure/AuxAidReport_new.cfm?id=36868" xr:uid="{8821BB4B-9FB2-4503-960D-CE65E35E5C0A}"/>
    <hyperlink ref="E195" r:id="rId785" display="http://www.usharbormaster.com/secure/auxview.cfm?recordid=27010" xr:uid="{55E85D69-ED58-4585-9463-4C1AF6D73951}"/>
    <hyperlink ref="F195" r:id="rId786" display="http://maps.google.com/?output=embed&amp;q=43.65552000,-70.23485306" xr:uid="{181E4495-4A32-4068-8A20-C48A90F663BB}"/>
    <hyperlink ref="G195" r:id="rId787" display="http://maps.google.com/?output=embed&amp;q=43.65552000,-70.23485306" xr:uid="{FF32DD6B-4F7D-4B54-889A-D04B052422B8}"/>
    <hyperlink ref="P195" r:id="rId788" display="http://www.usharbormaster.com/secure/AuxAidReport_new.cfm?id=27010" xr:uid="{E2F3BA65-108F-4C9B-95FB-82D28432B41D}"/>
    <hyperlink ref="E196" r:id="rId789" display="http://www.usharbormaster.com/secure/auxview.cfm?recordid=26267" xr:uid="{4AED2E38-932C-469A-98FC-BCF836DD6202}"/>
    <hyperlink ref="F196" r:id="rId790" display="http://maps.google.com/?output=embed&amp;q=43.65310528,-70.24311750" xr:uid="{C7F3F609-C306-43ED-91CC-6A67CD97BDED}"/>
    <hyperlink ref="G196" r:id="rId791" display="http://maps.google.com/?output=embed&amp;q=43.65310528,-70.24311750" xr:uid="{87759E03-9934-4DF9-BAD7-2B3122CF7F67}"/>
    <hyperlink ref="P196" r:id="rId792" display="http://www.usharbormaster.com/secure/AuxAidReport_new.cfm?id=26267" xr:uid="{45DBC3E4-BB3B-4D3D-8740-26DA1828EA52}"/>
    <hyperlink ref="E197" r:id="rId793" display="http://www.usharbormaster.com/secure/auxview.cfm?recordid=23723" xr:uid="{55EBD057-9281-4A18-9D59-BC747D4BA895}"/>
    <hyperlink ref="F197" r:id="rId794" display="http://maps.google.com/?output=embed&amp;q=43.11648333,-70.81041667" xr:uid="{62300B8E-1496-4137-B006-ACB4467E8765}"/>
    <hyperlink ref="G197" r:id="rId795" display="http://maps.google.com/?output=embed&amp;q=43.11648333,-70.81041667" xr:uid="{D97D9328-FC54-43A5-89D1-D4E6F8264804}"/>
    <hyperlink ref="P197" r:id="rId796" display="http://www.usharbormaster.com/secure/AuxAidReport_new.cfm?id=23723" xr:uid="{16FDD871-D978-4295-8BF2-C7E0D7F12A09}"/>
    <hyperlink ref="E198" r:id="rId797" display="http://www.usharbormaster.com/secure/auxview.cfm?recordid=23722" xr:uid="{35DBADF0-6C14-4904-AE19-EFF70A395E30}"/>
    <hyperlink ref="F198" r:id="rId798" display="http://maps.google.com/?output=embed&amp;q=43.11583333,-70.81000000" xr:uid="{2D87F428-ABD8-45D9-9096-393293848EEB}"/>
    <hyperlink ref="G198" r:id="rId799" display="http://maps.google.com/?output=embed&amp;q=43.11583333,-70.81000000" xr:uid="{3C51C116-03CE-470F-B3C4-A59182C6C32C}"/>
    <hyperlink ref="P198" r:id="rId800" display="http://www.usharbormaster.com/secure/AuxAidReport_new.cfm?id=23722" xr:uid="{BEE3F314-80D0-4092-A809-9F71EEEC99AB}"/>
    <hyperlink ref="E199" r:id="rId801" display="http://www.usharbormaster.com/secure/auxview.cfm?recordid=23724" xr:uid="{737BA71F-1C00-482C-8A35-26D0C49D67FB}"/>
    <hyperlink ref="F199" r:id="rId802" display="http://maps.google.com/?output=embed&amp;q=43.11750000,-70.81222222" xr:uid="{978D937E-FD7A-4001-A082-9C81DB8CDE3C}"/>
    <hyperlink ref="G199" r:id="rId803" display="http://maps.google.com/?output=embed&amp;q=43.11750000,-70.81222222" xr:uid="{C2FA8378-B329-4F99-9015-B606A14C1F4C}"/>
    <hyperlink ref="P199" r:id="rId804" display="http://www.usharbormaster.com/secure/AuxAidReport_new.cfm?id=23724" xr:uid="{45F608F2-A8B9-439C-BA47-E8E3E4BE0BCD}"/>
    <hyperlink ref="E200" r:id="rId805" display="http://www.usharbormaster.com/secure/auxview.cfm?recordid=43833" xr:uid="{36515DC9-07F4-482F-B26F-9187DE6F11E9}"/>
    <hyperlink ref="F200" r:id="rId806" display="http://maps.google.com/?output=embed&amp;q=43.65030556,-70.22952778" xr:uid="{F47AD949-DDA3-4C44-8AAB-7D0F5E62112F}"/>
    <hyperlink ref="G200" r:id="rId807" display="http://maps.google.com/?output=embed&amp;q=43.65030556,-70.22952778" xr:uid="{447D4A00-4CC9-4070-B5A9-9E017E046DA6}"/>
    <hyperlink ref="P200" r:id="rId808" display="http://www.usharbormaster.com/secure/AuxAidReport_new.cfm?id=43833" xr:uid="{28721259-3B14-4749-8E9B-7DE927C64904}"/>
    <hyperlink ref="E201" r:id="rId809" display="http://www.usharbormaster.com/secure/auxview.cfm?recordid=41206" xr:uid="{C0D7DDDB-B9C7-4784-9FC2-91359491AA6A}"/>
    <hyperlink ref="F201" r:id="rId810" display="http://maps.google.com/?output=embed&amp;q=43.65277778,-70.22805556" xr:uid="{52E455C8-2125-41FB-BB9F-4EB681AE2D0B}"/>
    <hyperlink ref="G201" r:id="rId811" display="http://maps.google.com/?output=embed&amp;q=43.65277778,-70.22805556" xr:uid="{F10D6C3D-75B1-4B13-BEBB-4A7CC6DBE6B0}"/>
    <hyperlink ref="P201" r:id="rId812" display="http://www.usharbormaster.com/secure/AuxAidReport_new.cfm?id=41206" xr:uid="{3FCD5E18-0A48-438D-89A0-59C008CA84A1}"/>
    <hyperlink ref="E202" r:id="rId813" display="http://www.usharbormaster.com/secure/auxview.cfm?recordid=26266" xr:uid="{3E9FAF17-505A-4009-BF5F-EF021EF13D3A}"/>
    <hyperlink ref="F202" r:id="rId814" display="http://maps.google.com/?output=embed&amp;q=43.65531833,-70.22816139" xr:uid="{DFD246E4-F0DC-45C9-8427-09512D165BB2}"/>
    <hyperlink ref="G202" r:id="rId815" display="http://maps.google.com/?output=embed&amp;q=43.65531833,-70.22816139" xr:uid="{7D09D8C9-11E9-46C9-9E4F-ACC47D5060A2}"/>
    <hyperlink ref="P202" r:id="rId816" display="http://www.usharbormaster.com/secure/AuxAidReport_new.cfm?id=26266" xr:uid="{027A9DFA-5458-4A75-97B6-6662A71FFF22}"/>
    <hyperlink ref="E203" r:id="rId817" display="http://www.usharbormaster.com/secure/auxview.cfm?recordid=41341" xr:uid="{3E2832D8-92D3-427B-BC0F-75E781FB3CAB}"/>
    <hyperlink ref="F203" r:id="rId818" display="http://maps.google.com/?output=embed&amp;q=43.08250000,-70.71925000" xr:uid="{5B6F7C32-7279-4138-B0B1-BC5E1D30AFB3}"/>
    <hyperlink ref="G203" r:id="rId819" display="http://maps.google.com/?output=embed&amp;q=43.08250000,-70.71925000" xr:uid="{55B2DC33-4E9E-4BA0-9CF1-23C98E7073D3}"/>
    <hyperlink ref="P203" r:id="rId820" display="http://www.usharbormaster.com/secure/AuxAidReport_new.cfm?id=41341" xr:uid="{A9B96EBF-ED9F-489F-8774-F5BEF7B7DD75}"/>
    <hyperlink ref="E204" r:id="rId821" display="http://www.usharbormaster.com/secure/auxview.cfm?recordid=41342" xr:uid="{30A4E369-3EC9-4EE5-A59B-3EAFA7281F18}"/>
    <hyperlink ref="F204" r:id="rId822" display="http://maps.google.com/?output=embed&amp;q=43.08383333,-70.71835000" xr:uid="{1BCA2A20-8073-48F8-A892-2376D56CE3F2}"/>
    <hyperlink ref="G204" r:id="rId823" display="http://maps.google.com/?output=embed&amp;q=43.08383333,-70.71835000" xr:uid="{1A733CC8-4F80-4D7E-A53B-CB76F0E5EFF7}"/>
    <hyperlink ref="P204" r:id="rId824" display="http://www.usharbormaster.com/secure/AuxAidReport_new.cfm?id=41342" xr:uid="{79B70FAF-1598-4B4A-932B-839086076243}"/>
    <hyperlink ref="E205" r:id="rId825" display="http://www.usharbormaster.com/secure/auxview.cfm?recordid=28307" xr:uid="{764A2C24-394F-463B-B023-BC8A2E8A823B}"/>
    <hyperlink ref="F205" r:id="rId826" display="http://maps.google.com/?output=embed&amp;q=43.72675000,-70.19461667" xr:uid="{2A4301DD-111F-48FE-B11D-CD3373BDB5E5}"/>
    <hyperlink ref="G205" r:id="rId827" display="http://maps.google.com/?output=embed&amp;q=43.72675000,-70.19461667" xr:uid="{7A592D7F-C259-486D-8F3B-CABCB72EA116}"/>
    <hyperlink ref="P205" r:id="rId828" display="http://www.usharbormaster.com/secure/AuxAidReport_new.cfm?id=28307" xr:uid="{12C65F78-7421-4A1F-9798-F36D6B6D3ADA}"/>
    <hyperlink ref="E206" r:id="rId829" display="http://www.usharbormaster.com/secure/auxview.cfm?recordid=28306" xr:uid="{5495F4CE-5F28-4170-AD83-B10A9FEBEE1B}"/>
    <hyperlink ref="F206" r:id="rId830" display="http://maps.google.com/?output=embed&amp;q=43.72758333,-70.19383333" xr:uid="{67389963-2F60-43AB-B663-62F1A4F0DC6F}"/>
    <hyperlink ref="G206" r:id="rId831" display="http://maps.google.com/?output=embed&amp;q=43.72758333,-70.19383333" xr:uid="{88CD8B02-291D-4FA8-A87B-6BAFB0E61026}"/>
    <hyperlink ref="P206" r:id="rId832" display="http://www.usharbormaster.com/secure/AuxAidReport_new.cfm?id=28306" xr:uid="{26761DA8-497E-42A1-A48B-B92C2DAA269A}"/>
    <hyperlink ref="E207" r:id="rId833" display="http://www.usharbormaster.com/secure/auxview.cfm?recordid=30054" xr:uid="{7A1B8E76-AA1B-4367-A942-97254F23AB6A}"/>
    <hyperlink ref="F207" r:id="rId834" display="http://maps.google.com/?output=embed&amp;q=43.85066667,-69.66700000" xr:uid="{0F19A9B9-65DF-4EF3-8BB8-B26A6D12FB92}"/>
    <hyperlink ref="G207" r:id="rId835" display="http://maps.google.com/?output=embed&amp;q=43.85066667,-69.66700000" xr:uid="{E301B0E1-2199-4FCA-A575-7BB40D84D98B}"/>
    <hyperlink ref="P207" r:id="rId836" display="http://www.usharbormaster.com/secure/AuxAidReport_new.cfm?id=30054" xr:uid="{E7EFCC8C-4CFF-425F-B1FA-0346C7ECEBF2}"/>
    <hyperlink ref="E208" r:id="rId837" display="http://www.usharbormaster.com/secure/auxview.cfm?recordid=29995" xr:uid="{F1E11678-64CA-4C6B-B7BF-ECB57711DA9A}"/>
    <hyperlink ref="F208" r:id="rId838" display="http://maps.google.com/?output=embed&amp;q=43.83821667,-69.63225000" xr:uid="{789C2F17-6BC2-4385-BB95-10FACD0D48A5}"/>
    <hyperlink ref="G208" r:id="rId839" display="http://maps.google.com/?output=embed&amp;q=43.83821667,-69.63225000" xr:uid="{D1F58682-BB09-4F9C-97AB-94602EC8C16C}"/>
    <hyperlink ref="P208" r:id="rId840" display="http://www.usharbormaster.com/secure/AuxAidReport_new.cfm?id=29995" xr:uid="{FF5BAA1B-FE73-45AD-BF15-411C39C81055}"/>
    <hyperlink ref="E209" r:id="rId841" display="http://www.usharbormaster.com/secure/auxview.cfm?recordid=42781" xr:uid="{F2142B4F-FBB7-4D83-8E3F-3E5B0DFE9DC0}"/>
    <hyperlink ref="F209" r:id="rId842" display="http://maps.google.com/?output=embed&amp;q=43.93075000,-69.57958333" xr:uid="{1C90031E-0121-4956-B50C-DCFFD5FD2FDD}"/>
    <hyperlink ref="G209" r:id="rId843" display="http://maps.google.com/?output=embed&amp;q=43.93075000,-69.57958333" xr:uid="{32A4DB3D-BE41-42D3-BC42-3676B9B4FD71}"/>
    <hyperlink ref="P209" r:id="rId844" display="http://www.usharbormaster.com/secure/AuxAidReport_new.cfm?id=42781" xr:uid="{95B20888-D65F-4F52-B1B3-CBEC0E9D4A6F}"/>
    <hyperlink ref="E210" r:id="rId845" display="http://www.usharbormaster.com/secure/auxview.cfm?recordid=45050" xr:uid="{9F27CEFF-A86B-46D2-BD54-8CD3F18D3B42}"/>
    <hyperlink ref="F210" r:id="rId846" display="http://maps.google.com/?output=embed&amp;q=43.47250000,-70.36222222" xr:uid="{885EED47-B20B-4166-AA00-9CDFB09566C3}"/>
    <hyperlink ref="G210" r:id="rId847" display="http://maps.google.com/?output=embed&amp;q=43.47250000,-70.36222222" xr:uid="{2B2B7367-03DD-436D-9011-C7D619C24A66}"/>
    <hyperlink ref="P210" r:id="rId848" display="http://www.usharbormaster.com/secure/AuxAidReport_new.cfm?id=45050" xr:uid="{B5EB57EB-E081-4DB5-BE2E-0AFF45786099}"/>
    <hyperlink ref="E211" r:id="rId849" display="http://www.usharbormaster.com/secure/auxview.cfm?recordid=44582" xr:uid="{BFC640C2-A13A-4B8B-8210-D64EB81882E7}"/>
    <hyperlink ref="F211" r:id="rId850" display="http://maps.google.com/?output=embed&amp;q=43.02223000,-70.54138000" xr:uid="{1772654A-61C3-444D-9896-DF7966DCC2A5}"/>
    <hyperlink ref="G211" r:id="rId851" display="http://maps.google.com/?output=embed&amp;q=43.02223000,-70.54138000" xr:uid="{B1CD7170-18AB-496B-A93D-38AADDCE8E5D}"/>
    <hyperlink ref="P211" r:id="rId852" display="http://www.usharbormaster.com/secure/AuxAidReport_new.cfm?id=44582" xr:uid="{E6520970-A288-4290-A673-928CFB5D428C}"/>
    <hyperlink ref="E212" r:id="rId853" display="http://www.usharbormaster.com/secure/auxview.cfm?recordid=44619" xr:uid="{ADF77619-D9B3-4295-8EBC-A6CAA2F41B42}"/>
    <hyperlink ref="F212" r:id="rId854" display="http://maps.google.com/?output=embed&amp;q=42.92930833,-70.69509167" xr:uid="{92984FF0-0B08-4A5B-A842-00619E64F7ED}"/>
    <hyperlink ref="G212" r:id="rId855" display="http://maps.google.com/?output=embed&amp;q=42.92930833,-70.69509167" xr:uid="{94F4C325-D3E3-4692-B713-39F27B264600}"/>
    <hyperlink ref="P212" r:id="rId856" display="http://www.usharbormaster.com/secure/AuxAidReport_new.cfm?id=44619" xr:uid="{C6DC2F5D-7D65-4E46-8641-119316756768}"/>
    <hyperlink ref="E213" r:id="rId857" display="http://www.usharbormaster.com/secure/auxview.cfm?recordid=27883" xr:uid="{064205D3-0998-4BED-8671-7275B04A53CC}"/>
    <hyperlink ref="F213" r:id="rId858" display="http://maps.google.com/?output=embed&amp;q=43.02225000,-70.54005000" xr:uid="{CCD8AE24-691D-4334-A014-5942BE3FF947}"/>
    <hyperlink ref="G213" r:id="rId859" display="http://maps.google.com/?output=embed&amp;q=43.02225000,-70.54005000" xr:uid="{2D3CE447-D7D3-471F-B15E-7BDC5DBC93AE}"/>
    <hyperlink ref="P213" r:id="rId860" display="http://www.usharbormaster.com/secure/AuxAidReport_new.cfm?id=27883" xr:uid="{D6DA54DE-91A9-45BD-A73D-47BC48364D2D}"/>
    <hyperlink ref="E214" r:id="rId861" display="http://www.usharbormaster.com/secure/auxview.cfm?recordid=42814" xr:uid="{2B57AA37-F893-41A0-BAD5-F5B7737AAA65}"/>
    <hyperlink ref="F214" r:id="rId862" display="http://maps.google.com/?output=embed&amp;q=42.88000000,-70.04620000" xr:uid="{49962F78-3A00-4D9B-ABD3-34B1E418BA78}"/>
    <hyperlink ref="G214" r:id="rId863" display="http://maps.google.com/?output=embed&amp;q=42.88000000,-70.04620000" xr:uid="{ACAF72D3-D0F2-4C7E-A0EA-582D64966959}"/>
    <hyperlink ref="P214" r:id="rId864" display="http://www.usharbormaster.com/secure/AuxAidReport_new.cfm?id=42814" xr:uid="{E6819022-4696-468A-9DA8-983E0450279E}"/>
    <hyperlink ref="E215" r:id="rId865" display="http://www.usharbormaster.com/secure/auxview.cfm?recordid=44638" xr:uid="{8CDC0417-FF99-4177-9B9A-C6171D9F12CD}"/>
    <hyperlink ref="F215" r:id="rId866" display="http://maps.google.com/?output=embed&amp;q=43.10737972,-70.86337000" xr:uid="{D2D93016-F307-417D-8466-87889085F6CA}"/>
    <hyperlink ref="G215" r:id="rId867" display="http://maps.google.com/?output=embed&amp;q=43.10737972,-70.86337000" xr:uid="{752F78E2-A249-427C-A4BF-2DDC4497EE2F}"/>
    <hyperlink ref="P215" r:id="rId868" display="http://www.usharbormaster.com/secure/AuxAidReport_new.cfm?id=44638" xr:uid="{B2EA82C3-2672-4463-8A85-E3AD452ECA10}"/>
    <hyperlink ref="E216" r:id="rId869" display="http://www.usharbormaster.com/secure/auxview.cfm?recordid=26991" xr:uid="{9D2A9F9C-5DD0-44B0-92E5-F72B36A96F38}"/>
    <hyperlink ref="F216" r:id="rId870" display="http://maps.google.com/?output=embed&amp;q=43.17966667,-70.42683333" xr:uid="{355133BB-359A-4301-A7EE-67DC9D16005B}"/>
    <hyperlink ref="G216" r:id="rId871" display="http://maps.google.com/?output=embed&amp;q=43.17966667,-70.42683333" xr:uid="{43997E2D-8541-4A16-8C13-66A22CFEA6CB}"/>
    <hyperlink ref="P216" r:id="rId872" display="http://www.usharbormaster.com/secure/AuxAidReport_new.cfm?id=26991" xr:uid="{5DA8DED6-630D-4B0A-885B-AFB82ED2A91F}"/>
    <hyperlink ref="E217" r:id="rId873" display="http://www.usharbormaster.com/secure/auxview.cfm?recordid=26992" xr:uid="{C29E1273-BDAE-4107-AF74-C1F08992F432}"/>
    <hyperlink ref="F217" r:id="rId874" display="http://maps.google.com/?output=embed&amp;q=43.71511111,-69.35475000" xr:uid="{5D2AC80C-7AA2-46C3-958C-B1832BA4EDE5}"/>
    <hyperlink ref="G217" r:id="rId875" display="http://maps.google.com/?output=embed&amp;q=43.71511111,-69.35475000" xr:uid="{95F6ADA9-4623-4B8E-9205-D3E33035DEA7}"/>
    <hyperlink ref="P217" r:id="rId876" display="http://www.usharbormaster.com/secure/AuxAidReport_new.cfm?id=26992" xr:uid="{0007A397-E972-4042-BC8F-39E0F97B4DAD}"/>
    <hyperlink ref="E218" r:id="rId877" display="http://www.usharbormaster.com/secure/auxview.cfm?recordid=45075" xr:uid="{D45507FE-7EFE-4334-8DB0-D766BE5A3F36}"/>
    <hyperlink ref="F218" r:id="rId878" display="http://maps.google.com/?output=embed&amp;q=43.43500000,-70.35027778" xr:uid="{AB3AB5DB-4A72-492F-AD12-5FDADE924690}"/>
    <hyperlink ref="G218" r:id="rId879" display="http://maps.google.com/?output=embed&amp;q=43.43500000,-70.35027778" xr:uid="{CBF45EED-7132-40AB-AF32-F9B694977A99}"/>
    <hyperlink ref="P218" r:id="rId880" display="http://www.usharbormaster.com/secure/AuxAidReport_new.cfm?id=45075" xr:uid="{BBC9910F-3A75-4EEE-A9D7-4F29A1FCE3EA}"/>
    <hyperlink ref="E219" r:id="rId881" display="http://www.usharbormaster.com/secure/auxview.cfm?recordid=45081" xr:uid="{5DBA6DCB-807B-41F9-86F8-4B09EFEB70F8}"/>
    <hyperlink ref="F219" r:id="rId882" display="http://maps.google.com/?output=embed&amp;q=43.46361111,-70.35694444" xr:uid="{839ABF8D-1815-49BF-A986-D95B8C4E285D}"/>
    <hyperlink ref="G219" r:id="rId883" display="http://maps.google.com/?output=embed&amp;q=43.46361111,-70.35694444" xr:uid="{E2D646ED-9E70-43C1-8C65-0E20A59939FC}"/>
    <hyperlink ref="P219" r:id="rId884" display="http://www.usharbormaster.com/secure/AuxAidReport_new.cfm?id=45081" xr:uid="{411260FA-9FCE-49C5-93B4-27A583DD2E5B}"/>
    <hyperlink ref="E220" r:id="rId885" display="http://www.usharbormaster.com/secure/auxview.cfm?recordid=45079" xr:uid="{03B76F5B-ED86-4149-80CC-E7698E5C0D9F}"/>
    <hyperlink ref="F220" r:id="rId886" display="http://maps.google.com/?output=embed&amp;q=43.38694444,-70.41000000" xr:uid="{F8EA8977-7F3C-43FD-8C10-6FB42F95602B}"/>
    <hyperlink ref="G220" r:id="rId887" display="http://maps.google.com/?output=embed&amp;q=43.38694444,-70.41000000" xr:uid="{3808C035-61E5-45ED-8DB6-FCE95DC5C91E}"/>
    <hyperlink ref="P220" r:id="rId888" display="http://www.usharbormaster.com/secure/AuxAidReport_new.cfm?id=45079" xr:uid="{0131ACC8-85DB-42DA-A642-4ECD48A86D68}"/>
    <hyperlink ref="E221" r:id="rId889" display="http://www.usharbormaster.com/secure/auxview.cfm?recordid=45080" xr:uid="{5F07A7CC-FC73-4675-B2B7-BF0015B7F861}"/>
    <hyperlink ref="F221" r:id="rId890" display="http://maps.google.com/?output=embed&amp;q=43.65194444,-70.11805556" xr:uid="{670C4ED3-FF73-4FD8-B381-51BC04D591F0}"/>
    <hyperlink ref="G221" r:id="rId891" display="http://maps.google.com/?output=embed&amp;q=43.65194444,-70.11805556" xr:uid="{DB7B7D95-2764-4C96-9015-F851734785B6}"/>
    <hyperlink ref="P221" r:id="rId892" display="http://www.usharbormaster.com/secure/AuxAidReport_new.cfm?id=45080" xr:uid="{5EDA6630-09A0-4113-8DBC-2D9E924F7289}"/>
    <hyperlink ref="E222" r:id="rId893" display="http://www.usharbormaster.com/secure/auxview.cfm?recordid=45103" xr:uid="{C744A0D8-40C5-4F3D-ABF4-2D085CD4BCA3}"/>
    <hyperlink ref="F222" r:id="rId894" display="http://maps.google.com/?output=embed&amp;q=43.46694444,-70.36000000" xr:uid="{28256D8E-0CF1-4FC7-8992-0231F4AC0F95}"/>
    <hyperlink ref="G222" r:id="rId895" display="http://maps.google.com/?output=embed&amp;q=43.46694444,-70.36000000" xr:uid="{92FFD4D8-B21A-48EC-988B-31740B22BB98}"/>
    <hyperlink ref="P222" r:id="rId896" display="http://www.usharbormaster.com/secure/AuxAidReport_new.cfm?id=45103" xr:uid="{52A14D82-F216-4F34-BBC0-DCAD8186A1DB}"/>
    <hyperlink ref="E223" r:id="rId897" display="http://www.usharbormaster.com/secure/auxview.cfm?recordid=45053" xr:uid="{08A37156-07EC-4E6F-A8C4-5B7B91DCC3BF}"/>
    <hyperlink ref="F223" r:id="rId898" display="http://maps.google.com/?output=embed&amp;q=43.46972222,-70.35083333" xr:uid="{F9C54CD1-205D-4767-B04F-668EB7E7461A}"/>
    <hyperlink ref="G223" r:id="rId899" display="http://maps.google.com/?output=embed&amp;q=43.46972222,-70.35083333" xr:uid="{3C8A4D9E-7064-42D2-85DB-4704BD5CB9F5}"/>
    <hyperlink ref="P223" r:id="rId900" display="http://www.usharbormaster.com/secure/AuxAidReport_new.cfm?id=45053" xr:uid="{E8B14FD4-982E-4645-B926-A0D89EDEF14B}"/>
    <hyperlink ref="E224" r:id="rId901" display="http://www.usharbormaster.com/secure/auxview.cfm?recordid=45054" xr:uid="{5D1F9D7F-BC44-45E8-809E-086E938812CB}"/>
    <hyperlink ref="F224" r:id="rId902" display="http://maps.google.com/?output=embed&amp;q=43.47027778,-70.34972222" xr:uid="{D07FFB61-C602-445F-B2C4-88F77E42D6FA}"/>
    <hyperlink ref="G224" r:id="rId903" display="http://maps.google.com/?output=embed&amp;q=43.47027778,-70.34972222" xr:uid="{0FF695BC-E520-47A5-84EB-EE760805E1CC}"/>
    <hyperlink ref="P224" r:id="rId904" display="http://www.usharbormaster.com/secure/AuxAidReport_new.cfm?id=45054" xr:uid="{F03DC40F-7D01-4BDA-A8FD-F8089BB9C2A3}"/>
    <hyperlink ref="E225" r:id="rId905" display="http://www.usharbormaster.com/secure/auxview.cfm?recordid=45055" xr:uid="{A295546E-9FC0-4642-AED6-87E1AF912F41}"/>
    <hyperlink ref="F225" r:id="rId906" display="http://maps.google.com/?output=embed&amp;q=43.46944444,-70.35027778" xr:uid="{AC7B0134-B16F-49AA-A03E-4A3356E09247}"/>
    <hyperlink ref="G225" r:id="rId907" display="http://maps.google.com/?output=embed&amp;q=43.46944444,-70.35027778" xr:uid="{81EE5EC5-D035-403C-891D-EA469FA7374E}"/>
    <hyperlink ref="P225" r:id="rId908" display="http://www.usharbormaster.com/secure/AuxAidReport_new.cfm?id=45055" xr:uid="{EF4BFC30-0E51-486F-AD7A-460D1AFBFE27}"/>
    <hyperlink ref="E226" r:id="rId909" display="http://www.usharbormaster.com/secure/auxview.cfm?recordid=45056" xr:uid="{1D9D5C97-E3D3-4031-BFAD-7E061C2CD4DF}"/>
    <hyperlink ref="F226" r:id="rId910" display="http://maps.google.com/?output=embed&amp;q=43.47000000,-70.34944444" xr:uid="{C0FAFFB9-225B-4FB8-8790-170B35AF7491}"/>
    <hyperlink ref="G226" r:id="rId911" display="http://maps.google.com/?output=embed&amp;q=43.47000000,-70.34944444" xr:uid="{145E9519-7E2D-48F2-92B7-BC8AEDBCBDB0}"/>
    <hyperlink ref="P226" r:id="rId912" display="http://www.usharbormaster.com/secure/AuxAidReport_new.cfm?id=45056" xr:uid="{46421CFD-11C1-4ABE-9BA4-B8C822F314C8}"/>
    <hyperlink ref="E227" r:id="rId913" display="http://www.usharbormaster.com/secure/auxview.cfm?recordid=45078" xr:uid="{FC5330C7-782F-4177-B611-2FEBC9EC1148}"/>
    <hyperlink ref="F227" r:id="rId914" display="http://maps.google.com/?output=embed&amp;q=43.46972222,-70.35694444" xr:uid="{A5070E44-D86B-47B8-A6B0-51A5B5FFBDBA}"/>
    <hyperlink ref="G227" r:id="rId915" display="http://maps.google.com/?output=embed&amp;q=43.46972222,-70.35694444" xr:uid="{4C544006-6CC6-4994-BEA6-CD9B9BAC2898}"/>
    <hyperlink ref="P227" r:id="rId916" display="http://www.usharbormaster.com/secure/AuxAidReport_new.cfm?id=45078" xr:uid="{87D80167-4B52-48E1-9CB5-FBE81C3DE208}"/>
    <hyperlink ref="E228" r:id="rId917" display="http://www.usharbormaster.com/secure/auxview.cfm?recordid=45057" xr:uid="{EE1698AF-260E-4844-8639-13F6D602276B}"/>
    <hyperlink ref="F228" r:id="rId918" display="http://maps.google.com/?output=embed&amp;q=43.45500000,-70.33638889" xr:uid="{3E9A1753-C068-40A4-8FB1-4B6F1659B797}"/>
    <hyperlink ref="G228" r:id="rId919" display="http://maps.google.com/?output=embed&amp;q=43.45500000,-70.33638889" xr:uid="{776194AB-2F39-4856-A17A-9328F00EE785}"/>
    <hyperlink ref="P228" r:id="rId920" display="http://www.usharbormaster.com/secure/AuxAidReport_new.cfm?id=45057" xr:uid="{9ACFB857-2509-4A41-853D-89040AEF6FEB}"/>
    <hyperlink ref="E229" r:id="rId921" display="http://www.usharbormaster.com/secure/auxview.cfm?recordid=45058" xr:uid="{E22D2424-F8E5-4FD2-8A25-165175D73EC8}"/>
    <hyperlink ref="F229" r:id="rId922" display="http://maps.google.com/?output=embed&amp;q=43.45500000,-70.33250000" xr:uid="{772C8DE9-9D2C-40EE-93E7-EAB73DB100ED}"/>
    <hyperlink ref="G229" r:id="rId923" display="http://maps.google.com/?output=embed&amp;q=43.45500000,-70.33250000" xr:uid="{3F0E9139-E259-47EC-8585-7A209E04B978}"/>
    <hyperlink ref="P229" r:id="rId924" display="http://www.usharbormaster.com/secure/AuxAidReport_new.cfm?id=45058" xr:uid="{A9165569-2025-4133-A84B-A8349E72C3B0}"/>
    <hyperlink ref="E230" r:id="rId925" display="http://www.usharbormaster.com/secure/auxview.cfm?recordid=44590" xr:uid="{252C8F9F-A750-4984-A6C4-8E0CCC447A98}"/>
    <hyperlink ref="F230" r:id="rId926" display="http://maps.google.com/?output=embed&amp;q=43.81400361,-69.98189361" xr:uid="{113AC42C-8A9D-4909-A91A-B4FBE9CC9BDF}"/>
    <hyperlink ref="G230" r:id="rId927" display="http://maps.google.com/?output=embed&amp;q=43.81400361,-69.98189361" xr:uid="{4AF5424E-6CAB-4FD3-AF80-1561D0B02FB2}"/>
    <hyperlink ref="P230" r:id="rId928" display="http://www.usharbormaster.com/secure/AuxAidReport_new.cfm?id=44590" xr:uid="{A196EFA5-737F-4EC0-94C1-D73AEEC8D1C9}"/>
    <hyperlink ref="E231" r:id="rId929" display="http://www.usharbormaster.com/secure/auxview.cfm?recordid=44591" xr:uid="{A8E832CB-382C-4B57-8E30-F243C3DB4BD2}"/>
    <hyperlink ref="F231" r:id="rId930" display="http://maps.google.com/?output=embed&amp;q=43.81484389,-69.98009972" xr:uid="{46A3AD5F-978D-4263-A832-9BC061CDB703}"/>
    <hyperlink ref="G231" r:id="rId931" display="http://maps.google.com/?output=embed&amp;q=43.81484389,-69.98009972" xr:uid="{7BA8309D-DB66-43F0-ABDE-9FB28AAF6510}"/>
    <hyperlink ref="P231" r:id="rId932" display="http://www.usharbormaster.com/secure/AuxAidReport_new.cfm?id=44591" xr:uid="{1657A90F-BD32-49B1-B05B-EE18952A5DF0}"/>
    <hyperlink ref="E232" r:id="rId933" display="http://www.usharbormaster.com/secure/auxview.cfm?recordid=44592" xr:uid="{6DB1A123-7454-413E-9282-516D02EF4837}"/>
    <hyperlink ref="F232" r:id="rId934" display="http://maps.google.com/?output=embed&amp;q=43.81328778,-69.98133083" xr:uid="{02AAA409-7794-42EC-B623-1DDB452E8EF1}"/>
    <hyperlink ref="G232" r:id="rId935" display="http://maps.google.com/?output=embed&amp;q=43.81328778,-69.98133083" xr:uid="{52A4D6E1-1EE8-46D4-A4C4-620902C73058}"/>
    <hyperlink ref="P232" r:id="rId936" display="http://www.usharbormaster.com/secure/AuxAidReport_new.cfm?id=44592" xr:uid="{3C0BC36B-CC35-4ABC-9907-730BDBC8CA03}"/>
    <hyperlink ref="E233" r:id="rId937" display="http://www.usharbormaster.com/secure/auxview.cfm?recordid=44593" xr:uid="{4E948D61-038A-4C76-99F2-791D272BA065}"/>
    <hyperlink ref="F233" r:id="rId938" display="http://maps.google.com/?output=embed&amp;q=43.81415278,-69.97949389" xr:uid="{7D646252-8279-448D-AE18-4DF65395843D}"/>
    <hyperlink ref="G233" r:id="rId939" display="http://maps.google.com/?output=embed&amp;q=43.81415278,-69.97949389" xr:uid="{D29F1290-4417-4713-AAF2-FB20CAEF5752}"/>
    <hyperlink ref="P233" r:id="rId940" display="http://www.usharbormaster.com/secure/AuxAidReport_new.cfm?id=44593" xr:uid="{2AE15633-D89E-46AD-9995-0627319A24B2}"/>
    <hyperlink ref="E234" r:id="rId941" display="http://www.usharbormaster.com/secure/auxview.cfm?recordid=30059" xr:uid="{4A1902AB-2C4E-4C13-83BE-70633B1E2090}"/>
    <hyperlink ref="F234" r:id="rId942" display="http://maps.google.com/?output=embed&amp;q=43.99605556,-69.66397222" xr:uid="{21FF70E4-1079-490D-B212-A1B13B5FD3AD}"/>
    <hyperlink ref="G234" r:id="rId943" display="http://maps.google.com/?output=embed&amp;q=43.99605556,-69.66397222" xr:uid="{BE0B2BE2-D3E9-48B4-BEDA-CEAB2BCDA861}"/>
    <hyperlink ref="P234" r:id="rId944" display="http://www.usharbormaster.com/secure/AuxAidReport_new.cfm?id=30059" xr:uid="{A0EF3B34-2329-496F-BC3B-46F8E6DA5FA1}"/>
    <hyperlink ref="E235" r:id="rId945" display="http://www.usharbormaster.com/secure/auxview.cfm?recordid=30060" xr:uid="{6B2A8D5B-E620-454A-8973-B40DB881C00A}"/>
    <hyperlink ref="F235" r:id="rId946" display="http://maps.google.com/?output=embed&amp;q=43.99780556,-69.66450000" xr:uid="{22E9E0EC-EEA3-4BBF-B217-188C79C037CB}"/>
    <hyperlink ref="G235" r:id="rId947" display="http://maps.google.com/?output=embed&amp;q=43.99780556,-69.66450000" xr:uid="{97E31483-18C7-4FD2-A0B6-576ACCF6E71C}"/>
    <hyperlink ref="P235" r:id="rId948" display="http://www.usharbormaster.com/secure/AuxAidReport_new.cfm?id=30060" xr:uid="{B713D911-4A3A-4734-B8ED-418437A16B8F}"/>
    <hyperlink ref="E236" r:id="rId949" display="http://www.usharbormaster.com/secure/auxview.cfm?recordid=30061" xr:uid="{34CE2C3C-A4A4-4DAA-93A9-2CEB9287AFBD}"/>
    <hyperlink ref="F236" r:id="rId950" display="http://maps.google.com/?output=embed&amp;q=43.99638889,-69.66277778" xr:uid="{99436C8D-C0D9-48D0-8AA3-C27F18671D94}"/>
    <hyperlink ref="G236" r:id="rId951" display="http://maps.google.com/?output=embed&amp;q=43.99638889,-69.66277778" xr:uid="{87E87C11-E718-4EB2-941A-A84801524B92}"/>
    <hyperlink ref="P236" r:id="rId952" display="http://www.usharbormaster.com/secure/AuxAidReport_new.cfm?id=30061" xr:uid="{EE0029E2-E207-4B0A-8ED9-C841B8250918}"/>
    <hyperlink ref="E237" r:id="rId953" display="http://www.usharbormaster.com/secure/auxview.cfm?recordid=30062" xr:uid="{A2887685-0FDB-40FB-A3BF-B7D365A8D736}"/>
    <hyperlink ref="F237" r:id="rId954" display="http://maps.google.com/?output=embed&amp;q=43.99777778,-69.66111111" xr:uid="{32EA44EA-EBAD-4FC8-ADB7-4A5AD1F517DC}"/>
    <hyperlink ref="G237" r:id="rId955" display="http://maps.google.com/?output=embed&amp;q=43.99777778,-69.66111111" xr:uid="{BE4976BB-BF83-4179-A45C-6D136D689950}"/>
    <hyperlink ref="P237" r:id="rId956" display="http://www.usharbormaster.com/secure/AuxAidReport_new.cfm?id=30062" xr:uid="{B63499E2-198F-480B-84FE-62309E30398F}"/>
  </hyperlinks>
  <pageMargins left="0.7" right="0.7" top="0.75" bottom="0.75" header="0.3" footer="0.3"/>
  <drawing r:id="rId95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BD7A-724F-4CF6-8BDE-D91164BC13F7}">
  <dimension ref="A1:Q237"/>
  <sheetViews>
    <sheetView workbookViewId="0">
      <selection activeCell="E1" sqref="E1:K1"/>
    </sheetView>
  </sheetViews>
  <sheetFormatPr defaultRowHeight="14.4" x14ac:dyDescent="0.3"/>
  <sheetData>
    <row r="1" spans="1:17" x14ac:dyDescent="0.3">
      <c r="E1">
        <f>COUNTA(A3:A500)</f>
        <v>235</v>
      </c>
      <c r="F1">
        <f>E1/3</f>
        <v>78.333333333333329</v>
      </c>
      <c r="G1">
        <v>79</v>
      </c>
      <c r="J1">
        <f>COUNTIF(J3:J500,"Yes")</f>
        <v>99</v>
      </c>
    </row>
    <row r="2" spans="1:17" ht="28.8" x14ac:dyDescent="0.3">
      <c r="A2" s="267" t="s">
        <v>729</v>
      </c>
      <c r="B2" s="267" t="s">
        <v>730</v>
      </c>
      <c r="C2" s="267" t="s">
        <v>731</v>
      </c>
      <c r="D2" s="267" t="s">
        <v>732</v>
      </c>
      <c r="E2" s="267" t="s">
        <v>681</v>
      </c>
      <c r="F2" s="267" t="s">
        <v>721</v>
      </c>
      <c r="G2" s="267" t="s">
        <v>722</v>
      </c>
      <c r="H2" s="267" t="s">
        <v>723</v>
      </c>
      <c r="I2" s="267" t="s">
        <v>724</v>
      </c>
      <c r="J2" s="267" t="s">
        <v>725</v>
      </c>
      <c r="K2" s="267" t="s">
        <v>733</v>
      </c>
      <c r="L2" s="267" t="s">
        <v>682</v>
      </c>
      <c r="M2" s="267" t="s">
        <v>734</v>
      </c>
      <c r="N2" s="267" t="s">
        <v>735</v>
      </c>
      <c r="O2" s="267" t="s">
        <v>726</v>
      </c>
      <c r="P2" s="267" t="s">
        <v>736</v>
      </c>
      <c r="Q2" s="266"/>
    </row>
    <row r="3" spans="1:17" ht="57.6" x14ac:dyDescent="0.3">
      <c r="A3" s="259" t="s">
        <v>737</v>
      </c>
      <c r="B3" s="268">
        <v>44849</v>
      </c>
      <c r="C3" s="260"/>
      <c r="D3" s="260" t="s">
        <v>738</v>
      </c>
      <c r="E3" s="269" t="s">
        <v>6</v>
      </c>
      <c r="F3" s="269" t="s">
        <v>7</v>
      </c>
      <c r="G3" s="269" t="s">
        <v>8</v>
      </c>
      <c r="H3" s="262" t="s">
        <v>739</v>
      </c>
      <c r="I3" s="262" t="s">
        <v>9</v>
      </c>
      <c r="J3" s="262" t="s">
        <v>18</v>
      </c>
      <c r="K3" s="262" t="s">
        <v>740</v>
      </c>
      <c r="L3" s="262" t="s">
        <v>741</v>
      </c>
      <c r="M3" s="260" t="s">
        <v>742</v>
      </c>
      <c r="N3" s="260" t="s">
        <v>743</v>
      </c>
      <c r="O3" s="262" t="s">
        <v>11</v>
      </c>
      <c r="P3" s="269" t="s">
        <v>744</v>
      </c>
      <c r="Q3" s="261"/>
    </row>
    <row r="4" spans="1:17" ht="57.6" x14ac:dyDescent="0.3">
      <c r="A4" s="259" t="s">
        <v>737</v>
      </c>
      <c r="B4" s="270">
        <v>44849</v>
      </c>
      <c r="C4" s="263"/>
      <c r="D4" s="263" t="s">
        <v>745</v>
      </c>
      <c r="E4" s="271" t="s">
        <v>12</v>
      </c>
      <c r="F4" s="271" t="s">
        <v>13</v>
      </c>
      <c r="G4" s="271" t="s">
        <v>14</v>
      </c>
      <c r="H4" s="265" t="s">
        <v>739</v>
      </c>
      <c r="I4" s="265" t="s">
        <v>9</v>
      </c>
      <c r="J4" s="265" t="s">
        <v>18</v>
      </c>
      <c r="K4" s="265" t="s">
        <v>740</v>
      </c>
      <c r="L4" s="265" t="s">
        <v>741</v>
      </c>
      <c r="M4" s="263" t="s">
        <v>742</v>
      </c>
      <c r="N4" s="263" t="s">
        <v>743</v>
      </c>
      <c r="O4" s="265" t="s">
        <v>11</v>
      </c>
      <c r="P4" s="271" t="s">
        <v>744</v>
      </c>
      <c r="Q4" s="264"/>
    </row>
    <row r="5" spans="1:17" ht="57.6" x14ac:dyDescent="0.3">
      <c r="A5" s="259" t="s">
        <v>737</v>
      </c>
      <c r="B5" s="268">
        <v>45489</v>
      </c>
      <c r="C5" s="260"/>
      <c r="D5" s="260" t="s">
        <v>746</v>
      </c>
      <c r="E5" s="269" t="s">
        <v>15</v>
      </c>
      <c r="F5" s="269" t="s">
        <v>16</v>
      </c>
      <c r="G5" s="269" t="s">
        <v>17</v>
      </c>
      <c r="H5" s="262" t="s">
        <v>739</v>
      </c>
      <c r="I5" s="262" t="s">
        <v>9</v>
      </c>
      <c r="J5" s="262" t="s">
        <v>10</v>
      </c>
      <c r="K5" s="262" t="s">
        <v>740</v>
      </c>
      <c r="L5" s="262" t="s">
        <v>741</v>
      </c>
      <c r="M5" s="260" t="s">
        <v>742</v>
      </c>
      <c r="N5" s="260" t="s">
        <v>743</v>
      </c>
      <c r="O5" s="262" t="s">
        <v>11</v>
      </c>
      <c r="P5" s="269" t="s">
        <v>744</v>
      </c>
      <c r="Q5" s="261"/>
    </row>
    <row r="6" spans="1:17" ht="57.6" x14ac:dyDescent="0.3">
      <c r="A6" s="259" t="s">
        <v>737</v>
      </c>
      <c r="B6" s="263" t="s">
        <v>747</v>
      </c>
      <c r="C6" s="263"/>
      <c r="D6" s="263" t="s">
        <v>748</v>
      </c>
      <c r="E6" s="271" t="s">
        <v>19</v>
      </c>
      <c r="F6" s="271" t="s">
        <v>20</v>
      </c>
      <c r="G6" s="271" t="s">
        <v>21</v>
      </c>
      <c r="H6" s="265" t="s">
        <v>739</v>
      </c>
      <c r="I6" s="265" t="s">
        <v>9</v>
      </c>
      <c r="J6" s="265" t="s">
        <v>18</v>
      </c>
      <c r="K6" s="265" t="s">
        <v>740</v>
      </c>
      <c r="L6" s="265" t="s">
        <v>741</v>
      </c>
      <c r="M6" s="263" t="s">
        <v>742</v>
      </c>
      <c r="N6" s="263" t="s">
        <v>743</v>
      </c>
      <c r="O6" s="265" t="s">
        <v>11</v>
      </c>
      <c r="P6" s="271" t="s">
        <v>744</v>
      </c>
      <c r="Q6" s="264"/>
    </row>
    <row r="7" spans="1:17" ht="57.6" x14ac:dyDescent="0.3">
      <c r="A7" s="259" t="s">
        <v>737</v>
      </c>
      <c r="B7" s="260" t="s">
        <v>749</v>
      </c>
      <c r="C7" s="260"/>
      <c r="D7" s="260" t="s">
        <v>750</v>
      </c>
      <c r="E7" s="269" t="s">
        <v>22</v>
      </c>
      <c r="F7" s="269" t="s">
        <v>23</v>
      </c>
      <c r="G7" s="269" t="s">
        <v>24</v>
      </c>
      <c r="H7" s="262" t="s">
        <v>739</v>
      </c>
      <c r="I7" s="262" t="s">
        <v>9</v>
      </c>
      <c r="J7" s="262" t="s">
        <v>10</v>
      </c>
      <c r="K7" s="262" t="s">
        <v>740</v>
      </c>
      <c r="L7" s="262" t="s">
        <v>751</v>
      </c>
      <c r="M7" s="260" t="s">
        <v>752</v>
      </c>
      <c r="N7" s="260" t="s">
        <v>743</v>
      </c>
      <c r="O7" s="262" t="s">
        <v>25</v>
      </c>
      <c r="P7" s="269" t="s">
        <v>744</v>
      </c>
      <c r="Q7" s="261"/>
    </row>
    <row r="8" spans="1:17" ht="72" x14ac:dyDescent="0.3">
      <c r="A8" s="259" t="s">
        <v>737</v>
      </c>
      <c r="B8" s="270">
        <v>45489</v>
      </c>
      <c r="C8" s="263"/>
      <c r="D8" s="263" t="s">
        <v>753</v>
      </c>
      <c r="E8" s="271" t="s">
        <v>26</v>
      </c>
      <c r="F8" s="271" t="s">
        <v>27</v>
      </c>
      <c r="G8" s="271" t="s">
        <v>28</v>
      </c>
      <c r="H8" s="265" t="s">
        <v>739</v>
      </c>
      <c r="I8" s="265" t="s">
        <v>9</v>
      </c>
      <c r="J8" s="265" t="s">
        <v>10</v>
      </c>
      <c r="K8" s="265" t="s">
        <v>740</v>
      </c>
      <c r="L8" s="265" t="s">
        <v>741</v>
      </c>
      <c r="M8" s="263" t="s">
        <v>754</v>
      </c>
      <c r="N8" s="263" t="s">
        <v>755</v>
      </c>
      <c r="O8" s="265"/>
      <c r="P8" s="271" t="s">
        <v>744</v>
      </c>
      <c r="Q8" s="264"/>
    </row>
    <row r="9" spans="1:17" ht="72" x14ac:dyDescent="0.3">
      <c r="A9" s="259" t="s">
        <v>737</v>
      </c>
      <c r="B9" s="268">
        <v>45121</v>
      </c>
      <c r="C9" s="260"/>
      <c r="D9" s="260" t="s">
        <v>756</v>
      </c>
      <c r="E9" s="269" t="s">
        <v>29</v>
      </c>
      <c r="F9" s="269" t="s">
        <v>30</v>
      </c>
      <c r="G9" s="269" t="s">
        <v>31</v>
      </c>
      <c r="H9" s="262" t="s">
        <v>739</v>
      </c>
      <c r="I9" s="262" t="s">
        <v>9</v>
      </c>
      <c r="J9" s="262" t="s">
        <v>10</v>
      </c>
      <c r="K9" s="262" t="s">
        <v>740</v>
      </c>
      <c r="L9" s="262" t="s">
        <v>741</v>
      </c>
      <c r="M9" s="260" t="s">
        <v>754</v>
      </c>
      <c r="N9" s="260" t="s">
        <v>755</v>
      </c>
      <c r="O9" s="262"/>
      <c r="P9" s="269" t="s">
        <v>744</v>
      </c>
      <c r="Q9" s="261"/>
    </row>
    <row r="10" spans="1:17" ht="86.4" x14ac:dyDescent="0.3">
      <c r="A10" s="259" t="s">
        <v>737</v>
      </c>
      <c r="B10" s="263" t="s">
        <v>1262</v>
      </c>
      <c r="C10" s="263" t="s">
        <v>757</v>
      </c>
      <c r="D10" s="263" t="s">
        <v>758</v>
      </c>
      <c r="E10" s="271" t="s">
        <v>759</v>
      </c>
      <c r="F10" s="271" t="s">
        <v>760</v>
      </c>
      <c r="G10" s="271" t="s">
        <v>761</v>
      </c>
      <c r="H10" s="265" t="s">
        <v>762</v>
      </c>
      <c r="I10" s="265" t="s">
        <v>32</v>
      </c>
      <c r="J10" s="265" t="s">
        <v>10</v>
      </c>
      <c r="K10" s="265" t="s">
        <v>763</v>
      </c>
      <c r="L10" s="265" t="s">
        <v>764</v>
      </c>
      <c r="M10" s="263" t="s">
        <v>765</v>
      </c>
      <c r="N10" s="263" t="s">
        <v>755</v>
      </c>
      <c r="O10" s="265"/>
      <c r="P10" s="271" t="s">
        <v>744</v>
      </c>
      <c r="Q10" s="264"/>
    </row>
    <row r="11" spans="1:17" ht="86.4" x14ac:dyDescent="0.3">
      <c r="A11" s="259" t="s">
        <v>737</v>
      </c>
      <c r="B11" s="260" t="s">
        <v>1262</v>
      </c>
      <c r="C11" s="260" t="s">
        <v>766</v>
      </c>
      <c r="D11" s="260" t="s">
        <v>767</v>
      </c>
      <c r="E11" s="269" t="s">
        <v>768</v>
      </c>
      <c r="F11" s="269" t="s">
        <v>769</v>
      </c>
      <c r="G11" s="269" t="s">
        <v>770</v>
      </c>
      <c r="H11" s="262" t="s">
        <v>762</v>
      </c>
      <c r="I11" s="262" t="s">
        <v>32</v>
      </c>
      <c r="J11" s="262" t="s">
        <v>10</v>
      </c>
      <c r="K11" s="262" t="s">
        <v>763</v>
      </c>
      <c r="L11" s="262" t="s">
        <v>764</v>
      </c>
      <c r="M11" s="260" t="s">
        <v>765</v>
      </c>
      <c r="N11" s="260" t="s">
        <v>755</v>
      </c>
      <c r="O11" s="262"/>
      <c r="P11" s="269" t="s">
        <v>744</v>
      </c>
      <c r="Q11" s="261"/>
    </row>
    <row r="12" spans="1:17" ht="86.4" x14ac:dyDescent="0.3">
      <c r="A12" s="259" t="s">
        <v>737</v>
      </c>
      <c r="B12" s="263" t="s">
        <v>1262</v>
      </c>
      <c r="C12" s="263" t="s">
        <v>771</v>
      </c>
      <c r="D12" s="263" t="s">
        <v>772</v>
      </c>
      <c r="E12" s="271" t="s">
        <v>773</v>
      </c>
      <c r="F12" s="271" t="s">
        <v>774</v>
      </c>
      <c r="G12" s="271" t="s">
        <v>775</v>
      </c>
      <c r="H12" s="265" t="s">
        <v>762</v>
      </c>
      <c r="I12" s="265" t="s">
        <v>32</v>
      </c>
      <c r="J12" s="265" t="s">
        <v>10</v>
      </c>
      <c r="K12" s="265" t="s">
        <v>763</v>
      </c>
      <c r="L12" s="265" t="s">
        <v>764</v>
      </c>
      <c r="M12" s="263" t="s">
        <v>765</v>
      </c>
      <c r="N12" s="263" t="s">
        <v>755</v>
      </c>
      <c r="O12" s="265"/>
      <c r="P12" s="271" t="s">
        <v>744</v>
      </c>
      <c r="Q12" s="264"/>
    </row>
    <row r="13" spans="1:17" ht="86.4" x14ac:dyDescent="0.3">
      <c r="A13" s="259" t="s">
        <v>737</v>
      </c>
      <c r="B13" s="260" t="s">
        <v>1262</v>
      </c>
      <c r="C13" s="260" t="s">
        <v>776</v>
      </c>
      <c r="D13" s="260" t="s">
        <v>777</v>
      </c>
      <c r="E13" s="269" t="s">
        <v>778</v>
      </c>
      <c r="F13" s="269" t="s">
        <v>779</v>
      </c>
      <c r="G13" s="269" t="s">
        <v>780</v>
      </c>
      <c r="H13" s="262" t="s">
        <v>762</v>
      </c>
      <c r="I13" s="262" t="s">
        <v>32</v>
      </c>
      <c r="J13" s="262" t="s">
        <v>10</v>
      </c>
      <c r="K13" s="262" t="s">
        <v>763</v>
      </c>
      <c r="L13" s="262" t="s">
        <v>764</v>
      </c>
      <c r="M13" s="260" t="s">
        <v>765</v>
      </c>
      <c r="N13" s="260" t="s">
        <v>755</v>
      </c>
      <c r="O13" s="262"/>
      <c r="P13" s="269" t="s">
        <v>744</v>
      </c>
      <c r="Q13" s="261"/>
    </row>
    <row r="14" spans="1:17" ht="86.4" x14ac:dyDescent="0.3">
      <c r="A14" s="259" t="s">
        <v>737</v>
      </c>
      <c r="B14" s="263" t="s">
        <v>1263</v>
      </c>
      <c r="C14" s="263" t="s">
        <v>781</v>
      </c>
      <c r="D14" s="263" t="s">
        <v>782</v>
      </c>
      <c r="E14" s="271" t="s">
        <v>783</v>
      </c>
      <c r="F14" s="271" t="s">
        <v>784</v>
      </c>
      <c r="G14" s="271" t="s">
        <v>785</v>
      </c>
      <c r="H14" s="265" t="s">
        <v>762</v>
      </c>
      <c r="I14" s="265" t="s">
        <v>32</v>
      </c>
      <c r="J14" s="265" t="s">
        <v>10</v>
      </c>
      <c r="K14" s="265" t="s">
        <v>763</v>
      </c>
      <c r="L14" s="265" t="s">
        <v>764</v>
      </c>
      <c r="M14" s="263" t="s">
        <v>765</v>
      </c>
      <c r="N14" s="263" t="s">
        <v>755</v>
      </c>
      <c r="O14" s="265"/>
      <c r="P14" s="271" t="s">
        <v>744</v>
      </c>
      <c r="Q14" s="264"/>
    </row>
    <row r="15" spans="1:17" ht="86.4" x14ac:dyDescent="0.3">
      <c r="A15" s="259" t="s">
        <v>737</v>
      </c>
      <c r="B15" s="260" t="s">
        <v>1262</v>
      </c>
      <c r="C15" s="260" t="s">
        <v>786</v>
      </c>
      <c r="D15" s="260" t="s">
        <v>787</v>
      </c>
      <c r="E15" s="269" t="s">
        <v>788</v>
      </c>
      <c r="F15" s="269" t="s">
        <v>789</v>
      </c>
      <c r="G15" s="269" t="s">
        <v>790</v>
      </c>
      <c r="H15" s="262" t="s">
        <v>762</v>
      </c>
      <c r="I15" s="262" t="s">
        <v>32</v>
      </c>
      <c r="J15" s="262" t="s">
        <v>10</v>
      </c>
      <c r="K15" s="262" t="s">
        <v>763</v>
      </c>
      <c r="L15" s="262" t="s">
        <v>764</v>
      </c>
      <c r="M15" s="260" t="s">
        <v>765</v>
      </c>
      <c r="N15" s="260" t="s">
        <v>755</v>
      </c>
      <c r="O15" s="262"/>
      <c r="P15" s="269" t="s">
        <v>744</v>
      </c>
      <c r="Q15" s="261"/>
    </row>
    <row r="16" spans="1:17" ht="72" x14ac:dyDescent="0.3">
      <c r="A16" s="259" t="s">
        <v>737</v>
      </c>
      <c r="B16" s="263" t="s">
        <v>1262</v>
      </c>
      <c r="C16" s="263" t="s">
        <v>792</v>
      </c>
      <c r="D16" s="263" t="s">
        <v>793</v>
      </c>
      <c r="E16" s="271" t="s">
        <v>33</v>
      </c>
      <c r="F16" s="271" t="s">
        <v>34</v>
      </c>
      <c r="G16" s="271" t="s">
        <v>35</v>
      </c>
      <c r="H16" s="265" t="s">
        <v>762</v>
      </c>
      <c r="I16" s="265" t="s">
        <v>32</v>
      </c>
      <c r="J16" s="265" t="s">
        <v>10</v>
      </c>
      <c r="K16" s="265" t="s">
        <v>763</v>
      </c>
      <c r="L16" s="265" t="s">
        <v>764</v>
      </c>
      <c r="M16" s="263" t="s">
        <v>794</v>
      </c>
      <c r="N16" s="263" t="s">
        <v>755</v>
      </c>
      <c r="O16" s="265"/>
      <c r="P16" s="271" t="s">
        <v>744</v>
      </c>
      <c r="Q16" s="264"/>
    </row>
    <row r="17" spans="1:17" ht="57.6" x14ac:dyDescent="0.3">
      <c r="A17" s="259" t="s">
        <v>737</v>
      </c>
      <c r="B17" s="260" t="s">
        <v>795</v>
      </c>
      <c r="C17" s="260"/>
      <c r="D17" s="260" t="s">
        <v>796</v>
      </c>
      <c r="E17" s="269" t="s">
        <v>36</v>
      </c>
      <c r="F17" s="269" t="s">
        <v>37</v>
      </c>
      <c r="G17" s="269" t="s">
        <v>38</v>
      </c>
      <c r="H17" s="262" t="s">
        <v>739</v>
      </c>
      <c r="I17" s="262" t="s">
        <v>9</v>
      </c>
      <c r="J17" s="262" t="s">
        <v>10</v>
      </c>
      <c r="K17" s="262" t="s">
        <v>797</v>
      </c>
      <c r="L17" s="262" t="s">
        <v>798</v>
      </c>
      <c r="M17" s="260" t="s">
        <v>799</v>
      </c>
      <c r="N17" s="260" t="s">
        <v>743</v>
      </c>
      <c r="O17" s="262" t="s">
        <v>39</v>
      </c>
      <c r="P17" s="269" t="s">
        <v>744</v>
      </c>
      <c r="Q17" s="261"/>
    </row>
    <row r="18" spans="1:17" ht="72" x14ac:dyDescent="0.3">
      <c r="A18" s="259" t="s">
        <v>737</v>
      </c>
      <c r="B18" s="263" t="s">
        <v>1264</v>
      </c>
      <c r="C18" s="263"/>
      <c r="D18" s="263" t="s">
        <v>800</v>
      </c>
      <c r="E18" s="271" t="s">
        <v>40</v>
      </c>
      <c r="F18" s="271" t="s">
        <v>41</v>
      </c>
      <c r="G18" s="271" t="s">
        <v>42</v>
      </c>
      <c r="H18" s="265" t="s">
        <v>762</v>
      </c>
      <c r="I18" s="265" t="s">
        <v>32</v>
      </c>
      <c r="J18" s="265" t="s">
        <v>10</v>
      </c>
      <c r="K18" s="265" t="s">
        <v>740</v>
      </c>
      <c r="L18" s="265" t="s">
        <v>801</v>
      </c>
      <c r="M18" s="263" t="s">
        <v>802</v>
      </c>
      <c r="N18" s="263" t="s">
        <v>743</v>
      </c>
      <c r="O18" s="265" t="s">
        <v>43</v>
      </c>
      <c r="P18" s="271" t="s">
        <v>744</v>
      </c>
      <c r="Q18" s="264"/>
    </row>
    <row r="19" spans="1:17" ht="72" x14ac:dyDescent="0.3">
      <c r="A19" s="259" t="s">
        <v>737</v>
      </c>
      <c r="B19" s="260" t="s">
        <v>1264</v>
      </c>
      <c r="C19" s="260"/>
      <c r="D19" s="260" t="s">
        <v>803</v>
      </c>
      <c r="E19" s="269" t="s">
        <v>44</v>
      </c>
      <c r="F19" s="269" t="s">
        <v>45</v>
      </c>
      <c r="G19" s="269" t="s">
        <v>46</v>
      </c>
      <c r="H19" s="262" t="s">
        <v>762</v>
      </c>
      <c r="I19" s="262" t="s">
        <v>32</v>
      </c>
      <c r="J19" s="262" t="s">
        <v>10</v>
      </c>
      <c r="K19" s="262" t="s">
        <v>740</v>
      </c>
      <c r="L19" s="262" t="s">
        <v>801</v>
      </c>
      <c r="M19" s="260" t="s">
        <v>802</v>
      </c>
      <c r="N19" s="260" t="s">
        <v>743</v>
      </c>
      <c r="O19" s="262" t="s">
        <v>43</v>
      </c>
      <c r="P19" s="269" t="s">
        <v>744</v>
      </c>
      <c r="Q19" s="261"/>
    </row>
    <row r="20" spans="1:17" ht="72" x14ac:dyDescent="0.3">
      <c r="A20" s="259" t="s">
        <v>737</v>
      </c>
      <c r="B20" s="263" t="s">
        <v>804</v>
      </c>
      <c r="C20" s="263"/>
      <c r="D20" s="263" t="s">
        <v>805</v>
      </c>
      <c r="E20" s="271" t="s">
        <v>47</v>
      </c>
      <c r="F20" s="271" t="s">
        <v>48</v>
      </c>
      <c r="G20" s="271" t="s">
        <v>49</v>
      </c>
      <c r="H20" s="265" t="s">
        <v>762</v>
      </c>
      <c r="I20" s="265" t="s">
        <v>32</v>
      </c>
      <c r="J20" s="265" t="s">
        <v>10</v>
      </c>
      <c r="K20" s="265" t="s">
        <v>740</v>
      </c>
      <c r="L20" s="265" t="s">
        <v>801</v>
      </c>
      <c r="M20" s="263" t="s">
        <v>806</v>
      </c>
      <c r="N20" s="263" t="s">
        <v>743</v>
      </c>
      <c r="O20" s="265" t="s">
        <v>43</v>
      </c>
      <c r="P20" s="271" t="s">
        <v>744</v>
      </c>
      <c r="Q20" s="264"/>
    </row>
    <row r="21" spans="1:17" ht="72" x14ac:dyDescent="0.3">
      <c r="A21" s="259" t="s">
        <v>737</v>
      </c>
      <c r="B21" s="260" t="s">
        <v>1264</v>
      </c>
      <c r="C21" s="260"/>
      <c r="D21" s="260" t="s">
        <v>807</v>
      </c>
      <c r="E21" s="269" t="s">
        <v>50</v>
      </c>
      <c r="F21" s="269" t="s">
        <v>51</v>
      </c>
      <c r="G21" s="269" t="s">
        <v>52</v>
      </c>
      <c r="H21" s="262" t="s">
        <v>762</v>
      </c>
      <c r="I21" s="262" t="s">
        <v>32</v>
      </c>
      <c r="J21" s="262" t="s">
        <v>10</v>
      </c>
      <c r="K21" s="262" t="s">
        <v>740</v>
      </c>
      <c r="L21" s="262" t="s">
        <v>801</v>
      </c>
      <c r="M21" s="260" t="s">
        <v>802</v>
      </c>
      <c r="N21" s="260" t="s">
        <v>743</v>
      </c>
      <c r="O21" s="262" t="s">
        <v>43</v>
      </c>
      <c r="P21" s="269" t="s">
        <v>744</v>
      </c>
      <c r="Q21" s="261"/>
    </row>
    <row r="22" spans="1:17" ht="86.4" x14ac:dyDescent="0.3">
      <c r="A22" s="259" t="s">
        <v>737</v>
      </c>
      <c r="B22" s="270">
        <v>44908</v>
      </c>
      <c r="C22" s="263"/>
      <c r="D22" s="263" t="s">
        <v>808</v>
      </c>
      <c r="E22" s="271" t="s">
        <v>53</v>
      </c>
      <c r="F22" s="271" t="s">
        <v>54</v>
      </c>
      <c r="G22" s="271" t="s">
        <v>55</v>
      </c>
      <c r="H22" s="265" t="s">
        <v>809</v>
      </c>
      <c r="I22" s="265" t="s">
        <v>9</v>
      </c>
      <c r="J22" s="265" t="s">
        <v>18</v>
      </c>
      <c r="K22" s="265" t="s">
        <v>740</v>
      </c>
      <c r="L22" s="265" t="s">
        <v>801</v>
      </c>
      <c r="M22" s="263" t="s">
        <v>810</v>
      </c>
      <c r="N22" s="263" t="s">
        <v>755</v>
      </c>
      <c r="O22" s="265"/>
      <c r="P22" s="271" t="s">
        <v>744</v>
      </c>
      <c r="Q22" s="264"/>
    </row>
    <row r="23" spans="1:17" ht="100.8" x14ac:dyDescent="0.3">
      <c r="A23" s="259" t="s">
        <v>737</v>
      </c>
      <c r="B23" s="260" t="s">
        <v>811</v>
      </c>
      <c r="C23" s="260" t="s">
        <v>812</v>
      </c>
      <c r="D23" s="260" t="s">
        <v>813</v>
      </c>
      <c r="E23" s="269" t="s">
        <v>56</v>
      </c>
      <c r="F23" s="269" t="s">
        <v>57</v>
      </c>
      <c r="G23" s="269" t="s">
        <v>58</v>
      </c>
      <c r="H23" s="262" t="s">
        <v>739</v>
      </c>
      <c r="I23" s="262" t="s">
        <v>32</v>
      </c>
      <c r="J23" s="262" t="s">
        <v>10</v>
      </c>
      <c r="K23" s="262" t="s">
        <v>763</v>
      </c>
      <c r="L23" s="262" t="s">
        <v>814</v>
      </c>
      <c r="M23" s="260" t="s">
        <v>815</v>
      </c>
      <c r="N23" s="260" t="s">
        <v>743</v>
      </c>
      <c r="O23" s="262" t="s">
        <v>59</v>
      </c>
      <c r="P23" s="269" t="s">
        <v>744</v>
      </c>
      <c r="Q23" s="261"/>
    </row>
    <row r="24" spans="1:17" ht="57.6" x14ac:dyDescent="0.3">
      <c r="A24" s="259" t="s">
        <v>737</v>
      </c>
      <c r="B24" s="263" t="s">
        <v>1265</v>
      </c>
      <c r="C24" s="263"/>
      <c r="D24" s="263" t="s">
        <v>816</v>
      </c>
      <c r="E24" s="271" t="s">
        <v>60</v>
      </c>
      <c r="F24" s="271" t="s">
        <v>61</v>
      </c>
      <c r="G24" s="271" t="s">
        <v>62</v>
      </c>
      <c r="H24" s="265" t="s">
        <v>739</v>
      </c>
      <c r="I24" s="265" t="s">
        <v>9</v>
      </c>
      <c r="J24" s="265" t="s">
        <v>10</v>
      </c>
      <c r="K24" s="265" t="s">
        <v>740</v>
      </c>
      <c r="L24" s="265" t="s">
        <v>801</v>
      </c>
      <c r="M24" s="263" t="s">
        <v>817</v>
      </c>
      <c r="N24" s="263" t="s">
        <v>743</v>
      </c>
      <c r="O24" s="265" t="s">
        <v>63</v>
      </c>
      <c r="P24" s="271" t="s">
        <v>744</v>
      </c>
      <c r="Q24" s="264"/>
    </row>
    <row r="25" spans="1:17" ht="57.6" x14ac:dyDescent="0.3">
      <c r="A25" s="259" t="s">
        <v>737</v>
      </c>
      <c r="B25" s="260" t="s">
        <v>1265</v>
      </c>
      <c r="C25" s="260"/>
      <c r="D25" s="260" t="s">
        <v>818</v>
      </c>
      <c r="E25" s="269" t="s">
        <v>64</v>
      </c>
      <c r="F25" s="269" t="s">
        <v>65</v>
      </c>
      <c r="G25" s="269" t="s">
        <v>66</v>
      </c>
      <c r="H25" s="262" t="s">
        <v>739</v>
      </c>
      <c r="I25" s="262" t="s">
        <v>9</v>
      </c>
      <c r="J25" s="262" t="s">
        <v>10</v>
      </c>
      <c r="K25" s="262" t="s">
        <v>740</v>
      </c>
      <c r="L25" s="262" t="s">
        <v>801</v>
      </c>
      <c r="M25" s="260" t="s">
        <v>817</v>
      </c>
      <c r="N25" s="260" t="s">
        <v>743</v>
      </c>
      <c r="O25" s="262" t="s">
        <v>63</v>
      </c>
      <c r="P25" s="269" t="s">
        <v>744</v>
      </c>
      <c r="Q25" s="261"/>
    </row>
    <row r="26" spans="1:17" ht="57.6" x14ac:dyDescent="0.3">
      <c r="A26" s="259" t="s">
        <v>737</v>
      </c>
      <c r="B26" s="263" t="s">
        <v>1265</v>
      </c>
      <c r="C26" s="263"/>
      <c r="D26" s="263" t="s">
        <v>819</v>
      </c>
      <c r="E26" s="271" t="s">
        <v>67</v>
      </c>
      <c r="F26" s="271" t="s">
        <v>68</v>
      </c>
      <c r="G26" s="271" t="s">
        <v>69</v>
      </c>
      <c r="H26" s="265" t="s">
        <v>739</v>
      </c>
      <c r="I26" s="265" t="s">
        <v>9</v>
      </c>
      <c r="J26" s="265" t="s">
        <v>10</v>
      </c>
      <c r="K26" s="265" t="s">
        <v>740</v>
      </c>
      <c r="L26" s="265" t="s">
        <v>801</v>
      </c>
      <c r="M26" s="263" t="s">
        <v>817</v>
      </c>
      <c r="N26" s="263" t="s">
        <v>743</v>
      </c>
      <c r="O26" s="265" t="s">
        <v>63</v>
      </c>
      <c r="P26" s="271" t="s">
        <v>744</v>
      </c>
      <c r="Q26" s="264"/>
    </row>
    <row r="27" spans="1:17" ht="57.6" x14ac:dyDescent="0.3">
      <c r="A27" s="259" t="s">
        <v>737</v>
      </c>
      <c r="B27" s="260" t="s">
        <v>1265</v>
      </c>
      <c r="C27" s="260"/>
      <c r="D27" s="260" t="s">
        <v>820</v>
      </c>
      <c r="E27" s="269" t="s">
        <v>70</v>
      </c>
      <c r="F27" s="269" t="s">
        <v>71</v>
      </c>
      <c r="G27" s="269" t="s">
        <v>72</v>
      </c>
      <c r="H27" s="262" t="s">
        <v>739</v>
      </c>
      <c r="I27" s="262" t="s">
        <v>9</v>
      </c>
      <c r="J27" s="262" t="s">
        <v>10</v>
      </c>
      <c r="K27" s="262" t="s">
        <v>740</v>
      </c>
      <c r="L27" s="262" t="s">
        <v>801</v>
      </c>
      <c r="M27" s="260" t="s">
        <v>817</v>
      </c>
      <c r="N27" s="260" t="s">
        <v>743</v>
      </c>
      <c r="O27" s="262" t="s">
        <v>63</v>
      </c>
      <c r="P27" s="269" t="s">
        <v>744</v>
      </c>
      <c r="Q27" s="261"/>
    </row>
    <row r="28" spans="1:17" ht="43.2" x14ac:dyDescent="0.3">
      <c r="A28" s="259" t="s">
        <v>737</v>
      </c>
      <c r="B28" s="270">
        <v>45121</v>
      </c>
      <c r="C28" s="263" t="s">
        <v>821</v>
      </c>
      <c r="D28" s="263" t="s">
        <v>822</v>
      </c>
      <c r="E28" s="271" t="s">
        <v>74</v>
      </c>
      <c r="F28" s="271" t="s">
        <v>75</v>
      </c>
      <c r="G28" s="271" t="s">
        <v>76</v>
      </c>
      <c r="H28" s="265" t="s">
        <v>823</v>
      </c>
      <c r="I28" s="265" t="s">
        <v>32</v>
      </c>
      <c r="J28" s="265" t="s">
        <v>18</v>
      </c>
      <c r="K28" s="265" t="s">
        <v>824</v>
      </c>
      <c r="L28" s="265" t="s">
        <v>741</v>
      </c>
      <c r="M28" s="263" t="s">
        <v>825</v>
      </c>
      <c r="N28" s="263" t="s">
        <v>755</v>
      </c>
      <c r="O28" s="265"/>
      <c r="P28" s="271" t="s">
        <v>744</v>
      </c>
      <c r="Q28" s="264"/>
    </row>
    <row r="29" spans="1:17" ht="57.6" x14ac:dyDescent="0.3">
      <c r="A29" s="259" t="s">
        <v>737</v>
      </c>
      <c r="B29" s="260" t="s">
        <v>1266</v>
      </c>
      <c r="C29" s="260"/>
      <c r="D29" s="260" t="s">
        <v>826</v>
      </c>
      <c r="E29" s="269" t="s">
        <v>727</v>
      </c>
      <c r="F29" s="269" t="s">
        <v>77</v>
      </c>
      <c r="G29" s="269" t="s">
        <v>78</v>
      </c>
      <c r="H29" s="262" t="s">
        <v>739</v>
      </c>
      <c r="I29" s="262" t="s">
        <v>9</v>
      </c>
      <c r="J29" s="262" t="s">
        <v>10</v>
      </c>
      <c r="K29" s="262" t="s">
        <v>740</v>
      </c>
      <c r="L29" s="262" t="s">
        <v>827</v>
      </c>
      <c r="M29" s="260" t="s">
        <v>828</v>
      </c>
      <c r="N29" s="260" t="s">
        <v>743</v>
      </c>
      <c r="O29" s="262" t="s">
        <v>79</v>
      </c>
      <c r="P29" s="269" t="s">
        <v>744</v>
      </c>
      <c r="Q29" s="261"/>
    </row>
    <row r="30" spans="1:17" ht="57.6" x14ac:dyDescent="0.3">
      <c r="A30" s="259" t="s">
        <v>737</v>
      </c>
      <c r="B30" s="270">
        <v>44849</v>
      </c>
      <c r="C30" s="263"/>
      <c r="D30" s="263" t="s">
        <v>829</v>
      </c>
      <c r="E30" s="271" t="s">
        <v>80</v>
      </c>
      <c r="F30" s="271" t="s">
        <v>81</v>
      </c>
      <c r="G30" s="271" t="s">
        <v>82</v>
      </c>
      <c r="H30" s="265" t="s">
        <v>739</v>
      </c>
      <c r="I30" s="265" t="s">
        <v>9</v>
      </c>
      <c r="J30" s="265" t="s">
        <v>18</v>
      </c>
      <c r="K30" s="265" t="s">
        <v>740</v>
      </c>
      <c r="L30" s="265" t="s">
        <v>741</v>
      </c>
      <c r="M30" s="263" t="s">
        <v>742</v>
      </c>
      <c r="N30" s="263" t="s">
        <v>743</v>
      </c>
      <c r="O30" s="265" t="s">
        <v>11</v>
      </c>
      <c r="P30" s="271" t="s">
        <v>744</v>
      </c>
      <c r="Q30" s="264"/>
    </row>
    <row r="31" spans="1:17" ht="57.6" x14ac:dyDescent="0.3">
      <c r="A31" s="259" t="s">
        <v>737</v>
      </c>
      <c r="B31" s="260" t="s">
        <v>830</v>
      </c>
      <c r="C31" s="260"/>
      <c r="D31" s="260" t="s">
        <v>831</v>
      </c>
      <c r="E31" s="269" t="s">
        <v>83</v>
      </c>
      <c r="F31" s="269" t="s">
        <v>84</v>
      </c>
      <c r="G31" s="269" t="s">
        <v>85</v>
      </c>
      <c r="H31" s="262" t="s">
        <v>739</v>
      </c>
      <c r="I31" s="262" t="s">
        <v>9</v>
      </c>
      <c r="J31" s="262" t="s">
        <v>10</v>
      </c>
      <c r="K31" s="262" t="s">
        <v>740</v>
      </c>
      <c r="L31" s="262" t="s">
        <v>801</v>
      </c>
      <c r="M31" s="260" t="s">
        <v>817</v>
      </c>
      <c r="N31" s="260" t="s">
        <v>743</v>
      </c>
      <c r="O31" s="262" t="s">
        <v>63</v>
      </c>
      <c r="P31" s="269" t="s">
        <v>744</v>
      </c>
      <c r="Q31" s="261"/>
    </row>
    <row r="32" spans="1:17" ht="57.6" x14ac:dyDescent="0.3">
      <c r="A32" s="259" t="s">
        <v>737</v>
      </c>
      <c r="B32" s="263" t="s">
        <v>832</v>
      </c>
      <c r="C32" s="263"/>
      <c r="D32" s="263" t="s">
        <v>833</v>
      </c>
      <c r="E32" s="271" t="s">
        <v>86</v>
      </c>
      <c r="F32" s="271" t="s">
        <v>87</v>
      </c>
      <c r="G32" s="271" t="s">
        <v>88</v>
      </c>
      <c r="H32" s="265" t="s">
        <v>739</v>
      </c>
      <c r="I32" s="265" t="s">
        <v>9</v>
      </c>
      <c r="J32" s="265" t="s">
        <v>10</v>
      </c>
      <c r="K32" s="265" t="s">
        <v>740</v>
      </c>
      <c r="L32" s="265" t="s">
        <v>801</v>
      </c>
      <c r="M32" s="263" t="s">
        <v>817</v>
      </c>
      <c r="N32" s="263" t="s">
        <v>743</v>
      </c>
      <c r="O32" s="265" t="s">
        <v>63</v>
      </c>
      <c r="P32" s="271" t="s">
        <v>744</v>
      </c>
      <c r="Q32" s="264"/>
    </row>
    <row r="33" spans="1:17" ht="57.6" x14ac:dyDescent="0.3">
      <c r="A33" s="259" t="s">
        <v>737</v>
      </c>
      <c r="B33" s="260" t="s">
        <v>830</v>
      </c>
      <c r="C33" s="260"/>
      <c r="D33" s="260" t="s">
        <v>834</v>
      </c>
      <c r="E33" s="269" t="s">
        <v>89</v>
      </c>
      <c r="F33" s="269" t="s">
        <v>90</v>
      </c>
      <c r="G33" s="269" t="s">
        <v>91</v>
      </c>
      <c r="H33" s="262" t="s">
        <v>739</v>
      </c>
      <c r="I33" s="262" t="s">
        <v>9</v>
      </c>
      <c r="J33" s="262" t="s">
        <v>18</v>
      </c>
      <c r="K33" s="262" t="s">
        <v>740</v>
      </c>
      <c r="L33" s="262" t="s">
        <v>801</v>
      </c>
      <c r="M33" s="260" t="s">
        <v>817</v>
      </c>
      <c r="N33" s="260" t="s">
        <v>743</v>
      </c>
      <c r="O33" s="262" t="s">
        <v>63</v>
      </c>
      <c r="P33" s="269" t="s">
        <v>744</v>
      </c>
      <c r="Q33" s="261"/>
    </row>
    <row r="34" spans="1:17" ht="86.4" x14ac:dyDescent="0.3">
      <c r="A34" s="259" t="s">
        <v>737</v>
      </c>
      <c r="B34" s="263" t="s">
        <v>1262</v>
      </c>
      <c r="C34" s="263" t="s">
        <v>835</v>
      </c>
      <c r="D34" s="263" t="s">
        <v>836</v>
      </c>
      <c r="E34" s="271" t="s">
        <v>837</v>
      </c>
      <c r="F34" s="271" t="s">
        <v>838</v>
      </c>
      <c r="G34" s="271" t="s">
        <v>839</v>
      </c>
      <c r="H34" s="265" t="s">
        <v>762</v>
      </c>
      <c r="I34" s="265" t="s">
        <v>32</v>
      </c>
      <c r="J34" s="265" t="s">
        <v>10</v>
      </c>
      <c r="K34" s="265" t="s">
        <v>763</v>
      </c>
      <c r="L34" s="265" t="s">
        <v>764</v>
      </c>
      <c r="M34" s="263" t="s">
        <v>765</v>
      </c>
      <c r="N34" s="263" t="s">
        <v>755</v>
      </c>
      <c r="O34" s="265"/>
      <c r="P34" s="271" t="s">
        <v>744</v>
      </c>
      <c r="Q34" s="264"/>
    </row>
    <row r="35" spans="1:17" ht="86.4" x14ac:dyDescent="0.3">
      <c r="A35" s="259" t="s">
        <v>737</v>
      </c>
      <c r="B35" s="260" t="s">
        <v>1262</v>
      </c>
      <c r="C35" s="260" t="s">
        <v>840</v>
      </c>
      <c r="D35" s="260" t="s">
        <v>841</v>
      </c>
      <c r="E35" s="269" t="s">
        <v>842</v>
      </c>
      <c r="F35" s="269" t="s">
        <v>843</v>
      </c>
      <c r="G35" s="269" t="s">
        <v>844</v>
      </c>
      <c r="H35" s="262" t="s">
        <v>762</v>
      </c>
      <c r="I35" s="262" t="s">
        <v>32</v>
      </c>
      <c r="J35" s="262" t="s">
        <v>10</v>
      </c>
      <c r="K35" s="262" t="s">
        <v>763</v>
      </c>
      <c r="L35" s="262" t="s">
        <v>764</v>
      </c>
      <c r="M35" s="260" t="s">
        <v>765</v>
      </c>
      <c r="N35" s="260" t="s">
        <v>755</v>
      </c>
      <c r="O35" s="262"/>
      <c r="P35" s="269" t="s">
        <v>744</v>
      </c>
      <c r="Q35" s="261"/>
    </row>
    <row r="36" spans="1:17" ht="86.4" x14ac:dyDescent="0.3">
      <c r="A36" s="259" t="s">
        <v>737</v>
      </c>
      <c r="B36" s="263" t="s">
        <v>1262</v>
      </c>
      <c r="C36" s="263" t="s">
        <v>845</v>
      </c>
      <c r="D36" s="263" t="s">
        <v>846</v>
      </c>
      <c r="E36" s="271" t="s">
        <v>847</v>
      </c>
      <c r="F36" s="271" t="s">
        <v>848</v>
      </c>
      <c r="G36" s="271" t="s">
        <v>849</v>
      </c>
      <c r="H36" s="265" t="s">
        <v>762</v>
      </c>
      <c r="I36" s="265" t="s">
        <v>32</v>
      </c>
      <c r="J36" s="265" t="s">
        <v>10</v>
      </c>
      <c r="K36" s="265" t="s">
        <v>763</v>
      </c>
      <c r="L36" s="265" t="s">
        <v>764</v>
      </c>
      <c r="M36" s="263" t="s">
        <v>765</v>
      </c>
      <c r="N36" s="263" t="s">
        <v>755</v>
      </c>
      <c r="O36" s="265"/>
      <c r="P36" s="271" t="s">
        <v>744</v>
      </c>
      <c r="Q36" s="264"/>
    </row>
    <row r="37" spans="1:17" ht="86.4" x14ac:dyDescent="0.3">
      <c r="A37" s="259" t="s">
        <v>737</v>
      </c>
      <c r="B37" s="260" t="s">
        <v>1262</v>
      </c>
      <c r="C37" s="260" t="s">
        <v>850</v>
      </c>
      <c r="D37" s="260" t="s">
        <v>851</v>
      </c>
      <c r="E37" s="269" t="s">
        <v>852</v>
      </c>
      <c r="F37" s="269" t="s">
        <v>853</v>
      </c>
      <c r="G37" s="269" t="s">
        <v>854</v>
      </c>
      <c r="H37" s="262" t="s">
        <v>762</v>
      </c>
      <c r="I37" s="262" t="s">
        <v>32</v>
      </c>
      <c r="J37" s="262" t="s">
        <v>10</v>
      </c>
      <c r="K37" s="262" t="s">
        <v>763</v>
      </c>
      <c r="L37" s="262" t="s">
        <v>764</v>
      </c>
      <c r="M37" s="260" t="s">
        <v>765</v>
      </c>
      <c r="N37" s="260" t="s">
        <v>755</v>
      </c>
      <c r="O37" s="262"/>
      <c r="P37" s="269" t="s">
        <v>744</v>
      </c>
      <c r="Q37" s="261"/>
    </row>
    <row r="38" spans="1:17" ht="86.4" x14ac:dyDescent="0.3">
      <c r="A38" s="259" t="s">
        <v>737</v>
      </c>
      <c r="B38" s="263" t="s">
        <v>1262</v>
      </c>
      <c r="C38" s="263" t="s">
        <v>855</v>
      </c>
      <c r="D38" s="263" t="s">
        <v>856</v>
      </c>
      <c r="E38" s="271" t="s">
        <v>857</v>
      </c>
      <c r="F38" s="271" t="s">
        <v>858</v>
      </c>
      <c r="G38" s="271" t="s">
        <v>859</v>
      </c>
      <c r="H38" s="265" t="s">
        <v>762</v>
      </c>
      <c r="I38" s="265" t="s">
        <v>32</v>
      </c>
      <c r="J38" s="265" t="s">
        <v>10</v>
      </c>
      <c r="K38" s="265" t="s">
        <v>763</v>
      </c>
      <c r="L38" s="265" t="s">
        <v>764</v>
      </c>
      <c r="M38" s="263" t="s">
        <v>765</v>
      </c>
      <c r="N38" s="263" t="s">
        <v>755</v>
      </c>
      <c r="O38" s="265"/>
      <c r="P38" s="271" t="s">
        <v>744</v>
      </c>
      <c r="Q38" s="264"/>
    </row>
    <row r="39" spans="1:17" ht="86.4" x14ac:dyDescent="0.3">
      <c r="A39" s="259" t="s">
        <v>737</v>
      </c>
      <c r="B39" s="260" t="s">
        <v>1262</v>
      </c>
      <c r="C39" s="260" t="s">
        <v>860</v>
      </c>
      <c r="D39" s="260" t="s">
        <v>861</v>
      </c>
      <c r="E39" s="269" t="s">
        <v>862</v>
      </c>
      <c r="F39" s="269" t="s">
        <v>863</v>
      </c>
      <c r="G39" s="269" t="s">
        <v>864</v>
      </c>
      <c r="H39" s="262" t="s">
        <v>762</v>
      </c>
      <c r="I39" s="262" t="s">
        <v>32</v>
      </c>
      <c r="J39" s="262" t="s">
        <v>10</v>
      </c>
      <c r="K39" s="262" t="s">
        <v>763</v>
      </c>
      <c r="L39" s="262" t="s">
        <v>764</v>
      </c>
      <c r="M39" s="260" t="s">
        <v>765</v>
      </c>
      <c r="N39" s="260" t="s">
        <v>755</v>
      </c>
      <c r="O39" s="262"/>
      <c r="P39" s="269" t="s">
        <v>744</v>
      </c>
      <c r="Q39" s="261"/>
    </row>
    <row r="40" spans="1:17" ht="57.6" x14ac:dyDescent="0.3">
      <c r="A40" s="259" t="s">
        <v>737</v>
      </c>
      <c r="B40" s="263" t="s">
        <v>865</v>
      </c>
      <c r="C40" s="263"/>
      <c r="D40" s="263" t="s">
        <v>866</v>
      </c>
      <c r="E40" s="271" t="s">
        <v>92</v>
      </c>
      <c r="F40" s="271" t="s">
        <v>93</v>
      </c>
      <c r="G40" s="271" t="s">
        <v>94</v>
      </c>
      <c r="H40" s="265" t="s">
        <v>739</v>
      </c>
      <c r="I40" s="265" t="s">
        <v>9</v>
      </c>
      <c r="J40" s="265" t="s">
        <v>10</v>
      </c>
      <c r="K40" s="265" t="s">
        <v>763</v>
      </c>
      <c r="L40" s="265" t="s">
        <v>764</v>
      </c>
      <c r="M40" s="263" t="s">
        <v>867</v>
      </c>
      <c r="N40" s="263" t="s">
        <v>743</v>
      </c>
      <c r="O40" s="265" t="s">
        <v>95</v>
      </c>
      <c r="P40" s="271" t="s">
        <v>744</v>
      </c>
      <c r="Q40" s="264"/>
    </row>
    <row r="41" spans="1:17" ht="57.6" x14ac:dyDescent="0.3">
      <c r="A41" s="259" t="s">
        <v>737</v>
      </c>
      <c r="B41" s="260" t="s">
        <v>868</v>
      </c>
      <c r="C41" s="260" t="s">
        <v>869</v>
      </c>
      <c r="D41" s="260" t="s">
        <v>870</v>
      </c>
      <c r="E41" s="269" t="s">
        <v>96</v>
      </c>
      <c r="F41" s="269" t="s">
        <v>577</v>
      </c>
      <c r="G41" s="269" t="s">
        <v>578</v>
      </c>
      <c r="H41" s="262" t="s">
        <v>809</v>
      </c>
      <c r="I41" s="262" t="s">
        <v>32</v>
      </c>
      <c r="J41" s="262" t="s">
        <v>10</v>
      </c>
      <c r="K41" s="262" t="s">
        <v>763</v>
      </c>
      <c r="L41" s="262" t="s">
        <v>814</v>
      </c>
      <c r="M41" s="260" t="s">
        <v>871</v>
      </c>
      <c r="N41" s="260" t="s">
        <v>755</v>
      </c>
      <c r="O41" s="262"/>
      <c r="P41" s="269" t="s">
        <v>744</v>
      </c>
      <c r="Q41" s="261"/>
    </row>
    <row r="42" spans="1:17" ht="57.6" x14ac:dyDescent="0.3">
      <c r="A42" s="259" t="s">
        <v>737</v>
      </c>
      <c r="B42" s="263" t="s">
        <v>868</v>
      </c>
      <c r="C42" s="263" t="s">
        <v>872</v>
      </c>
      <c r="D42" s="263" t="s">
        <v>873</v>
      </c>
      <c r="E42" s="271" t="s">
        <v>98</v>
      </c>
      <c r="F42" s="271" t="s">
        <v>97</v>
      </c>
      <c r="G42" s="271" t="s">
        <v>579</v>
      </c>
      <c r="H42" s="265" t="s">
        <v>809</v>
      </c>
      <c r="I42" s="265" t="s">
        <v>32</v>
      </c>
      <c r="J42" s="265" t="s">
        <v>10</v>
      </c>
      <c r="K42" s="265" t="s">
        <v>763</v>
      </c>
      <c r="L42" s="265" t="s">
        <v>814</v>
      </c>
      <c r="M42" s="263" t="s">
        <v>871</v>
      </c>
      <c r="N42" s="263" t="s">
        <v>755</v>
      </c>
      <c r="O42" s="265"/>
      <c r="P42" s="271" t="s">
        <v>744</v>
      </c>
      <c r="Q42" s="264"/>
    </row>
    <row r="43" spans="1:17" ht="57.6" x14ac:dyDescent="0.3">
      <c r="A43" s="259" t="s">
        <v>737</v>
      </c>
      <c r="B43" s="260" t="s">
        <v>874</v>
      </c>
      <c r="C43" s="260" t="s">
        <v>875</v>
      </c>
      <c r="D43" s="260" t="s">
        <v>876</v>
      </c>
      <c r="E43" s="269" t="s">
        <v>99</v>
      </c>
      <c r="F43" s="269" t="s">
        <v>100</v>
      </c>
      <c r="G43" s="269" t="s">
        <v>101</v>
      </c>
      <c r="H43" s="262" t="s">
        <v>739</v>
      </c>
      <c r="I43" s="262" t="s">
        <v>32</v>
      </c>
      <c r="J43" s="262" t="s">
        <v>10</v>
      </c>
      <c r="K43" s="262" t="s">
        <v>824</v>
      </c>
      <c r="L43" s="262" t="s">
        <v>801</v>
      </c>
      <c r="M43" s="260" t="s">
        <v>877</v>
      </c>
      <c r="N43" s="260" t="s">
        <v>743</v>
      </c>
      <c r="O43" s="262" t="s">
        <v>102</v>
      </c>
      <c r="P43" s="269" t="s">
        <v>744</v>
      </c>
      <c r="Q43" s="261"/>
    </row>
    <row r="44" spans="1:17" ht="57.6" x14ac:dyDescent="0.3">
      <c r="A44" s="259" t="s">
        <v>737</v>
      </c>
      <c r="B44" s="263" t="s">
        <v>874</v>
      </c>
      <c r="C44" s="263" t="s">
        <v>878</v>
      </c>
      <c r="D44" s="263" t="s">
        <v>879</v>
      </c>
      <c r="E44" s="271" t="s">
        <v>103</v>
      </c>
      <c r="F44" s="271" t="s">
        <v>104</v>
      </c>
      <c r="G44" s="271" t="s">
        <v>105</v>
      </c>
      <c r="H44" s="265" t="s">
        <v>739</v>
      </c>
      <c r="I44" s="265" t="s">
        <v>32</v>
      </c>
      <c r="J44" s="265" t="s">
        <v>10</v>
      </c>
      <c r="K44" s="265" t="s">
        <v>824</v>
      </c>
      <c r="L44" s="265" t="s">
        <v>801</v>
      </c>
      <c r="M44" s="263" t="s">
        <v>877</v>
      </c>
      <c r="N44" s="263" t="s">
        <v>743</v>
      </c>
      <c r="O44" s="265" t="s">
        <v>102</v>
      </c>
      <c r="P44" s="271" t="s">
        <v>744</v>
      </c>
      <c r="Q44" s="264"/>
    </row>
    <row r="45" spans="1:17" ht="86.4" x14ac:dyDescent="0.3">
      <c r="A45" s="259" t="s">
        <v>737</v>
      </c>
      <c r="B45" s="260" t="s">
        <v>811</v>
      </c>
      <c r="C45" s="260"/>
      <c r="D45" s="260" t="s">
        <v>880</v>
      </c>
      <c r="E45" s="269" t="s">
        <v>106</v>
      </c>
      <c r="F45" s="269" t="s">
        <v>107</v>
      </c>
      <c r="G45" s="269" t="s">
        <v>108</v>
      </c>
      <c r="H45" s="262" t="s">
        <v>739</v>
      </c>
      <c r="I45" s="262" t="s">
        <v>9</v>
      </c>
      <c r="J45" s="262" t="s">
        <v>10</v>
      </c>
      <c r="K45" s="262" t="s">
        <v>824</v>
      </c>
      <c r="L45" s="262" t="s">
        <v>814</v>
      </c>
      <c r="M45" s="260" t="s">
        <v>881</v>
      </c>
      <c r="N45" s="260" t="s">
        <v>755</v>
      </c>
      <c r="O45" s="262"/>
      <c r="P45" s="269" t="s">
        <v>744</v>
      </c>
      <c r="Q45" s="261"/>
    </row>
    <row r="46" spans="1:17" ht="57.6" x14ac:dyDescent="0.3">
      <c r="A46" s="259" t="s">
        <v>737</v>
      </c>
      <c r="B46" s="270">
        <v>44849</v>
      </c>
      <c r="C46" s="263"/>
      <c r="D46" s="263" t="s">
        <v>882</v>
      </c>
      <c r="E46" s="271" t="s">
        <v>109</v>
      </c>
      <c r="F46" s="271" t="s">
        <v>110</v>
      </c>
      <c r="G46" s="271" t="s">
        <v>111</v>
      </c>
      <c r="H46" s="265" t="s">
        <v>739</v>
      </c>
      <c r="I46" s="265" t="s">
        <v>9</v>
      </c>
      <c r="J46" s="265" t="s">
        <v>18</v>
      </c>
      <c r="K46" s="265" t="s">
        <v>883</v>
      </c>
      <c r="L46" s="265" t="s">
        <v>741</v>
      </c>
      <c r="M46" s="263" t="s">
        <v>884</v>
      </c>
      <c r="N46" s="263" t="s">
        <v>755</v>
      </c>
      <c r="O46" s="265"/>
      <c r="P46" s="271" t="s">
        <v>744</v>
      </c>
      <c r="Q46" s="264"/>
    </row>
    <row r="47" spans="1:17" ht="72" x14ac:dyDescent="0.3">
      <c r="A47" s="259" t="s">
        <v>737</v>
      </c>
      <c r="B47" s="261"/>
      <c r="C47" s="260"/>
      <c r="D47" s="260" t="s">
        <v>1267</v>
      </c>
      <c r="E47" s="269" t="s">
        <v>1268</v>
      </c>
      <c r="F47" s="269" t="s">
        <v>1269</v>
      </c>
      <c r="G47" s="269" t="s">
        <v>1270</v>
      </c>
      <c r="H47" s="262" t="s">
        <v>739</v>
      </c>
      <c r="I47" s="262" t="s">
        <v>9</v>
      </c>
      <c r="J47" s="262" t="s">
        <v>18</v>
      </c>
      <c r="K47" s="262" t="s">
        <v>740</v>
      </c>
      <c r="L47" s="262" t="s">
        <v>801</v>
      </c>
      <c r="M47" s="260" t="s">
        <v>1271</v>
      </c>
      <c r="N47" s="260" t="s">
        <v>755</v>
      </c>
      <c r="O47" s="262" t="s">
        <v>1272</v>
      </c>
      <c r="P47" s="269" t="s">
        <v>744</v>
      </c>
      <c r="Q47" s="261"/>
    </row>
    <row r="48" spans="1:17" ht="72" x14ac:dyDescent="0.3">
      <c r="A48" s="259" t="s">
        <v>737</v>
      </c>
      <c r="B48" s="264"/>
      <c r="C48" s="263"/>
      <c r="D48" s="263" t="s">
        <v>1273</v>
      </c>
      <c r="E48" s="271" t="s">
        <v>1274</v>
      </c>
      <c r="F48" s="271" t="s">
        <v>1275</v>
      </c>
      <c r="G48" s="271" t="s">
        <v>1276</v>
      </c>
      <c r="H48" s="265" t="s">
        <v>739</v>
      </c>
      <c r="I48" s="265" t="s">
        <v>9</v>
      </c>
      <c r="J48" s="265" t="s">
        <v>18</v>
      </c>
      <c r="K48" s="265" t="s">
        <v>740</v>
      </c>
      <c r="L48" s="265" t="s">
        <v>801</v>
      </c>
      <c r="M48" s="263" t="s">
        <v>1271</v>
      </c>
      <c r="N48" s="263" t="s">
        <v>755</v>
      </c>
      <c r="O48" s="265" t="s">
        <v>1272</v>
      </c>
      <c r="P48" s="271" t="s">
        <v>744</v>
      </c>
      <c r="Q48" s="264"/>
    </row>
    <row r="49" spans="1:17" ht="72" x14ac:dyDescent="0.3">
      <c r="A49" s="259" t="s">
        <v>737</v>
      </c>
      <c r="B49" s="261"/>
      <c r="C49" s="260" t="s">
        <v>885</v>
      </c>
      <c r="D49" s="260" t="s">
        <v>886</v>
      </c>
      <c r="E49" s="269" t="s">
        <v>887</v>
      </c>
      <c r="F49" s="269" t="s">
        <v>888</v>
      </c>
      <c r="G49" s="269" t="s">
        <v>889</v>
      </c>
      <c r="H49" s="262" t="s">
        <v>762</v>
      </c>
      <c r="I49" s="262" t="s">
        <v>32</v>
      </c>
      <c r="J49" s="262" t="s">
        <v>18</v>
      </c>
      <c r="K49" s="262" t="s">
        <v>797</v>
      </c>
      <c r="L49" s="262" t="s">
        <v>741</v>
      </c>
      <c r="M49" s="260" t="s">
        <v>890</v>
      </c>
      <c r="N49" s="260" t="s">
        <v>755</v>
      </c>
      <c r="O49" s="262"/>
      <c r="P49" s="269" t="s">
        <v>744</v>
      </c>
      <c r="Q49" s="261"/>
    </row>
    <row r="50" spans="1:17" ht="57.6" x14ac:dyDescent="0.3">
      <c r="A50" s="259" t="s">
        <v>737</v>
      </c>
      <c r="B50" s="263" t="s">
        <v>1277</v>
      </c>
      <c r="C50" s="263" t="s">
        <v>891</v>
      </c>
      <c r="D50" s="263" t="s">
        <v>892</v>
      </c>
      <c r="E50" s="271" t="s">
        <v>112</v>
      </c>
      <c r="F50" s="271" t="s">
        <v>113</v>
      </c>
      <c r="G50" s="271" t="s">
        <v>114</v>
      </c>
      <c r="H50" s="265" t="s">
        <v>739</v>
      </c>
      <c r="I50" s="265" t="s">
        <v>32</v>
      </c>
      <c r="J50" s="265" t="s">
        <v>10</v>
      </c>
      <c r="K50" s="265" t="s">
        <v>824</v>
      </c>
      <c r="L50" s="265" t="s">
        <v>798</v>
      </c>
      <c r="M50" s="263" t="s">
        <v>893</v>
      </c>
      <c r="N50" s="263" t="s">
        <v>743</v>
      </c>
      <c r="O50" s="265" t="s">
        <v>115</v>
      </c>
      <c r="P50" s="271" t="s">
        <v>744</v>
      </c>
      <c r="Q50" s="264"/>
    </row>
    <row r="51" spans="1:17" ht="57.6" x14ac:dyDescent="0.3">
      <c r="A51" s="259" t="s">
        <v>737</v>
      </c>
      <c r="B51" s="260" t="s">
        <v>1277</v>
      </c>
      <c r="C51" s="260" t="s">
        <v>894</v>
      </c>
      <c r="D51" s="260" t="s">
        <v>895</v>
      </c>
      <c r="E51" s="269" t="s">
        <v>116</v>
      </c>
      <c r="F51" s="269" t="s">
        <v>117</v>
      </c>
      <c r="G51" s="269" t="s">
        <v>118</v>
      </c>
      <c r="H51" s="262" t="s">
        <v>739</v>
      </c>
      <c r="I51" s="262" t="s">
        <v>32</v>
      </c>
      <c r="J51" s="262" t="s">
        <v>10</v>
      </c>
      <c r="K51" s="262" t="s">
        <v>824</v>
      </c>
      <c r="L51" s="262" t="s">
        <v>798</v>
      </c>
      <c r="M51" s="260" t="s">
        <v>893</v>
      </c>
      <c r="N51" s="260" t="s">
        <v>743</v>
      </c>
      <c r="O51" s="262" t="s">
        <v>115</v>
      </c>
      <c r="P51" s="269" t="s">
        <v>744</v>
      </c>
      <c r="Q51" s="261"/>
    </row>
    <row r="52" spans="1:17" ht="57.6" x14ac:dyDescent="0.3">
      <c r="A52" s="259" t="s">
        <v>737</v>
      </c>
      <c r="B52" s="263" t="s">
        <v>1277</v>
      </c>
      <c r="C52" s="263" t="s">
        <v>896</v>
      </c>
      <c r="D52" s="263" t="s">
        <v>897</v>
      </c>
      <c r="E52" s="271" t="s">
        <v>119</v>
      </c>
      <c r="F52" s="271" t="s">
        <v>120</v>
      </c>
      <c r="G52" s="271" t="s">
        <v>121</v>
      </c>
      <c r="H52" s="265" t="s">
        <v>739</v>
      </c>
      <c r="I52" s="265" t="s">
        <v>32</v>
      </c>
      <c r="J52" s="265" t="s">
        <v>10</v>
      </c>
      <c r="K52" s="265" t="s">
        <v>824</v>
      </c>
      <c r="L52" s="265" t="s">
        <v>798</v>
      </c>
      <c r="M52" s="263" t="s">
        <v>893</v>
      </c>
      <c r="N52" s="263" t="s">
        <v>743</v>
      </c>
      <c r="O52" s="265" t="s">
        <v>115</v>
      </c>
      <c r="P52" s="271" t="s">
        <v>744</v>
      </c>
      <c r="Q52" s="264"/>
    </row>
    <row r="53" spans="1:17" ht="57.6" x14ac:dyDescent="0.3">
      <c r="A53" s="259" t="s">
        <v>737</v>
      </c>
      <c r="B53" s="260" t="s">
        <v>1277</v>
      </c>
      <c r="C53" s="260" t="s">
        <v>898</v>
      </c>
      <c r="D53" s="260" t="s">
        <v>899</v>
      </c>
      <c r="E53" s="269" t="s">
        <v>122</v>
      </c>
      <c r="F53" s="269" t="s">
        <v>123</v>
      </c>
      <c r="G53" s="269" t="s">
        <v>124</v>
      </c>
      <c r="H53" s="262" t="s">
        <v>739</v>
      </c>
      <c r="I53" s="262" t="s">
        <v>32</v>
      </c>
      <c r="J53" s="262" t="s">
        <v>10</v>
      </c>
      <c r="K53" s="262" t="s">
        <v>824</v>
      </c>
      <c r="L53" s="262" t="s">
        <v>798</v>
      </c>
      <c r="M53" s="260" t="s">
        <v>893</v>
      </c>
      <c r="N53" s="260" t="s">
        <v>743</v>
      </c>
      <c r="O53" s="262" t="s">
        <v>115</v>
      </c>
      <c r="P53" s="269" t="s">
        <v>744</v>
      </c>
      <c r="Q53" s="261"/>
    </row>
    <row r="54" spans="1:17" ht="57.6" x14ac:dyDescent="0.3">
      <c r="A54" s="259" t="s">
        <v>737</v>
      </c>
      <c r="B54" s="263" t="s">
        <v>1277</v>
      </c>
      <c r="C54" s="263" t="s">
        <v>900</v>
      </c>
      <c r="D54" s="263" t="s">
        <v>901</v>
      </c>
      <c r="E54" s="271" t="s">
        <v>125</v>
      </c>
      <c r="F54" s="271" t="s">
        <v>126</v>
      </c>
      <c r="G54" s="271" t="s">
        <v>127</v>
      </c>
      <c r="H54" s="265" t="s">
        <v>739</v>
      </c>
      <c r="I54" s="265" t="s">
        <v>32</v>
      </c>
      <c r="J54" s="265" t="s">
        <v>10</v>
      </c>
      <c r="K54" s="265" t="s">
        <v>824</v>
      </c>
      <c r="L54" s="265" t="s">
        <v>798</v>
      </c>
      <c r="M54" s="263" t="s">
        <v>893</v>
      </c>
      <c r="N54" s="263" t="s">
        <v>743</v>
      </c>
      <c r="O54" s="265" t="s">
        <v>115</v>
      </c>
      <c r="P54" s="271" t="s">
        <v>744</v>
      </c>
      <c r="Q54" s="264"/>
    </row>
    <row r="55" spans="1:17" ht="57.6" x14ac:dyDescent="0.3">
      <c r="A55" s="259" t="s">
        <v>737</v>
      </c>
      <c r="B55" s="260" t="s">
        <v>1277</v>
      </c>
      <c r="C55" s="260" t="s">
        <v>902</v>
      </c>
      <c r="D55" s="260" t="s">
        <v>903</v>
      </c>
      <c r="E55" s="269" t="s">
        <v>128</v>
      </c>
      <c r="F55" s="269" t="s">
        <v>129</v>
      </c>
      <c r="G55" s="269" t="s">
        <v>130</v>
      </c>
      <c r="H55" s="262" t="s">
        <v>739</v>
      </c>
      <c r="I55" s="262" t="s">
        <v>32</v>
      </c>
      <c r="J55" s="262" t="s">
        <v>10</v>
      </c>
      <c r="K55" s="262" t="s">
        <v>824</v>
      </c>
      <c r="L55" s="262" t="s">
        <v>798</v>
      </c>
      <c r="M55" s="260" t="s">
        <v>893</v>
      </c>
      <c r="N55" s="260" t="s">
        <v>743</v>
      </c>
      <c r="O55" s="262" t="s">
        <v>115</v>
      </c>
      <c r="P55" s="269" t="s">
        <v>744</v>
      </c>
      <c r="Q55" s="261"/>
    </row>
    <row r="56" spans="1:17" ht="72" x14ac:dyDescent="0.3">
      <c r="A56" s="259" t="s">
        <v>737</v>
      </c>
      <c r="B56" s="263" t="s">
        <v>904</v>
      </c>
      <c r="C56" s="263" t="s">
        <v>905</v>
      </c>
      <c r="D56" s="263" t="s">
        <v>906</v>
      </c>
      <c r="E56" s="271" t="s">
        <v>131</v>
      </c>
      <c r="F56" s="271" t="s">
        <v>132</v>
      </c>
      <c r="G56" s="271" t="s">
        <v>133</v>
      </c>
      <c r="H56" s="265" t="s">
        <v>809</v>
      </c>
      <c r="I56" s="265" t="s">
        <v>32</v>
      </c>
      <c r="J56" s="265" t="s">
        <v>10</v>
      </c>
      <c r="K56" s="265" t="s">
        <v>763</v>
      </c>
      <c r="L56" s="265" t="s">
        <v>764</v>
      </c>
      <c r="M56" s="263" t="s">
        <v>907</v>
      </c>
      <c r="N56" s="263"/>
      <c r="O56" s="265"/>
      <c r="P56" s="271" t="s">
        <v>744</v>
      </c>
      <c r="Q56" s="264"/>
    </row>
    <row r="57" spans="1:17" ht="57.6" x14ac:dyDescent="0.3">
      <c r="A57" s="259" t="s">
        <v>737</v>
      </c>
      <c r="B57" s="260" t="s">
        <v>832</v>
      </c>
      <c r="C57" s="260"/>
      <c r="D57" s="260" t="s">
        <v>908</v>
      </c>
      <c r="E57" s="269" t="s">
        <v>134</v>
      </c>
      <c r="F57" s="269" t="s">
        <v>135</v>
      </c>
      <c r="G57" s="269" t="s">
        <v>136</v>
      </c>
      <c r="H57" s="262" t="s">
        <v>739</v>
      </c>
      <c r="I57" s="262" t="s">
        <v>9</v>
      </c>
      <c r="J57" s="262" t="s">
        <v>10</v>
      </c>
      <c r="K57" s="262" t="s">
        <v>740</v>
      </c>
      <c r="L57" s="262" t="s">
        <v>801</v>
      </c>
      <c r="M57" s="260" t="s">
        <v>817</v>
      </c>
      <c r="N57" s="260" t="s">
        <v>743</v>
      </c>
      <c r="O57" s="262" t="s">
        <v>137</v>
      </c>
      <c r="P57" s="269" t="s">
        <v>744</v>
      </c>
      <c r="Q57" s="261"/>
    </row>
    <row r="58" spans="1:17" ht="57.6" x14ac:dyDescent="0.3">
      <c r="A58" s="259" t="s">
        <v>737</v>
      </c>
      <c r="B58" s="263" t="s">
        <v>909</v>
      </c>
      <c r="C58" s="263"/>
      <c r="D58" s="263" t="s">
        <v>910</v>
      </c>
      <c r="E58" s="271" t="s">
        <v>138</v>
      </c>
      <c r="F58" s="271" t="s">
        <v>139</v>
      </c>
      <c r="G58" s="271" t="s">
        <v>140</v>
      </c>
      <c r="H58" s="265" t="s">
        <v>739</v>
      </c>
      <c r="I58" s="265" t="s">
        <v>9</v>
      </c>
      <c r="J58" s="265" t="s">
        <v>10</v>
      </c>
      <c r="K58" s="265" t="s">
        <v>740</v>
      </c>
      <c r="L58" s="265" t="s">
        <v>751</v>
      </c>
      <c r="M58" s="263" t="s">
        <v>911</v>
      </c>
      <c r="N58" s="263" t="s">
        <v>743</v>
      </c>
      <c r="O58" s="265" t="s">
        <v>25</v>
      </c>
      <c r="P58" s="271" t="s">
        <v>744</v>
      </c>
      <c r="Q58" s="264"/>
    </row>
    <row r="59" spans="1:17" ht="57.6" x14ac:dyDescent="0.3">
      <c r="A59" s="259" t="s">
        <v>737</v>
      </c>
      <c r="B59" s="260" t="s">
        <v>909</v>
      </c>
      <c r="C59" s="260"/>
      <c r="D59" s="260" t="s">
        <v>912</v>
      </c>
      <c r="E59" s="269" t="s">
        <v>141</v>
      </c>
      <c r="F59" s="269" t="s">
        <v>142</v>
      </c>
      <c r="G59" s="269" t="s">
        <v>143</v>
      </c>
      <c r="H59" s="262" t="s">
        <v>739</v>
      </c>
      <c r="I59" s="262" t="s">
        <v>9</v>
      </c>
      <c r="J59" s="262" t="s">
        <v>10</v>
      </c>
      <c r="K59" s="262" t="s">
        <v>740</v>
      </c>
      <c r="L59" s="262" t="s">
        <v>751</v>
      </c>
      <c r="M59" s="260" t="s">
        <v>911</v>
      </c>
      <c r="N59" s="260" t="s">
        <v>743</v>
      </c>
      <c r="O59" s="262" t="s">
        <v>95</v>
      </c>
      <c r="P59" s="269" t="s">
        <v>744</v>
      </c>
      <c r="Q59" s="261"/>
    </row>
    <row r="60" spans="1:17" ht="57.6" x14ac:dyDescent="0.3">
      <c r="A60" s="259" t="s">
        <v>737</v>
      </c>
      <c r="B60" s="263" t="s">
        <v>913</v>
      </c>
      <c r="C60" s="263"/>
      <c r="D60" s="263" t="s">
        <v>914</v>
      </c>
      <c r="E60" s="271" t="s">
        <v>144</v>
      </c>
      <c r="F60" s="271" t="s">
        <v>145</v>
      </c>
      <c r="G60" s="271" t="s">
        <v>146</v>
      </c>
      <c r="H60" s="265" t="s">
        <v>739</v>
      </c>
      <c r="I60" s="265" t="s">
        <v>9</v>
      </c>
      <c r="J60" s="265" t="s">
        <v>18</v>
      </c>
      <c r="K60" s="265" t="s">
        <v>740</v>
      </c>
      <c r="L60" s="265" t="s">
        <v>751</v>
      </c>
      <c r="M60" s="263" t="s">
        <v>911</v>
      </c>
      <c r="N60" s="263" t="s">
        <v>743</v>
      </c>
      <c r="O60" s="265" t="s">
        <v>95</v>
      </c>
      <c r="P60" s="271" t="s">
        <v>744</v>
      </c>
      <c r="Q60" s="264"/>
    </row>
    <row r="61" spans="1:17" ht="57.6" x14ac:dyDescent="0.3">
      <c r="A61" s="259" t="s">
        <v>737</v>
      </c>
      <c r="B61" s="260" t="s">
        <v>909</v>
      </c>
      <c r="C61" s="260"/>
      <c r="D61" s="260" t="s">
        <v>915</v>
      </c>
      <c r="E61" s="269" t="s">
        <v>147</v>
      </c>
      <c r="F61" s="269" t="s">
        <v>148</v>
      </c>
      <c r="G61" s="269" t="s">
        <v>149</v>
      </c>
      <c r="H61" s="262" t="s">
        <v>739</v>
      </c>
      <c r="I61" s="262" t="s">
        <v>9</v>
      </c>
      <c r="J61" s="262" t="s">
        <v>10</v>
      </c>
      <c r="K61" s="262" t="s">
        <v>740</v>
      </c>
      <c r="L61" s="262" t="s">
        <v>751</v>
      </c>
      <c r="M61" s="260" t="s">
        <v>911</v>
      </c>
      <c r="N61" s="260" t="s">
        <v>743</v>
      </c>
      <c r="O61" s="262" t="s">
        <v>95</v>
      </c>
      <c r="P61" s="269" t="s">
        <v>744</v>
      </c>
      <c r="Q61" s="261"/>
    </row>
    <row r="62" spans="1:17" ht="57.6" x14ac:dyDescent="0.3">
      <c r="A62" s="259" t="s">
        <v>737</v>
      </c>
      <c r="B62" s="263" t="s">
        <v>909</v>
      </c>
      <c r="C62" s="263"/>
      <c r="D62" s="263" t="s">
        <v>916</v>
      </c>
      <c r="E62" s="271" t="s">
        <v>150</v>
      </c>
      <c r="F62" s="271" t="s">
        <v>151</v>
      </c>
      <c r="G62" s="271" t="s">
        <v>152</v>
      </c>
      <c r="H62" s="265" t="s">
        <v>739</v>
      </c>
      <c r="I62" s="265" t="s">
        <v>9</v>
      </c>
      <c r="J62" s="265" t="s">
        <v>10</v>
      </c>
      <c r="K62" s="265" t="s">
        <v>740</v>
      </c>
      <c r="L62" s="265" t="s">
        <v>751</v>
      </c>
      <c r="M62" s="263" t="s">
        <v>911</v>
      </c>
      <c r="N62" s="263" t="s">
        <v>743</v>
      </c>
      <c r="O62" s="265" t="s">
        <v>95</v>
      </c>
      <c r="P62" s="271" t="s">
        <v>744</v>
      </c>
      <c r="Q62" s="264"/>
    </row>
    <row r="63" spans="1:17" ht="57.6" x14ac:dyDescent="0.3">
      <c r="A63" s="259" t="s">
        <v>737</v>
      </c>
      <c r="B63" s="260" t="s">
        <v>917</v>
      </c>
      <c r="C63" s="260"/>
      <c r="D63" s="260" t="s">
        <v>918</v>
      </c>
      <c r="E63" s="269" t="s">
        <v>153</v>
      </c>
      <c r="F63" s="269" t="s">
        <v>154</v>
      </c>
      <c r="G63" s="269" t="s">
        <v>155</v>
      </c>
      <c r="H63" s="262" t="s">
        <v>739</v>
      </c>
      <c r="I63" s="262" t="s">
        <v>9</v>
      </c>
      <c r="J63" s="262" t="s">
        <v>10</v>
      </c>
      <c r="K63" s="262" t="s">
        <v>763</v>
      </c>
      <c r="L63" s="262" t="s">
        <v>751</v>
      </c>
      <c r="M63" s="260" t="s">
        <v>911</v>
      </c>
      <c r="N63" s="260" t="s">
        <v>743</v>
      </c>
      <c r="O63" s="262" t="s">
        <v>95</v>
      </c>
      <c r="P63" s="269" t="s">
        <v>744</v>
      </c>
      <c r="Q63" s="261"/>
    </row>
    <row r="64" spans="1:17" ht="57.6" x14ac:dyDescent="0.3">
      <c r="A64" s="259" t="s">
        <v>737</v>
      </c>
      <c r="B64" s="263" t="s">
        <v>909</v>
      </c>
      <c r="C64" s="263"/>
      <c r="D64" s="263" t="s">
        <v>919</v>
      </c>
      <c r="E64" s="271" t="s">
        <v>156</v>
      </c>
      <c r="F64" s="271" t="s">
        <v>157</v>
      </c>
      <c r="G64" s="271" t="s">
        <v>158</v>
      </c>
      <c r="H64" s="265" t="s">
        <v>739</v>
      </c>
      <c r="I64" s="265" t="s">
        <v>9</v>
      </c>
      <c r="J64" s="265" t="s">
        <v>10</v>
      </c>
      <c r="K64" s="265" t="s">
        <v>763</v>
      </c>
      <c r="L64" s="265" t="s">
        <v>751</v>
      </c>
      <c r="M64" s="263" t="s">
        <v>911</v>
      </c>
      <c r="N64" s="263" t="s">
        <v>743</v>
      </c>
      <c r="O64" s="265" t="s">
        <v>95</v>
      </c>
      <c r="P64" s="271" t="s">
        <v>744</v>
      </c>
      <c r="Q64" s="264"/>
    </row>
    <row r="65" spans="1:17" ht="57.6" x14ac:dyDescent="0.3">
      <c r="A65" s="259" t="s">
        <v>737</v>
      </c>
      <c r="B65" s="260" t="s">
        <v>913</v>
      </c>
      <c r="C65" s="260"/>
      <c r="D65" s="260" t="s">
        <v>920</v>
      </c>
      <c r="E65" s="269" t="s">
        <v>159</v>
      </c>
      <c r="F65" s="269" t="s">
        <v>160</v>
      </c>
      <c r="G65" s="269" t="s">
        <v>161</v>
      </c>
      <c r="H65" s="262" t="s">
        <v>739</v>
      </c>
      <c r="I65" s="262" t="s">
        <v>9</v>
      </c>
      <c r="J65" s="262" t="s">
        <v>18</v>
      </c>
      <c r="K65" s="262" t="s">
        <v>763</v>
      </c>
      <c r="L65" s="262" t="s">
        <v>751</v>
      </c>
      <c r="M65" s="260" t="s">
        <v>911</v>
      </c>
      <c r="N65" s="260" t="s">
        <v>743</v>
      </c>
      <c r="O65" s="262" t="s">
        <v>95</v>
      </c>
      <c r="P65" s="269" t="s">
        <v>744</v>
      </c>
      <c r="Q65" s="261"/>
    </row>
    <row r="66" spans="1:17" ht="86.4" x14ac:dyDescent="0.3">
      <c r="A66" s="259" t="s">
        <v>737</v>
      </c>
      <c r="B66" s="263" t="s">
        <v>921</v>
      </c>
      <c r="C66" s="263"/>
      <c r="D66" s="263" t="s">
        <v>922</v>
      </c>
      <c r="E66" s="271" t="s">
        <v>923</v>
      </c>
      <c r="F66" s="271" t="s">
        <v>924</v>
      </c>
      <c r="G66" s="271" t="s">
        <v>925</v>
      </c>
      <c r="H66" s="265" t="s">
        <v>739</v>
      </c>
      <c r="I66" s="265" t="s">
        <v>9</v>
      </c>
      <c r="J66" s="265" t="s">
        <v>10</v>
      </c>
      <c r="K66" s="265" t="s">
        <v>797</v>
      </c>
      <c r="L66" s="265" t="s">
        <v>798</v>
      </c>
      <c r="M66" s="263" t="s">
        <v>927</v>
      </c>
      <c r="N66" s="263" t="s">
        <v>743</v>
      </c>
      <c r="O66" s="265" t="s">
        <v>928</v>
      </c>
      <c r="P66" s="271" t="s">
        <v>744</v>
      </c>
      <c r="Q66" s="264"/>
    </row>
    <row r="67" spans="1:17" ht="100.8" x14ac:dyDescent="0.3">
      <c r="A67" s="259" t="s">
        <v>737</v>
      </c>
      <c r="B67" s="260" t="s">
        <v>929</v>
      </c>
      <c r="C67" s="260" t="s">
        <v>930</v>
      </c>
      <c r="D67" s="260" t="s">
        <v>931</v>
      </c>
      <c r="E67" s="269" t="s">
        <v>698</v>
      </c>
      <c r="F67" s="269" t="s">
        <v>699</v>
      </c>
      <c r="G67" s="269" t="s">
        <v>700</v>
      </c>
      <c r="H67" s="262" t="s">
        <v>762</v>
      </c>
      <c r="I67" s="262" t="s">
        <v>32</v>
      </c>
      <c r="J67" s="262" t="s">
        <v>18</v>
      </c>
      <c r="K67" s="262" t="s">
        <v>763</v>
      </c>
      <c r="L67" s="262" t="s">
        <v>764</v>
      </c>
      <c r="M67" s="260" t="s">
        <v>932</v>
      </c>
      <c r="N67" s="260" t="s">
        <v>743</v>
      </c>
      <c r="O67" s="262" t="s">
        <v>59</v>
      </c>
      <c r="P67" s="269" t="s">
        <v>744</v>
      </c>
      <c r="Q67" s="261"/>
    </row>
    <row r="68" spans="1:17" ht="57.6" x14ac:dyDescent="0.3">
      <c r="A68" s="259" t="s">
        <v>737</v>
      </c>
      <c r="B68" s="263" t="s">
        <v>811</v>
      </c>
      <c r="C68" s="263"/>
      <c r="D68" s="263" t="s">
        <v>933</v>
      </c>
      <c r="E68" s="271" t="s">
        <v>162</v>
      </c>
      <c r="F68" s="271" t="s">
        <v>163</v>
      </c>
      <c r="G68" s="271" t="s">
        <v>164</v>
      </c>
      <c r="H68" s="265" t="s">
        <v>739</v>
      </c>
      <c r="I68" s="265" t="s">
        <v>9</v>
      </c>
      <c r="J68" s="265" t="s">
        <v>10</v>
      </c>
      <c r="K68" s="265" t="s">
        <v>824</v>
      </c>
      <c r="L68" s="265" t="s">
        <v>814</v>
      </c>
      <c r="M68" s="263" t="s">
        <v>871</v>
      </c>
      <c r="N68" s="263" t="s">
        <v>743</v>
      </c>
      <c r="O68" s="265" t="s">
        <v>43</v>
      </c>
      <c r="P68" s="271" t="s">
        <v>744</v>
      </c>
      <c r="Q68" s="264"/>
    </row>
    <row r="69" spans="1:17" ht="43.2" x14ac:dyDescent="0.3">
      <c r="A69" s="259" t="s">
        <v>737</v>
      </c>
      <c r="B69" s="260" t="s">
        <v>904</v>
      </c>
      <c r="C69" s="260" t="s">
        <v>934</v>
      </c>
      <c r="D69" s="260" t="s">
        <v>935</v>
      </c>
      <c r="E69" s="269" t="s">
        <v>165</v>
      </c>
      <c r="F69" s="269" t="s">
        <v>166</v>
      </c>
      <c r="G69" s="269" t="s">
        <v>167</v>
      </c>
      <c r="H69" s="262" t="s">
        <v>762</v>
      </c>
      <c r="I69" s="262" t="s">
        <v>32</v>
      </c>
      <c r="J69" s="262" t="s">
        <v>10</v>
      </c>
      <c r="K69" s="262" t="s">
        <v>763</v>
      </c>
      <c r="L69" s="262" t="s">
        <v>764</v>
      </c>
      <c r="M69" s="260" t="s">
        <v>936</v>
      </c>
      <c r="N69" s="260" t="s">
        <v>743</v>
      </c>
      <c r="O69" s="262" t="s">
        <v>168</v>
      </c>
      <c r="P69" s="269" t="s">
        <v>744</v>
      </c>
      <c r="Q69" s="261"/>
    </row>
    <row r="70" spans="1:17" ht="43.2" x14ac:dyDescent="0.3">
      <c r="A70" s="259" t="s">
        <v>737</v>
      </c>
      <c r="B70" s="263" t="s">
        <v>904</v>
      </c>
      <c r="C70" s="263" t="s">
        <v>937</v>
      </c>
      <c r="D70" s="263" t="s">
        <v>938</v>
      </c>
      <c r="E70" s="271" t="s">
        <v>169</v>
      </c>
      <c r="F70" s="271" t="s">
        <v>170</v>
      </c>
      <c r="G70" s="271" t="s">
        <v>171</v>
      </c>
      <c r="H70" s="265" t="s">
        <v>762</v>
      </c>
      <c r="I70" s="265" t="s">
        <v>32</v>
      </c>
      <c r="J70" s="265" t="s">
        <v>10</v>
      </c>
      <c r="K70" s="265" t="s">
        <v>763</v>
      </c>
      <c r="L70" s="265" t="s">
        <v>764</v>
      </c>
      <c r="M70" s="263" t="s">
        <v>936</v>
      </c>
      <c r="N70" s="263" t="s">
        <v>743</v>
      </c>
      <c r="O70" s="265" t="s">
        <v>168</v>
      </c>
      <c r="P70" s="271" t="s">
        <v>744</v>
      </c>
      <c r="Q70" s="264"/>
    </row>
    <row r="71" spans="1:17" ht="57.6" x14ac:dyDescent="0.3">
      <c r="A71" s="259" t="s">
        <v>737</v>
      </c>
      <c r="B71" s="260" t="s">
        <v>939</v>
      </c>
      <c r="C71" s="260"/>
      <c r="D71" s="260" t="s">
        <v>940</v>
      </c>
      <c r="E71" s="269" t="s">
        <v>701</v>
      </c>
      <c r="F71" s="269" t="s">
        <v>702</v>
      </c>
      <c r="G71" s="269" t="s">
        <v>703</v>
      </c>
      <c r="H71" s="262" t="s">
        <v>739</v>
      </c>
      <c r="I71" s="262" t="s">
        <v>9</v>
      </c>
      <c r="J71" s="262" t="s">
        <v>18</v>
      </c>
      <c r="K71" s="262" t="s">
        <v>740</v>
      </c>
      <c r="L71" s="262" t="s">
        <v>801</v>
      </c>
      <c r="M71" s="260" t="s">
        <v>941</v>
      </c>
      <c r="N71" s="260" t="s">
        <v>743</v>
      </c>
      <c r="O71" s="262" t="s">
        <v>25</v>
      </c>
      <c r="P71" s="269" t="s">
        <v>744</v>
      </c>
      <c r="Q71" s="261"/>
    </row>
    <row r="72" spans="1:17" ht="57.6" x14ac:dyDescent="0.3">
      <c r="A72" s="259" t="s">
        <v>737</v>
      </c>
      <c r="B72" s="263" t="s">
        <v>939</v>
      </c>
      <c r="C72" s="263"/>
      <c r="D72" s="263" t="s">
        <v>942</v>
      </c>
      <c r="E72" s="271" t="s">
        <v>704</v>
      </c>
      <c r="F72" s="271" t="s">
        <v>705</v>
      </c>
      <c r="G72" s="271" t="s">
        <v>706</v>
      </c>
      <c r="H72" s="265" t="s">
        <v>739</v>
      </c>
      <c r="I72" s="265" t="s">
        <v>9</v>
      </c>
      <c r="J72" s="265" t="s">
        <v>10</v>
      </c>
      <c r="K72" s="265" t="s">
        <v>740</v>
      </c>
      <c r="L72" s="265" t="s">
        <v>801</v>
      </c>
      <c r="M72" s="263" t="s">
        <v>941</v>
      </c>
      <c r="N72" s="263" t="s">
        <v>743</v>
      </c>
      <c r="O72" s="265" t="s">
        <v>25</v>
      </c>
      <c r="P72" s="271" t="s">
        <v>744</v>
      </c>
      <c r="Q72" s="264"/>
    </row>
    <row r="73" spans="1:17" ht="57.6" x14ac:dyDescent="0.3">
      <c r="A73" s="259" t="s">
        <v>737</v>
      </c>
      <c r="B73" s="260" t="s">
        <v>939</v>
      </c>
      <c r="C73" s="260"/>
      <c r="D73" s="260" t="s">
        <v>943</v>
      </c>
      <c r="E73" s="269" t="s">
        <v>707</v>
      </c>
      <c r="F73" s="269" t="s">
        <v>708</v>
      </c>
      <c r="G73" s="269" t="s">
        <v>709</v>
      </c>
      <c r="H73" s="262" t="s">
        <v>739</v>
      </c>
      <c r="I73" s="262" t="s">
        <v>9</v>
      </c>
      <c r="J73" s="262" t="s">
        <v>10</v>
      </c>
      <c r="K73" s="262" t="s">
        <v>740</v>
      </c>
      <c r="L73" s="262" t="s">
        <v>801</v>
      </c>
      <c r="M73" s="260" t="s">
        <v>941</v>
      </c>
      <c r="N73" s="260" t="s">
        <v>743</v>
      </c>
      <c r="O73" s="262" t="s">
        <v>25</v>
      </c>
      <c r="P73" s="269" t="s">
        <v>744</v>
      </c>
      <c r="Q73" s="261"/>
    </row>
    <row r="74" spans="1:17" ht="57.6" x14ac:dyDescent="0.3">
      <c r="A74" s="259" t="s">
        <v>737</v>
      </c>
      <c r="B74" s="263" t="s">
        <v>939</v>
      </c>
      <c r="C74" s="263"/>
      <c r="D74" s="263" t="s">
        <v>944</v>
      </c>
      <c r="E74" s="271" t="s">
        <v>710</v>
      </c>
      <c r="F74" s="271" t="s">
        <v>711</v>
      </c>
      <c r="G74" s="271" t="s">
        <v>712</v>
      </c>
      <c r="H74" s="265" t="s">
        <v>739</v>
      </c>
      <c r="I74" s="265" t="s">
        <v>9</v>
      </c>
      <c r="J74" s="265" t="s">
        <v>18</v>
      </c>
      <c r="K74" s="265" t="s">
        <v>740</v>
      </c>
      <c r="L74" s="265" t="s">
        <v>801</v>
      </c>
      <c r="M74" s="263" t="s">
        <v>941</v>
      </c>
      <c r="N74" s="263" t="s">
        <v>743</v>
      </c>
      <c r="O74" s="265" t="s">
        <v>25</v>
      </c>
      <c r="P74" s="271" t="s">
        <v>744</v>
      </c>
      <c r="Q74" s="264"/>
    </row>
    <row r="75" spans="1:17" ht="86.4" x14ac:dyDescent="0.3">
      <c r="A75" s="259" t="s">
        <v>737</v>
      </c>
      <c r="B75" s="260" t="s">
        <v>945</v>
      </c>
      <c r="C75" s="260"/>
      <c r="D75" s="260" t="s">
        <v>946</v>
      </c>
      <c r="E75" s="269" t="s">
        <v>172</v>
      </c>
      <c r="F75" s="269" t="s">
        <v>173</v>
      </c>
      <c r="G75" s="269" t="s">
        <v>174</v>
      </c>
      <c r="H75" s="262" t="s">
        <v>739</v>
      </c>
      <c r="I75" s="262" t="s">
        <v>9</v>
      </c>
      <c r="J75" s="262" t="s">
        <v>18</v>
      </c>
      <c r="K75" s="262" t="s">
        <v>763</v>
      </c>
      <c r="L75" s="262" t="s">
        <v>764</v>
      </c>
      <c r="M75" s="260" t="s">
        <v>947</v>
      </c>
      <c r="N75" s="260" t="s">
        <v>755</v>
      </c>
      <c r="O75" s="262"/>
      <c r="P75" s="269" t="s">
        <v>744</v>
      </c>
      <c r="Q75" s="261"/>
    </row>
    <row r="76" spans="1:17" ht="86.4" x14ac:dyDescent="0.3">
      <c r="A76" s="259" t="s">
        <v>737</v>
      </c>
      <c r="B76" s="263" t="s">
        <v>945</v>
      </c>
      <c r="C76" s="263"/>
      <c r="D76" s="263" t="s">
        <v>948</v>
      </c>
      <c r="E76" s="271" t="s">
        <v>175</v>
      </c>
      <c r="F76" s="271" t="s">
        <v>176</v>
      </c>
      <c r="G76" s="271" t="s">
        <v>177</v>
      </c>
      <c r="H76" s="265" t="s">
        <v>739</v>
      </c>
      <c r="I76" s="265" t="s">
        <v>9</v>
      </c>
      <c r="J76" s="265" t="s">
        <v>10</v>
      </c>
      <c r="K76" s="265" t="s">
        <v>763</v>
      </c>
      <c r="L76" s="265" t="s">
        <v>764</v>
      </c>
      <c r="M76" s="263" t="s">
        <v>947</v>
      </c>
      <c r="N76" s="263" t="s">
        <v>755</v>
      </c>
      <c r="O76" s="265"/>
      <c r="P76" s="271" t="s">
        <v>744</v>
      </c>
      <c r="Q76" s="264"/>
    </row>
    <row r="77" spans="1:17" ht="86.4" x14ac:dyDescent="0.3">
      <c r="A77" s="259" t="s">
        <v>737</v>
      </c>
      <c r="B77" s="260" t="s">
        <v>945</v>
      </c>
      <c r="C77" s="260"/>
      <c r="D77" s="260" t="s">
        <v>949</v>
      </c>
      <c r="E77" s="269" t="s">
        <v>178</v>
      </c>
      <c r="F77" s="269" t="s">
        <v>179</v>
      </c>
      <c r="G77" s="269" t="s">
        <v>180</v>
      </c>
      <c r="H77" s="262" t="s">
        <v>739</v>
      </c>
      <c r="I77" s="262" t="s">
        <v>9</v>
      </c>
      <c r="J77" s="262" t="s">
        <v>10</v>
      </c>
      <c r="K77" s="262" t="s">
        <v>763</v>
      </c>
      <c r="L77" s="262" t="s">
        <v>764</v>
      </c>
      <c r="M77" s="260" t="s">
        <v>947</v>
      </c>
      <c r="N77" s="260" t="s">
        <v>755</v>
      </c>
      <c r="O77" s="262"/>
      <c r="P77" s="269" t="s">
        <v>744</v>
      </c>
      <c r="Q77" s="261"/>
    </row>
    <row r="78" spans="1:17" ht="86.4" x14ac:dyDescent="0.3">
      <c r="A78" s="259" t="s">
        <v>737</v>
      </c>
      <c r="B78" s="263" t="s">
        <v>945</v>
      </c>
      <c r="C78" s="263"/>
      <c r="D78" s="263" t="s">
        <v>950</v>
      </c>
      <c r="E78" s="271" t="s">
        <v>181</v>
      </c>
      <c r="F78" s="271" t="s">
        <v>182</v>
      </c>
      <c r="G78" s="271" t="s">
        <v>183</v>
      </c>
      <c r="H78" s="265" t="s">
        <v>739</v>
      </c>
      <c r="I78" s="265" t="s">
        <v>9</v>
      </c>
      <c r="J78" s="265" t="s">
        <v>18</v>
      </c>
      <c r="K78" s="265" t="s">
        <v>763</v>
      </c>
      <c r="L78" s="265" t="s">
        <v>764</v>
      </c>
      <c r="M78" s="263" t="s">
        <v>947</v>
      </c>
      <c r="N78" s="263" t="s">
        <v>755</v>
      </c>
      <c r="O78" s="265"/>
      <c r="P78" s="271" t="s">
        <v>744</v>
      </c>
      <c r="Q78" s="264"/>
    </row>
    <row r="79" spans="1:17" ht="100.8" x14ac:dyDescent="0.3">
      <c r="A79" s="259" t="s">
        <v>737</v>
      </c>
      <c r="B79" s="260" t="s">
        <v>1262</v>
      </c>
      <c r="C79" s="260" t="s">
        <v>951</v>
      </c>
      <c r="D79" s="260" t="s">
        <v>952</v>
      </c>
      <c r="E79" s="269" t="s">
        <v>953</v>
      </c>
      <c r="F79" s="269" t="s">
        <v>954</v>
      </c>
      <c r="G79" s="269" t="s">
        <v>955</v>
      </c>
      <c r="H79" s="262" t="s">
        <v>762</v>
      </c>
      <c r="I79" s="262" t="s">
        <v>32</v>
      </c>
      <c r="J79" s="262" t="s">
        <v>10</v>
      </c>
      <c r="K79" s="262" t="s">
        <v>763</v>
      </c>
      <c r="L79" s="262" t="s">
        <v>764</v>
      </c>
      <c r="M79" s="260" t="s">
        <v>765</v>
      </c>
      <c r="N79" s="260" t="s">
        <v>755</v>
      </c>
      <c r="O79" s="262"/>
      <c r="P79" s="269" t="s">
        <v>744</v>
      </c>
      <c r="Q79" s="261"/>
    </row>
    <row r="80" spans="1:17" ht="57.6" x14ac:dyDescent="0.3">
      <c r="A80" s="259" t="s">
        <v>737</v>
      </c>
      <c r="B80" s="263" t="s">
        <v>1265</v>
      </c>
      <c r="C80" s="263"/>
      <c r="D80" s="263" t="s">
        <v>956</v>
      </c>
      <c r="E80" s="271" t="s">
        <v>184</v>
      </c>
      <c r="F80" s="271" t="s">
        <v>185</v>
      </c>
      <c r="G80" s="271" t="s">
        <v>186</v>
      </c>
      <c r="H80" s="265" t="s">
        <v>739</v>
      </c>
      <c r="I80" s="265" t="s">
        <v>9</v>
      </c>
      <c r="J80" s="265" t="s">
        <v>10</v>
      </c>
      <c r="K80" s="265" t="s">
        <v>740</v>
      </c>
      <c r="L80" s="265" t="s">
        <v>801</v>
      </c>
      <c r="M80" s="263" t="s">
        <v>752</v>
      </c>
      <c r="N80" s="263" t="s">
        <v>743</v>
      </c>
      <c r="O80" s="265" t="s">
        <v>25</v>
      </c>
      <c r="P80" s="271" t="s">
        <v>744</v>
      </c>
      <c r="Q80" s="264"/>
    </row>
    <row r="81" spans="1:17" ht="57.6" x14ac:dyDescent="0.3">
      <c r="A81" s="259" t="s">
        <v>737</v>
      </c>
      <c r="B81" s="260" t="s">
        <v>795</v>
      </c>
      <c r="C81" s="260"/>
      <c r="D81" s="260" t="s">
        <v>957</v>
      </c>
      <c r="E81" s="269" t="s">
        <v>184</v>
      </c>
      <c r="F81" s="269" t="s">
        <v>187</v>
      </c>
      <c r="G81" s="269" t="s">
        <v>188</v>
      </c>
      <c r="H81" s="262" t="s">
        <v>739</v>
      </c>
      <c r="I81" s="262" t="s">
        <v>9</v>
      </c>
      <c r="J81" s="262" t="s">
        <v>10</v>
      </c>
      <c r="K81" s="262" t="s">
        <v>824</v>
      </c>
      <c r="L81" s="262" t="s">
        <v>798</v>
      </c>
      <c r="M81" s="260" t="s">
        <v>799</v>
      </c>
      <c r="N81" s="260" t="s">
        <v>743</v>
      </c>
      <c r="O81" s="262" t="s">
        <v>39</v>
      </c>
      <c r="P81" s="269" t="s">
        <v>744</v>
      </c>
      <c r="Q81" s="261"/>
    </row>
    <row r="82" spans="1:17" ht="57.6" x14ac:dyDescent="0.3">
      <c r="A82" s="259" t="s">
        <v>737</v>
      </c>
      <c r="B82" s="263" t="s">
        <v>1264</v>
      </c>
      <c r="C82" s="263"/>
      <c r="D82" s="263" t="s">
        <v>958</v>
      </c>
      <c r="E82" s="271" t="s">
        <v>189</v>
      </c>
      <c r="F82" s="271" t="s">
        <v>190</v>
      </c>
      <c r="G82" s="271" t="s">
        <v>191</v>
      </c>
      <c r="H82" s="265" t="s">
        <v>739</v>
      </c>
      <c r="I82" s="265" t="s">
        <v>9</v>
      </c>
      <c r="J82" s="265" t="s">
        <v>10</v>
      </c>
      <c r="K82" s="265" t="s">
        <v>740</v>
      </c>
      <c r="L82" s="265" t="s">
        <v>801</v>
      </c>
      <c r="M82" s="263" t="s">
        <v>959</v>
      </c>
      <c r="N82" s="263" t="s">
        <v>743</v>
      </c>
      <c r="O82" s="265" t="s">
        <v>192</v>
      </c>
      <c r="P82" s="271" t="s">
        <v>744</v>
      </c>
      <c r="Q82" s="264"/>
    </row>
    <row r="83" spans="1:17" ht="57.6" x14ac:dyDescent="0.3">
      <c r="A83" s="259" t="s">
        <v>737</v>
      </c>
      <c r="B83" s="260" t="s">
        <v>960</v>
      </c>
      <c r="C83" s="260" t="s">
        <v>961</v>
      </c>
      <c r="D83" s="260" t="s">
        <v>962</v>
      </c>
      <c r="E83" s="269" t="s">
        <v>193</v>
      </c>
      <c r="F83" s="269" t="s">
        <v>194</v>
      </c>
      <c r="G83" s="269" t="s">
        <v>195</v>
      </c>
      <c r="H83" s="262" t="s">
        <v>809</v>
      </c>
      <c r="I83" s="262" t="s">
        <v>32</v>
      </c>
      <c r="J83" s="262" t="s">
        <v>18</v>
      </c>
      <c r="K83" s="262" t="s">
        <v>740</v>
      </c>
      <c r="L83" s="262" t="s">
        <v>801</v>
      </c>
      <c r="M83" s="260" t="s">
        <v>963</v>
      </c>
      <c r="N83" s="260" t="s">
        <v>755</v>
      </c>
      <c r="O83" s="262"/>
      <c r="P83" s="269" t="s">
        <v>744</v>
      </c>
      <c r="Q83" s="261"/>
    </row>
    <row r="84" spans="1:17" ht="57.6" x14ac:dyDescent="0.3">
      <c r="A84" s="259" t="s">
        <v>737</v>
      </c>
      <c r="B84" s="263" t="s">
        <v>960</v>
      </c>
      <c r="C84" s="263" t="s">
        <v>964</v>
      </c>
      <c r="D84" s="263" t="s">
        <v>965</v>
      </c>
      <c r="E84" s="271" t="s">
        <v>196</v>
      </c>
      <c r="F84" s="271" t="s">
        <v>197</v>
      </c>
      <c r="G84" s="271" t="s">
        <v>198</v>
      </c>
      <c r="H84" s="265" t="s">
        <v>809</v>
      </c>
      <c r="I84" s="265" t="s">
        <v>32</v>
      </c>
      <c r="J84" s="265" t="s">
        <v>18</v>
      </c>
      <c r="K84" s="265" t="s">
        <v>740</v>
      </c>
      <c r="L84" s="265" t="s">
        <v>801</v>
      </c>
      <c r="M84" s="263" t="s">
        <v>963</v>
      </c>
      <c r="N84" s="263" t="s">
        <v>755</v>
      </c>
      <c r="O84" s="265"/>
      <c r="P84" s="271" t="s">
        <v>744</v>
      </c>
      <c r="Q84" s="264"/>
    </row>
    <row r="85" spans="1:17" ht="86.4" x14ac:dyDescent="0.3">
      <c r="A85" s="259" t="s">
        <v>737</v>
      </c>
      <c r="B85" s="260" t="s">
        <v>791</v>
      </c>
      <c r="C85" s="260" t="s">
        <v>966</v>
      </c>
      <c r="D85" s="260" t="s">
        <v>967</v>
      </c>
      <c r="E85" s="269" t="s">
        <v>199</v>
      </c>
      <c r="F85" s="269" t="s">
        <v>200</v>
      </c>
      <c r="G85" s="269" t="s">
        <v>201</v>
      </c>
      <c r="H85" s="262" t="s">
        <v>739</v>
      </c>
      <c r="I85" s="262" t="s">
        <v>32</v>
      </c>
      <c r="J85" s="262" t="s">
        <v>10</v>
      </c>
      <c r="K85" s="262" t="s">
        <v>763</v>
      </c>
      <c r="L85" s="262" t="s">
        <v>764</v>
      </c>
      <c r="M85" s="260" t="s">
        <v>968</v>
      </c>
      <c r="N85" s="260" t="s">
        <v>743</v>
      </c>
      <c r="O85" s="262" t="s">
        <v>102</v>
      </c>
      <c r="P85" s="269" t="s">
        <v>744</v>
      </c>
      <c r="Q85" s="261"/>
    </row>
    <row r="86" spans="1:17" ht="86.4" x14ac:dyDescent="0.3">
      <c r="A86" s="259" t="s">
        <v>737</v>
      </c>
      <c r="B86" s="263" t="s">
        <v>1262</v>
      </c>
      <c r="C86" s="263" t="s">
        <v>969</v>
      </c>
      <c r="D86" s="263" t="s">
        <v>970</v>
      </c>
      <c r="E86" s="271" t="s">
        <v>202</v>
      </c>
      <c r="F86" s="271" t="s">
        <v>203</v>
      </c>
      <c r="G86" s="271" t="s">
        <v>204</v>
      </c>
      <c r="H86" s="265" t="s">
        <v>739</v>
      </c>
      <c r="I86" s="265" t="s">
        <v>32</v>
      </c>
      <c r="J86" s="265" t="s">
        <v>10</v>
      </c>
      <c r="K86" s="265" t="s">
        <v>763</v>
      </c>
      <c r="L86" s="265" t="s">
        <v>764</v>
      </c>
      <c r="M86" s="263" t="s">
        <v>971</v>
      </c>
      <c r="N86" s="263" t="s">
        <v>743</v>
      </c>
      <c r="O86" s="265" t="s">
        <v>102</v>
      </c>
      <c r="P86" s="271" t="s">
        <v>744</v>
      </c>
      <c r="Q86" s="264"/>
    </row>
    <row r="87" spans="1:17" ht="86.4" x14ac:dyDescent="0.3">
      <c r="A87" s="259" t="s">
        <v>737</v>
      </c>
      <c r="B87" s="260" t="s">
        <v>1262</v>
      </c>
      <c r="C87" s="260" t="s">
        <v>972</v>
      </c>
      <c r="D87" s="260" t="s">
        <v>973</v>
      </c>
      <c r="E87" s="269" t="s">
        <v>205</v>
      </c>
      <c r="F87" s="269" t="s">
        <v>206</v>
      </c>
      <c r="G87" s="269" t="s">
        <v>207</v>
      </c>
      <c r="H87" s="262" t="s">
        <v>739</v>
      </c>
      <c r="I87" s="262" t="s">
        <v>32</v>
      </c>
      <c r="J87" s="262" t="s">
        <v>10</v>
      </c>
      <c r="K87" s="262" t="s">
        <v>763</v>
      </c>
      <c r="L87" s="262" t="s">
        <v>764</v>
      </c>
      <c r="M87" s="260" t="s">
        <v>968</v>
      </c>
      <c r="N87" s="260" t="s">
        <v>743</v>
      </c>
      <c r="O87" s="262" t="s">
        <v>102</v>
      </c>
      <c r="P87" s="269" t="s">
        <v>744</v>
      </c>
      <c r="Q87" s="261"/>
    </row>
    <row r="88" spans="1:17" ht="86.4" x14ac:dyDescent="0.3">
      <c r="A88" s="259" t="s">
        <v>737</v>
      </c>
      <c r="B88" s="263" t="s">
        <v>1262</v>
      </c>
      <c r="C88" s="263" t="s">
        <v>974</v>
      </c>
      <c r="D88" s="263" t="s">
        <v>975</v>
      </c>
      <c r="E88" s="271" t="s">
        <v>208</v>
      </c>
      <c r="F88" s="271" t="s">
        <v>209</v>
      </c>
      <c r="G88" s="271" t="s">
        <v>210</v>
      </c>
      <c r="H88" s="265" t="s">
        <v>739</v>
      </c>
      <c r="I88" s="265" t="s">
        <v>32</v>
      </c>
      <c r="J88" s="265" t="s">
        <v>10</v>
      </c>
      <c r="K88" s="265" t="s">
        <v>763</v>
      </c>
      <c r="L88" s="265" t="s">
        <v>764</v>
      </c>
      <c r="M88" s="263" t="s">
        <v>968</v>
      </c>
      <c r="N88" s="263" t="s">
        <v>743</v>
      </c>
      <c r="O88" s="265" t="s">
        <v>102</v>
      </c>
      <c r="P88" s="271" t="s">
        <v>744</v>
      </c>
      <c r="Q88" s="264"/>
    </row>
    <row r="89" spans="1:17" ht="100.8" x14ac:dyDescent="0.3">
      <c r="A89" s="259" t="s">
        <v>737</v>
      </c>
      <c r="B89" s="260" t="s">
        <v>791</v>
      </c>
      <c r="C89" s="260"/>
      <c r="D89" s="260" t="s">
        <v>976</v>
      </c>
      <c r="E89" s="269" t="s">
        <v>211</v>
      </c>
      <c r="F89" s="269" t="s">
        <v>212</v>
      </c>
      <c r="G89" s="269" t="s">
        <v>213</v>
      </c>
      <c r="H89" s="262" t="s">
        <v>739</v>
      </c>
      <c r="I89" s="262" t="s">
        <v>9</v>
      </c>
      <c r="J89" s="262" t="s">
        <v>18</v>
      </c>
      <c r="K89" s="262" t="s">
        <v>763</v>
      </c>
      <c r="L89" s="262" t="s">
        <v>764</v>
      </c>
      <c r="M89" s="260" t="s">
        <v>971</v>
      </c>
      <c r="N89" s="260" t="s">
        <v>755</v>
      </c>
      <c r="O89" s="262"/>
      <c r="P89" s="269" t="s">
        <v>744</v>
      </c>
      <c r="Q89" s="261"/>
    </row>
    <row r="90" spans="1:17" ht="100.8" x14ac:dyDescent="0.3">
      <c r="A90" s="259" t="s">
        <v>737</v>
      </c>
      <c r="B90" s="263" t="s">
        <v>791</v>
      </c>
      <c r="C90" s="263"/>
      <c r="D90" s="263" t="s">
        <v>977</v>
      </c>
      <c r="E90" s="271" t="s">
        <v>214</v>
      </c>
      <c r="F90" s="271" t="s">
        <v>215</v>
      </c>
      <c r="G90" s="271" t="s">
        <v>216</v>
      </c>
      <c r="H90" s="265" t="s">
        <v>739</v>
      </c>
      <c r="I90" s="265" t="s">
        <v>9</v>
      </c>
      <c r="J90" s="265" t="s">
        <v>18</v>
      </c>
      <c r="K90" s="265" t="s">
        <v>763</v>
      </c>
      <c r="L90" s="265" t="s">
        <v>764</v>
      </c>
      <c r="M90" s="263" t="s">
        <v>971</v>
      </c>
      <c r="N90" s="263" t="s">
        <v>755</v>
      </c>
      <c r="O90" s="265"/>
      <c r="P90" s="271" t="s">
        <v>744</v>
      </c>
      <c r="Q90" s="264"/>
    </row>
    <row r="91" spans="1:17" ht="100.8" x14ac:dyDescent="0.3">
      <c r="A91" s="259" t="s">
        <v>737</v>
      </c>
      <c r="B91" s="260" t="s">
        <v>791</v>
      </c>
      <c r="C91" s="260"/>
      <c r="D91" s="260" t="s">
        <v>978</v>
      </c>
      <c r="E91" s="269" t="s">
        <v>217</v>
      </c>
      <c r="F91" s="269" t="s">
        <v>218</v>
      </c>
      <c r="G91" s="269" t="s">
        <v>219</v>
      </c>
      <c r="H91" s="262" t="s">
        <v>739</v>
      </c>
      <c r="I91" s="262" t="s">
        <v>9</v>
      </c>
      <c r="J91" s="262" t="s">
        <v>18</v>
      </c>
      <c r="K91" s="262" t="s">
        <v>763</v>
      </c>
      <c r="L91" s="262" t="s">
        <v>764</v>
      </c>
      <c r="M91" s="260" t="s">
        <v>971</v>
      </c>
      <c r="N91" s="260" t="s">
        <v>755</v>
      </c>
      <c r="O91" s="262"/>
      <c r="P91" s="269" t="s">
        <v>744</v>
      </c>
      <c r="Q91" s="261"/>
    </row>
    <row r="92" spans="1:17" ht="100.8" x14ac:dyDescent="0.3">
      <c r="A92" s="259" t="s">
        <v>737</v>
      </c>
      <c r="B92" s="263" t="s">
        <v>791</v>
      </c>
      <c r="C92" s="263"/>
      <c r="D92" s="263" t="s">
        <v>979</v>
      </c>
      <c r="E92" s="271" t="s">
        <v>220</v>
      </c>
      <c r="F92" s="271" t="s">
        <v>980</v>
      </c>
      <c r="G92" s="271" t="s">
        <v>981</v>
      </c>
      <c r="H92" s="265" t="s">
        <v>739</v>
      </c>
      <c r="I92" s="265" t="s">
        <v>9</v>
      </c>
      <c r="J92" s="265" t="s">
        <v>18</v>
      </c>
      <c r="K92" s="265" t="s">
        <v>763</v>
      </c>
      <c r="L92" s="265" t="s">
        <v>764</v>
      </c>
      <c r="M92" s="263" t="s">
        <v>971</v>
      </c>
      <c r="N92" s="263" t="s">
        <v>755</v>
      </c>
      <c r="O92" s="265"/>
      <c r="P92" s="271" t="s">
        <v>744</v>
      </c>
      <c r="Q92" s="264"/>
    </row>
    <row r="93" spans="1:17" ht="43.2" x14ac:dyDescent="0.3">
      <c r="A93" s="259" t="s">
        <v>737</v>
      </c>
      <c r="B93" s="260" t="s">
        <v>982</v>
      </c>
      <c r="C93" s="260" t="s">
        <v>983</v>
      </c>
      <c r="D93" s="260" t="s">
        <v>984</v>
      </c>
      <c r="E93" s="269" t="s">
        <v>221</v>
      </c>
      <c r="F93" s="269" t="s">
        <v>222</v>
      </c>
      <c r="G93" s="269" t="s">
        <v>223</v>
      </c>
      <c r="H93" s="262" t="s">
        <v>739</v>
      </c>
      <c r="I93" s="262" t="s">
        <v>32</v>
      </c>
      <c r="J93" s="262" t="s">
        <v>18</v>
      </c>
      <c r="K93" s="262" t="s">
        <v>740</v>
      </c>
      <c r="L93" s="262" t="s">
        <v>827</v>
      </c>
      <c r="M93" s="260" t="s">
        <v>828</v>
      </c>
      <c r="N93" s="260"/>
      <c r="O93" s="262" t="s">
        <v>79</v>
      </c>
      <c r="P93" s="269" t="s">
        <v>744</v>
      </c>
      <c r="Q93" s="261"/>
    </row>
    <row r="94" spans="1:17" ht="43.2" x14ac:dyDescent="0.3">
      <c r="A94" s="259" t="s">
        <v>737</v>
      </c>
      <c r="B94" s="263" t="s">
        <v>982</v>
      </c>
      <c r="C94" s="263" t="s">
        <v>985</v>
      </c>
      <c r="D94" s="263" t="s">
        <v>986</v>
      </c>
      <c r="E94" s="271" t="s">
        <v>728</v>
      </c>
      <c r="F94" s="271" t="s">
        <v>226</v>
      </c>
      <c r="G94" s="271" t="s">
        <v>227</v>
      </c>
      <c r="H94" s="265" t="s">
        <v>739</v>
      </c>
      <c r="I94" s="265" t="s">
        <v>32</v>
      </c>
      <c r="J94" s="265" t="s">
        <v>18</v>
      </c>
      <c r="K94" s="265" t="s">
        <v>740</v>
      </c>
      <c r="L94" s="265" t="s">
        <v>827</v>
      </c>
      <c r="M94" s="263" t="s">
        <v>828</v>
      </c>
      <c r="N94" s="263"/>
      <c r="O94" s="265" t="s">
        <v>79</v>
      </c>
      <c r="P94" s="271" t="s">
        <v>744</v>
      </c>
      <c r="Q94" s="264"/>
    </row>
    <row r="95" spans="1:17" ht="43.2" x14ac:dyDescent="0.3">
      <c r="A95" s="259" t="s">
        <v>737</v>
      </c>
      <c r="B95" s="260" t="s">
        <v>982</v>
      </c>
      <c r="C95" s="260" t="s">
        <v>987</v>
      </c>
      <c r="D95" s="260" t="s">
        <v>988</v>
      </c>
      <c r="E95" s="269" t="s">
        <v>224</v>
      </c>
      <c r="F95" s="269" t="s">
        <v>230</v>
      </c>
      <c r="G95" s="269" t="s">
        <v>231</v>
      </c>
      <c r="H95" s="262" t="s">
        <v>739</v>
      </c>
      <c r="I95" s="262" t="s">
        <v>32</v>
      </c>
      <c r="J95" s="262" t="s">
        <v>18</v>
      </c>
      <c r="K95" s="262" t="s">
        <v>740</v>
      </c>
      <c r="L95" s="262" t="s">
        <v>827</v>
      </c>
      <c r="M95" s="260" t="s">
        <v>828</v>
      </c>
      <c r="N95" s="260"/>
      <c r="O95" s="262" t="s">
        <v>79</v>
      </c>
      <c r="P95" s="269" t="s">
        <v>744</v>
      </c>
      <c r="Q95" s="261"/>
    </row>
    <row r="96" spans="1:17" ht="43.2" x14ac:dyDescent="0.3">
      <c r="A96" s="259" t="s">
        <v>737</v>
      </c>
      <c r="B96" s="263" t="s">
        <v>989</v>
      </c>
      <c r="C96" s="263" t="s">
        <v>990</v>
      </c>
      <c r="D96" s="263" t="s">
        <v>991</v>
      </c>
      <c r="E96" s="271" t="s">
        <v>225</v>
      </c>
      <c r="F96" s="271" t="s">
        <v>228</v>
      </c>
      <c r="G96" s="271" t="s">
        <v>229</v>
      </c>
      <c r="H96" s="265" t="s">
        <v>739</v>
      </c>
      <c r="I96" s="265" t="s">
        <v>32</v>
      </c>
      <c r="J96" s="265" t="s">
        <v>18</v>
      </c>
      <c r="K96" s="265" t="s">
        <v>740</v>
      </c>
      <c r="L96" s="265" t="s">
        <v>827</v>
      </c>
      <c r="M96" s="263" t="s">
        <v>828</v>
      </c>
      <c r="N96" s="263" t="s">
        <v>743</v>
      </c>
      <c r="O96" s="265" t="s">
        <v>79</v>
      </c>
      <c r="P96" s="271" t="s">
        <v>744</v>
      </c>
      <c r="Q96" s="264"/>
    </row>
    <row r="97" spans="1:17" ht="43.2" x14ac:dyDescent="0.3">
      <c r="A97" s="259" t="s">
        <v>737</v>
      </c>
      <c r="B97" s="260" t="s">
        <v>904</v>
      </c>
      <c r="C97" s="260" t="s">
        <v>992</v>
      </c>
      <c r="D97" s="260" t="s">
        <v>993</v>
      </c>
      <c r="E97" s="269" t="s">
        <v>232</v>
      </c>
      <c r="F97" s="269" t="s">
        <v>233</v>
      </c>
      <c r="G97" s="269" t="s">
        <v>234</v>
      </c>
      <c r="H97" s="262" t="s">
        <v>739</v>
      </c>
      <c r="I97" s="262" t="s">
        <v>32</v>
      </c>
      <c r="J97" s="262" t="s">
        <v>10</v>
      </c>
      <c r="K97" s="262" t="s">
        <v>763</v>
      </c>
      <c r="L97" s="262" t="s">
        <v>764</v>
      </c>
      <c r="M97" s="260" t="s">
        <v>994</v>
      </c>
      <c r="N97" s="260" t="s">
        <v>743</v>
      </c>
      <c r="O97" s="262" t="s">
        <v>235</v>
      </c>
      <c r="P97" s="269" t="s">
        <v>744</v>
      </c>
      <c r="Q97" s="261"/>
    </row>
    <row r="98" spans="1:17" ht="43.2" x14ac:dyDescent="0.3">
      <c r="A98" s="259" t="s">
        <v>737</v>
      </c>
      <c r="B98" s="263" t="s">
        <v>904</v>
      </c>
      <c r="C98" s="263" t="s">
        <v>995</v>
      </c>
      <c r="D98" s="263" t="s">
        <v>996</v>
      </c>
      <c r="E98" s="271" t="s">
        <v>236</v>
      </c>
      <c r="F98" s="271" t="s">
        <v>237</v>
      </c>
      <c r="G98" s="271" t="s">
        <v>238</v>
      </c>
      <c r="H98" s="265" t="s">
        <v>739</v>
      </c>
      <c r="I98" s="265" t="s">
        <v>32</v>
      </c>
      <c r="J98" s="265" t="s">
        <v>10</v>
      </c>
      <c r="K98" s="265" t="s">
        <v>763</v>
      </c>
      <c r="L98" s="265" t="s">
        <v>764</v>
      </c>
      <c r="M98" s="263" t="s">
        <v>994</v>
      </c>
      <c r="N98" s="263"/>
      <c r="O98" s="265" t="s">
        <v>235</v>
      </c>
      <c r="P98" s="271" t="s">
        <v>744</v>
      </c>
      <c r="Q98" s="264"/>
    </row>
    <row r="99" spans="1:17" ht="43.2" x14ac:dyDescent="0.3">
      <c r="A99" s="259" t="s">
        <v>737</v>
      </c>
      <c r="B99" s="260" t="s">
        <v>904</v>
      </c>
      <c r="C99" s="260" t="s">
        <v>997</v>
      </c>
      <c r="D99" s="260" t="s">
        <v>998</v>
      </c>
      <c r="E99" s="269" t="s">
        <v>239</v>
      </c>
      <c r="F99" s="269" t="s">
        <v>240</v>
      </c>
      <c r="G99" s="269" t="s">
        <v>241</v>
      </c>
      <c r="H99" s="262" t="s">
        <v>739</v>
      </c>
      <c r="I99" s="262" t="s">
        <v>32</v>
      </c>
      <c r="J99" s="262" t="s">
        <v>10</v>
      </c>
      <c r="K99" s="262" t="s">
        <v>763</v>
      </c>
      <c r="L99" s="262" t="s">
        <v>764</v>
      </c>
      <c r="M99" s="260" t="s">
        <v>994</v>
      </c>
      <c r="N99" s="260"/>
      <c r="O99" s="262" t="s">
        <v>235</v>
      </c>
      <c r="P99" s="269" t="s">
        <v>744</v>
      </c>
      <c r="Q99" s="261"/>
    </row>
    <row r="100" spans="1:17" ht="43.2" x14ac:dyDescent="0.3">
      <c r="A100" s="259" t="s">
        <v>737</v>
      </c>
      <c r="B100" s="263" t="s">
        <v>1262</v>
      </c>
      <c r="C100" s="263" t="s">
        <v>999</v>
      </c>
      <c r="D100" s="263" t="s">
        <v>1000</v>
      </c>
      <c r="E100" s="271" t="s">
        <v>242</v>
      </c>
      <c r="F100" s="271" t="s">
        <v>243</v>
      </c>
      <c r="G100" s="271" t="s">
        <v>244</v>
      </c>
      <c r="H100" s="265" t="s">
        <v>809</v>
      </c>
      <c r="I100" s="265" t="s">
        <v>32</v>
      </c>
      <c r="J100" s="265" t="s">
        <v>10</v>
      </c>
      <c r="K100" s="265" t="s">
        <v>763</v>
      </c>
      <c r="L100" s="265" t="s">
        <v>764</v>
      </c>
      <c r="M100" s="263" t="s">
        <v>994</v>
      </c>
      <c r="N100" s="263" t="s">
        <v>755</v>
      </c>
      <c r="O100" s="265"/>
      <c r="P100" s="271" t="s">
        <v>744</v>
      </c>
      <c r="Q100" s="264"/>
    </row>
    <row r="101" spans="1:17" ht="43.2" x14ac:dyDescent="0.3">
      <c r="A101" s="259" t="s">
        <v>737</v>
      </c>
      <c r="B101" s="260" t="s">
        <v>1262</v>
      </c>
      <c r="C101" s="260" t="s">
        <v>1001</v>
      </c>
      <c r="D101" s="260" t="s">
        <v>1002</v>
      </c>
      <c r="E101" s="269" t="s">
        <v>245</v>
      </c>
      <c r="F101" s="269" t="s">
        <v>246</v>
      </c>
      <c r="G101" s="269" t="s">
        <v>247</v>
      </c>
      <c r="H101" s="262" t="s">
        <v>809</v>
      </c>
      <c r="I101" s="262" t="s">
        <v>32</v>
      </c>
      <c r="J101" s="262" t="s">
        <v>10</v>
      </c>
      <c r="K101" s="262" t="s">
        <v>763</v>
      </c>
      <c r="L101" s="262" t="s">
        <v>764</v>
      </c>
      <c r="M101" s="260" t="s">
        <v>994</v>
      </c>
      <c r="N101" s="260" t="s">
        <v>755</v>
      </c>
      <c r="O101" s="262"/>
      <c r="P101" s="269" t="s">
        <v>744</v>
      </c>
      <c r="Q101" s="261"/>
    </row>
    <row r="102" spans="1:17" ht="43.2" x14ac:dyDescent="0.3">
      <c r="A102" s="259" t="s">
        <v>737</v>
      </c>
      <c r="B102" s="263" t="s">
        <v>1262</v>
      </c>
      <c r="C102" s="263" t="s">
        <v>1003</v>
      </c>
      <c r="D102" s="263" t="s">
        <v>1004</v>
      </c>
      <c r="E102" s="271" t="s">
        <v>248</v>
      </c>
      <c r="F102" s="271" t="s">
        <v>249</v>
      </c>
      <c r="G102" s="271" t="s">
        <v>250</v>
      </c>
      <c r="H102" s="265" t="s">
        <v>809</v>
      </c>
      <c r="I102" s="265" t="s">
        <v>32</v>
      </c>
      <c r="J102" s="265" t="s">
        <v>10</v>
      </c>
      <c r="K102" s="265" t="s">
        <v>763</v>
      </c>
      <c r="L102" s="265" t="s">
        <v>764</v>
      </c>
      <c r="M102" s="263" t="s">
        <v>994</v>
      </c>
      <c r="N102" s="263" t="s">
        <v>755</v>
      </c>
      <c r="O102" s="265"/>
      <c r="P102" s="271" t="s">
        <v>744</v>
      </c>
      <c r="Q102" s="264"/>
    </row>
    <row r="103" spans="1:17" ht="43.2" x14ac:dyDescent="0.3">
      <c r="A103" s="259" t="s">
        <v>737</v>
      </c>
      <c r="B103" s="260" t="s">
        <v>1262</v>
      </c>
      <c r="C103" s="260" t="s">
        <v>1006</v>
      </c>
      <c r="D103" s="260" t="s">
        <v>1007</v>
      </c>
      <c r="E103" s="269" t="s">
        <v>251</v>
      </c>
      <c r="F103" s="269" t="s">
        <v>252</v>
      </c>
      <c r="G103" s="269" t="s">
        <v>253</v>
      </c>
      <c r="H103" s="262" t="s">
        <v>809</v>
      </c>
      <c r="I103" s="262" t="s">
        <v>32</v>
      </c>
      <c r="J103" s="262" t="s">
        <v>10</v>
      </c>
      <c r="K103" s="262" t="s">
        <v>763</v>
      </c>
      <c r="L103" s="262" t="s">
        <v>764</v>
      </c>
      <c r="M103" s="260" t="s">
        <v>994</v>
      </c>
      <c r="N103" s="260" t="s">
        <v>755</v>
      </c>
      <c r="O103" s="262"/>
      <c r="P103" s="269" t="s">
        <v>744</v>
      </c>
      <c r="Q103" s="261"/>
    </row>
    <row r="104" spans="1:17" ht="43.2" x14ac:dyDescent="0.3">
      <c r="A104" s="259" t="s">
        <v>737</v>
      </c>
      <c r="B104" s="263" t="s">
        <v>1262</v>
      </c>
      <c r="C104" s="263" t="s">
        <v>1008</v>
      </c>
      <c r="D104" s="263" t="s">
        <v>1009</v>
      </c>
      <c r="E104" s="271" t="s">
        <v>254</v>
      </c>
      <c r="F104" s="271" t="s">
        <v>255</v>
      </c>
      <c r="G104" s="271" t="s">
        <v>256</v>
      </c>
      <c r="H104" s="265" t="s">
        <v>809</v>
      </c>
      <c r="I104" s="265" t="s">
        <v>32</v>
      </c>
      <c r="J104" s="265" t="s">
        <v>10</v>
      </c>
      <c r="K104" s="265" t="s">
        <v>763</v>
      </c>
      <c r="L104" s="265" t="s">
        <v>764</v>
      </c>
      <c r="M104" s="263" t="s">
        <v>994</v>
      </c>
      <c r="N104" s="263" t="s">
        <v>755</v>
      </c>
      <c r="O104" s="265"/>
      <c r="P104" s="271" t="s">
        <v>744</v>
      </c>
      <c r="Q104" s="264"/>
    </row>
    <row r="105" spans="1:17" ht="43.2" x14ac:dyDescent="0.3">
      <c r="A105" s="259" t="s">
        <v>737</v>
      </c>
      <c r="B105" s="260" t="s">
        <v>1262</v>
      </c>
      <c r="C105" s="260" t="s">
        <v>1010</v>
      </c>
      <c r="D105" s="260" t="s">
        <v>1011</v>
      </c>
      <c r="E105" s="269" t="s">
        <v>257</v>
      </c>
      <c r="F105" s="269" t="s">
        <v>258</v>
      </c>
      <c r="G105" s="269" t="s">
        <v>259</v>
      </c>
      <c r="H105" s="262" t="s">
        <v>809</v>
      </c>
      <c r="I105" s="262" t="s">
        <v>32</v>
      </c>
      <c r="J105" s="262" t="s">
        <v>10</v>
      </c>
      <c r="K105" s="262" t="s">
        <v>763</v>
      </c>
      <c r="L105" s="262" t="s">
        <v>764</v>
      </c>
      <c r="M105" s="260" t="s">
        <v>994</v>
      </c>
      <c r="N105" s="260" t="s">
        <v>755</v>
      </c>
      <c r="O105" s="262"/>
      <c r="P105" s="269" t="s">
        <v>744</v>
      </c>
      <c r="Q105" s="261"/>
    </row>
    <row r="106" spans="1:17" ht="43.2" x14ac:dyDescent="0.3">
      <c r="A106" s="259" t="s">
        <v>737</v>
      </c>
      <c r="B106" s="263" t="s">
        <v>1005</v>
      </c>
      <c r="C106" s="263" t="s">
        <v>1012</v>
      </c>
      <c r="D106" s="263" t="s">
        <v>1013</v>
      </c>
      <c r="E106" s="271" t="s">
        <v>260</v>
      </c>
      <c r="F106" s="271" t="s">
        <v>261</v>
      </c>
      <c r="G106" s="271" t="s">
        <v>262</v>
      </c>
      <c r="H106" s="265" t="s">
        <v>809</v>
      </c>
      <c r="I106" s="265" t="s">
        <v>32</v>
      </c>
      <c r="J106" s="265" t="s">
        <v>18</v>
      </c>
      <c r="K106" s="265" t="s">
        <v>763</v>
      </c>
      <c r="L106" s="265" t="s">
        <v>764</v>
      </c>
      <c r="M106" s="263" t="s">
        <v>994</v>
      </c>
      <c r="N106" s="263" t="s">
        <v>755</v>
      </c>
      <c r="O106" s="265"/>
      <c r="P106" s="271" t="s">
        <v>744</v>
      </c>
      <c r="Q106" s="264"/>
    </row>
    <row r="107" spans="1:17" ht="43.2" x14ac:dyDescent="0.3">
      <c r="A107" s="259" t="s">
        <v>737</v>
      </c>
      <c r="B107" s="261"/>
      <c r="C107" s="260" t="s">
        <v>1278</v>
      </c>
      <c r="D107" s="260"/>
      <c r="E107" s="269" t="s">
        <v>1279</v>
      </c>
      <c r="F107" s="269" t="s">
        <v>1280</v>
      </c>
      <c r="G107" s="269" t="s">
        <v>1281</v>
      </c>
      <c r="H107" s="262" t="s">
        <v>809</v>
      </c>
      <c r="I107" s="262" t="s">
        <v>32</v>
      </c>
      <c r="J107" s="262" t="s">
        <v>10</v>
      </c>
      <c r="K107" s="262" t="s">
        <v>763</v>
      </c>
      <c r="L107" s="262" t="s">
        <v>764</v>
      </c>
      <c r="M107" s="260" t="s">
        <v>1018</v>
      </c>
      <c r="N107" s="260" t="s">
        <v>755</v>
      </c>
      <c r="O107" s="262" t="s">
        <v>1282</v>
      </c>
      <c r="P107" s="269" t="s">
        <v>744</v>
      </c>
      <c r="Q107" s="261"/>
    </row>
    <row r="108" spans="1:17" ht="57.6" x14ac:dyDescent="0.3">
      <c r="A108" s="259" t="s">
        <v>737</v>
      </c>
      <c r="B108" s="264"/>
      <c r="C108" s="263" t="s">
        <v>1014</v>
      </c>
      <c r="D108" s="263"/>
      <c r="E108" s="271" t="s">
        <v>1015</v>
      </c>
      <c r="F108" s="271" t="s">
        <v>1016</v>
      </c>
      <c r="G108" s="271" t="s">
        <v>1017</v>
      </c>
      <c r="H108" s="265" t="s">
        <v>809</v>
      </c>
      <c r="I108" s="265" t="s">
        <v>32</v>
      </c>
      <c r="J108" s="265" t="s">
        <v>10</v>
      </c>
      <c r="K108" s="265" t="s">
        <v>763</v>
      </c>
      <c r="L108" s="265" t="s">
        <v>764</v>
      </c>
      <c r="M108" s="263" t="s">
        <v>1018</v>
      </c>
      <c r="N108" s="263" t="s">
        <v>743</v>
      </c>
      <c r="O108" s="265" t="s">
        <v>1019</v>
      </c>
      <c r="P108" s="271" t="s">
        <v>744</v>
      </c>
      <c r="Q108" s="264"/>
    </row>
    <row r="109" spans="1:17" ht="57.6" x14ac:dyDescent="0.3">
      <c r="A109" s="259" t="s">
        <v>737</v>
      </c>
      <c r="B109" s="261"/>
      <c r="C109" s="260" t="s">
        <v>1283</v>
      </c>
      <c r="D109" s="260"/>
      <c r="E109" s="269" t="s">
        <v>1284</v>
      </c>
      <c r="F109" s="269" t="s">
        <v>1285</v>
      </c>
      <c r="G109" s="269" t="s">
        <v>1286</v>
      </c>
      <c r="H109" s="262" t="s">
        <v>809</v>
      </c>
      <c r="I109" s="262" t="s">
        <v>32</v>
      </c>
      <c r="J109" s="262" t="s">
        <v>10</v>
      </c>
      <c r="K109" s="262" t="s">
        <v>926</v>
      </c>
      <c r="L109" s="262"/>
      <c r="M109" s="260" t="s">
        <v>1018</v>
      </c>
      <c r="N109" s="260" t="s">
        <v>755</v>
      </c>
      <c r="O109" s="262"/>
      <c r="P109" s="269" t="s">
        <v>744</v>
      </c>
      <c r="Q109" s="261"/>
    </row>
    <row r="110" spans="1:17" ht="57.6" x14ac:dyDescent="0.3">
      <c r="A110" s="259" t="s">
        <v>737</v>
      </c>
      <c r="B110" s="264"/>
      <c r="C110" s="263" t="s">
        <v>1287</v>
      </c>
      <c r="D110" s="263"/>
      <c r="E110" s="271" t="s">
        <v>1288</v>
      </c>
      <c r="F110" s="271" t="s">
        <v>1289</v>
      </c>
      <c r="G110" s="271" t="s">
        <v>1290</v>
      </c>
      <c r="H110" s="265" t="s">
        <v>809</v>
      </c>
      <c r="I110" s="265" t="s">
        <v>32</v>
      </c>
      <c r="J110" s="265" t="s">
        <v>10</v>
      </c>
      <c r="K110" s="265" t="s">
        <v>740</v>
      </c>
      <c r="L110" s="265" t="s">
        <v>801</v>
      </c>
      <c r="M110" s="263" t="s">
        <v>1018</v>
      </c>
      <c r="N110" s="263" t="s">
        <v>755</v>
      </c>
      <c r="O110" s="265" t="s">
        <v>1282</v>
      </c>
      <c r="P110" s="271" t="s">
        <v>744</v>
      </c>
      <c r="Q110" s="264"/>
    </row>
    <row r="111" spans="1:17" ht="43.2" x14ac:dyDescent="0.3">
      <c r="A111" s="259" t="s">
        <v>737</v>
      </c>
      <c r="B111" s="261"/>
      <c r="C111" s="260" t="s">
        <v>1291</v>
      </c>
      <c r="D111" s="260"/>
      <c r="E111" s="269" t="s">
        <v>1292</v>
      </c>
      <c r="F111" s="269" t="s">
        <v>1293</v>
      </c>
      <c r="G111" s="269" t="s">
        <v>1294</v>
      </c>
      <c r="H111" s="262" t="s">
        <v>809</v>
      </c>
      <c r="I111" s="262" t="s">
        <v>32</v>
      </c>
      <c r="J111" s="262" t="s">
        <v>10</v>
      </c>
      <c r="K111" s="262" t="s">
        <v>797</v>
      </c>
      <c r="L111" s="262" t="s">
        <v>741</v>
      </c>
      <c r="M111" s="260" t="s">
        <v>1018</v>
      </c>
      <c r="N111" s="260" t="s">
        <v>755</v>
      </c>
      <c r="O111" s="262" t="s">
        <v>1282</v>
      </c>
      <c r="P111" s="269" t="s">
        <v>744</v>
      </c>
      <c r="Q111" s="261"/>
    </row>
    <row r="112" spans="1:17" ht="57.6" x14ac:dyDescent="0.3">
      <c r="A112" s="259" t="s">
        <v>737</v>
      </c>
      <c r="B112" s="264"/>
      <c r="C112" s="263" t="s">
        <v>1021</v>
      </c>
      <c r="D112" s="263"/>
      <c r="E112" s="271" t="s">
        <v>1022</v>
      </c>
      <c r="F112" s="271" t="s">
        <v>1023</v>
      </c>
      <c r="G112" s="271" t="s">
        <v>1024</v>
      </c>
      <c r="H112" s="265" t="s">
        <v>809</v>
      </c>
      <c r="I112" s="265" t="s">
        <v>32</v>
      </c>
      <c r="J112" s="265" t="s">
        <v>10</v>
      </c>
      <c r="K112" s="265" t="s">
        <v>763</v>
      </c>
      <c r="L112" s="265" t="s">
        <v>751</v>
      </c>
      <c r="M112" s="263" t="s">
        <v>1018</v>
      </c>
      <c r="N112" s="263" t="s">
        <v>755</v>
      </c>
      <c r="O112" s="265" t="s">
        <v>1019</v>
      </c>
      <c r="P112" s="271" t="s">
        <v>744</v>
      </c>
      <c r="Q112" s="264"/>
    </row>
    <row r="113" spans="1:17" ht="57.6" x14ac:dyDescent="0.3">
      <c r="A113" s="259" t="s">
        <v>737</v>
      </c>
      <c r="B113" s="261"/>
      <c r="C113" s="260" t="s">
        <v>1025</v>
      </c>
      <c r="D113" s="260"/>
      <c r="E113" s="269" t="s">
        <v>1026</v>
      </c>
      <c r="F113" s="269" t="s">
        <v>1027</v>
      </c>
      <c r="G113" s="269" t="s">
        <v>1028</v>
      </c>
      <c r="H113" s="262" t="s">
        <v>809</v>
      </c>
      <c r="I113" s="262" t="s">
        <v>32</v>
      </c>
      <c r="J113" s="262" t="s">
        <v>10</v>
      </c>
      <c r="K113" s="262" t="s">
        <v>1142</v>
      </c>
      <c r="L113" s="262" t="s">
        <v>798</v>
      </c>
      <c r="M113" s="260" t="s">
        <v>1018</v>
      </c>
      <c r="N113" s="260" t="s">
        <v>755</v>
      </c>
      <c r="O113" s="262" t="s">
        <v>1019</v>
      </c>
      <c r="P113" s="269" t="s">
        <v>744</v>
      </c>
      <c r="Q113" s="261"/>
    </row>
    <row r="114" spans="1:17" ht="100.8" x14ac:dyDescent="0.3">
      <c r="A114" s="259" t="s">
        <v>737</v>
      </c>
      <c r="B114" s="270">
        <v>45098</v>
      </c>
      <c r="C114" s="263"/>
      <c r="D114" s="263" t="s">
        <v>1029</v>
      </c>
      <c r="E114" s="271" t="s">
        <v>263</v>
      </c>
      <c r="F114" s="271" t="s">
        <v>264</v>
      </c>
      <c r="G114" s="271" t="s">
        <v>265</v>
      </c>
      <c r="H114" s="265" t="s">
        <v>739</v>
      </c>
      <c r="I114" s="265" t="s">
        <v>9</v>
      </c>
      <c r="J114" s="265" t="s">
        <v>10</v>
      </c>
      <c r="K114" s="265" t="s">
        <v>740</v>
      </c>
      <c r="L114" s="265" t="s">
        <v>801</v>
      </c>
      <c r="M114" s="263" t="s">
        <v>1030</v>
      </c>
      <c r="N114" s="263" t="s">
        <v>743</v>
      </c>
      <c r="O114" s="265" t="s">
        <v>266</v>
      </c>
      <c r="P114" s="271" t="s">
        <v>744</v>
      </c>
      <c r="Q114" s="264"/>
    </row>
    <row r="115" spans="1:17" ht="100.8" x14ac:dyDescent="0.3">
      <c r="A115" s="259" t="s">
        <v>737</v>
      </c>
      <c r="B115" s="268">
        <v>45098</v>
      </c>
      <c r="C115" s="260"/>
      <c r="D115" s="260" t="s">
        <v>1031</v>
      </c>
      <c r="E115" s="269" t="s">
        <v>267</v>
      </c>
      <c r="F115" s="269" t="s">
        <v>268</v>
      </c>
      <c r="G115" s="269" t="s">
        <v>269</v>
      </c>
      <c r="H115" s="262" t="s">
        <v>739</v>
      </c>
      <c r="I115" s="262" t="s">
        <v>9</v>
      </c>
      <c r="J115" s="262" t="s">
        <v>18</v>
      </c>
      <c r="K115" s="262" t="s">
        <v>740</v>
      </c>
      <c r="L115" s="262" t="s">
        <v>801</v>
      </c>
      <c r="M115" s="260" t="s">
        <v>1030</v>
      </c>
      <c r="N115" s="260" t="s">
        <v>743</v>
      </c>
      <c r="O115" s="262" t="s">
        <v>266</v>
      </c>
      <c r="P115" s="269" t="s">
        <v>744</v>
      </c>
      <c r="Q115" s="261"/>
    </row>
    <row r="116" spans="1:17" ht="100.8" x14ac:dyDescent="0.3">
      <c r="A116" s="259" t="s">
        <v>737</v>
      </c>
      <c r="B116" s="270">
        <v>45098</v>
      </c>
      <c r="C116" s="263"/>
      <c r="D116" s="263" t="s">
        <v>1032</v>
      </c>
      <c r="E116" s="271" t="s">
        <v>270</v>
      </c>
      <c r="F116" s="271" t="s">
        <v>271</v>
      </c>
      <c r="G116" s="271" t="s">
        <v>272</v>
      </c>
      <c r="H116" s="265" t="s">
        <v>739</v>
      </c>
      <c r="I116" s="265" t="s">
        <v>9</v>
      </c>
      <c r="J116" s="265" t="s">
        <v>10</v>
      </c>
      <c r="K116" s="265" t="s">
        <v>740</v>
      </c>
      <c r="L116" s="265" t="s">
        <v>801</v>
      </c>
      <c r="M116" s="263" t="s">
        <v>1030</v>
      </c>
      <c r="N116" s="263" t="s">
        <v>743</v>
      </c>
      <c r="O116" s="265" t="s">
        <v>266</v>
      </c>
      <c r="P116" s="271" t="s">
        <v>744</v>
      </c>
      <c r="Q116" s="264"/>
    </row>
    <row r="117" spans="1:17" ht="100.8" x14ac:dyDescent="0.3">
      <c r="A117" s="259" t="s">
        <v>737</v>
      </c>
      <c r="B117" s="260" t="s">
        <v>874</v>
      </c>
      <c r="C117" s="260"/>
      <c r="D117" s="260" t="s">
        <v>1033</v>
      </c>
      <c r="E117" s="269" t="s">
        <v>273</v>
      </c>
      <c r="F117" s="269" t="s">
        <v>274</v>
      </c>
      <c r="G117" s="269" t="s">
        <v>275</v>
      </c>
      <c r="H117" s="262" t="s">
        <v>739</v>
      </c>
      <c r="I117" s="262" t="s">
        <v>9</v>
      </c>
      <c r="J117" s="262" t="s">
        <v>10</v>
      </c>
      <c r="K117" s="262" t="s">
        <v>740</v>
      </c>
      <c r="L117" s="262" t="s">
        <v>801</v>
      </c>
      <c r="M117" s="260" t="s">
        <v>1030</v>
      </c>
      <c r="N117" s="260" t="s">
        <v>743</v>
      </c>
      <c r="O117" s="262" t="s">
        <v>266</v>
      </c>
      <c r="P117" s="269" t="s">
        <v>744</v>
      </c>
      <c r="Q117" s="261"/>
    </row>
    <row r="118" spans="1:17" ht="100.8" x14ac:dyDescent="0.3">
      <c r="A118" s="259" t="s">
        <v>737</v>
      </c>
      <c r="B118" s="270">
        <v>45098</v>
      </c>
      <c r="C118" s="263"/>
      <c r="D118" s="263" t="s">
        <v>1034</v>
      </c>
      <c r="E118" s="271" t="s">
        <v>276</v>
      </c>
      <c r="F118" s="271" t="s">
        <v>277</v>
      </c>
      <c r="G118" s="271" t="s">
        <v>278</v>
      </c>
      <c r="H118" s="265" t="s">
        <v>739</v>
      </c>
      <c r="I118" s="265" t="s">
        <v>9</v>
      </c>
      <c r="J118" s="265" t="s">
        <v>18</v>
      </c>
      <c r="K118" s="265" t="s">
        <v>740</v>
      </c>
      <c r="L118" s="265" t="s">
        <v>801</v>
      </c>
      <c r="M118" s="263" t="s">
        <v>1030</v>
      </c>
      <c r="N118" s="263" t="s">
        <v>743</v>
      </c>
      <c r="O118" s="265" t="s">
        <v>266</v>
      </c>
      <c r="P118" s="271" t="s">
        <v>744</v>
      </c>
      <c r="Q118" s="264"/>
    </row>
    <row r="119" spans="1:17" ht="100.8" x14ac:dyDescent="0.3">
      <c r="A119" s="259" t="s">
        <v>737</v>
      </c>
      <c r="B119" s="268">
        <v>45098</v>
      </c>
      <c r="C119" s="260"/>
      <c r="D119" s="260" t="s">
        <v>1035</v>
      </c>
      <c r="E119" s="269" t="s">
        <v>279</v>
      </c>
      <c r="F119" s="269" t="s">
        <v>280</v>
      </c>
      <c r="G119" s="269" t="s">
        <v>281</v>
      </c>
      <c r="H119" s="262" t="s">
        <v>739</v>
      </c>
      <c r="I119" s="262" t="s">
        <v>9</v>
      </c>
      <c r="J119" s="262" t="s">
        <v>18</v>
      </c>
      <c r="K119" s="262" t="s">
        <v>740</v>
      </c>
      <c r="L119" s="262" t="s">
        <v>801</v>
      </c>
      <c r="M119" s="260" t="s">
        <v>1030</v>
      </c>
      <c r="N119" s="260" t="s">
        <v>743</v>
      </c>
      <c r="O119" s="262" t="s">
        <v>266</v>
      </c>
      <c r="P119" s="269" t="s">
        <v>744</v>
      </c>
      <c r="Q119" s="261"/>
    </row>
    <row r="120" spans="1:17" ht="100.8" x14ac:dyDescent="0.3">
      <c r="A120" s="259" t="s">
        <v>737</v>
      </c>
      <c r="B120" s="270">
        <v>45098</v>
      </c>
      <c r="C120" s="263"/>
      <c r="D120" s="263" t="s">
        <v>1036</v>
      </c>
      <c r="E120" s="271" t="s">
        <v>282</v>
      </c>
      <c r="F120" s="271" t="s">
        <v>283</v>
      </c>
      <c r="G120" s="271" t="s">
        <v>284</v>
      </c>
      <c r="H120" s="265" t="s">
        <v>739</v>
      </c>
      <c r="I120" s="265" t="s">
        <v>9</v>
      </c>
      <c r="J120" s="265" t="s">
        <v>10</v>
      </c>
      <c r="K120" s="265" t="s">
        <v>740</v>
      </c>
      <c r="L120" s="265" t="s">
        <v>801</v>
      </c>
      <c r="M120" s="263" t="s">
        <v>1030</v>
      </c>
      <c r="N120" s="263" t="s">
        <v>743</v>
      </c>
      <c r="O120" s="265" t="s">
        <v>266</v>
      </c>
      <c r="P120" s="271" t="s">
        <v>744</v>
      </c>
      <c r="Q120" s="264"/>
    </row>
    <row r="121" spans="1:17" ht="100.8" x14ac:dyDescent="0.3">
      <c r="A121" s="259" t="s">
        <v>737</v>
      </c>
      <c r="B121" s="260" t="s">
        <v>1037</v>
      </c>
      <c r="C121" s="260"/>
      <c r="D121" s="260" t="s">
        <v>1038</v>
      </c>
      <c r="E121" s="269" t="s">
        <v>285</v>
      </c>
      <c r="F121" s="269" t="s">
        <v>286</v>
      </c>
      <c r="G121" s="269" t="s">
        <v>287</v>
      </c>
      <c r="H121" s="262" t="s">
        <v>739</v>
      </c>
      <c r="I121" s="262" t="s">
        <v>9</v>
      </c>
      <c r="J121" s="262" t="s">
        <v>18</v>
      </c>
      <c r="K121" s="262" t="s">
        <v>740</v>
      </c>
      <c r="L121" s="262" t="s">
        <v>801</v>
      </c>
      <c r="M121" s="260" t="s">
        <v>1030</v>
      </c>
      <c r="N121" s="260" t="s">
        <v>743</v>
      </c>
      <c r="O121" s="262" t="s">
        <v>266</v>
      </c>
      <c r="P121" s="269" t="s">
        <v>744</v>
      </c>
      <c r="Q121" s="261"/>
    </row>
    <row r="122" spans="1:17" ht="100.8" x14ac:dyDescent="0.3">
      <c r="A122" s="259" t="s">
        <v>737</v>
      </c>
      <c r="B122" s="263" t="s">
        <v>1039</v>
      </c>
      <c r="C122" s="263"/>
      <c r="D122" s="263" t="s">
        <v>1040</v>
      </c>
      <c r="E122" s="271" t="s">
        <v>288</v>
      </c>
      <c r="F122" s="271" t="s">
        <v>289</v>
      </c>
      <c r="G122" s="271" t="s">
        <v>290</v>
      </c>
      <c r="H122" s="265" t="s">
        <v>739</v>
      </c>
      <c r="I122" s="265" t="s">
        <v>9</v>
      </c>
      <c r="J122" s="265" t="s">
        <v>10</v>
      </c>
      <c r="K122" s="265" t="s">
        <v>740</v>
      </c>
      <c r="L122" s="265" t="s">
        <v>801</v>
      </c>
      <c r="M122" s="263" t="s">
        <v>1030</v>
      </c>
      <c r="N122" s="263" t="s">
        <v>743</v>
      </c>
      <c r="O122" s="265" t="s">
        <v>266</v>
      </c>
      <c r="P122" s="271" t="s">
        <v>744</v>
      </c>
      <c r="Q122" s="264"/>
    </row>
    <row r="123" spans="1:17" ht="100.8" x14ac:dyDescent="0.3">
      <c r="A123" s="259" t="s">
        <v>737</v>
      </c>
      <c r="B123" s="260" t="s">
        <v>1041</v>
      </c>
      <c r="C123" s="260"/>
      <c r="D123" s="260" t="s">
        <v>1042</v>
      </c>
      <c r="E123" s="269" t="s">
        <v>291</v>
      </c>
      <c r="F123" s="269" t="s">
        <v>292</v>
      </c>
      <c r="G123" s="269" t="s">
        <v>580</v>
      </c>
      <c r="H123" s="262" t="s">
        <v>739</v>
      </c>
      <c r="I123" s="262" t="s">
        <v>9</v>
      </c>
      <c r="J123" s="262" t="s">
        <v>10</v>
      </c>
      <c r="K123" s="262" t="s">
        <v>740</v>
      </c>
      <c r="L123" s="262" t="s">
        <v>801</v>
      </c>
      <c r="M123" s="260" t="s">
        <v>1030</v>
      </c>
      <c r="N123" s="260" t="s">
        <v>743</v>
      </c>
      <c r="O123" s="262" t="s">
        <v>266</v>
      </c>
      <c r="P123" s="269" t="s">
        <v>744</v>
      </c>
      <c r="Q123" s="261"/>
    </row>
    <row r="124" spans="1:17" ht="100.8" x14ac:dyDescent="0.3">
      <c r="A124" s="259" t="s">
        <v>737</v>
      </c>
      <c r="B124" s="270">
        <v>45098</v>
      </c>
      <c r="C124" s="263"/>
      <c r="D124" s="263" t="s">
        <v>1043</v>
      </c>
      <c r="E124" s="271" t="s">
        <v>293</v>
      </c>
      <c r="F124" s="271" t="s">
        <v>294</v>
      </c>
      <c r="G124" s="271" t="s">
        <v>295</v>
      </c>
      <c r="H124" s="265" t="s">
        <v>739</v>
      </c>
      <c r="I124" s="265" t="s">
        <v>9</v>
      </c>
      <c r="J124" s="265" t="s">
        <v>10</v>
      </c>
      <c r="K124" s="265" t="s">
        <v>740</v>
      </c>
      <c r="L124" s="265" t="s">
        <v>801</v>
      </c>
      <c r="M124" s="263" t="s">
        <v>1030</v>
      </c>
      <c r="N124" s="263" t="s">
        <v>743</v>
      </c>
      <c r="O124" s="265" t="s">
        <v>266</v>
      </c>
      <c r="P124" s="271" t="s">
        <v>744</v>
      </c>
      <c r="Q124" s="264"/>
    </row>
    <row r="125" spans="1:17" ht="100.8" x14ac:dyDescent="0.3">
      <c r="A125" s="259" t="s">
        <v>737</v>
      </c>
      <c r="B125" s="268">
        <v>45098</v>
      </c>
      <c r="C125" s="260"/>
      <c r="D125" s="260" t="s">
        <v>1044</v>
      </c>
      <c r="E125" s="269" t="s">
        <v>296</v>
      </c>
      <c r="F125" s="269" t="s">
        <v>297</v>
      </c>
      <c r="G125" s="269" t="s">
        <v>298</v>
      </c>
      <c r="H125" s="262" t="s">
        <v>739</v>
      </c>
      <c r="I125" s="262" t="s">
        <v>9</v>
      </c>
      <c r="J125" s="262" t="s">
        <v>18</v>
      </c>
      <c r="K125" s="262" t="s">
        <v>740</v>
      </c>
      <c r="L125" s="262" t="s">
        <v>801</v>
      </c>
      <c r="M125" s="260" t="s">
        <v>1030</v>
      </c>
      <c r="N125" s="260" t="s">
        <v>743</v>
      </c>
      <c r="O125" s="262" t="s">
        <v>266</v>
      </c>
      <c r="P125" s="269" t="s">
        <v>744</v>
      </c>
      <c r="Q125" s="261"/>
    </row>
    <row r="126" spans="1:17" ht="100.8" x14ac:dyDescent="0.3">
      <c r="A126" s="259" t="s">
        <v>737</v>
      </c>
      <c r="B126" s="270">
        <v>45098</v>
      </c>
      <c r="C126" s="263"/>
      <c r="D126" s="263" t="s">
        <v>1045</v>
      </c>
      <c r="E126" s="271" t="s">
        <v>299</v>
      </c>
      <c r="F126" s="271" t="s">
        <v>300</v>
      </c>
      <c r="G126" s="271" t="s">
        <v>301</v>
      </c>
      <c r="H126" s="265" t="s">
        <v>739</v>
      </c>
      <c r="I126" s="265" t="s">
        <v>9</v>
      </c>
      <c r="J126" s="265" t="s">
        <v>10</v>
      </c>
      <c r="K126" s="265" t="s">
        <v>740</v>
      </c>
      <c r="L126" s="265" t="s">
        <v>801</v>
      </c>
      <c r="M126" s="263" t="s">
        <v>1030</v>
      </c>
      <c r="N126" s="263" t="s">
        <v>743</v>
      </c>
      <c r="O126" s="265" t="s">
        <v>266</v>
      </c>
      <c r="P126" s="271" t="s">
        <v>744</v>
      </c>
      <c r="Q126" s="264"/>
    </row>
    <row r="127" spans="1:17" ht="100.8" x14ac:dyDescent="0.3">
      <c r="A127" s="259" t="s">
        <v>737</v>
      </c>
      <c r="B127" s="268">
        <v>45098</v>
      </c>
      <c r="C127" s="260"/>
      <c r="D127" s="260" t="s">
        <v>1046</v>
      </c>
      <c r="E127" s="269" t="s">
        <v>302</v>
      </c>
      <c r="F127" s="269" t="s">
        <v>303</v>
      </c>
      <c r="G127" s="269" t="s">
        <v>304</v>
      </c>
      <c r="H127" s="262" t="s">
        <v>739</v>
      </c>
      <c r="I127" s="262" t="s">
        <v>9</v>
      </c>
      <c r="J127" s="262" t="s">
        <v>18</v>
      </c>
      <c r="K127" s="262" t="s">
        <v>740</v>
      </c>
      <c r="L127" s="262" t="s">
        <v>801</v>
      </c>
      <c r="M127" s="260" t="s">
        <v>1030</v>
      </c>
      <c r="N127" s="260" t="s">
        <v>743</v>
      </c>
      <c r="O127" s="262" t="s">
        <v>266</v>
      </c>
      <c r="P127" s="269" t="s">
        <v>744</v>
      </c>
      <c r="Q127" s="261"/>
    </row>
    <row r="128" spans="1:17" ht="100.8" x14ac:dyDescent="0.3">
      <c r="A128" s="259" t="s">
        <v>737</v>
      </c>
      <c r="B128" s="270">
        <v>45098</v>
      </c>
      <c r="C128" s="263"/>
      <c r="D128" s="263" t="s">
        <v>1047</v>
      </c>
      <c r="E128" s="271" t="s">
        <v>305</v>
      </c>
      <c r="F128" s="271" t="s">
        <v>306</v>
      </c>
      <c r="G128" s="271" t="s">
        <v>307</v>
      </c>
      <c r="H128" s="265" t="s">
        <v>739</v>
      </c>
      <c r="I128" s="265" t="s">
        <v>9</v>
      </c>
      <c r="J128" s="265" t="s">
        <v>10</v>
      </c>
      <c r="K128" s="265" t="s">
        <v>740</v>
      </c>
      <c r="L128" s="265" t="s">
        <v>801</v>
      </c>
      <c r="M128" s="263" t="s">
        <v>1030</v>
      </c>
      <c r="N128" s="263" t="s">
        <v>743</v>
      </c>
      <c r="O128" s="265" t="s">
        <v>266</v>
      </c>
      <c r="P128" s="271" t="s">
        <v>744</v>
      </c>
      <c r="Q128" s="264"/>
    </row>
    <row r="129" spans="1:17" ht="100.8" x14ac:dyDescent="0.3">
      <c r="A129" s="259" t="s">
        <v>737</v>
      </c>
      <c r="B129" s="268">
        <v>45098</v>
      </c>
      <c r="C129" s="260"/>
      <c r="D129" s="260" t="s">
        <v>1048</v>
      </c>
      <c r="E129" s="269" t="s">
        <v>308</v>
      </c>
      <c r="F129" s="269" t="s">
        <v>309</v>
      </c>
      <c r="G129" s="269" t="s">
        <v>310</v>
      </c>
      <c r="H129" s="262" t="s">
        <v>739</v>
      </c>
      <c r="I129" s="262" t="s">
        <v>9</v>
      </c>
      <c r="J129" s="262" t="s">
        <v>18</v>
      </c>
      <c r="K129" s="262" t="s">
        <v>740</v>
      </c>
      <c r="L129" s="262" t="s">
        <v>801</v>
      </c>
      <c r="M129" s="260" t="s">
        <v>1030</v>
      </c>
      <c r="N129" s="260" t="s">
        <v>743</v>
      </c>
      <c r="O129" s="262" t="s">
        <v>266</v>
      </c>
      <c r="P129" s="269" t="s">
        <v>744</v>
      </c>
      <c r="Q129" s="261"/>
    </row>
    <row r="130" spans="1:17" ht="57.6" x14ac:dyDescent="0.3">
      <c r="A130" s="259" t="s">
        <v>737</v>
      </c>
      <c r="B130" s="263" t="s">
        <v>1049</v>
      </c>
      <c r="C130" s="263"/>
      <c r="D130" s="263" t="s">
        <v>1050</v>
      </c>
      <c r="E130" s="271" t="s">
        <v>311</v>
      </c>
      <c r="F130" s="271" t="s">
        <v>312</v>
      </c>
      <c r="G130" s="271" t="s">
        <v>313</v>
      </c>
      <c r="H130" s="265" t="s">
        <v>739</v>
      </c>
      <c r="I130" s="265" t="s">
        <v>9</v>
      </c>
      <c r="J130" s="265" t="s">
        <v>18</v>
      </c>
      <c r="K130" s="265" t="s">
        <v>740</v>
      </c>
      <c r="L130" s="265" t="s">
        <v>801</v>
      </c>
      <c r="M130" s="263" t="s">
        <v>752</v>
      </c>
      <c r="N130" s="263" t="s">
        <v>743</v>
      </c>
      <c r="O130" s="265" t="s">
        <v>25</v>
      </c>
      <c r="P130" s="271" t="s">
        <v>744</v>
      </c>
      <c r="Q130" s="264"/>
    </row>
    <row r="131" spans="1:17" ht="57.6" x14ac:dyDescent="0.3">
      <c r="A131" s="259" t="s">
        <v>737</v>
      </c>
      <c r="B131" s="260" t="s">
        <v>1049</v>
      </c>
      <c r="C131" s="260"/>
      <c r="D131" s="260" t="s">
        <v>1051</v>
      </c>
      <c r="E131" s="269" t="s">
        <v>314</v>
      </c>
      <c r="F131" s="269" t="s">
        <v>315</v>
      </c>
      <c r="G131" s="269" t="s">
        <v>316</v>
      </c>
      <c r="H131" s="262" t="s">
        <v>739</v>
      </c>
      <c r="I131" s="262" t="s">
        <v>9</v>
      </c>
      <c r="J131" s="262" t="s">
        <v>10</v>
      </c>
      <c r="K131" s="262" t="s">
        <v>740</v>
      </c>
      <c r="L131" s="262" t="s">
        <v>801</v>
      </c>
      <c r="M131" s="260" t="s">
        <v>752</v>
      </c>
      <c r="N131" s="260" t="s">
        <v>743</v>
      </c>
      <c r="O131" s="262" t="s">
        <v>25</v>
      </c>
      <c r="P131" s="269" t="s">
        <v>744</v>
      </c>
      <c r="Q131" s="261"/>
    </row>
    <row r="132" spans="1:17" ht="57.6" x14ac:dyDescent="0.3">
      <c r="A132" s="259" t="s">
        <v>737</v>
      </c>
      <c r="B132" s="263" t="s">
        <v>1049</v>
      </c>
      <c r="C132" s="263"/>
      <c r="D132" s="263" t="s">
        <v>1052</v>
      </c>
      <c r="E132" s="271" t="s">
        <v>317</v>
      </c>
      <c r="F132" s="271" t="s">
        <v>318</v>
      </c>
      <c r="G132" s="271" t="s">
        <v>319</v>
      </c>
      <c r="H132" s="265" t="s">
        <v>739</v>
      </c>
      <c r="I132" s="265" t="s">
        <v>9</v>
      </c>
      <c r="J132" s="265" t="s">
        <v>18</v>
      </c>
      <c r="K132" s="265" t="s">
        <v>740</v>
      </c>
      <c r="L132" s="265" t="s">
        <v>801</v>
      </c>
      <c r="M132" s="263" t="s">
        <v>752</v>
      </c>
      <c r="N132" s="263" t="s">
        <v>743</v>
      </c>
      <c r="O132" s="265" t="s">
        <v>25</v>
      </c>
      <c r="P132" s="271" t="s">
        <v>744</v>
      </c>
      <c r="Q132" s="264"/>
    </row>
    <row r="133" spans="1:17" ht="57.6" x14ac:dyDescent="0.3">
      <c r="A133" s="259" t="s">
        <v>737</v>
      </c>
      <c r="B133" s="260" t="s">
        <v>1053</v>
      </c>
      <c r="C133" s="260"/>
      <c r="D133" s="260" t="s">
        <v>1054</v>
      </c>
      <c r="E133" s="269" t="s">
        <v>320</v>
      </c>
      <c r="F133" s="269" t="s">
        <v>321</v>
      </c>
      <c r="G133" s="269" t="s">
        <v>322</v>
      </c>
      <c r="H133" s="262" t="s">
        <v>739</v>
      </c>
      <c r="I133" s="262" t="s">
        <v>9</v>
      </c>
      <c r="J133" s="262" t="s">
        <v>10</v>
      </c>
      <c r="K133" s="262" t="s">
        <v>740</v>
      </c>
      <c r="L133" s="262" t="s">
        <v>801</v>
      </c>
      <c r="M133" s="260" t="s">
        <v>752</v>
      </c>
      <c r="N133" s="260" t="s">
        <v>743</v>
      </c>
      <c r="O133" s="262" t="s">
        <v>323</v>
      </c>
      <c r="P133" s="269" t="s">
        <v>744</v>
      </c>
      <c r="Q133" s="261"/>
    </row>
    <row r="134" spans="1:17" ht="86.4" x14ac:dyDescent="0.3">
      <c r="A134" s="259" t="s">
        <v>737</v>
      </c>
      <c r="B134" s="263" t="s">
        <v>1264</v>
      </c>
      <c r="C134" s="263"/>
      <c r="D134" s="263" t="s">
        <v>1056</v>
      </c>
      <c r="E134" s="271" t="s">
        <v>324</v>
      </c>
      <c r="F134" s="271" t="s">
        <v>325</v>
      </c>
      <c r="G134" s="271" t="s">
        <v>326</v>
      </c>
      <c r="H134" s="265" t="s">
        <v>809</v>
      </c>
      <c r="I134" s="265" t="s">
        <v>9</v>
      </c>
      <c r="J134" s="265" t="s">
        <v>10</v>
      </c>
      <c r="K134" s="265" t="s">
        <v>740</v>
      </c>
      <c r="L134" s="265" t="s">
        <v>801</v>
      </c>
      <c r="M134" s="263" t="s">
        <v>752</v>
      </c>
      <c r="N134" s="263" t="s">
        <v>755</v>
      </c>
      <c r="O134" s="265"/>
      <c r="P134" s="271" t="s">
        <v>744</v>
      </c>
      <c r="Q134" s="264"/>
    </row>
    <row r="135" spans="1:17" ht="57.6" x14ac:dyDescent="0.3">
      <c r="A135" s="259" t="s">
        <v>737</v>
      </c>
      <c r="B135" s="260" t="s">
        <v>1037</v>
      </c>
      <c r="C135" s="260"/>
      <c r="D135" s="260" t="s">
        <v>1057</v>
      </c>
      <c r="E135" s="269" t="s">
        <v>327</v>
      </c>
      <c r="F135" s="269" t="s">
        <v>328</v>
      </c>
      <c r="G135" s="269" t="s">
        <v>329</v>
      </c>
      <c r="H135" s="262" t="s">
        <v>739</v>
      </c>
      <c r="I135" s="262" t="s">
        <v>9</v>
      </c>
      <c r="J135" s="262" t="s">
        <v>18</v>
      </c>
      <c r="K135" s="262" t="s">
        <v>740</v>
      </c>
      <c r="L135" s="262" t="s">
        <v>801</v>
      </c>
      <c r="M135" s="260" t="s">
        <v>752</v>
      </c>
      <c r="N135" s="260" t="s">
        <v>743</v>
      </c>
      <c r="O135" s="262" t="s">
        <v>25</v>
      </c>
      <c r="P135" s="269" t="s">
        <v>744</v>
      </c>
      <c r="Q135" s="261"/>
    </row>
    <row r="136" spans="1:17" ht="115.2" x14ac:dyDescent="0.3">
      <c r="A136" s="259" t="s">
        <v>737</v>
      </c>
      <c r="B136" s="263" t="s">
        <v>1295</v>
      </c>
      <c r="C136" s="263" t="s">
        <v>1058</v>
      </c>
      <c r="D136" s="263" t="s">
        <v>1059</v>
      </c>
      <c r="E136" s="271" t="s">
        <v>330</v>
      </c>
      <c r="F136" s="271" t="s">
        <v>331</v>
      </c>
      <c r="G136" s="271" t="s">
        <v>332</v>
      </c>
      <c r="H136" s="265" t="s">
        <v>762</v>
      </c>
      <c r="I136" s="265" t="s">
        <v>333</v>
      </c>
      <c r="J136" s="265" t="s">
        <v>18</v>
      </c>
      <c r="K136" s="265" t="s">
        <v>824</v>
      </c>
      <c r="L136" s="265" t="s">
        <v>1060</v>
      </c>
      <c r="M136" s="263" t="s">
        <v>1061</v>
      </c>
      <c r="N136" s="263" t="s">
        <v>743</v>
      </c>
      <c r="O136" s="265" t="s">
        <v>334</v>
      </c>
      <c r="P136" s="271" t="s">
        <v>744</v>
      </c>
      <c r="Q136" s="264"/>
    </row>
    <row r="137" spans="1:17" ht="115.2" x14ac:dyDescent="0.3">
      <c r="A137" s="259" t="s">
        <v>737</v>
      </c>
      <c r="B137" s="260" t="s">
        <v>1295</v>
      </c>
      <c r="C137" s="260" t="s">
        <v>1062</v>
      </c>
      <c r="D137" s="260" t="s">
        <v>1063</v>
      </c>
      <c r="E137" s="269" t="s">
        <v>335</v>
      </c>
      <c r="F137" s="269" t="s">
        <v>336</v>
      </c>
      <c r="G137" s="269" t="s">
        <v>337</v>
      </c>
      <c r="H137" s="262" t="s">
        <v>762</v>
      </c>
      <c r="I137" s="262" t="s">
        <v>333</v>
      </c>
      <c r="J137" s="262" t="s">
        <v>18</v>
      </c>
      <c r="K137" s="262" t="s">
        <v>824</v>
      </c>
      <c r="L137" s="262" t="s">
        <v>1060</v>
      </c>
      <c r="M137" s="260" t="s">
        <v>1061</v>
      </c>
      <c r="N137" s="260" t="s">
        <v>743</v>
      </c>
      <c r="O137" s="262" t="s">
        <v>334</v>
      </c>
      <c r="P137" s="269" t="s">
        <v>744</v>
      </c>
      <c r="Q137" s="261"/>
    </row>
    <row r="138" spans="1:17" ht="115.2" x14ac:dyDescent="0.3">
      <c r="A138" s="259" t="s">
        <v>737</v>
      </c>
      <c r="B138" s="263" t="s">
        <v>1295</v>
      </c>
      <c r="C138" s="263" t="s">
        <v>1064</v>
      </c>
      <c r="D138" s="263" t="s">
        <v>1065</v>
      </c>
      <c r="E138" s="271" t="s">
        <v>338</v>
      </c>
      <c r="F138" s="271" t="s">
        <v>339</v>
      </c>
      <c r="G138" s="271" t="s">
        <v>340</v>
      </c>
      <c r="H138" s="265" t="s">
        <v>762</v>
      </c>
      <c r="I138" s="265" t="s">
        <v>333</v>
      </c>
      <c r="J138" s="265" t="s">
        <v>18</v>
      </c>
      <c r="K138" s="265" t="s">
        <v>824</v>
      </c>
      <c r="L138" s="265" t="s">
        <v>1060</v>
      </c>
      <c r="M138" s="263" t="s">
        <v>1061</v>
      </c>
      <c r="N138" s="263" t="s">
        <v>743</v>
      </c>
      <c r="O138" s="265" t="s">
        <v>334</v>
      </c>
      <c r="P138" s="271" t="s">
        <v>744</v>
      </c>
      <c r="Q138" s="264"/>
    </row>
    <row r="139" spans="1:17" ht="115.2" x14ac:dyDescent="0.3">
      <c r="A139" s="259" t="s">
        <v>737</v>
      </c>
      <c r="B139" s="260" t="s">
        <v>1295</v>
      </c>
      <c r="C139" s="260" t="s">
        <v>1066</v>
      </c>
      <c r="D139" s="260" t="s">
        <v>1067</v>
      </c>
      <c r="E139" s="269" t="s">
        <v>341</v>
      </c>
      <c r="F139" s="269" t="s">
        <v>342</v>
      </c>
      <c r="G139" s="269" t="s">
        <v>343</v>
      </c>
      <c r="H139" s="262" t="s">
        <v>762</v>
      </c>
      <c r="I139" s="262" t="s">
        <v>333</v>
      </c>
      <c r="J139" s="262" t="s">
        <v>18</v>
      </c>
      <c r="K139" s="262" t="s">
        <v>824</v>
      </c>
      <c r="L139" s="262" t="s">
        <v>1060</v>
      </c>
      <c r="M139" s="260" t="s">
        <v>1061</v>
      </c>
      <c r="N139" s="260" t="s">
        <v>743</v>
      </c>
      <c r="O139" s="262" t="s">
        <v>334</v>
      </c>
      <c r="P139" s="269" t="s">
        <v>744</v>
      </c>
      <c r="Q139" s="261"/>
    </row>
    <row r="140" spans="1:17" ht="115.2" x14ac:dyDescent="0.3">
      <c r="A140" s="259" t="s">
        <v>737</v>
      </c>
      <c r="B140" s="263" t="s">
        <v>1295</v>
      </c>
      <c r="C140" s="263" t="s">
        <v>1068</v>
      </c>
      <c r="D140" s="263" t="s">
        <v>1069</v>
      </c>
      <c r="E140" s="271" t="s">
        <v>344</v>
      </c>
      <c r="F140" s="271" t="s">
        <v>345</v>
      </c>
      <c r="G140" s="271" t="s">
        <v>346</v>
      </c>
      <c r="H140" s="265" t="s">
        <v>762</v>
      </c>
      <c r="I140" s="265" t="s">
        <v>333</v>
      </c>
      <c r="J140" s="265" t="s">
        <v>18</v>
      </c>
      <c r="K140" s="265" t="s">
        <v>824</v>
      </c>
      <c r="L140" s="265" t="s">
        <v>1060</v>
      </c>
      <c r="M140" s="263" t="s">
        <v>1061</v>
      </c>
      <c r="N140" s="263" t="s">
        <v>743</v>
      </c>
      <c r="O140" s="265" t="s">
        <v>334</v>
      </c>
      <c r="P140" s="271" t="s">
        <v>744</v>
      </c>
      <c r="Q140" s="264"/>
    </row>
    <row r="141" spans="1:17" ht="115.2" x14ac:dyDescent="0.3">
      <c r="A141" s="259" t="s">
        <v>737</v>
      </c>
      <c r="B141" s="260" t="s">
        <v>1295</v>
      </c>
      <c r="C141" s="260" t="s">
        <v>1070</v>
      </c>
      <c r="D141" s="260" t="s">
        <v>1071</v>
      </c>
      <c r="E141" s="269" t="s">
        <v>347</v>
      </c>
      <c r="F141" s="269" t="s">
        <v>348</v>
      </c>
      <c r="G141" s="269" t="s">
        <v>349</v>
      </c>
      <c r="H141" s="262" t="s">
        <v>762</v>
      </c>
      <c r="I141" s="262" t="s">
        <v>333</v>
      </c>
      <c r="J141" s="262" t="s">
        <v>18</v>
      </c>
      <c r="K141" s="262" t="s">
        <v>824</v>
      </c>
      <c r="L141" s="262" t="s">
        <v>1060</v>
      </c>
      <c r="M141" s="260" t="s">
        <v>1061</v>
      </c>
      <c r="N141" s="260" t="s">
        <v>743</v>
      </c>
      <c r="O141" s="262" t="s">
        <v>334</v>
      </c>
      <c r="P141" s="269" t="s">
        <v>744</v>
      </c>
      <c r="Q141" s="261"/>
    </row>
    <row r="142" spans="1:17" ht="115.2" x14ac:dyDescent="0.3">
      <c r="A142" s="259" t="s">
        <v>737</v>
      </c>
      <c r="B142" s="263" t="s">
        <v>1295</v>
      </c>
      <c r="C142" s="263" t="s">
        <v>1072</v>
      </c>
      <c r="D142" s="263" t="s">
        <v>1073</v>
      </c>
      <c r="E142" s="271" t="s">
        <v>350</v>
      </c>
      <c r="F142" s="271" t="s">
        <v>351</v>
      </c>
      <c r="G142" s="271" t="s">
        <v>352</v>
      </c>
      <c r="H142" s="265" t="s">
        <v>762</v>
      </c>
      <c r="I142" s="265" t="s">
        <v>333</v>
      </c>
      <c r="J142" s="265" t="s">
        <v>18</v>
      </c>
      <c r="K142" s="265" t="s">
        <v>824</v>
      </c>
      <c r="L142" s="265" t="s">
        <v>1060</v>
      </c>
      <c r="M142" s="263" t="s">
        <v>1061</v>
      </c>
      <c r="N142" s="263" t="s">
        <v>743</v>
      </c>
      <c r="O142" s="265" t="s">
        <v>334</v>
      </c>
      <c r="P142" s="271" t="s">
        <v>744</v>
      </c>
      <c r="Q142" s="264"/>
    </row>
    <row r="143" spans="1:17" ht="115.2" x14ac:dyDescent="0.3">
      <c r="A143" s="259" t="s">
        <v>737</v>
      </c>
      <c r="B143" s="260" t="s">
        <v>1295</v>
      </c>
      <c r="C143" s="260" t="s">
        <v>1074</v>
      </c>
      <c r="D143" s="260" t="s">
        <v>1075</v>
      </c>
      <c r="E143" s="269" t="s">
        <v>353</v>
      </c>
      <c r="F143" s="269" t="s">
        <v>354</v>
      </c>
      <c r="G143" s="269" t="s">
        <v>355</v>
      </c>
      <c r="H143" s="262" t="s">
        <v>762</v>
      </c>
      <c r="I143" s="262" t="s">
        <v>333</v>
      </c>
      <c r="J143" s="262" t="s">
        <v>18</v>
      </c>
      <c r="K143" s="262" t="s">
        <v>824</v>
      </c>
      <c r="L143" s="262" t="s">
        <v>1060</v>
      </c>
      <c r="M143" s="260" t="s">
        <v>1061</v>
      </c>
      <c r="N143" s="260" t="s">
        <v>743</v>
      </c>
      <c r="O143" s="262" t="s">
        <v>334</v>
      </c>
      <c r="P143" s="269" t="s">
        <v>744</v>
      </c>
      <c r="Q143" s="261"/>
    </row>
    <row r="144" spans="1:17" ht="115.2" x14ac:dyDescent="0.3">
      <c r="A144" s="259" t="s">
        <v>737</v>
      </c>
      <c r="B144" s="263" t="s">
        <v>1295</v>
      </c>
      <c r="C144" s="263" t="s">
        <v>1076</v>
      </c>
      <c r="D144" s="263" t="s">
        <v>1077</v>
      </c>
      <c r="E144" s="271" t="s">
        <v>356</v>
      </c>
      <c r="F144" s="271" t="s">
        <v>357</v>
      </c>
      <c r="G144" s="271" t="s">
        <v>358</v>
      </c>
      <c r="H144" s="265" t="s">
        <v>762</v>
      </c>
      <c r="I144" s="265" t="s">
        <v>333</v>
      </c>
      <c r="J144" s="265" t="s">
        <v>18</v>
      </c>
      <c r="K144" s="265" t="s">
        <v>824</v>
      </c>
      <c r="L144" s="265" t="s">
        <v>1060</v>
      </c>
      <c r="M144" s="263" t="s">
        <v>1061</v>
      </c>
      <c r="N144" s="263" t="s">
        <v>743</v>
      </c>
      <c r="O144" s="265" t="s">
        <v>334</v>
      </c>
      <c r="P144" s="271" t="s">
        <v>744</v>
      </c>
      <c r="Q144" s="264"/>
    </row>
    <row r="145" spans="1:17" ht="115.2" x14ac:dyDescent="0.3">
      <c r="A145" s="259" t="s">
        <v>737</v>
      </c>
      <c r="B145" s="260" t="s">
        <v>1295</v>
      </c>
      <c r="C145" s="260" t="s">
        <v>1078</v>
      </c>
      <c r="D145" s="260" t="s">
        <v>1079</v>
      </c>
      <c r="E145" s="269" t="s">
        <v>359</v>
      </c>
      <c r="F145" s="269" t="s">
        <v>360</v>
      </c>
      <c r="G145" s="269" t="s">
        <v>361</v>
      </c>
      <c r="H145" s="262" t="s">
        <v>762</v>
      </c>
      <c r="I145" s="262" t="s">
        <v>333</v>
      </c>
      <c r="J145" s="262" t="s">
        <v>18</v>
      </c>
      <c r="K145" s="262" t="s">
        <v>824</v>
      </c>
      <c r="L145" s="262" t="s">
        <v>1060</v>
      </c>
      <c r="M145" s="260" t="s">
        <v>1061</v>
      </c>
      <c r="N145" s="260" t="s">
        <v>743</v>
      </c>
      <c r="O145" s="262" t="s">
        <v>334</v>
      </c>
      <c r="P145" s="269" t="s">
        <v>744</v>
      </c>
      <c r="Q145" s="261"/>
    </row>
    <row r="146" spans="1:17" ht="86.4" x14ac:dyDescent="0.3">
      <c r="A146" s="259" t="s">
        <v>737</v>
      </c>
      <c r="B146" s="263" t="s">
        <v>1296</v>
      </c>
      <c r="C146" s="263"/>
      <c r="D146" s="263" t="s">
        <v>1080</v>
      </c>
      <c r="E146" s="271" t="s">
        <v>362</v>
      </c>
      <c r="F146" s="271" t="s">
        <v>363</v>
      </c>
      <c r="G146" s="271" t="s">
        <v>364</v>
      </c>
      <c r="H146" s="265" t="s">
        <v>739</v>
      </c>
      <c r="I146" s="265" t="s">
        <v>9</v>
      </c>
      <c r="J146" s="265" t="s">
        <v>10</v>
      </c>
      <c r="K146" s="265" t="s">
        <v>763</v>
      </c>
      <c r="L146" s="265" t="s">
        <v>814</v>
      </c>
      <c r="M146" s="263" t="s">
        <v>1081</v>
      </c>
      <c r="N146" s="263" t="s">
        <v>755</v>
      </c>
      <c r="O146" s="265"/>
      <c r="P146" s="271" t="s">
        <v>744</v>
      </c>
      <c r="Q146" s="264"/>
    </row>
    <row r="147" spans="1:17" ht="86.4" x14ac:dyDescent="0.3">
      <c r="A147" s="259" t="s">
        <v>737</v>
      </c>
      <c r="B147" s="260" t="s">
        <v>1296</v>
      </c>
      <c r="C147" s="260"/>
      <c r="D147" s="260" t="s">
        <v>1082</v>
      </c>
      <c r="E147" s="269" t="s">
        <v>365</v>
      </c>
      <c r="F147" s="269" t="s">
        <v>366</v>
      </c>
      <c r="G147" s="269" t="s">
        <v>367</v>
      </c>
      <c r="H147" s="262" t="s">
        <v>739</v>
      </c>
      <c r="I147" s="262" t="s">
        <v>9</v>
      </c>
      <c r="J147" s="262" t="s">
        <v>10</v>
      </c>
      <c r="K147" s="262" t="s">
        <v>763</v>
      </c>
      <c r="L147" s="262" t="s">
        <v>814</v>
      </c>
      <c r="M147" s="260" t="s">
        <v>1081</v>
      </c>
      <c r="N147" s="260" t="s">
        <v>755</v>
      </c>
      <c r="O147" s="262"/>
      <c r="P147" s="269" t="s">
        <v>744</v>
      </c>
      <c r="Q147" s="261"/>
    </row>
    <row r="148" spans="1:17" ht="57.6" x14ac:dyDescent="0.3">
      <c r="A148" s="259" t="s">
        <v>737</v>
      </c>
      <c r="B148" s="263" t="s">
        <v>1083</v>
      </c>
      <c r="C148" s="263"/>
      <c r="D148" s="263" t="s">
        <v>1084</v>
      </c>
      <c r="E148" s="271" t="s">
        <v>368</v>
      </c>
      <c r="F148" s="271" t="s">
        <v>369</v>
      </c>
      <c r="G148" s="271" t="s">
        <v>370</v>
      </c>
      <c r="H148" s="265" t="s">
        <v>739</v>
      </c>
      <c r="I148" s="265" t="s">
        <v>9</v>
      </c>
      <c r="J148" s="265" t="s">
        <v>18</v>
      </c>
      <c r="K148" s="265" t="s">
        <v>740</v>
      </c>
      <c r="L148" s="265" t="s">
        <v>801</v>
      </c>
      <c r="M148" s="263" t="s">
        <v>752</v>
      </c>
      <c r="N148" s="263" t="s">
        <v>743</v>
      </c>
      <c r="O148" s="265" t="s">
        <v>25</v>
      </c>
      <c r="P148" s="271" t="s">
        <v>744</v>
      </c>
      <c r="Q148" s="264"/>
    </row>
    <row r="149" spans="1:17" ht="43.2" x14ac:dyDescent="0.3">
      <c r="A149" s="259" t="s">
        <v>737</v>
      </c>
      <c r="B149" s="268">
        <v>45121</v>
      </c>
      <c r="C149" s="260" t="s">
        <v>1085</v>
      </c>
      <c r="D149" s="260" t="s">
        <v>1086</v>
      </c>
      <c r="E149" s="269" t="s">
        <v>371</v>
      </c>
      <c r="F149" s="269" t="s">
        <v>372</v>
      </c>
      <c r="G149" s="269" t="s">
        <v>373</v>
      </c>
      <c r="H149" s="262" t="s">
        <v>739</v>
      </c>
      <c r="I149" s="262" t="s">
        <v>32</v>
      </c>
      <c r="J149" s="262" t="s">
        <v>18</v>
      </c>
      <c r="K149" s="262" t="s">
        <v>824</v>
      </c>
      <c r="L149" s="262" t="s">
        <v>741</v>
      </c>
      <c r="M149" s="260" t="s">
        <v>742</v>
      </c>
      <c r="N149" s="260" t="s">
        <v>755</v>
      </c>
      <c r="O149" s="262"/>
      <c r="P149" s="269" t="s">
        <v>744</v>
      </c>
      <c r="Q149" s="261"/>
    </row>
    <row r="150" spans="1:17" ht="43.2" x14ac:dyDescent="0.3">
      <c r="A150" s="259" t="s">
        <v>737</v>
      </c>
      <c r="B150" s="270">
        <v>45121</v>
      </c>
      <c r="C150" s="263" t="s">
        <v>1087</v>
      </c>
      <c r="D150" s="263" t="s">
        <v>1088</v>
      </c>
      <c r="E150" s="271" t="s">
        <v>374</v>
      </c>
      <c r="F150" s="271" t="s">
        <v>375</v>
      </c>
      <c r="G150" s="271" t="s">
        <v>376</v>
      </c>
      <c r="H150" s="265" t="s">
        <v>739</v>
      </c>
      <c r="I150" s="265" t="s">
        <v>32</v>
      </c>
      <c r="J150" s="265" t="s">
        <v>18</v>
      </c>
      <c r="K150" s="265" t="s">
        <v>824</v>
      </c>
      <c r="L150" s="265" t="s">
        <v>741</v>
      </c>
      <c r="M150" s="263" t="s">
        <v>742</v>
      </c>
      <c r="N150" s="263" t="s">
        <v>755</v>
      </c>
      <c r="O150" s="265"/>
      <c r="P150" s="271" t="s">
        <v>744</v>
      </c>
      <c r="Q150" s="264"/>
    </row>
    <row r="151" spans="1:17" ht="43.2" x14ac:dyDescent="0.3">
      <c r="A151" s="259" t="s">
        <v>737</v>
      </c>
      <c r="B151" s="268">
        <v>45121</v>
      </c>
      <c r="C151" s="260" t="s">
        <v>1089</v>
      </c>
      <c r="D151" s="260" t="s">
        <v>1090</v>
      </c>
      <c r="E151" s="269" t="s">
        <v>377</v>
      </c>
      <c r="F151" s="269" t="s">
        <v>378</v>
      </c>
      <c r="G151" s="269" t="s">
        <v>379</v>
      </c>
      <c r="H151" s="262" t="s">
        <v>739</v>
      </c>
      <c r="I151" s="262" t="s">
        <v>32</v>
      </c>
      <c r="J151" s="262" t="s">
        <v>18</v>
      </c>
      <c r="K151" s="262" t="s">
        <v>824</v>
      </c>
      <c r="L151" s="262" t="s">
        <v>741</v>
      </c>
      <c r="M151" s="260" t="s">
        <v>742</v>
      </c>
      <c r="N151" s="260" t="s">
        <v>755</v>
      </c>
      <c r="O151" s="262"/>
      <c r="P151" s="269" t="s">
        <v>744</v>
      </c>
      <c r="Q151" s="261"/>
    </row>
    <row r="152" spans="1:17" ht="72" x14ac:dyDescent="0.3">
      <c r="A152" s="259" t="s">
        <v>737</v>
      </c>
      <c r="B152" s="270">
        <v>44849</v>
      </c>
      <c r="C152" s="263"/>
      <c r="D152" s="263" t="s">
        <v>1091</v>
      </c>
      <c r="E152" s="271" t="s">
        <v>380</v>
      </c>
      <c r="F152" s="271" t="s">
        <v>381</v>
      </c>
      <c r="G152" s="271" t="s">
        <v>382</v>
      </c>
      <c r="H152" s="265" t="s">
        <v>739</v>
      </c>
      <c r="I152" s="265" t="s">
        <v>9</v>
      </c>
      <c r="J152" s="265" t="s">
        <v>18</v>
      </c>
      <c r="K152" s="265" t="s">
        <v>824</v>
      </c>
      <c r="L152" s="265" t="s">
        <v>741</v>
      </c>
      <c r="M152" s="263" t="s">
        <v>742</v>
      </c>
      <c r="N152" s="263" t="s">
        <v>743</v>
      </c>
      <c r="O152" s="265" t="s">
        <v>11</v>
      </c>
      <c r="P152" s="271" t="s">
        <v>744</v>
      </c>
      <c r="Q152" s="264"/>
    </row>
    <row r="153" spans="1:17" ht="72" x14ac:dyDescent="0.3">
      <c r="A153" s="259" t="s">
        <v>737</v>
      </c>
      <c r="B153" s="268">
        <v>44849</v>
      </c>
      <c r="C153" s="260"/>
      <c r="D153" s="260" t="s">
        <v>1092</v>
      </c>
      <c r="E153" s="269" t="s">
        <v>383</v>
      </c>
      <c r="F153" s="269" t="s">
        <v>384</v>
      </c>
      <c r="G153" s="269" t="s">
        <v>385</v>
      </c>
      <c r="H153" s="262" t="s">
        <v>739</v>
      </c>
      <c r="I153" s="262" t="s">
        <v>9</v>
      </c>
      <c r="J153" s="262" t="s">
        <v>18</v>
      </c>
      <c r="K153" s="262" t="s">
        <v>824</v>
      </c>
      <c r="L153" s="262" t="s">
        <v>741</v>
      </c>
      <c r="M153" s="260" t="s">
        <v>1093</v>
      </c>
      <c r="N153" s="260" t="s">
        <v>743</v>
      </c>
      <c r="O153" s="262" t="s">
        <v>11</v>
      </c>
      <c r="P153" s="269" t="s">
        <v>744</v>
      </c>
      <c r="Q153" s="261"/>
    </row>
    <row r="154" spans="1:17" ht="43.2" x14ac:dyDescent="0.3">
      <c r="A154" s="259" t="s">
        <v>737</v>
      </c>
      <c r="B154" s="263" t="s">
        <v>939</v>
      </c>
      <c r="C154" s="263"/>
      <c r="D154" s="263" t="s">
        <v>1094</v>
      </c>
      <c r="E154" s="271" t="s">
        <v>386</v>
      </c>
      <c r="F154" s="271" t="s">
        <v>387</v>
      </c>
      <c r="G154" s="271" t="s">
        <v>388</v>
      </c>
      <c r="H154" s="265" t="s">
        <v>739</v>
      </c>
      <c r="I154" s="265" t="s">
        <v>9</v>
      </c>
      <c r="J154" s="265" t="s">
        <v>18</v>
      </c>
      <c r="K154" s="265" t="s">
        <v>740</v>
      </c>
      <c r="L154" s="265" t="s">
        <v>801</v>
      </c>
      <c r="M154" s="263" t="s">
        <v>959</v>
      </c>
      <c r="N154" s="263" t="s">
        <v>743</v>
      </c>
      <c r="O154" s="265" t="s">
        <v>102</v>
      </c>
      <c r="P154" s="271" t="s">
        <v>744</v>
      </c>
      <c r="Q154" s="264"/>
    </row>
    <row r="155" spans="1:17" ht="57.6" x14ac:dyDescent="0.3">
      <c r="A155" s="259" t="s">
        <v>737</v>
      </c>
      <c r="B155" s="260" t="s">
        <v>1095</v>
      </c>
      <c r="C155" s="260"/>
      <c r="D155" s="260" t="s">
        <v>1096</v>
      </c>
      <c r="E155" s="269" t="s">
        <v>389</v>
      </c>
      <c r="F155" s="269" t="s">
        <v>390</v>
      </c>
      <c r="G155" s="269" t="s">
        <v>391</v>
      </c>
      <c r="H155" s="262" t="s">
        <v>739</v>
      </c>
      <c r="I155" s="262" t="s">
        <v>9</v>
      </c>
      <c r="J155" s="262" t="s">
        <v>18</v>
      </c>
      <c r="K155" s="262" t="s">
        <v>740</v>
      </c>
      <c r="L155" s="262" t="s">
        <v>801</v>
      </c>
      <c r="M155" s="260" t="s">
        <v>959</v>
      </c>
      <c r="N155" s="260"/>
      <c r="O155" s="262" t="s">
        <v>102</v>
      </c>
      <c r="P155" s="269" t="s">
        <v>744</v>
      </c>
      <c r="Q155" s="261"/>
    </row>
    <row r="156" spans="1:17" ht="57.6" x14ac:dyDescent="0.3">
      <c r="A156" s="259" t="s">
        <v>737</v>
      </c>
      <c r="B156" s="263" t="s">
        <v>1049</v>
      </c>
      <c r="C156" s="263"/>
      <c r="D156" s="263" t="s">
        <v>1097</v>
      </c>
      <c r="E156" s="271" t="s">
        <v>392</v>
      </c>
      <c r="F156" s="271" t="s">
        <v>393</v>
      </c>
      <c r="G156" s="271" t="s">
        <v>394</v>
      </c>
      <c r="H156" s="265" t="s">
        <v>739</v>
      </c>
      <c r="I156" s="265" t="s">
        <v>9</v>
      </c>
      <c r="J156" s="265" t="s">
        <v>18</v>
      </c>
      <c r="K156" s="265" t="s">
        <v>740</v>
      </c>
      <c r="L156" s="265" t="s">
        <v>801</v>
      </c>
      <c r="M156" s="263" t="s">
        <v>959</v>
      </c>
      <c r="N156" s="263" t="s">
        <v>743</v>
      </c>
      <c r="O156" s="265" t="s">
        <v>102</v>
      </c>
      <c r="P156" s="271" t="s">
        <v>744</v>
      </c>
      <c r="Q156" s="264"/>
    </row>
    <row r="157" spans="1:17" ht="86.4" x14ac:dyDescent="0.3">
      <c r="A157" s="259" t="s">
        <v>737</v>
      </c>
      <c r="B157" s="268">
        <v>45489</v>
      </c>
      <c r="C157" s="260"/>
      <c r="D157" s="260" t="s">
        <v>1098</v>
      </c>
      <c r="E157" s="269" t="s">
        <v>395</v>
      </c>
      <c r="F157" s="269" t="s">
        <v>396</v>
      </c>
      <c r="G157" s="269" t="s">
        <v>397</v>
      </c>
      <c r="H157" s="262" t="s">
        <v>739</v>
      </c>
      <c r="I157" s="262" t="s">
        <v>9</v>
      </c>
      <c r="J157" s="262" t="s">
        <v>10</v>
      </c>
      <c r="K157" s="262" t="s">
        <v>740</v>
      </c>
      <c r="L157" s="262" t="s">
        <v>741</v>
      </c>
      <c r="M157" s="260" t="s">
        <v>1099</v>
      </c>
      <c r="N157" s="260" t="s">
        <v>755</v>
      </c>
      <c r="O157" s="262"/>
      <c r="P157" s="269" t="s">
        <v>744</v>
      </c>
      <c r="Q157" s="261"/>
    </row>
    <row r="158" spans="1:17" ht="72" x14ac:dyDescent="0.3">
      <c r="A158" s="259" t="s">
        <v>737</v>
      </c>
      <c r="B158" s="263" t="s">
        <v>1265</v>
      </c>
      <c r="C158" s="263"/>
      <c r="D158" s="263" t="s">
        <v>1100</v>
      </c>
      <c r="E158" s="271" t="s">
        <v>1101</v>
      </c>
      <c r="F158" s="271" t="s">
        <v>1102</v>
      </c>
      <c r="G158" s="271" t="s">
        <v>1103</v>
      </c>
      <c r="H158" s="265" t="s">
        <v>739</v>
      </c>
      <c r="I158" s="265" t="s">
        <v>9</v>
      </c>
      <c r="J158" s="265" t="s">
        <v>10</v>
      </c>
      <c r="K158" s="265" t="s">
        <v>740</v>
      </c>
      <c r="L158" s="265" t="s">
        <v>801</v>
      </c>
      <c r="M158" s="263" t="s">
        <v>1104</v>
      </c>
      <c r="N158" s="263" t="s">
        <v>755</v>
      </c>
      <c r="O158" s="265"/>
      <c r="P158" s="271" t="s">
        <v>744</v>
      </c>
      <c r="Q158" s="264"/>
    </row>
    <row r="159" spans="1:17" ht="86.4" x14ac:dyDescent="0.3">
      <c r="A159" s="259" t="s">
        <v>737</v>
      </c>
      <c r="B159" s="260" t="s">
        <v>1105</v>
      </c>
      <c r="C159" s="260"/>
      <c r="D159" s="260" t="s">
        <v>1106</v>
      </c>
      <c r="E159" s="269" t="s">
        <v>1107</v>
      </c>
      <c r="F159" s="269" t="s">
        <v>713</v>
      </c>
      <c r="G159" s="269" t="s">
        <v>714</v>
      </c>
      <c r="H159" s="262" t="s">
        <v>739</v>
      </c>
      <c r="I159" s="262" t="s">
        <v>9</v>
      </c>
      <c r="J159" s="262" t="s">
        <v>10</v>
      </c>
      <c r="K159" s="262" t="s">
        <v>740</v>
      </c>
      <c r="L159" s="262" t="s">
        <v>801</v>
      </c>
      <c r="M159" s="260" t="s">
        <v>1108</v>
      </c>
      <c r="N159" s="260" t="s">
        <v>755</v>
      </c>
      <c r="O159" s="262"/>
      <c r="P159" s="269" t="s">
        <v>744</v>
      </c>
      <c r="Q159" s="261"/>
    </row>
    <row r="160" spans="1:17" ht="86.4" x14ac:dyDescent="0.3">
      <c r="A160" s="259" t="s">
        <v>737</v>
      </c>
      <c r="B160" s="263" t="s">
        <v>1105</v>
      </c>
      <c r="C160" s="263"/>
      <c r="D160" s="263" t="s">
        <v>1109</v>
      </c>
      <c r="E160" s="271" t="s">
        <v>398</v>
      </c>
      <c r="F160" s="271" t="s">
        <v>399</v>
      </c>
      <c r="G160" s="271" t="s">
        <v>400</v>
      </c>
      <c r="H160" s="265" t="s">
        <v>739</v>
      </c>
      <c r="I160" s="265" t="s">
        <v>9</v>
      </c>
      <c r="J160" s="265" t="s">
        <v>10</v>
      </c>
      <c r="K160" s="265" t="s">
        <v>740</v>
      </c>
      <c r="L160" s="265" t="s">
        <v>801</v>
      </c>
      <c r="M160" s="263" t="s">
        <v>1104</v>
      </c>
      <c r="N160" s="263" t="s">
        <v>755</v>
      </c>
      <c r="O160" s="265"/>
      <c r="P160" s="271" t="s">
        <v>744</v>
      </c>
      <c r="Q160" s="264"/>
    </row>
    <row r="161" spans="1:17" ht="57.6" x14ac:dyDescent="0.3">
      <c r="A161" s="259" t="s">
        <v>737</v>
      </c>
      <c r="B161" s="260" t="s">
        <v>1297</v>
      </c>
      <c r="C161" s="260" t="s">
        <v>1110</v>
      </c>
      <c r="D161" s="260" t="s">
        <v>1111</v>
      </c>
      <c r="E161" s="269" t="s">
        <v>401</v>
      </c>
      <c r="F161" s="269" t="s">
        <v>402</v>
      </c>
      <c r="G161" s="269" t="s">
        <v>403</v>
      </c>
      <c r="H161" s="262" t="s">
        <v>739</v>
      </c>
      <c r="I161" s="262" t="s">
        <v>32</v>
      </c>
      <c r="J161" s="262" t="s">
        <v>10</v>
      </c>
      <c r="K161" s="262" t="s">
        <v>824</v>
      </c>
      <c r="L161" s="262" t="s">
        <v>1112</v>
      </c>
      <c r="M161" s="260" t="s">
        <v>1113</v>
      </c>
      <c r="N161" s="260" t="s">
        <v>743</v>
      </c>
      <c r="O161" s="262" t="s">
        <v>43</v>
      </c>
      <c r="P161" s="269" t="s">
        <v>744</v>
      </c>
      <c r="Q161" s="261"/>
    </row>
    <row r="162" spans="1:17" ht="57.6" x14ac:dyDescent="0.3">
      <c r="A162" s="259" t="s">
        <v>737</v>
      </c>
      <c r="B162" s="263" t="s">
        <v>1297</v>
      </c>
      <c r="C162" s="263" t="s">
        <v>1115</v>
      </c>
      <c r="D162" s="263" t="s">
        <v>1116</v>
      </c>
      <c r="E162" s="271" t="s">
        <v>404</v>
      </c>
      <c r="F162" s="271" t="s">
        <v>405</v>
      </c>
      <c r="G162" s="271" t="s">
        <v>406</v>
      </c>
      <c r="H162" s="265" t="s">
        <v>739</v>
      </c>
      <c r="I162" s="265" t="s">
        <v>32</v>
      </c>
      <c r="J162" s="265" t="s">
        <v>10</v>
      </c>
      <c r="K162" s="265" t="s">
        <v>824</v>
      </c>
      <c r="L162" s="265" t="s">
        <v>1112</v>
      </c>
      <c r="M162" s="263" t="s">
        <v>1113</v>
      </c>
      <c r="N162" s="263" t="s">
        <v>743</v>
      </c>
      <c r="O162" s="265" t="s">
        <v>43</v>
      </c>
      <c r="P162" s="271" t="s">
        <v>744</v>
      </c>
      <c r="Q162" s="264"/>
    </row>
    <row r="163" spans="1:17" ht="57.6" x14ac:dyDescent="0.3">
      <c r="A163" s="259" t="s">
        <v>737</v>
      </c>
      <c r="B163" s="260" t="s">
        <v>1297</v>
      </c>
      <c r="C163" s="260" t="s">
        <v>1117</v>
      </c>
      <c r="D163" s="260" t="s">
        <v>1118</v>
      </c>
      <c r="E163" s="269" t="s">
        <v>407</v>
      </c>
      <c r="F163" s="269" t="s">
        <v>408</v>
      </c>
      <c r="G163" s="269" t="s">
        <v>409</v>
      </c>
      <c r="H163" s="262" t="s">
        <v>739</v>
      </c>
      <c r="I163" s="262" t="s">
        <v>32</v>
      </c>
      <c r="J163" s="262" t="s">
        <v>10</v>
      </c>
      <c r="K163" s="262" t="s">
        <v>824</v>
      </c>
      <c r="L163" s="262" t="s">
        <v>1112</v>
      </c>
      <c r="M163" s="260" t="s">
        <v>1113</v>
      </c>
      <c r="N163" s="260" t="s">
        <v>743</v>
      </c>
      <c r="O163" s="262" t="s">
        <v>43</v>
      </c>
      <c r="P163" s="269" t="s">
        <v>744</v>
      </c>
      <c r="Q163" s="261"/>
    </row>
    <row r="164" spans="1:17" ht="57.6" x14ac:dyDescent="0.3">
      <c r="A164" s="259" t="s">
        <v>737</v>
      </c>
      <c r="B164" s="263" t="s">
        <v>1297</v>
      </c>
      <c r="C164" s="263" t="s">
        <v>1119</v>
      </c>
      <c r="D164" s="263" t="s">
        <v>1120</v>
      </c>
      <c r="E164" s="271" t="s">
        <v>410</v>
      </c>
      <c r="F164" s="271" t="s">
        <v>411</v>
      </c>
      <c r="G164" s="271" t="s">
        <v>412</v>
      </c>
      <c r="H164" s="265" t="s">
        <v>739</v>
      </c>
      <c r="I164" s="265" t="s">
        <v>32</v>
      </c>
      <c r="J164" s="265" t="s">
        <v>10</v>
      </c>
      <c r="K164" s="265" t="s">
        <v>824</v>
      </c>
      <c r="L164" s="265" t="s">
        <v>1112</v>
      </c>
      <c r="M164" s="263" t="s">
        <v>1113</v>
      </c>
      <c r="N164" s="263" t="s">
        <v>743</v>
      </c>
      <c r="O164" s="265" t="s">
        <v>43</v>
      </c>
      <c r="P164" s="271" t="s">
        <v>744</v>
      </c>
      <c r="Q164" s="264"/>
    </row>
    <row r="165" spans="1:17" ht="72" x14ac:dyDescent="0.3">
      <c r="A165" s="259" t="s">
        <v>737</v>
      </c>
      <c r="B165" s="260" t="s">
        <v>904</v>
      </c>
      <c r="C165" s="260" t="s">
        <v>1121</v>
      </c>
      <c r="D165" s="260" t="s">
        <v>1122</v>
      </c>
      <c r="E165" s="269" t="s">
        <v>413</v>
      </c>
      <c r="F165" s="269" t="s">
        <v>414</v>
      </c>
      <c r="G165" s="269" t="s">
        <v>415</v>
      </c>
      <c r="H165" s="262" t="s">
        <v>762</v>
      </c>
      <c r="I165" s="262" t="s">
        <v>32</v>
      </c>
      <c r="J165" s="262" t="s">
        <v>10</v>
      </c>
      <c r="K165" s="262" t="s">
        <v>763</v>
      </c>
      <c r="L165" s="262" t="s">
        <v>764</v>
      </c>
      <c r="M165" s="260" t="s">
        <v>936</v>
      </c>
      <c r="N165" s="260" t="s">
        <v>743</v>
      </c>
      <c r="O165" s="262" t="s">
        <v>168</v>
      </c>
      <c r="P165" s="269" t="s">
        <v>744</v>
      </c>
      <c r="Q165" s="261"/>
    </row>
    <row r="166" spans="1:17" ht="72" x14ac:dyDescent="0.3">
      <c r="A166" s="259" t="s">
        <v>737</v>
      </c>
      <c r="B166" s="263" t="s">
        <v>904</v>
      </c>
      <c r="C166" s="263" t="s">
        <v>1123</v>
      </c>
      <c r="D166" s="263" t="s">
        <v>1124</v>
      </c>
      <c r="E166" s="271" t="s">
        <v>416</v>
      </c>
      <c r="F166" s="271" t="s">
        <v>417</v>
      </c>
      <c r="G166" s="271" t="s">
        <v>418</v>
      </c>
      <c r="H166" s="265" t="s">
        <v>762</v>
      </c>
      <c r="I166" s="265" t="s">
        <v>32</v>
      </c>
      <c r="J166" s="265" t="s">
        <v>10</v>
      </c>
      <c r="K166" s="265" t="s">
        <v>763</v>
      </c>
      <c r="L166" s="265" t="s">
        <v>764</v>
      </c>
      <c r="M166" s="263" t="s">
        <v>936</v>
      </c>
      <c r="N166" s="263" t="s">
        <v>743</v>
      </c>
      <c r="O166" s="265" t="s">
        <v>168</v>
      </c>
      <c r="P166" s="271" t="s">
        <v>744</v>
      </c>
      <c r="Q166" s="264"/>
    </row>
    <row r="167" spans="1:17" ht="43.2" x14ac:dyDescent="0.3">
      <c r="A167" s="259" t="s">
        <v>737</v>
      </c>
      <c r="B167" s="260" t="s">
        <v>811</v>
      </c>
      <c r="C167" s="260" t="s">
        <v>1125</v>
      </c>
      <c r="D167" s="260" t="s">
        <v>1126</v>
      </c>
      <c r="E167" s="269" t="s">
        <v>419</v>
      </c>
      <c r="F167" s="269" t="s">
        <v>581</v>
      </c>
      <c r="G167" s="269" t="s">
        <v>582</v>
      </c>
      <c r="H167" s="262" t="s">
        <v>739</v>
      </c>
      <c r="I167" s="262" t="s">
        <v>32</v>
      </c>
      <c r="J167" s="262" t="s">
        <v>10</v>
      </c>
      <c r="K167" s="262" t="s">
        <v>763</v>
      </c>
      <c r="L167" s="262" t="s">
        <v>814</v>
      </c>
      <c r="M167" s="260" t="s">
        <v>871</v>
      </c>
      <c r="N167" s="260" t="s">
        <v>743</v>
      </c>
      <c r="O167" s="262" t="s">
        <v>575</v>
      </c>
      <c r="P167" s="269" t="s">
        <v>744</v>
      </c>
      <c r="Q167" s="261"/>
    </row>
    <row r="168" spans="1:17" ht="43.2" x14ac:dyDescent="0.3">
      <c r="A168" s="259" t="s">
        <v>737</v>
      </c>
      <c r="B168" s="263" t="s">
        <v>811</v>
      </c>
      <c r="C168" s="263" t="s">
        <v>1127</v>
      </c>
      <c r="D168" s="263" t="s">
        <v>1128</v>
      </c>
      <c r="E168" s="271" t="s">
        <v>421</v>
      </c>
      <c r="F168" s="271" t="s">
        <v>583</v>
      </c>
      <c r="G168" s="271" t="s">
        <v>584</v>
      </c>
      <c r="H168" s="265" t="s">
        <v>739</v>
      </c>
      <c r="I168" s="265" t="s">
        <v>32</v>
      </c>
      <c r="J168" s="265" t="s">
        <v>10</v>
      </c>
      <c r="K168" s="265" t="s">
        <v>763</v>
      </c>
      <c r="L168" s="265" t="s">
        <v>814</v>
      </c>
      <c r="M168" s="263" t="s">
        <v>871</v>
      </c>
      <c r="N168" s="263" t="s">
        <v>743</v>
      </c>
      <c r="O168" s="265" t="s">
        <v>420</v>
      </c>
      <c r="P168" s="271" t="s">
        <v>744</v>
      </c>
      <c r="Q168" s="264"/>
    </row>
    <row r="169" spans="1:17" ht="72" x14ac:dyDescent="0.3">
      <c r="A169" s="259" t="s">
        <v>737</v>
      </c>
      <c r="B169" s="260" t="s">
        <v>1129</v>
      </c>
      <c r="C169" s="260"/>
      <c r="D169" s="260" t="s">
        <v>1130</v>
      </c>
      <c r="E169" s="269" t="s">
        <v>422</v>
      </c>
      <c r="F169" s="269" t="s">
        <v>423</v>
      </c>
      <c r="G169" s="269" t="s">
        <v>424</v>
      </c>
      <c r="H169" s="262" t="s">
        <v>739</v>
      </c>
      <c r="I169" s="262" t="s">
        <v>9</v>
      </c>
      <c r="J169" s="262" t="s">
        <v>10</v>
      </c>
      <c r="K169" s="262" t="s">
        <v>740</v>
      </c>
      <c r="L169" s="262" t="s">
        <v>827</v>
      </c>
      <c r="M169" s="260" t="s">
        <v>1131</v>
      </c>
      <c r="N169" s="260" t="s">
        <v>743</v>
      </c>
      <c r="O169" s="262" t="s">
        <v>102</v>
      </c>
      <c r="P169" s="269" t="s">
        <v>744</v>
      </c>
      <c r="Q169" s="261"/>
    </row>
    <row r="170" spans="1:17" ht="72" x14ac:dyDescent="0.3">
      <c r="A170" s="259" t="s">
        <v>737</v>
      </c>
      <c r="B170" s="263" t="s">
        <v>1129</v>
      </c>
      <c r="C170" s="263"/>
      <c r="D170" s="263" t="s">
        <v>1132</v>
      </c>
      <c r="E170" s="271" t="s">
        <v>425</v>
      </c>
      <c r="F170" s="271" t="s">
        <v>426</v>
      </c>
      <c r="G170" s="271" t="s">
        <v>427</v>
      </c>
      <c r="H170" s="265" t="s">
        <v>739</v>
      </c>
      <c r="I170" s="265" t="s">
        <v>9</v>
      </c>
      <c r="J170" s="265" t="s">
        <v>10</v>
      </c>
      <c r="K170" s="265" t="s">
        <v>740</v>
      </c>
      <c r="L170" s="265" t="s">
        <v>827</v>
      </c>
      <c r="M170" s="263" t="s">
        <v>1131</v>
      </c>
      <c r="N170" s="263" t="s">
        <v>743</v>
      </c>
      <c r="O170" s="265" t="s">
        <v>102</v>
      </c>
      <c r="P170" s="271" t="s">
        <v>744</v>
      </c>
      <c r="Q170" s="264"/>
    </row>
    <row r="171" spans="1:17" ht="72" x14ac:dyDescent="0.3">
      <c r="A171" s="259" t="s">
        <v>737</v>
      </c>
      <c r="B171" s="260" t="s">
        <v>1129</v>
      </c>
      <c r="C171" s="260"/>
      <c r="D171" s="260" t="s">
        <v>1133</v>
      </c>
      <c r="E171" s="269" t="s">
        <v>428</v>
      </c>
      <c r="F171" s="269" t="s">
        <v>585</v>
      </c>
      <c r="G171" s="269" t="s">
        <v>586</v>
      </c>
      <c r="H171" s="262" t="s">
        <v>739</v>
      </c>
      <c r="I171" s="262" t="s">
        <v>9</v>
      </c>
      <c r="J171" s="262" t="s">
        <v>10</v>
      </c>
      <c r="K171" s="262" t="s">
        <v>740</v>
      </c>
      <c r="L171" s="262" t="s">
        <v>827</v>
      </c>
      <c r="M171" s="260" t="s">
        <v>1131</v>
      </c>
      <c r="N171" s="260" t="s">
        <v>743</v>
      </c>
      <c r="O171" s="262" t="s">
        <v>102</v>
      </c>
      <c r="P171" s="269" t="s">
        <v>744</v>
      </c>
      <c r="Q171" s="261"/>
    </row>
    <row r="172" spans="1:17" ht="72" x14ac:dyDescent="0.3">
      <c r="A172" s="259" t="s">
        <v>737</v>
      </c>
      <c r="B172" s="263" t="s">
        <v>804</v>
      </c>
      <c r="C172" s="263"/>
      <c r="D172" s="263" t="s">
        <v>1134</v>
      </c>
      <c r="E172" s="271" t="s">
        <v>429</v>
      </c>
      <c r="F172" s="271" t="s">
        <v>430</v>
      </c>
      <c r="G172" s="271" t="s">
        <v>431</v>
      </c>
      <c r="H172" s="265" t="s">
        <v>739</v>
      </c>
      <c r="I172" s="265" t="s">
        <v>9</v>
      </c>
      <c r="J172" s="265" t="s">
        <v>10</v>
      </c>
      <c r="K172" s="265" t="s">
        <v>740</v>
      </c>
      <c r="L172" s="265" t="s">
        <v>751</v>
      </c>
      <c r="M172" s="263" t="s">
        <v>1135</v>
      </c>
      <c r="N172" s="263" t="s">
        <v>755</v>
      </c>
      <c r="O172" s="265"/>
      <c r="P172" s="271" t="s">
        <v>744</v>
      </c>
      <c r="Q172" s="264"/>
    </row>
    <row r="173" spans="1:17" ht="57.6" x14ac:dyDescent="0.3">
      <c r="A173" s="259" t="s">
        <v>737</v>
      </c>
      <c r="B173" s="260" t="s">
        <v>1262</v>
      </c>
      <c r="C173" s="260"/>
      <c r="D173" s="260" t="s">
        <v>1136</v>
      </c>
      <c r="E173" s="269" t="s">
        <v>432</v>
      </c>
      <c r="F173" s="269" t="s">
        <v>433</v>
      </c>
      <c r="G173" s="269" t="s">
        <v>434</v>
      </c>
      <c r="H173" s="262" t="s">
        <v>739</v>
      </c>
      <c r="I173" s="262" t="s">
        <v>9</v>
      </c>
      <c r="J173" s="262" t="s">
        <v>10</v>
      </c>
      <c r="K173" s="262" t="s">
        <v>763</v>
      </c>
      <c r="L173" s="262" t="s">
        <v>764</v>
      </c>
      <c r="M173" s="260" t="s">
        <v>1137</v>
      </c>
      <c r="N173" s="260" t="s">
        <v>743</v>
      </c>
      <c r="O173" s="262" t="s">
        <v>43</v>
      </c>
      <c r="P173" s="269" t="s">
        <v>744</v>
      </c>
      <c r="Q173" s="261"/>
    </row>
    <row r="174" spans="1:17" ht="57.6" x14ac:dyDescent="0.3">
      <c r="A174" s="259" t="s">
        <v>737</v>
      </c>
      <c r="B174" s="263" t="s">
        <v>1262</v>
      </c>
      <c r="C174" s="263"/>
      <c r="D174" s="263" t="s">
        <v>1138</v>
      </c>
      <c r="E174" s="271" t="s">
        <v>435</v>
      </c>
      <c r="F174" s="271" t="s">
        <v>436</v>
      </c>
      <c r="G174" s="271" t="s">
        <v>437</v>
      </c>
      <c r="H174" s="265" t="s">
        <v>739</v>
      </c>
      <c r="I174" s="265" t="s">
        <v>9</v>
      </c>
      <c r="J174" s="265" t="s">
        <v>10</v>
      </c>
      <c r="K174" s="265" t="s">
        <v>763</v>
      </c>
      <c r="L174" s="265" t="s">
        <v>764</v>
      </c>
      <c r="M174" s="263" t="s">
        <v>1137</v>
      </c>
      <c r="N174" s="263" t="s">
        <v>743</v>
      </c>
      <c r="O174" s="265" t="s">
        <v>438</v>
      </c>
      <c r="P174" s="271" t="s">
        <v>744</v>
      </c>
      <c r="Q174" s="264"/>
    </row>
    <row r="175" spans="1:17" ht="100.8" x14ac:dyDescent="0.3">
      <c r="A175" s="259" t="s">
        <v>737</v>
      </c>
      <c r="B175" s="260" t="s">
        <v>929</v>
      </c>
      <c r="C175" s="260" t="s">
        <v>1139</v>
      </c>
      <c r="D175" s="260" t="s">
        <v>1140</v>
      </c>
      <c r="E175" s="269" t="s">
        <v>715</v>
      </c>
      <c r="F175" s="269" t="s">
        <v>716</v>
      </c>
      <c r="G175" s="269" t="s">
        <v>717</v>
      </c>
      <c r="H175" s="262" t="s">
        <v>762</v>
      </c>
      <c r="I175" s="262" t="s">
        <v>32</v>
      </c>
      <c r="J175" s="262" t="s">
        <v>18</v>
      </c>
      <c r="K175" s="262" t="s">
        <v>763</v>
      </c>
      <c r="L175" s="262" t="s">
        <v>764</v>
      </c>
      <c r="M175" s="260" t="s">
        <v>932</v>
      </c>
      <c r="N175" s="260" t="s">
        <v>743</v>
      </c>
      <c r="O175" s="262" t="s">
        <v>59</v>
      </c>
      <c r="P175" s="269" t="s">
        <v>744</v>
      </c>
      <c r="Q175" s="261"/>
    </row>
    <row r="176" spans="1:17" ht="86.4" x14ac:dyDescent="0.3">
      <c r="A176" s="259" t="s">
        <v>737</v>
      </c>
      <c r="B176" s="263" t="s">
        <v>865</v>
      </c>
      <c r="C176" s="263"/>
      <c r="D176" s="263" t="s">
        <v>1141</v>
      </c>
      <c r="E176" s="271" t="s">
        <v>439</v>
      </c>
      <c r="F176" s="271" t="s">
        <v>440</v>
      </c>
      <c r="G176" s="271" t="s">
        <v>441</v>
      </c>
      <c r="H176" s="265" t="s">
        <v>739</v>
      </c>
      <c r="I176" s="265" t="s">
        <v>9</v>
      </c>
      <c r="J176" s="265" t="s">
        <v>10</v>
      </c>
      <c r="K176" s="265" t="s">
        <v>1142</v>
      </c>
      <c r="L176" s="265" t="s">
        <v>798</v>
      </c>
      <c r="M176" s="263" t="s">
        <v>893</v>
      </c>
      <c r="N176" s="263" t="s">
        <v>743</v>
      </c>
      <c r="O176" s="265" t="s">
        <v>115</v>
      </c>
      <c r="P176" s="271" t="s">
        <v>744</v>
      </c>
      <c r="Q176" s="264"/>
    </row>
    <row r="177" spans="1:17" ht="86.4" x14ac:dyDescent="0.3">
      <c r="A177" s="259" t="s">
        <v>737</v>
      </c>
      <c r="B177" s="260" t="s">
        <v>865</v>
      </c>
      <c r="C177" s="260"/>
      <c r="D177" s="260" t="s">
        <v>1143</v>
      </c>
      <c r="E177" s="269" t="s">
        <v>442</v>
      </c>
      <c r="F177" s="269" t="s">
        <v>443</v>
      </c>
      <c r="G177" s="269" t="s">
        <v>444</v>
      </c>
      <c r="H177" s="262" t="s">
        <v>739</v>
      </c>
      <c r="I177" s="262" t="s">
        <v>9</v>
      </c>
      <c r="J177" s="262" t="s">
        <v>18</v>
      </c>
      <c r="K177" s="262" t="s">
        <v>1142</v>
      </c>
      <c r="L177" s="262" t="s">
        <v>798</v>
      </c>
      <c r="M177" s="260" t="s">
        <v>1144</v>
      </c>
      <c r="N177" s="260" t="s">
        <v>743</v>
      </c>
      <c r="O177" s="262" t="s">
        <v>115</v>
      </c>
      <c r="P177" s="269" t="s">
        <v>744</v>
      </c>
      <c r="Q177" s="261"/>
    </row>
    <row r="178" spans="1:17" ht="86.4" x14ac:dyDescent="0.3">
      <c r="A178" s="259" t="s">
        <v>737</v>
      </c>
      <c r="B178" s="263" t="s">
        <v>865</v>
      </c>
      <c r="C178" s="263"/>
      <c r="D178" s="263" t="s">
        <v>1145</v>
      </c>
      <c r="E178" s="271" t="s">
        <v>445</v>
      </c>
      <c r="F178" s="271" t="s">
        <v>446</v>
      </c>
      <c r="G178" s="271" t="s">
        <v>447</v>
      </c>
      <c r="H178" s="265" t="s">
        <v>739</v>
      </c>
      <c r="I178" s="265" t="s">
        <v>9</v>
      </c>
      <c r="J178" s="265" t="s">
        <v>10</v>
      </c>
      <c r="K178" s="265" t="s">
        <v>1142</v>
      </c>
      <c r="L178" s="265" t="s">
        <v>798</v>
      </c>
      <c r="M178" s="263" t="s">
        <v>893</v>
      </c>
      <c r="N178" s="263" t="s">
        <v>743</v>
      </c>
      <c r="O178" s="265" t="s">
        <v>115</v>
      </c>
      <c r="P178" s="271" t="s">
        <v>744</v>
      </c>
      <c r="Q178" s="264"/>
    </row>
    <row r="179" spans="1:17" ht="86.4" x14ac:dyDescent="0.3">
      <c r="A179" s="259" t="s">
        <v>737</v>
      </c>
      <c r="B179" s="260" t="s">
        <v>865</v>
      </c>
      <c r="C179" s="260"/>
      <c r="D179" s="260" t="s">
        <v>1146</v>
      </c>
      <c r="E179" s="269" t="s">
        <v>448</v>
      </c>
      <c r="F179" s="269" t="s">
        <v>449</v>
      </c>
      <c r="G179" s="269" t="s">
        <v>450</v>
      </c>
      <c r="H179" s="262" t="s">
        <v>739</v>
      </c>
      <c r="I179" s="262" t="s">
        <v>9</v>
      </c>
      <c r="J179" s="262" t="s">
        <v>18</v>
      </c>
      <c r="K179" s="262" t="s">
        <v>1142</v>
      </c>
      <c r="L179" s="262" t="s">
        <v>798</v>
      </c>
      <c r="M179" s="260" t="s">
        <v>1144</v>
      </c>
      <c r="N179" s="260" t="s">
        <v>743</v>
      </c>
      <c r="O179" s="262" t="s">
        <v>115</v>
      </c>
      <c r="P179" s="269" t="s">
        <v>744</v>
      </c>
      <c r="Q179" s="261"/>
    </row>
    <row r="180" spans="1:17" ht="86.4" x14ac:dyDescent="0.3">
      <c r="A180" s="259" t="s">
        <v>737</v>
      </c>
      <c r="B180" s="263" t="s">
        <v>865</v>
      </c>
      <c r="C180" s="263"/>
      <c r="D180" s="263" t="s">
        <v>1147</v>
      </c>
      <c r="E180" s="271" t="s">
        <v>451</v>
      </c>
      <c r="F180" s="271" t="s">
        <v>452</v>
      </c>
      <c r="G180" s="271" t="s">
        <v>453</v>
      </c>
      <c r="H180" s="265" t="s">
        <v>739</v>
      </c>
      <c r="I180" s="265" t="s">
        <v>9</v>
      </c>
      <c r="J180" s="265" t="s">
        <v>10</v>
      </c>
      <c r="K180" s="265" t="s">
        <v>1142</v>
      </c>
      <c r="L180" s="265" t="s">
        <v>798</v>
      </c>
      <c r="M180" s="263" t="s">
        <v>893</v>
      </c>
      <c r="N180" s="263" t="s">
        <v>743</v>
      </c>
      <c r="O180" s="265" t="s">
        <v>115</v>
      </c>
      <c r="P180" s="271" t="s">
        <v>744</v>
      </c>
      <c r="Q180" s="264"/>
    </row>
    <row r="181" spans="1:17" ht="72" x14ac:dyDescent="0.3">
      <c r="A181" s="259" t="s">
        <v>737</v>
      </c>
      <c r="B181" s="260" t="s">
        <v>865</v>
      </c>
      <c r="C181" s="260"/>
      <c r="D181" s="260" t="s">
        <v>1148</v>
      </c>
      <c r="E181" s="269" t="s">
        <v>454</v>
      </c>
      <c r="F181" s="269" t="s">
        <v>455</v>
      </c>
      <c r="G181" s="269" t="s">
        <v>456</v>
      </c>
      <c r="H181" s="262" t="s">
        <v>739</v>
      </c>
      <c r="I181" s="262" t="s">
        <v>9</v>
      </c>
      <c r="J181" s="262" t="s">
        <v>18</v>
      </c>
      <c r="K181" s="262" t="s">
        <v>1142</v>
      </c>
      <c r="L181" s="262" t="s">
        <v>798</v>
      </c>
      <c r="M181" s="260" t="s">
        <v>1144</v>
      </c>
      <c r="N181" s="260" t="s">
        <v>743</v>
      </c>
      <c r="O181" s="262" t="s">
        <v>115</v>
      </c>
      <c r="P181" s="269" t="s">
        <v>744</v>
      </c>
      <c r="Q181" s="261"/>
    </row>
    <row r="182" spans="1:17" ht="72" x14ac:dyDescent="0.3">
      <c r="A182" s="259" t="s">
        <v>737</v>
      </c>
      <c r="B182" s="263" t="s">
        <v>865</v>
      </c>
      <c r="C182" s="263"/>
      <c r="D182" s="263" t="s">
        <v>1149</v>
      </c>
      <c r="E182" s="271" t="s">
        <v>457</v>
      </c>
      <c r="F182" s="271" t="s">
        <v>458</v>
      </c>
      <c r="G182" s="271" t="s">
        <v>459</v>
      </c>
      <c r="H182" s="265" t="s">
        <v>739</v>
      </c>
      <c r="I182" s="265" t="s">
        <v>9</v>
      </c>
      <c r="J182" s="265" t="s">
        <v>10</v>
      </c>
      <c r="K182" s="265" t="s">
        <v>1142</v>
      </c>
      <c r="L182" s="265" t="s">
        <v>798</v>
      </c>
      <c r="M182" s="263" t="s">
        <v>1144</v>
      </c>
      <c r="N182" s="263" t="s">
        <v>743</v>
      </c>
      <c r="O182" s="265" t="s">
        <v>115</v>
      </c>
      <c r="P182" s="271" t="s">
        <v>744</v>
      </c>
      <c r="Q182" s="264"/>
    </row>
    <row r="183" spans="1:17" ht="86.4" x14ac:dyDescent="0.3">
      <c r="A183" s="259" t="s">
        <v>737</v>
      </c>
      <c r="B183" s="260" t="s">
        <v>865</v>
      </c>
      <c r="C183" s="260"/>
      <c r="D183" s="260" t="s">
        <v>1150</v>
      </c>
      <c r="E183" s="269" t="s">
        <v>460</v>
      </c>
      <c r="F183" s="269" t="s">
        <v>461</v>
      </c>
      <c r="G183" s="269" t="s">
        <v>462</v>
      </c>
      <c r="H183" s="262" t="s">
        <v>739</v>
      </c>
      <c r="I183" s="262" t="s">
        <v>9</v>
      </c>
      <c r="J183" s="262" t="s">
        <v>18</v>
      </c>
      <c r="K183" s="262" t="s">
        <v>1142</v>
      </c>
      <c r="L183" s="262" t="s">
        <v>798</v>
      </c>
      <c r="M183" s="260" t="s">
        <v>1144</v>
      </c>
      <c r="N183" s="260" t="s">
        <v>743</v>
      </c>
      <c r="O183" s="262" t="s">
        <v>115</v>
      </c>
      <c r="P183" s="269" t="s">
        <v>744</v>
      </c>
      <c r="Q183" s="261"/>
    </row>
    <row r="184" spans="1:17" ht="86.4" x14ac:dyDescent="0.3">
      <c r="A184" s="259" t="s">
        <v>737</v>
      </c>
      <c r="B184" s="263" t="s">
        <v>865</v>
      </c>
      <c r="C184" s="263"/>
      <c r="D184" s="263" t="s">
        <v>1151</v>
      </c>
      <c r="E184" s="271" t="s">
        <v>463</v>
      </c>
      <c r="F184" s="271" t="s">
        <v>464</v>
      </c>
      <c r="G184" s="271" t="s">
        <v>465</v>
      </c>
      <c r="H184" s="265" t="s">
        <v>739</v>
      </c>
      <c r="I184" s="265" t="s">
        <v>9</v>
      </c>
      <c r="J184" s="265" t="s">
        <v>10</v>
      </c>
      <c r="K184" s="265" t="s">
        <v>1142</v>
      </c>
      <c r="L184" s="265" t="s">
        <v>798</v>
      </c>
      <c r="M184" s="263" t="s">
        <v>1144</v>
      </c>
      <c r="N184" s="263" t="s">
        <v>743</v>
      </c>
      <c r="O184" s="265" t="s">
        <v>115</v>
      </c>
      <c r="P184" s="271" t="s">
        <v>744</v>
      </c>
      <c r="Q184" s="264"/>
    </row>
    <row r="185" spans="1:17" ht="86.4" x14ac:dyDescent="0.3">
      <c r="A185" s="259" t="s">
        <v>737</v>
      </c>
      <c r="B185" s="260" t="s">
        <v>865</v>
      </c>
      <c r="C185" s="260"/>
      <c r="D185" s="260" t="s">
        <v>1152</v>
      </c>
      <c r="E185" s="269" t="s">
        <v>466</v>
      </c>
      <c r="F185" s="269" t="s">
        <v>467</v>
      </c>
      <c r="G185" s="269" t="s">
        <v>468</v>
      </c>
      <c r="H185" s="262" t="s">
        <v>739</v>
      </c>
      <c r="I185" s="262" t="s">
        <v>9</v>
      </c>
      <c r="J185" s="262" t="s">
        <v>18</v>
      </c>
      <c r="K185" s="262" t="s">
        <v>1142</v>
      </c>
      <c r="L185" s="262" t="s">
        <v>798</v>
      </c>
      <c r="M185" s="260" t="s">
        <v>893</v>
      </c>
      <c r="N185" s="260" t="s">
        <v>743</v>
      </c>
      <c r="O185" s="262" t="s">
        <v>115</v>
      </c>
      <c r="P185" s="269" t="s">
        <v>744</v>
      </c>
      <c r="Q185" s="261"/>
    </row>
    <row r="186" spans="1:17" ht="86.4" x14ac:dyDescent="0.3">
      <c r="A186" s="259" t="s">
        <v>737</v>
      </c>
      <c r="B186" s="263" t="s">
        <v>865</v>
      </c>
      <c r="C186" s="263"/>
      <c r="D186" s="263" t="s">
        <v>1153</v>
      </c>
      <c r="E186" s="271" t="s">
        <v>469</v>
      </c>
      <c r="F186" s="271" t="s">
        <v>470</v>
      </c>
      <c r="G186" s="271" t="s">
        <v>471</v>
      </c>
      <c r="H186" s="265" t="s">
        <v>739</v>
      </c>
      <c r="I186" s="265" t="s">
        <v>9</v>
      </c>
      <c r="J186" s="265" t="s">
        <v>10</v>
      </c>
      <c r="K186" s="265" t="s">
        <v>1142</v>
      </c>
      <c r="L186" s="265" t="s">
        <v>798</v>
      </c>
      <c r="M186" s="263" t="s">
        <v>1144</v>
      </c>
      <c r="N186" s="263" t="s">
        <v>743</v>
      </c>
      <c r="O186" s="265" t="s">
        <v>115</v>
      </c>
      <c r="P186" s="271" t="s">
        <v>744</v>
      </c>
      <c r="Q186" s="264"/>
    </row>
    <row r="187" spans="1:17" ht="57.6" x14ac:dyDescent="0.3">
      <c r="A187" s="259" t="s">
        <v>737</v>
      </c>
      <c r="B187" s="268">
        <v>44910</v>
      </c>
      <c r="C187" s="260" t="s">
        <v>1154</v>
      </c>
      <c r="D187" s="260" t="s">
        <v>1155</v>
      </c>
      <c r="E187" s="269" t="s">
        <v>472</v>
      </c>
      <c r="F187" s="269" t="s">
        <v>473</v>
      </c>
      <c r="G187" s="269" t="s">
        <v>474</v>
      </c>
      <c r="H187" s="262" t="s">
        <v>809</v>
      </c>
      <c r="I187" s="262" t="s">
        <v>32</v>
      </c>
      <c r="J187" s="262" t="s">
        <v>18</v>
      </c>
      <c r="K187" s="262" t="s">
        <v>824</v>
      </c>
      <c r="L187" s="262" t="s">
        <v>741</v>
      </c>
      <c r="M187" s="260" t="s">
        <v>1156</v>
      </c>
      <c r="N187" s="260" t="s">
        <v>755</v>
      </c>
      <c r="O187" s="262"/>
      <c r="P187" s="269" t="s">
        <v>744</v>
      </c>
      <c r="Q187" s="261"/>
    </row>
    <row r="188" spans="1:17" ht="57.6" x14ac:dyDescent="0.3">
      <c r="A188" s="259" t="s">
        <v>737</v>
      </c>
      <c r="B188" s="270">
        <v>44910</v>
      </c>
      <c r="C188" s="263" t="s">
        <v>1157</v>
      </c>
      <c r="D188" s="263" t="s">
        <v>1158</v>
      </c>
      <c r="E188" s="271" t="s">
        <v>475</v>
      </c>
      <c r="F188" s="271" t="s">
        <v>476</v>
      </c>
      <c r="G188" s="271" t="s">
        <v>477</v>
      </c>
      <c r="H188" s="265" t="s">
        <v>809</v>
      </c>
      <c r="I188" s="265" t="s">
        <v>32</v>
      </c>
      <c r="J188" s="265" t="s">
        <v>18</v>
      </c>
      <c r="K188" s="265" t="s">
        <v>824</v>
      </c>
      <c r="L188" s="265" t="s">
        <v>741</v>
      </c>
      <c r="M188" s="263" t="s">
        <v>1156</v>
      </c>
      <c r="N188" s="263" t="s">
        <v>755</v>
      </c>
      <c r="O188" s="265"/>
      <c r="P188" s="271" t="s">
        <v>744</v>
      </c>
      <c r="Q188" s="264"/>
    </row>
    <row r="189" spans="1:17" ht="72" x14ac:dyDescent="0.3">
      <c r="A189" s="259" t="s">
        <v>737</v>
      </c>
      <c r="B189" s="260" t="s">
        <v>1159</v>
      </c>
      <c r="C189" s="260" t="s">
        <v>1160</v>
      </c>
      <c r="D189" s="260" t="s">
        <v>1161</v>
      </c>
      <c r="E189" s="269" t="s">
        <v>478</v>
      </c>
      <c r="F189" s="269" t="s">
        <v>479</v>
      </c>
      <c r="G189" s="269" t="s">
        <v>480</v>
      </c>
      <c r="H189" s="262" t="s">
        <v>809</v>
      </c>
      <c r="I189" s="262" t="s">
        <v>32</v>
      </c>
      <c r="J189" s="262" t="s">
        <v>18</v>
      </c>
      <c r="K189" s="262" t="s">
        <v>740</v>
      </c>
      <c r="L189" s="262" t="s">
        <v>801</v>
      </c>
      <c r="M189" s="260" t="s">
        <v>1162</v>
      </c>
      <c r="N189" s="260" t="s">
        <v>755</v>
      </c>
      <c r="O189" s="262"/>
      <c r="P189" s="269" t="s">
        <v>744</v>
      </c>
      <c r="Q189" s="261"/>
    </row>
    <row r="190" spans="1:17" ht="72" x14ac:dyDescent="0.3">
      <c r="A190" s="259" t="s">
        <v>737</v>
      </c>
      <c r="B190" s="263" t="s">
        <v>1163</v>
      </c>
      <c r="C190" s="263" t="s">
        <v>1164</v>
      </c>
      <c r="D190" s="263" t="s">
        <v>1165</v>
      </c>
      <c r="E190" s="271" t="s">
        <v>481</v>
      </c>
      <c r="F190" s="271" t="s">
        <v>482</v>
      </c>
      <c r="G190" s="271" t="s">
        <v>483</v>
      </c>
      <c r="H190" s="265" t="s">
        <v>739</v>
      </c>
      <c r="I190" s="265" t="s">
        <v>32</v>
      </c>
      <c r="J190" s="265" t="s">
        <v>18</v>
      </c>
      <c r="K190" s="265" t="s">
        <v>763</v>
      </c>
      <c r="L190" s="265" t="s">
        <v>764</v>
      </c>
      <c r="M190" s="263" t="s">
        <v>1166</v>
      </c>
      <c r="N190" s="263" t="s">
        <v>743</v>
      </c>
      <c r="O190" s="265" t="s">
        <v>484</v>
      </c>
      <c r="P190" s="271" t="s">
        <v>744</v>
      </c>
      <c r="Q190" s="264"/>
    </row>
    <row r="191" spans="1:17" ht="72" x14ac:dyDescent="0.3">
      <c r="A191" s="259" t="s">
        <v>737</v>
      </c>
      <c r="B191" s="260" t="s">
        <v>1163</v>
      </c>
      <c r="C191" s="260" t="s">
        <v>1167</v>
      </c>
      <c r="D191" s="260" t="s">
        <v>1168</v>
      </c>
      <c r="E191" s="269" t="s">
        <v>485</v>
      </c>
      <c r="F191" s="269" t="s">
        <v>486</v>
      </c>
      <c r="G191" s="269" t="s">
        <v>487</v>
      </c>
      <c r="H191" s="262" t="s">
        <v>739</v>
      </c>
      <c r="I191" s="262" t="s">
        <v>32</v>
      </c>
      <c r="J191" s="262" t="s">
        <v>18</v>
      </c>
      <c r="K191" s="262" t="s">
        <v>763</v>
      </c>
      <c r="L191" s="262" t="s">
        <v>764</v>
      </c>
      <c r="M191" s="260" t="s">
        <v>1166</v>
      </c>
      <c r="N191" s="260" t="s">
        <v>743</v>
      </c>
      <c r="O191" s="262" t="s">
        <v>484</v>
      </c>
      <c r="P191" s="269" t="s">
        <v>744</v>
      </c>
      <c r="Q191" s="261"/>
    </row>
    <row r="192" spans="1:17" ht="72" x14ac:dyDescent="0.3">
      <c r="A192" s="259" t="s">
        <v>737</v>
      </c>
      <c r="B192" s="263" t="s">
        <v>1163</v>
      </c>
      <c r="C192" s="263" t="s">
        <v>1169</v>
      </c>
      <c r="D192" s="263" t="s">
        <v>1170</v>
      </c>
      <c r="E192" s="271" t="s">
        <v>488</v>
      </c>
      <c r="F192" s="271" t="s">
        <v>489</v>
      </c>
      <c r="G192" s="271" t="s">
        <v>490</v>
      </c>
      <c r="H192" s="265" t="s">
        <v>739</v>
      </c>
      <c r="I192" s="265" t="s">
        <v>32</v>
      </c>
      <c r="J192" s="265" t="s">
        <v>18</v>
      </c>
      <c r="K192" s="265" t="s">
        <v>763</v>
      </c>
      <c r="L192" s="265" t="s">
        <v>764</v>
      </c>
      <c r="M192" s="263" t="s">
        <v>1166</v>
      </c>
      <c r="N192" s="263" t="s">
        <v>743</v>
      </c>
      <c r="O192" s="265" t="s">
        <v>484</v>
      </c>
      <c r="P192" s="271" t="s">
        <v>744</v>
      </c>
      <c r="Q192" s="264"/>
    </row>
    <row r="193" spans="1:17" ht="72" x14ac:dyDescent="0.3">
      <c r="A193" s="259" t="s">
        <v>737</v>
      </c>
      <c r="B193" s="260" t="s">
        <v>1163</v>
      </c>
      <c r="C193" s="260" t="s">
        <v>1171</v>
      </c>
      <c r="D193" s="260" t="s">
        <v>1172</v>
      </c>
      <c r="E193" s="269" t="s">
        <v>491</v>
      </c>
      <c r="F193" s="269" t="s">
        <v>492</v>
      </c>
      <c r="G193" s="269" t="s">
        <v>493</v>
      </c>
      <c r="H193" s="262" t="s">
        <v>739</v>
      </c>
      <c r="I193" s="262" t="s">
        <v>32</v>
      </c>
      <c r="J193" s="262" t="s">
        <v>18</v>
      </c>
      <c r="K193" s="262" t="s">
        <v>763</v>
      </c>
      <c r="L193" s="262" t="s">
        <v>764</v>
      </c>
      <c r="M193" s="260" t="s">
        <v>1166</v>
      </c>
      <c r="N193" s="260" t="s">
        <v>743</v>
      </c>
      <c r="O193" s="262" t="s">
        <v>484</v>
      </c>
      <c r="P193" s="269" t="s">
        <v>744</v>
      </c>
      <c r="Q193" s="261"/>
    </row>
    <row r="194" spans="1:17" ht="72" x14ac:dyDescent="0.3">
      <c r="A194" s="259" t="s">
        <v>737</v>
      </c>
      <c r="B194" s="263" t="s">
        <v>1163</v>
      </c>
      <c r="C194" s="263" t="s">
        <v>1173</v>
      </c>
      <c r="D194" s="263" t="s">
        <v>1174</v>
      </c>
      <c r="E194" s="271" t="s">
        <v>494</v>
      </c>
      <c r="F194" s="271" t="s">
        <v>495</v>
      </c>
      <c r="G194" s="271" t="s">
        <v>496</v>
      </c>
      <c r="H194" s="265" t="s">
        <v>739</v>
      </c>
      <c r="I194" s="265" t="s">
        <v>32</v>
      </c>
      <c r="J194" s="265" t="s">
        <v>18</v>
      </c>
      <c r="K194" s="265" t="s">
        <v>763</v>
      </c>
      <c r="L194" s="265" t="s">
        <v>764</v>
      </c>
      <c r="M194" s="263" t="s">
        <v>1166</v>
      </c>
      <c r="N194" s="263" t="s">
        <v>743</v>
      </c>
      <c r="O194" s="265" t="s">
        <v>484</v>
      </c>
      <c r="P194" s="271" t="s">
        <v>744</v>
      </c>
      <c r="Q194" s="264"/>
    </row>
    <row r="195" spans="1:17" ht="57.6" x14ac:dyDescent="0.3">
      <c r="A195" s="259" t="s">
        <v>737</v>
      </c>
      <c r="B195" s="260" t="s">
        <v>904</v>
      </c>
      <c r="C195" s="260" t="s">
        <v>1175</v>
      </c>
      <c r="D195" s="260" t="s">
        <v>1176</v>
      </c>
      <c r="E195" s="269" t="s">
        <v>497</v>
      </c>
      <c r="F195" s="269" t="s">
        <v>498</v>
      </c>
      <c r="G195" s="269" t="s">
        <v>499</v>
      </c>
      <c r="H195" s="262" t="s">
        <v>823</v>
      </c>
      <c r="I195" s="262" t="s">
        <v>32</v>
      </c>
      <c r="J195" s="262" t="s">
        <v>10</v>
      </c>
      <c r="K195" s="262" t="s">
        <v>763</v>
      </c>
      <c r="L195" s="262" t="s">
        <v>764</v>
      </c>
      <c r="M195" s="260" t="s">
        <v>1177</v>
      </c>
      <c r="N195" s="260" t="s">
        <v>755</v>
      </c>
      <c r="O195" s="262"/>
      <c r="P195" s="269" t="s">
        <v>744</v>
      </c>
      <c r="Q195" s="261"/>
    </row>
    <row r="196" spans="1:17" ht="57.6" x14ac:dyDescent="0.3">
      <c r="A196" s="259" t="s">
        <v>737</v>
      </c>
      <c r="B196" s="263" t="s">
        <v>1262</v>
      </c>
      <c r="C196" s="263" t="s">
        <v>1178</v>
      </c>
      <c r="D196" s="263" t="s">
        <v>1179</v>
      </c>
      <c r="E196" s="271" t="s">
        <v>500</v>
      </c>
      <c r="F196" s="271" t="s">
        <v>501</v>
      </c>
      <c r="G196" s="271" t="s">
        <v>502</v>
      </c>
      <c r="H196" s="265" t="s">
        <v>823</v>
      </c>
      <c r="I196" s="265" t="s">
        <v>32</v>
      </c>
      <c r="J196" s="265" t="s">
        <v>10</v>
      </c>
      <c r="K196" s="265" t="s">
        <v>763</v>
      </c>
      <c r="L196" s="265" t="s">
        <v>764</v>
      </c>
      <c r="M196" s="263" t="s">
        <v>1180</v>
      </c>
      <c r="N196" s="263"/>
      <c r="O196" s="265"/>
      <c r="P196" s="271" t="s">
        <v>744</v>
      </c>
      <c r="Q196" s="264"/>
    </row>
    <row r="197" spans="1:17" ht="86.4" x14ac:dyDescent="0.3">
      <c r="A197" s="259" t="s">
        <v>737</v>
      </c>
      <c r="B197" s="268">
        <v>44910</v>
      </c>
      <c r="C197" s="260" t="s">
        <v>1181</v>
      </c>
      <c r="D197" s="260" t="s">
        <v>1182</v>
      </c>
      <c r="E197" s="269" t="s">
        <v>503</v>
      </c>
      <c r="F197" s="269" t="s">
        <v>504</v>
      </c>
      <c r="G197" s="269" t="s">
        <v>505</v>
      </c>
      <c r="H197" s="262" t="s">
        <v>823</v>
      </c>
      <c r="I197" s="262" t="s">
        <v>32</v>
      </c>
      <c r="J197" s="262" t="s">
        <v>18</v>
      </c>
      <c r="K197" s="262" t="s">
        <v>824</v>
      </c>
      <c r="L197" s="262" t="s">
        <v>741</v>
      </c>
      <c r="M197" s="260" t="s">
        <v>1183</v>
      </c>
      <c r="N197" s="260" t="s">
        <v>755</v>
      </c>
      <c r="O197" s="262"/>
      <c r="P197" s="269" t="s">
        <v>744</v>
      </c>
      <c r="Q197" s="261"/>
    </row>
    <row r="198" spans="1:17" ht="86.4" x14ac:dyDescent="0.3">
      <c r="A198" s="259" t="s">
        <v>737</v>
      </c>
      <c r="B198" s="270">
        <v>45489</v>
      </c>
      <c r="C198" s="263" t="s">
        <v>1184</v>
      </c>
      <c r="D198" s="263" t="s">
        <v>1185</v>
      </c>
      <c r="E198" s="271" t="s">
        <v>506</v>
      </c>
      <c r="F198" s="271" t="s">
        <v>507</v>
      </c>
      <c r="G198" s="271" t="s">
        <v>508</v>
      </c>
      <c r="H198" s="265" t="s">
        <v>823</v>
      </c>
      <c r="I198" s="265" t="s">
        <v>32</v>
      </c>
      <c r="J198" s="265" t="s">
        <v>10</v>
      </c>
      <c r="K198" s="265" t="s">
        <v>824</v>
      </c>
      <c r="L198" s="265" t="s">
        <v>741</v>
      </c>
      <c r="M198" s="263" t="s">
        <v>1183</v>
      </c>
      <c r="N198" s="263" t="s">
        <v>755</v>
      </c>
      <c r="O198" s="265"/>
      <c r="P198" s="271" t="s">
        <v>744</v>
      </c>
      <c r="Q198" s="264"/>
    </row>
    <row r="199" spans="1:17" ht="86.4" x14ac:dyDescent="0.3">
      <c r="A199" s="259" t="s">
        <v>737</v>
      </c>
      <c r="B199" s="268">
        <v>45530</v>
      </c>
      <c r="C199" s="260" t="s">
        <v>1186</v>
      </c>
      <c r="D199" s="260" t="s">
        <v>1187</v>
      </c>
      <c r="E199" s="269" t="s">
        <v>509</v>
      </c>
      <c r="F199" s="269" t="s">
        <v>510</v>
      </c>
      <c r="G199" s="269" t="s">
        <v>511</v>
      </c>
      <c r="H199" s="262" t="s">
        <v>823</v>
      </c>
      <c r="I199" s="262" t="s">
        <v>32</v>
      </c>
      <c r="J199" s="262" t="s">
        <v>10</v>
      </c>
      <c r="K199" s="262" t="s">
        <v>824</v>
      </c>
      <c r="L199" s="262" t="s">
        <v>741</v>
      </c>
      <c r="M199" s="260" t="s">
        <v>1183</v>
      </c>
      <c r="N199" s="260" t="s">
        <v>755</v>
      </c>
      <c r="O199" s="262"/>
      <c r="P199" s="269" t="s">
        <v>744</v>
      </c>
      <c r="Q199" s="261"/>
    </row>
    <row r="200" spans="1:17" ht="57.6" x14ac:dyDescent="0.3">
      <c r="A200" s="259" t="s">
        <v>737</v>
      </c>
      <c r="B200" s="263" t="s">
        <v>904</v>
      </c>
      <c r="C200" s="263"/>
      <c r="D200" s="263" t="s">
        <v>1188</v>
      </c>
      <c r="E200" s="271" t="s">
        <v>591</v>
      </c>
      <c r="F200" s="271" t="s">
        <v>587</v>
      </c>
      <c r="G200" s="271" t="s">
        <v>588</v>
      </c>
      <c r="H200" s="265" t="s">
        <v>739</v>
      </c>
      <c r="I200" s="265" t="s">
        <v>9</v>
      </c>
      <c r="J200" s="265" t="s">
        <v>10</v>
      </c>
      <c r="K200" s="265" t="s">
        <v>763</v>
      </c>
      <c r="L200" s="265" t="s">
        <v>764</v>
      </c>
      <c r="M200" s="263" t="s">
        <v>1189</v>
      </c>
      <c r="N200" s="263" t="s">
        <v>743</v>
      </c>
      <c r="O200" s="265" t="s">
        <v>484</v>
      </c>
      <c r="P200" s="271" t="s">
        <v>744</v>
      </c>
      <c r="Q200" s="264"/>
    </row>
    <row r="201" spans="1:17" ht="72" x14ac:dyDescent="0.3">
      <c r="A201" s="259" t="s">
        <v>737</v>
      </c>
      <c r="B201" s="260" t="s">
        <v>1190</v>
      </c>
      <c r="C201" s="260"/>
      <c r="D201" s="260" t="s">
        <v>1191</v>
      </c>
      <c r="E201" s="269" t="s">
        <v>512</v>
      </c>
      <c r="F201" s="269" t="s">
        <v>513</v>
      </c>
      <c r="G201" s="269" t="s">
        <v>514</v>
      </c>
      <c r="H201" s="262" t="s">
        <v>739</v>
      </c>
      <c r="I201" s="262" t="s">
        <v>9</v>
      </c>
      <c r="J201" s="262" t="s">
        <v>18</v>
      </c>
      <c r="K201" s="262" t="s">
        <v>763</v>
      </c>
      <c r="L201" s="262" t="s">
        <v>764</v>
      </c>
      <c r="M201" s="260" t="s">
        <v>1189</v>
      </c>
      <c r="N201" s="260" t="s">
        <v>743</v>
      </c>
      <c r="O201" s="262" t="s">
        <v>515</v>
      </c>
      <c r="P201" s="269" t="s">
        <v>744</v>
      </c>
      <c r="Q201" s="261"/>
    </row>
    <row r="202" spans="1:17" ht="43.2" x14ac:dyDescent="0.3">
      <c r="A202" s="259" t="s">
        <v>737</v>
      </c>
      <c r="B202" s="263" t="s">
        <v>1262</v>
      </c>
      <c r="C202" s="263" t="s">
        <v>1192</v>
      </c>
      <c r="D202" s="263" t="s">
        <v>1193</v>
      </c>
      <c r="E202" s="271" t="s">
        <v>516</v>
      </c>
      <c r="F202" s="271" t="s">
        <v>517</v>
      </c>
      <c r="G202" s="271" t="s">
        <v>518</v>
      </c>
      <c r="H202" s="265" t="s">
        <v>823</v>
      </c>
      <c r="I202" s="265" t="s">
        <v>32</v>
      </c>
      <c r="J202" s="265" t="s">
        <v>10</v>
      </c>
      <c r="K202" s="265" t="s">
        <v>763</v>
      </c>
      <c r="L202" s="265" t="s">
        <v>764</v>
      </c>
      <c r="M202" s="263" t="s">
        <v>1180</v>
      </c>
      <c r="N202" s="263" t="s">
        <v>755</v>
      </c>
      <c r="O202" s="265"/>
      <c r="P202" s="271" t="s">
        <v>744</v>
      </c>
      <c r="Q202" s="264"/>
    </row>
    <row r="203" spans="1:17" ht="72" x14ac:dyDescent="0.3">
      <c r="A203" s="259" t="s">
        <v>737</v>
      </c>
      <c r="B203" s="268">
        <v>45121</v>
      </c>
      <c r="C203" s="260"/>
      <c r="D203" s="260" t="s">
        <v>1194</v>
      </c>
      <c r="E203" s="269" t="s">
        <v>519</v>
      </c>
      <c r="F203" s="269" t="s">
        <v>520</v>
      </c>
      <c r="G203" s="269" t="s">
        <v>521</v>
      </c>
      <c r="H203" s="262" t="s">
        <v>739</v>
      </c>
      <c r="I203" s="262" t="s">
        <v>9</v>
      </c>
      <c r="J203" s="262" t="s">
        <v>18</v>
      </c>
      <c r="K203" s="262" t="s">
        <v>824</v>
      </c>
      <c r="L203" s="262" t="s">
        <v>741</v>
      </c>
      <c r="M203" s="260" t="s">
        <v>742</v>
      </c>
      <c r="N203" s="260" t="s">
        <v>743</v>
      </c>
      <c r="O203" s="262" t="s">
        <v>11</v>
      </c>
      <c r="P203" s="269" t="s">
        <v>744</v>
      </c>
      <c r="Q203" s="261"/>
    </row>
    <row r="204" spans="1:17" ht="72" x14ac:dyDescent="0.3">
      <c r="A204" s="259" t="s">
        <v>737</v>
      </c>
      <c r="B204" s="270">
        <v>45121</v>
      </c>
      <c r="C204" s="263"/>
      <c r="D204" s="263" t="s">
        <v>1195</v>
      </c>
      <c r="E204" s="271" t="s">
        <v>522</v>
      </c>
      <c r="F204" s="271" t="s">
        <v>523</v>
      </c>
      <c r="G204" s="271" t="s">
        <v>524</v>
      </c>
      <c r="H204" s="265" t="s">
        <v>739</v>
      </c>
      <c r="I204" s="265" t="s">
        <v>9</v>
      </c>
      <c r="J204" s="265" t="s">
        <v>10</v>
      </c>
      <c r="K204" s="265" t="s">
        <v>824</v>
      </c>
      <c r="L204" s="265" t="s">
        <v>741</v>
      </c>
      <c r="M204" s="263" t="s">
        <v>742</v>
      </c>
      <c r="N204" s="263" t="s">
        <v>743</v>
      </c>
      <c r="O204" s="265" t="s">
        <v>11</v>
      </c>
      <c r="P204" s="271" t="s">
        <v>744</v>
      </c>
      <c r="Q204" s="264"/>
    </row>
    <row r="205" spans="1:17" ht="57.6" x14ac:dyDescent="0.3">
      <c r="A205" s="259" t="s">
        <v>737</v>
      </c>
      <c r="B205" s="260" t="s">
        <v>904</v>
      </c>
      <c r="C205" s="260" t="s">
        <v>1196</v>
      </c>
      <c r="D205" s="260" t="s">
        <v>1197</v>
      </c>
      <c r="E205" s="269" t="s">
        <v>525</v>
      </c>
      <c r="F205" s="269" t="s">
        <v>526</v>
      </c>
      <c r="G205" s="269" t="s">
        <v>527</v>
      </c>
      <c r="H205" s="262" t="s">
        <v>762</v>
      </c>
      <c r="I205" s="262" t="s">
        <v>32</v>
      </c>
      <c r="J205" s="262" t="s">
        <v>10</v>
      </c>
      <c r="K205" s="262" t="s">
        <v>763</v>
      </c>
      <c r="L205" s="262" t="s">
        <v>764</v>
      </c>
      <c r="M205" s="260" t="s">
        <v>936</v>
      </c>
      <c r="N205" s="260" t="s">
        <v>743</v>
      </c>
      <c r="O205" s="262" t="s">
        <v>168</v>
      </c>
      <c r="P205" s="269" t="s">
        <v>744</v>
      </c>
      <c r="Q205" s="261"/>
    </row>
    <row r="206" spans="1:17" ht="57.6" x14ac:dyDescent="0.3">
      <c r="A206" s="259" t="s">
        <v>737</v>
      </c>
      <c r="B206" s="263" t="s">
        <v>904</v>
      </c>
      <c r="C206" s="263" t="s">
        <v>1198</v>
      </c>
      <c r="D206" s="263" t="s">
        <v>1199</v>
      </c>
      <c r="E206" s="271" t="s">
        <v>528</v>
      </c>
      <c r="F206" s="271" t="s">
        <v>529</v>
      </c>
      <c r="G206" s="271" t="s">
        <v>530</v>
      </c>
      <c r="H206" s="265" t="s">
        <v>762</v>
      </c>
      <c r="I206" s="265" t="s">
        <v>32</v>
      </c>
      <c r="J206" s="265" t="s">
        <v>10</v>
      </c>
      <c r="K206" s="265" t="s">
        <v>763</v>
      </c>
      <c r="L206" s="265" t="s">
        <v>764</v>
      </c>
      <c r="M206" s="263" t="s">
        <v>936</v>
      </c>
      <c r="N206" s="263" t="s">
        <v>743</v>
      </c>
      <c r="O206" s="265" t="s">
        <v>73</v>
      </c>
      <c r="P206" s="271" t="s">
        <v>744</v>
      </c>
      <c r="Q206" s="264"/>
    </row>
    <row r="207" spans="1:17" ht="72" x14ac:dyDescent="0.3">
      <c r="A207" s="259" t="s">
        <v>737</v>
      </c>
      <c r="B207" s="260" t="s">
        <v>1037</v>
      </c>
      <c r="C207" s="260"/>
      <c r="D207" s="260" t="s">
        <v>1200</v>
      </c>
      <c r="E207" s="269" t="s">
        <v>531</v>
      </c>
      <c r="F207" s="269" t="s">
        <v>532</v>
      </c>
      <c r="G207" s="269" t="s">
        <v>533</v>
      </c>
      <c r="H207" s="262" t="s">
        <v>739</v>
      </c>
      <c r="I207" s="262" t="s">
        <v>9</v>
      </c>
      <c r="J207" s="262" t="s">
        <v>18</v>
      </c>
      <c r="K207" s="262" t="s">
        <v>740</v>
      </c>
      <c r="L207" s="262" t="s">
        <v>801</v>
      </c>
      <c r="M207" s="260" t="s">
        <v>959</v>
      </c>
      <c r="N207" s="260" t="s">
        <v>743</v>
      </c>
      <c r="O207" s="262" t="s">
        <v>102</v>
      </c>
      <c r="P207" s="269" t="s">
        <v>744</v>
      </c>
      <c r="Q207" s="261"/>
    </row>
    <row r="208" spans="1:17" ht="72" x14ac:dyDescent="0.3">
      <c r="A208" s="259" t="s">
        <v>737</v>
      </c>
      <c r="B208" s="263" t="s">
        <v>1055</v>
      </c>
      <c r="C208" s="263" t="s">
        <v>1201</v>
      </c>
      <c r="D208" s="263" t="s">
        <v>1202</v>
      </c>
      <c r="E208" s="271" t="s">
        <v>534</v>
      </c>
      <c r="F208" s="271" t="s">
        <v>535</v>
      </c>
      <c r="G208" s="271" t="s">
        <v>536</v>
      </c>
      <c r="H208" s="265" t="s">
        <v>809</v>
      </c>
      <c r="I208" s="265" t="s">
        <v>32</v>
      </c>
      <c r="J208" s="265" t="s">
        <v>10</v>
      </c>
      <c r="K208" s="265" t="s">
        <v>740</v>
      </c>
      <c r="L208" s="265" t="s">
        <v>801</v>
      </c>
      <c r="M208" s="263" t="s">
        <v>802</v>
      </c>
      <c r="N208" s="263" t="s">
        <v>755</v>
      </c>
      <c r="O208" s="265"/>
      <c r="P208" s="271" t="s">
        <v>744</v>
      </c>
      <c r="Q208" s="264"/>
    </row>
    <row r="209" spans="1:17" ht="100.8" x14ac:dyDescent="0.3">
      <c r="A209" s="259" t="s">
        <v>737</v>
      </c>
      <c r="B209" s="260" t="s">
        <v>1083</v>
      </c>
      <c r="C209" s="260" t="s">
        <v>1203</v>
      </c>
      <c r="D209" s="260" t="s">
        <v>1204</v>
      </c>
      <c r="E209" s="269" t="s">
        <v>1205</v>
      </c>
      <c r="F209" s="269" t="s">
        <v>589</v>
      </c>
      <c r="G209" s="269" t="s">
        <v>590</v>
      </c>
      <c r="H209" s="262" t="s">
        <v>762</v>
      </c>
      <c r="I209" s="262" t="s">
        <v>32</v>
      </c>
      <c r="J209" s="262" t="s">
        <v>18</v>
      </c>
      <c r="K209" s="262" t="s">
        <v>740</v>
      </c>
      <c r="L209" s="262" t="s">
        <v>801</v>
      </c>
      <c r="M209" s="260" t="s">
        <v>1206</v>
      </c>
      <c r="N209" s="260" t="s">
        <v>743</v>
      </c>
      <c r="O209" s="262" t="s">
        <v>1207</v>
      </c>
      <c r="P209" s="269" t="s">
        <v>744</v>
      </c>
      <c r="Q209" s="261"/>
    </row>
    <row r="210" spans="1:17" ht="72" x14ac:dyDescent="0.3">
      <c r="A210" s="259" t="s">
        <v>737</v>
      </c>
      <c r="B210" s="264"/>
      <c r="C210" s="263" t="s">
        <v>1298</v>
      </c>
      <c r="D210" s="263" t="s">
        <v>1299</v>
      </c>
      <c r="E210" s="271" t="s">
        <v>1300</v>
      </c>
      <c r="F210" s="271" t="s">
        <v>1301</v>
      </c>
      <c r="G210" s="271" t="s">
        <v>1302</v>
      </c>
      <c r="H210" s="265" t="s">
        <v>762</v>
      </c>
      <c r="I210" s="265" t="s">
        <v>32</v>
      </c>
      <c r="J210" s="265" t="s">
        <v>18</v>
      </c>
      <c r="K210" s="265" t="s">
        <v>1142</v>
      </c>
      <c r="L210" s="265" t="s">
        <v>798</v>
      </c>
      <c r="M210" s="263" t="s">
        <v>1303</v>
      </c>
      <c r="N210" s="263" t="s">
        <v>755</v>
      </c>
      <c r="O210" s="265" t="s">
        <v>1304</v>
      </c>
      <c r="P210" s="271" t="s">
        <v>744</v>
      </c>
      <c r="Q210" s="264"/>
    </row>
    <row r="211" spans="1:17" ht="72" x14ac:dyDescent="0.3">
      <c r="A211" s="259" t="s">
        <v>737</v>
      </c>
      <c r="B211" s="261"/>
      <c r="C211" s="260" t="s">
        <v>1020</v>
      </c>
      <c r="D211" s="260" t="s">
        <v>1208</v>
      </c>
      <c r="E211" s="269" t="s">
        <v>1209</v>
      </c>
      <c r="F211" s="269" t="s">
        <v>1305</v>
      </c>
      <c r="G211" s="269" t="s">
        <v>1306</v>
      </c>
      <c r="H211" s="262" t="s">
        <v>762</v>
      </c>
      <c r="I211" s="262" t="s">
        <v>32</v>
      </c>
      <c r="J211" s="262" t="s">
        <v>18</v>
      </c>
      <c r="K211" s="262" t="s">
        <v>824</v>
      </c>
      <c r="L211" s="262" t="s">
        <v>741</v>
      </c>
      <c r="M211" s="260" t="s">
        <v>1210</v>
      </c>
      <c r="N211" s="260" t="s">
        <v>743</v>
      </c>
      <c r="O211" s="262" t="s">
        <v>1211</v>
      </c>
      <c r="P211" s="269" t="s">
        <v>744</v>
      </c>
      <c r="Q211" s="261"/>
    </row>
    <row r="212" spans="1:17" ht="100.8" x14ac:dyDescent="0.3">
      <c r="A212" s="259" t="s">
        <v>737</v>
      </c>
      <c r="B212" s="264"/>
      <c r="C212" s="263" t="s">
        <v>1212</v>
      </c>
      <c r="D212" s="263" t="s">
        <v>1213</v>
      </c>
      <c r="E212" s="271" t="s">
        <v>1214</v>
      </c>
      <c r="F212" s="271" t="s">
        <v>1215</v>
      </c>
      <c r="G212" s="271" t="s">
        <v>1216</v>
      </c>
      <c r="H212" s="265" t="s">
        <v>762</v>
      </c>
      <c r="I212" s="265" t="s">
        <v>32</v>
      </c>
      <c r="J212" s="265" t="s">
        <v>18</v>
      </c>
      <c r="K212" s="265" t="s">
        <v>824</v>
      </c>
      <c r="L212" s="265" t="s">
        <v>741</v>
      </c>
      <c r="M212" s="263" t="s">
        <v>1210</v>
      </c>
      <c r="N212" s="263" t="s">
        <v>1217</v>
      </c>
      <c r="O212" s="265" t="s">
        <v>1218</v>
      </c>
      <c r="P212" s="271" t="s">
        <v>744</v>
      </c>
      <c r="Q212" s="264"/>
    </row>
    <row r="213" spans="1:17" ht="72" x14ac:dyDescent="0.3">
      <c r="A213" s="259" t="s">
        <v>737</v>
      </c>
      <c r="B213" s="268">
        <v>45530</v>
      </c>
      <c r="C213" s="260" t="s">
        <v>1219</v>
      </c>
      <c r="D213" s="260" t="s">
        <v>1220</v>
      </c>
      <c r="E213" s="269" t="s">
        <v>537</v>
      </c>
      <c r="F213" s="269" t="s">
        <v>1221</v>
      </c>
      <c r="G213" s="269" t="s">
        <v>1222</v>
      </c>
      <c r="H213" s="262" t="s">
        <v>762</v>
      </c>
      <c r="I213" s="262" t="s">
        <v>32</v>
      </c>
      <c r="J213" s="262" t="s">
        <v>10</v>
      </c>
      <c r="K213" s="262" t="s">
        <v>824</v>
      </c>
      <c r="L213" s="262" t="s">
        <v>741</v>
      </c>
      <c r="M213" s="260" t="s">
        <v>1210</v>
      </c>
      <c r="N213" s="260" t="s">
        <v>755</v>
      </c>
      <c r="O213" s="262"/>
      <c r="P213" s="269" t="s">
        <v>744</v>
      </c>
      <c r="Q213" s="261"/>
    </row>
    <row r="214" spans="1:17" ht="86.4" x14ac:dyDescent="0.3">
      <c r="A214" s="259" t="s">
        <v>737</v>
      </c>
      <c r="B214" s="270">
        <v>44849</v>
      </c>
      <c r="C214" s="263" t="s">
        <v>1223</v>
      </c>
      <c r="D214" s="263" t="s">
        <v>1224</v>
      </c>
      <c r="E214" s="271" t="s">
        <v>592</v>
      </c>
      <c r="F214" s="271" t="s">
        <v>1225</v>
      </c>
      <c r="G214" s="271" t="s">
        <v>1226</v>
      </c>
      <c r="H214" s="265" t="s">
        <v>762</v>
      </c>
      <c r="I214" s="265" t="s">
        <v>32</v>
      </c>
      <c r="J214" s="265" t="s">
        <v>18</v>
      </c>
      <c r="K214" s="265" t="s">
        <v>824</v>
      </c>
      <c r="L214" s="265" t="s">
        <v>741</v>
      </c>
      <c r="M214" s="263" t="s">
        <v>1210</v>
      </c>
      <c r="N214" s="263" t="s">
        <v>755</v>
      </c>
      <c r="O214" s="265" t="s">
        <v>576</v>
      </c>
      <c r="P214" s="271" t="s">
        <v>744</v>
      </c>
      <c r="Q214" s="264"/>
    </row>
    <row r="215" spans="1:17" ht="57.6" x14ac:dyDescent="0.3">
      <c r="A215" s="259" t="s">
        <v>737</v>
      </c>
      <c r="B215" s="261"/>
      <c r="C215" s="260"/>
      <c r="D215" s="260" t="s">
        <v>1227</v>
      </c>
      <c r="E215" s="269" t="s">
        <v>1228</v>
      </c>
      <c r="F215" s="269" t="s">
        <v>1229</v>
      </c>
      <c r="G215" s="269" t="s">
        <v>1230</v>
      </c>
      <c r="H215" s="262" t="s">
        <v>739</v>
      </c>
      <c r="I215" s="262" t="s">
        <v>9</v>
      </c>
      <c r="J215" s="262" t="s">
        <v>18</v>
      </c>
      <c r="K215" s="262" t="s">
        <v>824</v>
      </c>
      <c r="L215" s="262" t="s">
        <v>741</v>
      </c>
      <c r="M215" s="260" t="s">
        <v>1231</v>
      </c>
      <c r="N215" s="260" t="s">
        <v>1217</v>
      </c>
      <c r="O215" s="262" t="s">
        <v>1232</v>
      </c>
      <c r="P215" s="269" t="s">
        <v>744</v>
      </c>
      <c r="Q215" s="261"/>
    </row>
    <row r="216" spans="1:17" ht="86.4" x14ac:dyDescent="0.3">
      <c r="A216" s="259" t="s">
        <v>737</v>
      </c>
      <c r="B216" s="270">
        <v>45525</v>
      </c>
      <c r="C216" s="263" t="s">
        <v>1233</v>
      </c>
      <c r="D216" s="263" t="s">
        <v>1234</v>
      </c>
      <c r="E216" s="271" t="s">
        <v>538</v>
      </c>
      <c r="F216" s="271" t="s">
        <v>539</v>
      </c>
      <c r="G216" s="271" t="s">
        <v>540</v>
      </c>
      <c r="H216" s="265" t="s">
        <v>762</v>
      </c>
      <c r="I216" s="265" t="s">
        <v>32</v>
      </c>
      <c r="J216" s="265" t="s">
        <v>10</v>
      </c>
      <c r="K216" s="265" t="s">
        <v>824</v>
      </c>
      <c r="L216" s="265" t="s">
        <v>741</v>
      </c>
      <c r="M216" s="263" t="s">
        <v>1235</v>
      </c>
      <c r="N216" s="263" t="s">
        <v>755</v>
      </c>
      <c r="O216" s="265"/>
      <c r="P216" s="271" t="s">
        <v>744</v>
      </c>
      <c r="Q216" s="264"/>
    </row>
    <row r="217" spans="1:17" ht="86.4" x14ac:dyDescent="0.3">
      <c r="A217" s="259" t="s">
        <v>737</v>
      </c>
      <c r="B217" s="268">
        <v>44849</v>
      </c>
      <c r="C217" s="260" t="s">
        <v>1236</v>
      </c>
      <c r="D217" s="260" t="s">
        <v>1237</v>
      </c>
      <c r="E217" s="269" t="s">
        <v>541</v>
      </c>
      <c r="F217" s="269" t="s">
        <v>542</v>
      </c>
      <c r="G217" s="269" t="s">
        <v>543</v>
      </c>
      <c r="H217" s="262" t="s">
        <v>762</v>
      </c>
      <c r="I217" s="262" t="s">
        <v>32</v>
      </c>
      <c r="J217" s="262" t="s">
        <v>18</v>
      </c>
      <c r="K217" s="262" t="s">
        <v>824</v>
      </c>
      <c r="L217" s="262" t="s">
        <v>741</v>
      </c>
      <c r="M217" s="260" t="s">
        <v>1235</v>
      </c>
      <c r="N217" s="260" t="s">
        <v>755</v>
      </c>
      <c r="O217" s="262"/>
      <c r="P217" s="269" t="s">
        <v>744</v>
      </c>
      <c r="Q217" s="261"/>
    </row>
    <row r="218" spans="1:17" ht="100.8" x14ac:dyDescent="0.3">
      <c r="A218" s="259" t="s">
        <v>737</v>
      </c>
      <c r="B218" s="264"/>
      <c r="C218" s="263" t="s">
        <v>1307</v>
      </c>
      <c r="D218" s="263" t="s">
        <v>1308</v>
      </c>
      <c r="E218" s="271" t="s">
        <v>1309</v>
      </c>
      <c r="F218" s="271" t="s">
        <v>1310</v>
      </c>
      <c r="G218" s="271" t="s">
        <v>1311</v>
      </c>
      <c r="H218" s="265" t="s">
        <v>762</v>
      </c>
      <c r="I218" s="265" t="s">
        <v>32</v>
      </c>
      <c r="J218" s="265" t="s">
        <v>18</v>
      </c>
      <c r="K218" s="265" t="s">
        <v>797</v>
      </c>
      <c r="L218" s="265" t="s">
        <v>798</v>
      </c>
      <c r="M218" s="263" t="s">
        <v>1312</v>
      </c>
      <c r="N218" s="263" t="s">
        <v>755</v>
      </c>
      <c r="O218" s="265" t="s">
        <v>1313</v>
      </c>
      <c r="P218" s="271" t="s">
        <v>744</v>
      </c>
      <c r="Q218" s="264"/>
    </row>
    <row r="219" spans="1:17" ht="100.8" x14ac:dyDescent="0.3">
      <c r="A219" s="259" t="s">
        <v>737</v>
      </c>
      <c r="B219" s="261"/>
      <c r="C219" s="260"/>
      <c r="D219" s="260" t="s">
        <v>1314</v>
      </c>
      <c r="E219" s="269" t="s">
        <v>1315</v>
      </c>
      <c r="F219" s="269" t="s">
        <v>1316</v>
      </c>
      <c r="G219" s="269" t="s">
        <v>1317</v>
      </c>
      <c r="H219" s="262" t="s">
        <v>739</v>
      </c>
      <c r="I219" s="262" t="s">
        <v>9</v>
      </c>
      <c r="J219" s="262" t="s">
        <v>18</v>
      </c>
      <c r="K219" s="262" t="s">
        <v>1142</v>
      </c>
      <c r="L219" s="262" t="s">
        <v>798</v>
      </c>
      <c r="M219" s="260" t="s">
        <v>1312</v>
      </c>
      <c r="N219" s="260" t="s">
        <v>1217</v>
      </c>
      <c r="O219" s="262" t="s">
        <v>1318</v>
      </c>
      <c r="P219" s="269" t="s">
        <v>744</v>
      </c>
      <c r="Q219" s="261"/>
    </row>
    <row r="220" spans="1:17" ht="100.8" x14ac:dyDescent="0.3">
      <c r="A220" s="259" t="s">
        <v>737</v>
      </c>
      <c r="B220" s="264"/>
      <c r="C220" s="263"/>
      <c r="D220" s="263" t="s">
        <v>1319</v>
      </c>
      <c r="E220" s="271" t="s">
        <v>1320</v>
      </c>
      <c r="F220" s="271" t="s">
        <v>1321</v>
      </c>
      <c r="G220" s="271" t="s">
        <v>1322</v>
      </c>
      <c r="H220" s="265" t="s">
        <v>739</v>
      </c>
      <c r="I220" s="265" t="s">
        <v>9</v>
      </c>
      <c r="J220" s="265" t="s">
        <v>18</v>
      </c>
      <c r="K220" s="265" t="s">
        <v>1142</v>
      </c>
      <c r="L220" s="265" t="s">
        <v>798</v>
      </c>
      <c r="M220" s="263" t="s">
        <v>1312</v>
      </c>
      <c r="N220" s="263" t="s">
        <v>755</v>
      </c>
      <c r="O220" s="265" t="s">
        <v>1323</v>
      </c>
      <c r="P220" s="271" t="s">
        <v>744</v>
      </c>
      <c r="Q220" s="264"/>
    </row>
    <row r="221" spans="1:17" ht="100.8" x14ac:dyDescent="0.3">
      <c r="A221" s="259" t="s">
        <v>737</v>
      </c>
      <c r="B221" s="261"/>
      <c r="C221" s="260"/>
      <c r="D221" s="260" t="s">
        <v>1324</v>
      </c>
      <c r="E221" s="269" t="s">
        <v>1325</v>
      </c>
      <c r="F221" s="269" t="s">
        <v>1326</v>
      </c>
      <c r="G221" s="269" t="s">
        <v>1327</v>
      </c>
      <c r="H221" s="262" t="s">
        <v>739</v>
      </c>
      <c r="I221" s="262" t="s">
        <v>9</v>
      </c>
      <c r="J221" s="262" t="s">
        <v>18</v>
      </c>
      <c r="K221" s="262" t="s">
        <v>763</v>
      </c>
      <c r="L221" s="262" t="s">
        <v>764</v>
      </c>
      <c r="M221" s="260" t="s">
        <v>1312</v>
      </c>
      <c r="N221" s="260" t="s">
        <v>755</v>
      </c>
      <c r="O221" s="262" t="s">
        <v>1323</v>
      </c>
      <c r="P221" s="269" t="s">
        <v>744</v>
      </c>
      <c r="Q221" s="261"/>
    </row>
    <row r="222" spans="1:17" ht="129.6" x14ac:dyDescent="0.3">
      <c r="A222" s="259" t="s">
        <v>737</v>
      </c>
      <c r="B222" s="264"/>
      <c r="C222" s="263"/>
      <c r="D222" s="263" t="s">
        <v>1328</v>
      </c>
      <c r="E222" s="271" t="s">
        <v>1329</v>
      </c>
      <c r="F222" s="271" t="s">
        <v>1330</v>
      </c>
      <c r="G222" s="271" t="s">
        <v>1331</v>
      </c>
      <c r="H222" s="265" t="s">
        <v>739</v>
      </c>
      <c r="I222" s="265" t="s">
        <v>9</v>
      </c>
      <c r="J222" s="265" t="s">
        <v>18</v>
      </c>
      <c r="K222" s="265" t="s">
        <v>1142</v>
      </c>
      <c r="L222" s="265" t="s">
        <v>798</v>
      </c>
      <c r="M222" s="263" t="s">
        <v>1312</v>
      </c>
      <c r="N222" s="263" t="s">
        <v>755</v>
      </c>
      <c r="O222" s="265" t="s">
        <v>1332</v>
      </c>
      <c r="P222" s="271" t="s">
        <v>744</v>
      </c>
      <c r="Q222" s="264"/>
    </row>
    <row r="223" spans="1:17" ht="129.6" x14ac:dyDescent="0.3">
      <c r="A223" s="259" t="s">
        <v>737</v>
      </c>
      <c r="B223" s="261"/>
      <c r="C223" s="260"/>
      <c r="D223" s="260" t="s">
        <v>1333</v>
      </c>
      <c r="E223" s="269" t="s">
        <v>1334</v>
      </c>
      <c r="F223" s="269" t="s">
        <v>1335</v>
      </c>
      <c r="G223" s="269" t="s">
        <v>1336</v>
      </c>
      <c r="H223" s="262" t="s">
        <v>739</v>
      </c>
      <c r="I223" s="262" t="s">
        <v>9</v>
      </c>
      <c r="J223" s="262" t="s">
        <v>18</v>
      </c>
      <c r="K223" s="262" t="s">
        <v>1142</v>
      </c>
      <c r="L223" s="262" t="s">
        <v>798</v>
      </c>
      <c r="M223" s="260" t="s">
        <v>1312</v>
      </c>
      <c r="N223" s="260" t="s">
        <v>743</v>
      </c>
      <c r="O223" s="262" t="s">
        <v>1337</v>
      </c>
      <c r="P223" s="269" t="s">
        <v>744</v>
      </c>
      <c r="Q223" s="261"/>
    </row>
    <row r="224" spans="1:17" ht="129.6" x14ac:dyDescent="0.3">
      <c r="A224" s="259" t="s">
        <v>737</v>
      </c>
      <c r="B224" s="264"/>
      <c r="C224" s="263"/>
      <c r="D224" s="263" t="s">
        <v>1338</v>
      </c>
      <c r="E224" s="271" t="s">
        <v>1339</v>
      </c>
      <c r="F224" s="271" t="s">
        <v>1340</v>
      </c>
      <c r="G224" s="271" t="s">
        <v>1341</v>
      </c>
      <c r="H224" s="265" t="s">
        <v>739</v>
      </c>
      <c r="I224" s="265" t="s">
        <v>9</v>
      </c>
      <c r="J224" s="265" t="s">
        <v>18</v>
      </c>
      <c r="K224" s="265" t="s">
        <v>1142</v>
      </c>
      <c r="L224" s="265" t="s">
        <v>798</v>
      </c>
      <c r="M224" s="263" t="s">
        <v>1312</v>
      </c>
      <c r="N224" s="263" t="s">
        <v>743</v>
      </c>
      <c r="O224" s="265" t="s">
        <v>1337</v>
      </c>
      <c r="P224" s="271" t="s">
        <v>744</v>
      </c>
      <c r="Q224" s="264"/>
    </row>
    <row r="225" spans="1:17" ht="129.6" x14ac:dyDescent="0.3">
      <c r="A225" s="259" t="s">
        <v>737</v>
      </c>
      <c r="B225" s="261"/>
      <c r="C225" s="260"/>
      <c r="D225" s="260" t="s">
        <v>1342</v>
      </c>
      <c r="E225" s="269" t="s">
        <v>1343</v>
      </c>
      <c r="F225" s="269" t="s">
        <v>1344</v>
      </c>
      <c r="G225" s="269" t="s">
        <v>1311</v>
      </c>
      <c r="H225" s="262" t="s">
        <v>739</v>
      </c>
      <c r="I225" s="262" t="s">
        <v>9</v>
      </c>
      <c r="J225" s="262" t="s">
        <v>18</v>
      </c>
      <c r="K225" s="262" t="s">
        <v>1142</v>
      </c>
      <c r="L225" s="262" t="s">
        <v>798</v>
      </c>
      <c r="M225" s="260" t="s">
        <v>1312</v>
      </c>
      <c r="N225" s="260" t="s">
        <v>743</v>
      </c>
      <c r="O225" s="262" t="s">
        <v>1337</v>
      </c>
      <c r="P225" s="269" t="s">
        <v>744</v>
      </c>
      <c r="Q225" s="261"/>
    </row>
    <row r="226" spans="1:17" ht="129.6" x14ac:dyDescent="0.3">
      <c r="A226" s="259" t="s">
        <v>737</v>
      </c>
      <c r="B226" s="264"/>
      <c r="C226" s="263"/>
      <c r="D226" s="263" t="s">
        <v>1345</v>
      </c>
      <c r="E226" s="271" t="s">
        <v>1346</v>
      </c>
      <c r="F226" s="271" t="s">
        <v>1347</v>
      </c>
      <c r="G226" s="271" t="s">
        <v>1348</v>
      </c>
      <c r="H226" s="265" t="s">
        <v>739</v>
      </c>
      <c r="I226" s="265" t="s">
        <v>9</v>
      </c>
      <c r="J226" s="265" t="s">
        <v>18</v>
      </c>
      <c r="K226" s="265" t="s">
        <v>1142</v>
      </c>
      <c r="L226" s="265" t="s">
        <v>798</v>
      </c>
      <c r="M226" s="263" t="s">
        <v>1312</v>
      </c>
      <c r="N226" s="263" t="s">
        <v>743</v>
      </c>
      <c r="O226" s="265" t="s">
        <v>1337</v>
      </c>
      <c r="P226" s="271" t="s">
        <v>744</v>
      </c>
      <c r="Q226" s="264"/>
    </row>
    <row r="227" spans="1:17" ht="100.8" x14ac:dyDescent="0.3">
      <c r="A227" s="259" t="s">
        <v>737</v>
      </c>
      <c r="B227" s="261"/>
      <c r="C227" s="260"/>
      <c r="D227" s="260" t="s">
        <v>1349</v>
      </c>
      <c r="E227" s="269" t="s">
        <v>1350</v>
      </c>
      <c r="F227" s="269" t="s">
        <v>1335</v>
      </c>
      <c r="G227" s="269" t="s">
        <v>1317</v>
      </c>
      <c r="H227" s="262" t="s">
        <v>739</v>
      </c>
      <c r="I227" s="262" t="s">
        <v>9</v>
      </c>
      <c r="J227" s="262" t="s">
        <v>18</v>
      </c>
      <c r="K227" s="262" t="s">
        <v>1142</v>
      </c>
      <c r="L227" s="262" t="s">
        <v>798</v>
      </c>
      <c r="M227" s="260" t="s">
        <v>1312</v>
      </c>
      <c r="N227" s="260" t="s">
        <v>755</v>
      </c>
      <c r="O227" s="262" t="s">
        <v>1323</v>
      </c>
      <c r="P227" s="269" t="s">
        <v>744</v>
      </c>
      <c r="Q227" s="261"/>
    </row>
    <row r="228" spans="1:17" ht="129.6" x14ac:dyDescent="0.3">
      <c r="A228" s="259" t="s">
        <v>737</v>
      </c>
      <c r="B228" s="264"/>
      <c r="C228" s="263"/>
      <c r="D228" s="263" t="s">
        <v>1351</v>
      </c>
      <c r="E228" s="271" t="s">
        <v>1352</v>
      </c>
      <c r="F228" s="271" t="s">
        <v>1353</v>
      </c>
      <c r="G228" s="271" t="s">
        <v>1354</v>
      </c>
      <c r="H228" s="265" t="s">
        <v>739</v>
      </c>
      <c r="I228" s="265" t="s">
        <v>9</v>
      </c>
      <c r="J228" s="265" t="s">
        <v>18</v>
      </c>
      <c r="K228" s="265" t="s">
        <v>1142</v>
      </c>
      <c r="L228" s="265" t="s">
        <v>798</v>
      </c>
      <c r="M228" s="263" t="s">
        <v>1312</v>
      </c>
      <c r="N228" s="263" t="s">
        <v>743</v>
      </c>
      <c r="O228" s="265" t="s">
        <v>1337</v>
      </c>
      <c r="P228" s="271" t="s">
        <v>744</v>
      </c>
      <c r="Q228" s="264"/>
    </row>
    <row r="229" spans="1:17" ht="129.6" x14ac:dyDescent="0.3">
      <c r="A229" s="259" t="s">
        <v>737</v>
      </c>
      <c r="B229" s="261"/>
      <c r="C229" s="260"/>
      <c r="D229" s="260" t="s">
        <v>1355</v>
      </c>
      <c r="E229" s="269" t="s">
        <v>1356</v>
      </c>
      <c r="F229" s="269" t="s">
        <v>1353</v>
      </c>
      <c r="G229" s="269" t="s">
        <v>1357</v>
      </c>
      <c r="H229" s="262" t="s">
        <v>739</v>
      </c>
      <c r="I229" s="262" t="s">
        <v>9</v>
      </c>
      <c r="J229" s="262" t="s">
        <v>18</v>
      </c>
      <c r="K229" s="262" t="s">
        <v>1142</v>
      </c>
      <c r="L229" s="262" t="s">
        <v>798</v>
      </c>
      <c r="M229" s="260" t="s">
        <v>1312</v>
      </c>
      <c r="N229" s="260" t="s">
        <v>743</v>
      </c>
      <c r="O229" s="262" t="s">
        <v>1337</v>
      </c>
      <c r="P229" s="269" t="s">
        <v>744</v>
      </c>
      <c r="Q229" s="261"/>
    </row>
    <row r="230" spans="1:17" ht="57.6" x14ac:dyDescent="0.3">
      <c r="A230" s="259" t="s">
        <v>737</v>
      </c>
      <c r="B230" s="263" t="s">
        <v>1358</v>
      </c>
      <c r="C230" s="263"/>
      <c r="D230" s="263" t="s">
        <v>1238</v>
      </c>
      <c r="E230" s="271" t="s">
        <v>1239</v>
      </c>
      <c r="F230" s="271" t="s">
        <v>1240</v>
      </c>
      <c r="G230" s="271" t="s">
        <v>1241</v>
      </c>
      <c r="H230" s="265" t="s">
        <v>739</v>
      </c>
      <c r="I230" s="265" t="s">
        <v>9</v>
      </c>
      <c r="J230" s="265" t="s">
        <v>10</v>
      </c>
      <c r="K230" s="265" t="s">
        <v>763</v>
      </c>
      <c r="L230" s="265" t="s">
        <v>764</v>
      </c>
      <c r="M230" s="263" t="s">
        <v>1242</v>
      </c>
      <c r="N230" s="263" t="s">
        <v>755</v>
      </c>
      <c r="O230" s="265"/>
      <c r="P230" s="271" t="s">
        <v>744</v>
      </c>
      <c r="Q230" s="264"/>
    </row>
    <row r="231" spans="1:17" ht="57.6" x14ac:dyDescent="0.3">
      <c r="A231" s="259" t="s">
        <v>737</v>
      </c>
      <c r="B231" s="260" t="s">
        <v>1358</v>
      </c>
      <c r="C231" s="260"/>
      <c r="D231" s="260" t="s">
        <v>1243</v>
      </c>
      <c r="E231" s="269" t="s">
        <v>1244</v>
      </c>
      <c r="F231" s="269" t="s">
        <v>1245</v>
      </c>
      <c r="G231" s="269" t="s">
        <v>1246</v>
      </c>
      <c r="H231" s="262" t="s">
        <v>739</v>
      </c>
      <c r="I231" s="262" t="s">
        <v>9</v>
      </c>
      <c r="J231" s="262" t="s">
        <v>10</v>
      </c>
      <c r="K231" s="262" t="s">
        <v>763</v>
      </c>
      <c r="L231" s="262" t="s">
        <v>764</v>
      </c>
      <c r="M231" s="260" t="s">
        <v>1242</v>
      </c>
      <c r="N231" s="260" t="s">
        <v>755</v>
      </c>
      <c r="O231" s="262"/>
      <c r="P231" s="269" t="s">
        <v>744</v>
      </c>
      <c r="Q231" s="261"/>
    </row>
    <row r="232" spans="1:17" ht="57.6" x14ac:dyDescent="0.3">
      <c r="A232" s="259" t="s">
        <v>737</v>
      </c>
      <c r="B232" s="263" t="s">
        <v>1358</v>
      </c>
      <c r="C232" s="263"/>
      <c r="D232" s="263" t="s">
        <v>1247</v>
      </c>
      <c r="E232" s="271" t="s">
        <v>1248</v>
      </c>
      <c r="F232" s="271" t="s">
        <v>1249</v>
      </c>
      <c r="G232" s="271" t="s">
        <v>1250</v>
      </c>
      <c r="H232" s="265" t="s">
        <v>739</v>
      </c>
      <c r="I232" s="265" t="s">
        <v>9</v>
      </c>
      <c r="J232" s="265" t="s">
        <v>10</v>
      </c>
      <c r="K232" s="265" t="s">
        <v>763</v>
      </c>
      <c r="L232" s="265" t="s">
        <v>764</v>
      </c>
      <c r="M232" s="263" t="s">
        <v>1242</v>
      </c>
      <c r="N232" s="263" t="s">
        <v>755</v>
      </c>
      <c r="O232" s="265"/>
      <c r="P232" s="271" t="s">
        <v>744</v>
      </c>
      <c r="Q232" s="264"/>
    </row>
    <row r="233" spans="1:17" ht="57.6" x14ac:dyDescent="0.3">
      <c r="A233" s="259" t="s">
        <v>737</v>
      </c>
      <c r="B233" s="260" t="s">
        <v>1358</v>
      </c>
      <c r="C233" s="260"/>
      <c r="D233" s="260" t="s">
        <v>1251</v>
      </c>
      <c r="E233" s="269" t="s">
        <v>1252</v>
      </c>
      <c r="F233" s="269" t="s">
        <v>1253</v>
      </c>
      <c r="G233" s="269" t="s">
        <v>1254</v>
      </c>
      <c r="H233" s="262" t="s">
        <v>739</v>
      </c>
      <c r="I233" s="262" t="s">
        <v>9</v>
      </c>
      <c r="J233" s="262" t="s">
        <v>10</v>
      </c>
      <c r="K233" s="262" t="s">
        <v>763</v>
      </c>
      <c r="L233" s="262" t="s">
        <v>764</v>
      </c>
      <c r="M233" s="260" t="s">
        <v>1242</v>
      </c>
      <c r="N233" s="260" t="s">
        <v>755</v>
      </c>
      <c r="O233" s="262"/>
      <c r="P233" s="269" t="s">
        <v>744</v>
      </c>
      <c r="Q233" s="261"/>
    </row>
    <row r="234" spans="1:17" ht="57.6" x14ac:dyDescent="0.3">
      <c r="A234" s="259" t="s">
        <v>737</v>
      </c>
      <c r="B234" s="263" t="s">
        <v>1255</v>
      </c>
      <c r="C234" s="263"/>
      <c r="D234" s="263" t="s">
        <v>1256</v>
      </c>
      <c r="E234" s="271" t="s">
        <v>544</v>
      </c>
      <c r="F234" s="271" t="s">
        <v>545</v>
      </c>
      <c r="G234" s="271" t="s">
        <v>546</v>
      </c>
      <c r="H234" s="265" t="s">
        <v>739</v>
      </c>
      <c r="I234" s="265" t="s">
        <v>9</v>
      </c>
      <c r="J234" s="265" t="s">
        <v>18</v>
      </c>
      <c r="K234" s="265" t="s">
        <v>740</v>
      </c>
      <c r="L234" s="265" t="s">
        <v>751</v>
      </c>
      <c r="M234" s="263" t="s">
        <v>1257</v>
      </c>
      <c r="N234" s="263" t="s">
        <v>743</v>
      </c>
      <c r="O234" s="265" t="s">
        <v>115</v>
      </c>
      <c r="P234" s="271" t="s">
        <v>744</v>
      </c>
      <c r="Q234" s="264"/>
    </row>
    <row r="235" spans="1:17" ht="57.6" x14ac:dyDescent="0.3">
      <c r="A235" s="259" t="s">
        <v>737</v>
      </c>
      <c r="B235" s="260" t="s">
        <v>1255</v>
      </c>
      <c r="C235" s="260"/>
      <c r="D235" s="260" t="s">
        <v>1258</v>
      </c>
      <c r="E235" s="269" t="s">
        <v>547</v>
      </c>
      <c r="F235" s="269" t="s">
        <v>548</v>
      </c>
      <c r="G235" s="269" t="s">
        <v>549</v>
      </c>
      <c r="H235" s="262" t="s">
        <v>739</v>
      </c>
      <c r="I235" s="262" t="s">
        <v>9</v>
      </c>
      <c r="J235" s="262" t="s">
        <v>18</v>
      </c>
      <c r="K235" s="262" t="s">
        <v>740</v>
      </c>
      <c r="L235" s="262" t="s">
        <v>751</v>
      </c>
      <c r="M235" s="260" t="s">
        <v>1257</v>
      </c>
      <c r="N235" s="260" t="s">
        <v>743</v>
      </c>
      <c r="O235" s="262" t="s">
        <v>115</v>
      </c>
      <c r="P235" s="269" t="s">
        <v>744</v>
      </c>
      <c r="Q235" s="261"/>
    </row>
    <row r="236" spans="1:17" ht="57.6" x14ac:dyDescent="0.3">
      <c r="A236" s="259" t="s">
        <v>737</v>
      </c>
      <c r="B236" s="263" t="s">
        <v>1114</v>
      </c>
      <c r="C236" s="263"/>
      <c r="D236" s="263" t="s">
        <v>1259</v>
      </c>
      <c r="E236" s="271" t="s">
        <v>550</v>
      </c>
      <c r="F236" s="271" t="s">
        <v>551</v>
      </c>
      <c r="G236" s="271" t="s">
        <v>552</v>
      </c>
      <c r="H236" s="265" t="s">
        <v>739</v>
      </c>
      <c r="I236" s="265" t="s">
        <v>9</v>
      </c>
      <c r="J236" s="265" t="s">
        <v>18</v>
      </c>
      <c r="K236" s="265" t="s">
        <v>740</v>
      </c>
      <c r="L236" s="265" t="s">
        <v>751</v>
      </c>
      <c r="M236" s="263" t="s">
        <v>1257</v>
      </c>
      <c r="N236" s="263" t="s">
        <v>743</v>
      </c>
      <c r="O236" s="265" t="s">
        <v>115</v>
      </c>
      <c r="P236" s="271" t="s">
        <v>744</v>
      </c>
      <c r="Q236" s="264"/>
    </row>
    <row r="237" spans="1:17" ht="57.6" x14ac:dyDescent="0.3">
      <c r="A237" s="259" t="s">
        <v>737</v>
      </c>
      <c r="B237" s="260" t="s">
        <v>1255</v>
      </c>
      <c r="C237" s="260"/>
      <c r="D237" s="260" t="s">
        <v>1260</v>
      </c>
      <c r="E237" s="269" t="s">
        <v>553</v>
      </c>
      <c r="F237" s="269" t="s">
        <v>554</v>
      </c>
      <c r="G237" s="269" t="s">
        <v>555</v>
      </c>
      <c r="H237" s="262" t="s">
        <v>739</v>
      </c>
      <c r="I237" s="262" t="s">
        <v>9</v>
      </c>
      <c r="J237" s="262" t="s">
        <v>18</v>
      </c>
      <c r="K237" s="262" t="s">
        <v>740</v>
      </c>
      <c r="L237" s="262" t="s">
        <v>751</v>
      </c>
      <c r="M237" s="260" t="s">
        <v>1257</v>
      </c>
      <c r="N237" s="260" t="s">
        <v>743</v>
      </c>
      <c r="O237" s="262" t="s">
        <v>115</v>
      </c>
      <c r="P237" s="269" t="s">
        <v>744</v>
      </c>
      <c r="Q237" s="261"/>
    </row>
  </sheetData>
  <hyperlinks>
    <hyperlink ref="A2" r:id="rId1" display="http://www.usharbormaster.com/secure/auxviewall.cfm" xr:uid="{EC531867-C1BA-4867-A16B-283A0A65380D}"/>
    <hyperlink ref="B2" r:id="rId2" display="http://www.usharbormaster.com/secure/auxviewall.cfm" xr:uid="{89E9AFED-E861-44F4-A7CD-3DD614C89214}"/>
    <hyperlink ref="C2" r:id="rId3" display="http://www.usharbormaster.com/secure/auxviewall.cfm" xr:uid="{9156D408-27FA-4B78-8A89-E64FF697FAB7}"/>
    <hyperlink ref="D2" r:id="rId4" display="http://www.usharbormaster.com/secure/auxviewall.cfm" xr:uid="{352348B2-D26B-48CF-B0DE-A15AA83C3A71}"/>
    <hyperlink ref="E2" r:id="rId5" display="http://www.usharbormaster.com/secure/auxviewall.cfm" xr:uid="{18408A26-ED5E-40F3-9DDD-E9056E573195}"/>
    <hyperlink ref="F2" r:id="rId6" display="http://www.usharbormaster.com/secure/auxviewall.cfm" xr:uid="{EE927AE0-3BA8-4FFC-8963-3B82C51F4D12}"/>
    <hyperlink ref="G2" r:id="rId7" display="http://www.usharbormaster.com/secure/auxviewall.cfm" xr:uid="{BCC5BA6D-C00A-474B-AC7E-7E20EAB429A7}"/>
    <hyperlink ref="H2" r:id="rId8" display="http://www.usharbormaster.com/secure/auxviewall.cfm" xr:uid="{4CC0D4B0-0D2D-45ED-8CB5-0627F7D1E2A6}"/>
    <hyperlink ref="I2" r:id="rId9" display="http://www.usharbormaster.com/secure/auxviewall.cfm" xr:uid="{438B1CAF-3E36-4C7F-88C3-A830DA27A6EE}"/>
    <hyperlink ref="J2" r:id="rId10" display="http://www.usharbormaster.com/secure/auxviewall.cfm" xr:uid="{3B2B7C5A-E8C4-4A71-A950-6B9EEB6FA0E9}"/>
    <hyperlink ref="K2" r:id="rId11" display="http://www.usharbormaster.com/secure/auxviewall.cfm" xr:uid="{19A2116A-9949-494F-8BE9-7F5FEB52819C}"/>
    <hyperlink ref="L2" r:id="rId12" display="http://www.usharbormaster.com/secure/auxviewall.cfm" xr:uid="{7CAEB64A-B33D-470C-837A-952FC03FE647}"/>
    <hyperlink ref="M2" r:id="rId13" display="http://www.usharbormaster.com/secure/auxviewall.cfm" xr:uid="{A433145D-15BE-4DAF-8AA0-B77C6E5E2C4A}"/>
    <hyperlink ref="N2" r:id="rId14" display="http://www.usharbormaster.com/secure/auxviewall.cfm" xr:uid="{D41E8D58-63C7-45EC-8B88-5B8F6D5B700F}"/>
    <hyperlink ref="O2" r:id="rId15" display="http://www.usharbormaster.com/secure/auxviewall.cfm" xr:uid="{C8295B6C-CA78-4D54-A9C1-14CB25D02EBB}"/>
    <hyperlink ref="P2" r:id="rId16" display="http://www.usharbormaster.com/secure/auxviewall.cfm" xr:uid="{189A89F6-DFAA-4090-858B-8C8CBBA65037}"/>
    <hyperlink ref="E3" r:id="rId17" display="http://www.usharbormaster.com/secure/auxview.cfm?recordid=41343" xr:uid="{24A535BA-9091-4293-A6DF-9194C31B244E}"/>
    <hyperlink ref="F3" r:id="rId18" display="http://maps.google.com/?output=embed&amp;q=43.08160000,-70.72241667" xr:uid="{C8680E2D-8613-4A0F-9833-D27685D44579}"/>
    <hyperlink ref="G3" r:id="rId19" display="http://maps.google.com/?output=embed&amp;q=43.08160000,-70.72241667" xr:uid="{3F3599FB-27A4-45FB-B15D-E725B35C53C3}"/>
    <hyperlink ref="P3" r:id="rId20" display="http://www.usharbormaster.com/secure/AuxAidReport_new.cfm?id=41343" xr:uid="{AA3194C0-A469-4479-B5F7-2F882E60017D}"/>
    <hyperlink ref="E4" r:id="rId21" display="http://www.usharbormaster.com/secure/auxview.cfm?recordid=41344" xr:uid="{568AA22D-3086-4065-9E73-E9C32F29DA88}"/>
    <hyperlink ref="F4" r:id="rId22" display="http://maps.google.com/?output=embed&amp;q=43.08419444,-70.71419444" xr:uid="{D2891645-BE5E-4438-807A-86FE8080978C}"/>
    <hyperlink ref="G4" r:id="rId23" display="http://maps.google.com/?output=embed&amp;q=43.08419444,-70.71419444" xr:uid="{A9C23F7C-391A-4B6B-A866-4BEFF19F03BB}"/>
    <hyperlink ref="P4" r:id="rId24" display="http://www.usharbormaster.com/secure/AuxAidReport_new.cfm?id=41344" xr:uid="{538D40AE-CBFC-48E4-AC61-85E545D3B348}"/>
    <hyperlink ref="E5" r:id="rId25" display="http://www.usharbormaster.com/secure/auxview.cfm?recordid=41345" xr:uid="{C8F94125-08E9-4BF1-B39F-58260D42AD58}"/>
    <hyperlink ref="F5" r:id="rId26" display="http://maps.google.com/?output=embed&amp;q=43.08108333,-70.74838333" xr:uid="{4DBB9F1A-4C2C-48B8-8A8D-3D4AFF2E4160}"/>
    <hyperlink ref="G5" r:id="rId27" display="http://maps.google.com/?output=embed&amp;q=43.08108333,-70.74838333" xr:uid="{2701C15A-9E3A-4212-A947-FD11934C258F}"/>
    <hyperlink ref="P5" r:id="rId28" display="http://www.usharbormaster.com/secure/AuxAidReport_new.cfm?id=41345" xr:uid="{E119CCB7-43C8-42C6-9A7F-077B38574A02}"/>
    <hyperlink ref="E6" r:id="rId29" display="http://www.usharbormaster.com/secure/auxview.cfm?recordid=41346" xr:uid="{FF6F48B7-0973-4ECF-8CF0-0A45875B2A1F}"/>
    <hyperlink ref="F6" r:id="rId30" display="http://maps.google.com/?output=embed&amp;q=43.08353333,-70.75000278" xr:uid="{0AA60E53-469B-4EE1-A585-3EDB21A33C06}"/>
    <hyperlink ref="G6" r:id="rId31" display="http://maps.google.com/?output=embed&amp;q=43.08353333,-70.75000278" xr:uid="{9A720A95-3277-49AF-A557-D80D491D5C0A}"/>
    <hyperlink ref="P6" r:id="rId32" display="http://www.usharbormaster.com/secure/AuxAidReport_new.cfm?id=41346" xr:uid="{5A8A877D-5BDB-45CF-897A-D1664D5B7FB9}"/>
    <hyperlink ref="E7" r:id="rId33" display="http://www.usharbormaster.com/secure/auxview.cfm?recordid=32331" xr:uid="{5EF79BE5-2CA7-41E2-96FA-EC5E06057A3C}"/>
    <hyperlink ref="F7" r:id="rId34" display="http://maps.google.com/?output=embed&amp;q=43.88443333,-69.66671667" xr:uid="{648D3290-59F2-4FA2-A6A0-89946313338D}"/>
    <hyperlink ref="G7" r:id="rId35" display="http://maps.google.com/?output=embed&amp;q=43.88443333,-69.66671667" xr:uid="{A6B1A9FC-C3BF-48EF-B8D9-0DF0EAD66A7E}"/>
    <hyperlink ref="P7" r:id="rId36" display="http://www.usharbormaster.com/secure/AuxAidReport_new.cfm?id=32331" xr:uid="{2852A8F5-5E37-41AF-A196-AA496366D45F}"/>
    <hyperlink ref="E8" r:id="rId37" display="http://www.usharbormaster.com/secure/auxview.cfm?recordid=42743" xr:uid="{51621381-E951-4113-AF40-AF752EFD7015}"/>
    <hyperlink ref="F8" r:id="rId38" display="http://maps.google.com/?output=embed&amp;q=43.08071667,-70.75390000" xr:uid="{4E5DAEC3-C0ED-49E9-9727-48831380297F}"/>
    <hyperlink ref="G8" r:id="rId39" display="http://maps.google.com/?output=embed&amp;q=43.08071667,-70.75390000" xr:uid="{3D05B5F9-B88F-420C-B439-B49EE12D472C}"/>
    <hyperlink ref="P8" r:id="rId40" display="http://www.usharbormaster.com/secure/AuxAidReport_new.cfm?id=42743" xr:uid="{CBD66EE4-7049-439D-B855-7A3D1903D969}"/>
    <hyperlink ref="E9" r:id="rId41" display="http://www.usharbormaster.com/secure/auxview.cfm?recordid=42742" xr:uid="{10A26C80-617A-4DFB-B648-33D5FC41D5ED}"/>
    <hyperlink ref="F9" r:id="rId42" display="http://maps.google.com/?output=embed&amp;q=43.08066667,-70.75528333" xr:uid="{9E52D6E6-C4F0-4C6F-9804-F96E0F1AE5A5}"/>
    <hyperlink ref="G9" r:id="rId43" display="http://maps.google.com/?output=embed&amp;q=43.08066667,-70.75528333" xr:uid="{66788699-449A-4E00-99FC-E1024CBE4026}"/>
    <hyperlink ref="P9" r:id="rId44" display="http://www.usharbormaster.com/secure/AuxAidReport_new.cfm?id=42742" xr:uid="{D0F201E1-55A2-4036-AE23-96EE40905EAC}"/>
    <hyperlink ref="E10" r:id="rId45" display="http://www.usharbormaster.com/secure/auxview.cfm?recordid=44488" xr:uid="{23C54F6E-29E6-4DF5-BBB4-A0F9679684B2}"/>
    <hyperlink ref="F10" r:id="rId46" display="http://maps.google.com/?output=embed&amp;q=43.72673056,-70.09483889" xr:uid="{C3D8ABBD-E5BC-471D-B4C9-241399E20455}"/>
    <hyperlink ref="G10" r:id="rId47" display="http://maps.google.com/?output=embed&amp;q=43.72673056,-70.09483889" xr:uid="{C0B28C0C-CAC3-4A0E-9EB6-64C8F892A2D3}"/>
    <hyperlink ref="P10" r:id="rId48" display="http://www.usharbormaster.com/secure/AuxAidReport_new.cfm?id=44488" xr:uid="{AC33305C-A020-4126-B0E9-6523571410C0}"/>
    <hyperlink ref="E11" r:id="rId49" display="http://www.usharbormaster.com/secure/auxview.cfm?recordid=44489" xr:uid="{F4B9EF0D-CC92-42EF-84BD-4C3C7940A144}"/>
    <hyperlink ref="F11" r:id="rId50" display="http://maps.google.com/?output=embed&amp;q=43.72741944,-70.09399444" xr:uid="{D5357102-C11C-40F5-8B08-BDA42123A3D0}"/>
    <hyperlink ref="G11" r:id="rId51" display="http://maps.google.com/?output=embed&amp;q=43.72741944,-70.09399444" xr:uid="{592B9C6E-3487-49C4-AB92-E6D7EDABCE27}"/>
    <hyperlink ref="P11" r:id="rId52" display="http://www.usharbormaster.com/secure/AuxAidReport_new.cfm?id=44489" xr:uid="{C3BB3E20-0D21-4561-BDBD-15A437BD4E4F}"/>
    <hyperlink ref="E12" r:id="rId53" display="http://www.usharbormaster.com/secure/auxview.cfm?recordid=44490" xr:uid="{2E5A6D31-2AB7-4AEA-961E-E56D18F7CED0}"/>
    <hyperlink ref="F12" r:id="rId54" display="http://maps.google.com/?output=embed&amp;q=43.72785278,-70.09366389" xr:uid="{D5AADA1C-5A1C-4893-B861-2DBE79966E51}"/>
    <hyperlink ref="G12" r:id="rId55" display="http://maps.google.com/?output=embed&amp;q=43.72785278,-70.09366389" xr:uid="{E5BC9795-8A9B-4311-A846-CEB044DC4661}"/>
    <hyperlink ref="P12" r:id="rId56" display="http://www.usharbormaster.com/secure/AuxAidReport_new.cfm?id=44490" xr:uid="{9E164B71-938E-452F-8C0C-678DF13EF7E3}"/>
    <hyperlink ref="E13" r:id="rId57" display="http://www.usharbormaster.com/secure/auxview.cfm?recordid=44484" xr:uid="{BA811F0D-8273-4C8F-AB25-8BC7930F069A}"/>
    <hyperlink ref="F13" r:id="rId58" display="http://maps.google.com/?output=embed&amp;q=43.73388056,-70.16216111" xr:uid="{22FC4370-A236-4B15-A366-1457C44A55C4}"/>
    <hyperlink ref="G13" r:id="rId59" display="http://maps.google.com/?output=embed&amp;q=43.73388056,-70.16216111" xr:uid="{1DD8DA43-D6E6-4169-B1BB-AE0AE5355A9A}"/>
    <hyperlink ref="P13" r:id="rId60" display="http://www.usharbormaster.com/secure/AuxAidReport_new.cfm?id=44484" xr:uid="{AE72D11D-23D8-4780-8F4F-1ADAAEA2DDAC}"/>
    <hyperlink ref="E14" r:id="rId61" display="http://www.usharbormaster.com/secure/auxview.cfm?recordid=44485" xr:uid="{50466E02-2BC0-4B60-BC3A-22563CDF8D33}"/>
    <hyperlink ref="F14" r:id="rId62" display="http://maps.google.com/?output=embed&amp;q=43.73358889,-70.16302778" xr:uid="{E9FDE3E4-59B6-4D67-8C84-FCA142F0420C}"/>
    <hyperlink ref="G14" r:id="rId63" display="http://maps.google.com/?output=embed&amp;q=43.73358889,-70.16302778" xr:uid="{AEC1238C-5ED4-4F06-8126-D02AA720EC10}"/>
    <hyperlink ref="P14" r:id="rId64" display="http://www.usharbormaster.com/secure/AuxAidReport_new.cfm?id=44485" xr:uid="{549D3D5B-4154-4818-BB5A-D2C1E0B82FA4}"/>
    <hyperlink ref="E15" r:id="rId65" display="http://www.usharbormaster.com/secure/auxview.cfm?recordid=44486" xr:uid="{ED9EE566-6538-4615-A980-787529F60170}"/>
    <hyperlink ref="F15" r:id="rId66" display="http://maps.google.com/?output=embed&amp;q=43.73325000,-70.16331389" xr:uid="{3CA5CC82-DCA0-4C93-A492-5EC792C0FA3F}"/>
    <hyperlink ref="G15" r:id="rId67" display="http://maps.google.com/?output=embed&amp;q=43.73325000,-70.16331389" xr:uid="{9F037E4D-4987-40EA-A632-AAAA9D8A2049}"/>
    <hyperlink ref="P15" r:id="rId68" display="http://www.usharbormaster.com/secure/AuxAidReport_new.cfm?id=44486" xr:uid="{DAB5275A-7614-4B7B-8079-43EC765184D2}"/>
    <hyperlink ref="E16" r:id="rId69" display="http://www.usharbormaster.com/secure/auxview.cfm?recordid=28655" xr:uid="{E797E1B6-B909-4FFF-99D6-65F85986A652}"/>
    <hyperlink ref="F16" r:id="rId70" display="http://maps.google.com/?output=embed&amp;q=43.73277778,-70.16444444" xr:uid="{77FEFB3A-345C-4CBE-95A1-C09B848CBBED}"/>
    <hyperlink ref="G16" r:id="rId71" display="http://maps.google.com/?output=embed&amp;q=43.73277778,-70.16444444" xr:uid="{6710EEB1-A507-4A3D-804E-62E317F0E1C8}"/>
    <hyperlink ref="P16" r:id="rId72" display="http://www.usharbormaster.com/secure/AuxAidReport_new.cfm?id=28655" xr:uid="{48B4C3EE-D807-4BDB-B4E4-8700B15BAD7E}"/>
    <hyperlink ref="E17" r:id="rId73" display="http://www.usharbormaster.com/secure/auxview.cfm?recordid=36912" xr:uid="{89564E43-A1B1-4E5C-AF66-AF74B5EF97FC}"/>
    <hyperlink ref="F17" r:id="rId74" display="http://maps.google.com/?output=embed&amp;q=43.38750000,-70.42791667" xr:uid="{313F9519-EC85-470A-A5B7-E69F5BAF209D}"/>
    <hyperlink ref="G17" r:id="rId75" display="http://maps.google.com/?output=embed&amp;q=43.38750000,-70.42791667" xr:uid="{4CC954C8-8F4A-4619-9FE0-E0993C88E1E4}"/>
    <hyperlink ref="P17" r:id="rId76" display="http://www.usharbormaster.com/secure/AuxAidReport_new.cfm?id=36912" xr:uid="{70AA5651-3FDB-4A89-9A9B-6BCED8AF93AE}"/>
    <hyperlink ref="E18" r:id="rId77" display="http://www.usharbormaster.com/secure/auxview.cfm?recordid=29996" xr:uid="{8999CD47-3543-4EBA-B146-347119D16DAC}"/>
    <hyperlink ref="F18" r:id="rId78" display="http://maps.google.com/?output=embed&amp;q=43.83951667,-69.64011667" xr:uid="{F784C12F-5612-497E-9D91-6A684703C4DB}"/>
    <hyperlink ref="G18" r:id="rId79" display="http://maps.google.com/?output=embed&amp;q=43.83951667,-69.64011667" xr:uid="{82FB10D4-9535-4A86-A1D0-C8E79C4B8273}"/>
    <hyperlink ref="P18" r:id="rId80" display="http://www.usharbormaster.com/secure/AuxAidReport_new.cfm?id=29996" xr:uid="{0915BA53-6C73-459E-8416-7D2DB31E3A74}"/>
    <hyperlink ref="E19" r:id="rId81" display="http://www.usharbormaster.com/secure/auxview.cfm?recordid=29997" xr:uid="{41D56FB3-6A5D-4EC1-8A60-C0D89D92E010}"/>
    <hyperlink ref="F19" r:id="rId82" display="http://maps.google.com/?output=embed&amp;q=43.83906667,-69.63903333" xr:uid="{7147797B-8B5C-47EC-A4D6-70C53AFFB1AE}"/>
    <hyperlink ref="G19" r:id="rId83" display="http://maps.google.com/?output=embed&amp;q=43.83906667,-69.63903333" xr:uid="{A7C5AC27-3A2E-42D4-AC52-588F4A0D908B}"/>
    <hyperlink ref="P19" r:id="rId84" display="http://www.usharbormaster.com/secure/AuxAidReport_new.cfm?id=29997" xr:uid="{D0A7F548-E895-4173-A114-CE4228F87378}"/>
    <hyperlink ref="E20" r:id="rId85" display="http://www.usharbormaster.com/secure/auxview.cfm?recordid=29998" xr:uid="{7ED68B01-51FF-45B9-A965-FABFA1A2566D}"/>
    <hyperlink ref="F20" r:id="rId86" display="http://maps.google.com/?output=embed&amp;q=43.83848333,-69.63756667" xr:uid="{FBFD22CC-0AD8-4E7C-AB43-D82AF682513C}"/>
    <hyperlink ref="G20" r:id="rId87" display="http://maps.google.com/?output=embed&amp;q=43.83848333,-69.63756667" xr:uid="{6EE6F969-D11E-4009-A4EB-DF393DE202D6}"/>
    <hyperlink ref="P20" r:id="rId88" display="http://www.usharbormaster.com/secure/AuxAidReport_new.cfm?id=29998" xr:uid="{DAC8F54A-8F7B-43EE-B139-771AB255FEF3}"/>
    <hyperlink ref="E21" r:id="rId89" display="http://www.usharbormaster.com/secure/auxview.cfm?recordid=29999" xr:uid="{8CB4D549-39EE-4D28-B300-C9B0BE22466A}"/>
    <hyperlink ref="F21" r:id="rId90" display="http://maps.google.com/?output=embed&amp;q=43.83670000,-69.63196667" xr:uid="{1AD23344-569A-49BE-AA15-D221983AB031}"/>
    <hyperlink ref="G21" r:id="rId91" display="http://maps.google.com/?output=embed&amp;q=43.83670000,-69.63196667" xr:uid="{EF0E83D6-18A6-469C-8AB4-287F96681A94}"/>
    <hyperlink ref="P21" r:id="rId92" display="http://www.usharbormaster.com/secure/AuxAidReport_new.cfm?id=29999" xr:uid="{DBD8B1FF-4BEA-47E2-AD89-CFCF54E123A0}"/>
    <hyperlink ref="E22" r:id="rId93" display="http://www.usharbormaster.com/secure/auxview.cfm?recordid=31122" xr:uid="{C89BA0C3-F35B-404E-BF7C-FFD07200130A}"/>
    <hyperlink ref="F22" r:id="rId94" display="http://maps.google.com/?output=embed&amp;q=43.84833333,-69.63194444" xr:uid="{D98188EF-F3E2-432F-9F90-1BDA4919FAD6}"/>
    <hyperlink ref="G22" r:id="rId95" display="http://maps.google.com/?output=embed&amp;q=43.84833333,-69.63194444" xr:uid="{955BC972-CEFB-4996-A83B-5788D935936F}"/>
    <hyperlink ref="P22" r:id="rId96" display="http://www.usharbormaster.com/secure/AuxAidReport_new.cfm?id=31122" xr:uid="{F56B833D-B5B0-462D-B9B1-0384A37EA064}"/>
    <hyperlink ref="E23" r:id="rId97" display="http://www.usharbormaster.com/secure/auxview.cfm?recordid=28057" xr:uid="{89E2561A-9086-46AA-8811-060FB03E4EF4}"/>
    <hyperlink ref="F23" r:id="rId98" display="http://maps.google.com/?output=embed&amp;q=43.76063333,-69.98853333" xr:uid="{6EEBC705-864A-4C73-B3DE-796A77D33800}"/>
    <hyperlink ref="G23" r:id="rId99" display="http://maps.google.com/?output=embed&amp;q=43.76063333,-69.98853333" xr:uid="{74AD972B-C2EF-4DFE-A19D-20E53A8DCC5D}"/>
    <hyperlink ref="P23" r:id="rId100" display="http://www.usharbormaster.com/secure/AuxAidReport_new.cfm?id=28057" xr:uid="{2B735A5A-7704-4527-BBB4-01681221ACE4}"/>
    <hyperlink ref="E24" r:id="rId101" display="http://www.usharbormaster.com/secure/auxview.cfm?recordid=32247" xr:uid="{99321B72-B734-4762-B2F2-AF808A32F9F0}"/>
    <hyperlink ref="F24" r:id="rId102" display="http://maps.google.com/?output=embed&amp;q=43.86638889,-69.55388889" xr:uid="{AB1466C0-BC06-4674-B049-7FE13C9C42B8}"/>
    <hyperlink ref="G24" r:id="rId103" display="http://maps.google.com/?output=embed&amp;q=43.86638889,-69.55388889" xr:uid="{3912E0DE-089A-4D27-87D6-9936BD347A2B}"/>
    <hyperlink ref="P24" r:id="rId104" display="http://www.usharbormaster.com/secure/AuxAidReport_new.cfm?id=32247" xr:uid="{C06A7828-A9A9-4276-B85D-6637F8C6C417}"/>
    <hyperlink ref="E25" r:id="rId105" display="http://www.usharbormaster.com/secure/auxview.cfm?recordid=32248" xr:uid="{15EB8656-59B6-43D5-B3F6-49915DE59A3B}"/>
    <hyperlink ref="F25" r:id="rId106" display="http://maps.google.com/?output=embed&amp;q=43.86427778,-69.55386111" xr:uid="{2F80F53F-27CF-4FA1-B2FD-4348215D84AE}"/>
    <hyperlink ref="G25" r:id="rId107" display="http://maps.google.com/?output=embed&amp;q=43.86427778,-69.55386111" xr:uid="{7A686B1A-76E8-42A9-981C-081770F717AC}"/>
    <hyperlink ref="P25" r:id="rId108" display="http://www.usharbormaster.com/secure/AuxAidReport_new.cfm?id=32248" xr:uid="{0DEA99A4-1574-4C53-B5F4-7DA69116C7FC}"/>
    <hyperlink ref="E26" r:id="rId109" display="http://www.usharbormaster.com/secure/auxview.cfm?recordid=32249" xr:uid="{5E9E9BBE-1456-45D0-BCD0-5E787C9AD775}"/>
    <hyperlink ref="F26" r:id="rId110" display="http://maps.google.com/?output=embed&amp;q=43.86200000,-69.55933333" xr:uid="{3BDF501F-CD55-4671-ACF0-E91774EF79E4}"/>
    <hyperlink ref="G26" r:id="rId111" display="http://maps.google.com/?output=embed&amp;q=43.86200000,-69.55933333" xr:uid="{4A6D23AE-FA48-4ED9-801E-8BDFBB4B8406}"/>
    <hyperlink ref="P26" r:id="rId112" display="http://www.usharbormaster.com/secure/AuxAidReport_new.cfm?id=32249" xr:uid="{0756B8CF-AE2D-42C6-92C0-04593BF388EC}"/>
    <hyperlink ref="E27" r:id="rId113" display="http://www.usharbormaster.com/secure/auxview.cfm?recordid=32250" xr:uid="{20E06F7A-B2DF-429D-AAD6-0DE9A3501AA2}"/>
    <hyperlink ref="F27" r:id="rId114" display="http://maps.google.com/?output=embed&amp;q=43.86088889,-69.56230556" xr:uid="{F78CFF3B-6260-424D-AC8D-F58CF53DD89B}"/>
    <hyperlink ref="G27" r:id="rId115" display="http://maps.google.com/?output=embed&amp;q=43.86088889,-69.56230556" xr:uid="{B5B9F34F-D828-4E0C-A97B-89EACC5F60B2}"/>
    <hyperlink ref="P27" r:id="rId116" display="http://www.usharbormaster.com/secure/AuxAidReport_new.cfm?id=32250" xr:uid="{960C0B44-5968-49DB-AAC6-B6829FF521FD}"/>
    <hyperlink ref="E28" r:id="rId117" display="http://www.usharbormaster.com/secure/auxview.cfm?recordid=23614" xr:uid="{864ACE85-4149-4CAE-93F7-C8DEECC6CFFF}"/>
    <hyperlink ref="F28" r:id="rId118" display="http://maps.google.com/?output=embed&amp;q=43.10366667,-70.79208333" xr:uid="{D272730F-8A83-4FA0-956E-BF1F3B02F558}"/>
    <hyperlink ref="G28" r:id="rId119" display="http://maps.google.com/?output=embed&amp;q=43.10366667,-70.79208333" xr:uid="{C0FCA9BC-75BF-4A7E-88FA-7ADACF8E2CD0}"/>
    <hyperlink ref="P28" r:id="rId120" display="http://www.usharbormaster.com/secure/AuxAidReport_new.cfm?id=23614" xr:uid="{81434CC5-ED16-4A22-8FD5-0F8DF855916B}"/>
    <hyperlink ref="E29" r:id="rId121" display="http://www.usharbormaster.com/secure/auxview.cfm?recordid=28341" xr:uid="{3A1CB65A-C268-4CC4-A22D-D52749BD1CB2}"/>
    <hyperlink ref="F29" r:id="rId122" display="http://maps.google.com/?output=embed&amp;q=44.00697222,-69.88155556" xr:uid="{CE94F150-E566-4BF1-A64B-F4B960941D99}"/>
    <hyperlink ref="G29" r:id="rId123" display="http://maps.google.com/?output=embed&amp;q=44.00697222,-69.88155556" xr:uid="{51500776-8FD3-4A70-BA00-A590828BAF8E}"/>
    <hyperlink ref="P29" r:id="rId124" display="http://www.usharbormaster.com/secure/AuxAidReport_new.cfm?id=28341" xr:uid="{E534A55A-F2DB-432D-B4AC-37CA3D225258}"/>
    <hyperlink ref="E30" r:id="rId125" display="http://www.usharbormaster.com/secure/auxview.cfm?recordid=41340" xr:uid="{EAEF3821-E8E1-4001-8AB1-86C53BDD7B7E}"/>
    <hyperlink ref="F30" r:id="rId126" display="http://maps.google.com/?output=embed&amp;q=43.07966194,-70.69982083" xr:uid="{8B5B4D10-A20E-4C3D-87EB-EE475A95D209}"/>
    <hyperlink ref="G30" r:id="rId127" display="http://maps.google.com/?output=embed&amp;q=43.07966194,-70.69982083" xr:uid="{2104AED4-1EAB-437D-B861-77B49DA94AB3}"/>
    <hyperlink ref="P30" r:id="rId128" display="http://www.usharbormaster.com/secure/AuxAidReport_new.cfm?id=41340" xr:uid="{52DFB8C3-9149-4144-A43A-7A8A12EDE0DC}"/>
    <hyperlink ref="E31" r:id="rId129" display="http://www.usharbormaster.com/secure/auxview.cfm?recordid=32251" xr:uid="{F890F912-51E6-4BF0-B1A1-272A18835DEC}"/>
    <hyperlink ref="F31" r:id="rId130" display="http://maps.google.com/?output=embed&amp;q=43.84405556,-69.55944444" xr:uid="{40E6769E-7DF9-45D2-AFC6-CA40118F8444}"/>
    <hyperlink ref="G31" r:id="rId131" display="http://maps.google.com/?output=embed&amp;q=43.84405556,-69.55944444" xr:uid="{5EB6EB25-E0ED-4125-9D20-22BCDE10997A}"/>
    <hyperlink ref="P31" r:id="rId132" display="http://www.usharbormaster.com/secure/AuxAidReport_new.cfm?id=32251" xr:uid="{AF041EF0-A48B-43EB-9BDB-36DC8C93499B}"/>
    <hyperlink ref="E32" r:id="rId133" display="http://www.usharbormaster.com/secure/auxview.cfm?recordid=32252" xr:uid="{52EB529E-1F6F-4D04-A7F0-8C18BE149657}"/>
    <hyperlink ref="F32" r:id="rId134" display="http://maps.google.com/?output=embed&amp;q=43.84388889,-69.55930556" xr:uid="{034EECFF-E0FB-4F7C-A747-3E14A64FD948}"/>
    <hyperlink ref="G32" r:id="rId135" display="http://maps.google.com/?output=embed&amp;q=43.84388889,-69.55930556" xr:uid="{9895B099-1374-4F9B-A523-CC82AF388194}"/>
    <hyperlink ref="P32" r:id="rId136" display="http://www.usharbormaster.com/secure/AuxAidReport_new.cfm?id=32252" xr:uid="{161B999F-AAF5-4171-8A3B-8CC29B7D3065}"/>
    <hyperlink ref="E33" r:id="rId137" display="http://www.usharbormaster.com/secure/auxview.cfm?recordid=32253" xr:uid="{564791F7-D81D-4723-8071-8F4066D3F3B6}"/>
    <hyperlink ref="F33" r:id="rId138" display="http://maps.google.com/?output=embed&amp;q=43.84344444,-69.55888889" xr:uid="{5CC3BDDE-952F-4C72-BBBC-C143F0E4A03C}"/>
    <hyperlink ref="G33" r:id="rId139" display="http://maps.google.com/?output=embed&amp;q=43.84344444,-69.55888889" xr:uid="{10A2B68A-23CD-40DF-8937-06B54893B203}"/>
    <hyperlink ref="P33" r:id="rId140" display="http://www.usharbormaster.com/secure/AuxAidReport_new.cfm?id=32253" xr:uid="{CA6ED956-1CEA-4B46-AC36-CBE63F50D42C}"/>
    <hyperlink ref="E34" r:id="rId141" display="http://www.usharbormaster.com/secure/auxview.cfm?recordid=44478" xr:uid="{7B582000-53C8-4B78-B7A7-0E732B04AEA1}"/>
    <hyperlink ref="F34" r:id="rId142" display="http://maps.google.com/?output=embed&amp;q=43.71366667,-70.18588889" xr:uid="{C6A16E66-A9AF-464B-A712-FAFD48E584D3}"/>
    <hyperlink ref="G34" r:id="rId143" display="http://maps.google.com/?output=embed&amp;q=43.71366667,-70.18588889" xr:uid="{607965E4-7B38-4753-BA20-500D5C860CC8}"/>
    <hyperlink ref="P34" r:id="rId144" display="http://www.usharbormaster.com/secure/AuxAidReport_new.cfm?id=44478" xr:uid="{B20E3602-386E-4763-97B9-9263FA1F518F}"/>
    <hyperlink ref="E35" r:id="rId145" display="http://www.usharbormaster.com/secure/auxview.cfm?recordid=44479" xr:uid="{019473B5-D10D-4004-8883-3F8CA28C7899}"/>
    <hyperlink ref="F35" r:id="rId146" display="http://maps.google.com/?output=embed&amp;q=43.71324167,-70.18627500" xr:uid="{636456C8-1970-429B-8E18-799F3C16472E}"/>
    <hyperlink ref="G35" r:id="rId147" display="http://maps.google.com/?output=embed&amp;q=43.71324167,-70.18627500" xr:uid="{6EDCF705-B60A-4A1D-9072-07CD182D266B}"/>
    <hyperlink ref="P35" r:id="rId148" display="http://www.usharbormaster.com/secure/AuxAidReport_new.cfm?id=44479" xr:uid="{63B05A1C-BA4E-4A0B-A694-DC1151530053}"/>
    <hyperlink ref="E36" r:id="rId149" display="http://www.usharbormaster.com/secure/auxview.cfm?recordid=44480" xr:uid="{5EB1DAEF-6B15-4868-912F-7EF84EB4F24E}"/>
    <hyperlink ref="F36" r:id="rId150" display="http://maps.google.com/?output=embed&amp;q=43.71391389,-70.18707500" xr:uid="{F311EB36-D9CC-414F-A042-1B80C49DF9E8}"/>
    <hyperlink ref="G36" r:id="rId151" display="http://maps.google.com/?output=embed&amp;q=43.71391389,-70.18707500" xr:uid="{9A3ABCC3-0CF9-4D08-B57B-6F55C909F24A}"/>
    <hyperlink ref="P36" r:id="rId152" display="http://www.usharbormaster.com/secure/AuxAidReport_new.cfm?id=44480" xr:uid="{5AFC5E89-04F8-4F17-BC43-3BA2713CFCD6}"/>
    <hyperlink ref="E37" r:id="rId153" display="http://www.usharbormaster.com/secure/auxview.cfm?recordid=44481" xr:uid="{7B7A3FB6-E0B9-43C1-8910-C7021DC62449}"/>
    <hyperlink ref="F37" r:id="rId154" display="http://maps.google.com/?output=embed&amp;q=43.71347500,-70.18736944" xr:uid="{F86A0480-2830-437B-A8DD-642A23D6C511}"/>
    <hyperlink ref="G37" r:id="rId155" display="http://maps.google.com/?output=embed&amp;q=43.71347500,-70.18736944" xr:uid="{8AF53B58-7B90-4B47-A4CC-7C3D5B6117A9}"/>
    <hyperlink ref="P37" r:id="rId156" display="http://www.usharbormaster.com/secure/AuxAidReport_new.cfm?id=44481" xr:uid="{67F63F56-68CB-4C14-BBCD-AE9C7CDF49DE}"/>
    <hyperlink ref="E38" r:id="rId157" display="http://www.usharbormaster.com/secure/auxview.cfm?recordid=44482" xr:uid="{1E0C8369-9AAE-49B3-817A-79357A99468D}"/>
    <hyperlink ref="F38" r:id="rId158" display="http://maps.google.com/?output=embed&amp;q=43.71235000,-70.18769722" xr:uid="{C3EF46EF-8956-4C59-8D90-3AADA97AB516}"/>
    <hyperlink ref="G38" r:id="rId159" display="http://maps.google.com/?output=embed&amp;q=43.71235000,-70.18769722" xr:uid="{2A63D83C-52AA-4D00-9EAD-576BD3FB6A08}"/>
    <hyperlink ref="P38" r:id="rId160" display="http://www.usharbormaster.com/secure/AuxAidReport_new.cfm?id=44482" xr:uid="{D181ED4F-1867-40C3-BA4A-6AB39D7DADDA}"/>
    <hyperlink ref="E39" r:id="rId161" display="http://www.usharbormaster.com/secure/auxview.cfm?recordid=44483" xr:uid="{031FDC9E-CD7E-436B-AB73-36B57CEA5E25}"/>
    <hyperlink ref="F39" r:id="rId162" display="http://maps.google.com/?output=embed&amp;q=43.71198889,-70.18813333" xr:uid="{3EB5A049-357D-4D25-89E6-827D1BFF9B7F}"/>
    <hyperlink ref="G39" r:id="rId163" display="http://maps.google.com/?output=embed&amp;q=43.71198889,-70.18813333" xr:uid="{DB3B13FE-2FF6-4C09-8533-764153A4E37B}"/>
    <hyperlink ref="P39" r:id="rId164" display="http://www.usharbormaster.com/secure/AuxAidReport_new.cfm?id=44483" xr:uid="{2906C0B2-B994-4BD7-AE02-7F487A8BF1FF}"/>
    <hyperlink ref="E40" r:id="rId165" display="http://www.usharbormaster.com/secure/auxview.cfm?recordid=28282" xr:uid="{76F51E1F-68C3-44B5-83D7-5831C1F7BC39}"/>
    <hyperlink ref="F40" r:id="rId166" display="http://maps.google.com/?output=embed&amp;q=43.79950000,-70.15146667" xr:uid="{3E728BB6-8672-4881-9423-090B190216CE}"/>
    <hyperlink ref="G40" r:id="rId167" display="http://maps.google.com/?output=embed&amp;q=43.79950000,-70.15146667" xr:uid="{2A2A79E7-8A88-4CED-9CB2-06B781BDCD8F}"/>
    <hyperlink ref="P40" r:id="rId168" display="http://www.usharbormaster.com/secure/AuxAidReport_new.cfm?id=28282" xr:uid="{177944E4-E884-4192-97AE-FA330B3146CD}"/>
    <hyperlink ref="E41" r:id="rId169" display="http://www.usharbormaster.com/secure/auxview.cfm?recordid=29070" xr:uid="{E65E2DD0-5068-46BA-A360-92DAEE99C6AB}"/>
    <hyperlink ref="F41" r:id="rId170" display="http://maps.google.com/?output=embed&amp;q=43.74805556,-69.98769444" xr:uid="{252AF64E-3D85-47AD-B291-52693B1DC511}"/>
    <hyperlink ref="G41" r:id="rId171" display="http://maps.google.com/?output=embed&amp;q=43.74805556,-69.98769444" xr:uid="{FF939F1B-68EC-4733-8CC0-886B0ECDC52C}"/>
    <hyperlink ref="P41" r:id="rId172" display="http://www.usharbormaster.com/secure/AuxAidReport_new.cfm?id=29070" xr:uid="{E062C95E-3161-4721-AD74-14F490F21F6F}"/>
    <hyperlink ref="E42" r:id="rId173" display="http://www.usharbormaster.com/secure/auxview.cfm?recordid=29038" xr:uid="{F788789B-FA12-4A10-98BA-AB17AC456765}"/>
    <hyperlink ref="F42" r:id="rId174" display="http://maps.google.com/?output=embed&amp;q=43.74800000,-69.98738889" xr:uid="{5C7769E2-1C14-44C8-9EF5-6147DEB451A3}"/>
    <hyperlink ref="G42" r:id="rId175" display="http://maps.google.com/?output=embed&amp;q=43.74800000,-69.98738889" xr:uid="{2A77FD66-D5AF-43D0-9BCA-36C167EC9120}"/>
    <hyperlink ref="P42" r:id="rId176" display="http://www.usharbormaster.com/secure/AuxAidReport_new.cfm?id=29038" xr:uid="{0AB90885-6BF3-4AAB-9C18-D93FC1EC0692}"/>
    <hyperlink ref="E43" r:id="rId177" display="http://www.usharbormaster.com/secure/auxview.cfm?recordid=40110" xr:uid="{A1902A94-555B-4FAE-AD19-3C1225B8CAE4}"/>
    <hyperlink ref="F43" r:id="rId178" display="http://maps.google.com/?output=embed&amp;q=44.03104056,-69.53565778" xr:uid="{9CBA32DE-F95C-4AD2-99E0-67E53F083B25}"/>
    <hyperlink ref="G43" r:id="rId179" display="http://maps.google.com/?output=embed&amp;q=44.03104056,-69.53565778" xr:uid="{AFA82030-9CD5-43B4-8968-40E2D24A1C66}"/>
    <hyperlink ref="P43" r:id="rId180" display="http://www.usharbormaster.com/secure/AuxAidReport_new.cfm?id=40110" xr:uid="{96E7BF44-C8A2-4E54-A985-2FC7B2DBCDA1}"/>
    <hyperlink ref="E44" r:id="rId181" display="http://www.usharbormaster.com/secure/auxview.cfm?recordid=40109" xr:uid="{6C679D70-7B34-4DA8-8499-252A4EB656CE}"/>
    <hyperlink ref="F44" r:id="rId182" display="http://maps.google.com/?output=embed&amp;q=44.03209444,-69.53482778" xr:uid="{F86AB2D2-3875-4472-A6EC-2431E97763BA}"/>
    <hyperlink ref="G44" r:id="rId183" display="http://maps.google.com/?output=embed&amp;q=44.03209444,-69.53482778" xr:uid="{5A124C46-63BE-466E-85BF-0BD033E35440}"/>
    <hyperlink ref="P44" r:id="rId184" display="http://www.usharbormaster.com/secure/AuxAidReport_new.cfm?id=40109" xr:uid="{3BDF7417-9459-4603-8847-20F50411B205}"/>
    <hyperlink ref="E45" r:id="rId185" display="http://www.usharbormaster.com/secure/auxview.cfm?recordid=36825" xr:uid="{CB760799-2D48-4F80-BFCE-316A727C7AB7}"/>
    <hyperlink ref="F45" r:id="rId186" display="http://maps.google.com/?output=embed&amp;q=43.79667500,-69.95395833" xr:uid="{8EF19A4E-A1DB-4025-9F40-2328F726C9CA}"/>
    <hyperlink ref="G45" r:id="rId187" display="http://maps.google.com/?output=embed&amp;q=43.79667500,-69.95395833" xr:uid="{7C5AF70C-21A7-4A68-8E2B-5B8FF9766D79}"/>
    <hyperlink ref="P45" r:id="rId188" display="http://www.usharbormaster.com/secure/AuxAidReport_new.cfm?id=36825" xr:uid="{A20BE5E2-77B7-45B1-85E2-67D337FFF6C3}"/>
    <hyperlink ref="E46" r:id="rId189" display="http://www.usharbormaster.com/secure/auxview.cfm?recordid=25793" xr:uid="{5C81F090-C55F-4886-9BEA-5891753EDD12}"/>
    <hyperlink ref="F46" r:id="rId190" display="http://maps.google.com/?output=embed&amp;q=43.15655000,-70.83094444" xr:uid="{5255374B-4362-43E8-B708-1AE487AFD28F}"/>
    <hyperlink ref="G46" r:id="rId191" display="http://maps.google.com/?output=embed&amp;q=43.15655000,-70.83094444" xr:uid="{435187EB-98A6-430B-BBAA-CF9E83C0ACDC}"/>
    <hyperlink ref="P46" r:id="rId192" display="http://www.usharbormaster.com/secure/AuxAidReport_new.cfm?id=25793" xr:uid="{89713C68-0A06-490B-8D00-E724CFB5C0CA}"/>
    <hyperlink ref="E47" r:id="rId193" display="http://www.usharbormaster.com/secure/auxview.cfm?recordid=44771" xr:uid="{71252026-9D88-4140-AAB9-7A86C8234BCE}"/>
    <hyperlink ref="F47" r:id="rId194" display="http://maps.google.com/?output=embed&amp;q=43.85757500,-69.66427500" xr:uid="{9CD4BBC0-E771-43E8-922E-4DD68D027520}"/>
    <hyperlink ref="G47" r:id="rId195" display="http://maps.google.com/?output=embed&amp;q=43.85757500,-69.66427500" xr:uid="{CCB09AE8-7CE1-43AC-8602-7B65F5836D0F}"/>
    <hyperlink ref="P47" r:id="rId196" display="http://www.usharbormaster.com/secure/AuxAidReport_new.cfm?id=44771" xr:uid="{8CADABA9-2BBD-4EC0-B20D-A7D03D064E1E}"/>
    <hyperlink ref="E48" r:id="rId197" display="http://www.usharbormaster.com/secure/auxview.cfm?recordid=44770" xr:uid="{2D9FF187-6EAE-4E42-8C67-5425BD17E90F}"/>
    <hyperlink ref="F48" r:id="rId198" display="http://maps.google.com/?output=embed&amp;q=43.85694722,-69.66428056" xr:uid="{3BA823F5-36EC-49A1-884B-1A36B54D8AA7}"/>
    <hyperlink ref="G48" r:id="rId199" display="http://maps.google.com/?output=embed&amp;q=43.85694722,-69.66428056" xr:uid="{FFEE1C7D-E92B-483C-92FA-F8E15B7D0911}"/>
    <hyperlink ref="P48" r:id="rId200" display="http://www.usharbormaster.com/secure/AuxAidReport_new.cfm?id=44770" xr:uid="{D1DFAD7E-E35A-40C4-96FC-682508A09A9A}"/>
    <hyperlink ref="E49" r:id="rId201" display="http://www.usharbormaster.com/secure/auxview.cfm?recordid=44722" xr:uid="{CFA9A48A-2BD5-4E49-A3FC-CA749329E11F}"/>
    <hyperlink ref="F49" r:id="rId202" display="http://maps.google.com/?output=embed&amp;q=42.95054972,-70.71471972" xr:uid="{C64A587E-E1B4-45A0-9539-E624329DAE3F}"/>
    <hyperlink ref="G49" r:id="rId203" display="http://maps.google.com/?output=embed&amp;q=42.95054972,-70.71471972" xr:uid="{11FE2882-6C39-4090-B6AB-97B85771E8B3}"/>
    <hyperlink ref="P49" r:id="rId204" display="http://www.usharbormaster.com/secure/AuxAidReport_new.cfm?id=44722" xr:uid="{ABC6D5D4-34D7-442A-BF85-380277F5B831}"/>
    <hyperlink ref="E50" r:id="rId205" display="http://www.usharbormaster.com/secure/auxview.cfm?recordid=36843" xr:uid="{024B0A8C-6794-43CA-944C-D51372801026}"/>
    <hyperlink ref="F50" r:id="rId206" display="http://maps.google.com/?output=embed&amp;q=43.49229167,-70.44044444" xr:uid="{BA735A0E-474F-4A99-AD33-1A3F176866F2}"/>
    <hyperlink ref="G50" r:id="rId207" display="http://maps.google.com/?output=embed&amp;q=43.49229167,-70.44044444" xr:uid="{30E2D6A3-FE13-4322-8E49-3B0E82D4C270}"/>
    <hyperlink ref="P50" r:id="rId208" display="http://www.usharbormaster.com/secure/AuxAidReport_new.cfm?id=36843" xr:uid="{05967342-0ED7-4040-97DE-2A3FBFC33ACE}"/>
    <hyperlink ref="E51" r:id="rId209" display="http://www.usharbormaster.com/secure/auxview.cfm?recordid=36844" xr:uid="{3F38E274-3E0A-4D26-971A-81E4D7CD1569}"/>
    <hyperlink ref="F51" r:id="rId210" display="http://maps.google.com/?output=embed&amp;q=43.49247222,-70.44025000" xr:uid="{B541795C-9C77-4C8B-B4C6-3B73800EB37A}"/>
    <hyperlink ref="G51" r:id="rId211" display="http://maps.google.com/?output=embed&amp;q=43.49247222,-70.44025000" xr:uid="{F220D5E4-A011-4472-9C6D-3C5A24909CC2}"/>
    <hyperlink ref="P51" r:id="rId212" display="http://www.usharbormaster.com/secure/AuxAidReport_new.cfm?id=36844" xr:uid="{EA1EFB78-6CC3-4FC3-A585-7944465F4F23}"/>
    <hyperlink ref="E52" r:id="rId213" display="http://www.usharbormaster.com/secure/auxview.cfm?recordid=36845" xr:uid="{99C85844-61C8-415B-8FD1-C3D49C68419F}"/>
    <hyperlink ref="F52" r:id="rId214" display="http://maps.google.com/?output=embed&amp;q=43.49400000,-70.44472222" xr:uid="{975E43E2-137E-4960-A831-60FF2B4DE45B}"/>
    <hyperlink ref="G52" r:id="rId215" display="http://maps.google.com/?output=embed&amp;q=43.49400000,-70.44472222" xr:uid="{8F468B42-97C6-43C5-BA52-E5A6101ADA92}"/>
    <hyperlink ref="P52" r:id="rId216" display="http://www.usharbormaster.com/secure/AuxAidReport_new.cfm?id=36845" xr:uid="{20018017-1B87-43AF-9223-81B4647D230A}"/>
    <hyperlink ref="E53" r:id="rId217" display="http://www.usharbormaster.com/secure/auxview.cfm?recordid=36846" xr:uid="{818D707E-0728-4FD1-91A9-2B879D7E6CF5}"/>
    <hyperlink ref="F53" r:id="rId218" display="http://maps.google.com/?output=embed&amp;q=43.49408333,-70.44441667" xr:uid="{0E706D9E-5468-4751-8233-F36BAA28A9F7}"/>
    <hyperlink ref="G53" r:id="rId219" display="http://maps.google.com/?output=embed&amp;q=43.49408333,-70.44441667" xr:uid="{FFA53504-A655-4A11-A911-3EA117E86765}"/>
    <hyperlink ref="P53" r:id="rId220" display="http://www.usharbormaster.com/secure/AuxAidReport_new.cfm?id=36846" xr:uid="{3D6A5271-069F-410F-BFE4-CBC7D3796E07}"/>
    <hyperlink ref="E54" r:id="rId221" display="http://www.usharbormaster.com/secure/auxview.cfm?recordid=36847" xr:uid="{67863523-6245-4A2D-99DB-48870D0ADBEB}"/>
    <hyperlink ref="F54" r:id="rId222" display="http://maps.google.com/?output=embed&amp;q=43.49300000,-70.44619444" xr:uid="{CEDEA044-0345-47DF-8FEB-C21B301AE993}"/>
    <hyperlink ref="G54" r:id="rId223" display="http://maps.google.com/?output=embed&amp;q=43.49300000,-70.44619444" xr:uid="{E68B2127-1D51-4F6A-B9A6-605218D6C0ED}"/>
    <hyperlink ref="P54" r:id="rId224" display="http://www.usharbormaster.com/secure/AuxAidReport_new.cfm?id=36847" xr:uid="{2BDE9CA4-D179-4E33-938B-EDFB57DA534A}"/>
    <hyperlink ref="E55" r:id="rId225" display="http://www.usharbormaster.com/secure/auxview.cfm?recordid=36848" xr:uid="{1E7A3756-6D57-41B8-8476-0E9E6C0EF927}"/>
    <hyperlink ref="F55" r:id="rId226" display="http://maps.google.com/?output=embed&amp;q=43.49302778,-70.44661111" xr:uid="{69CF5572-7D81-432B-A9B5-90DFFB20392E}"/>
    <hyperlink ref="G55" r:id="rId227" display="http://maps.google.com/?output=embed&amp;q=43.49302778,-70.44661111" xr:uid="{A88BBBEE-281F-440E-9974-D7D936F5009F}"/>
    <hyperlink ref="P55" r:id="rId228" display="http://www.usharbormaster.com/secure/AuxAidReport_new.cfm?id=36848" xr:uid="{775343E1-4DDC-4145-90F6-35553B318010}"/>
    <hyperlink ref="E56" r:id="rId229" display="http://www.usharbormaster.com/secure/auxview.cfm?recordid=23597" xr:uid="{7203C40A-11E3-46D3-BAC8-3EF90CA07D1F}"/>
    <hyperlink ref="F56" r:id="rId230" display="http://maps.google.com/?output=embed&amp;q=43.64235167,-70.25980000" xr:uid="{EEB19FF8-DEF9-4F14-9AC1-574CFE9E366B}"/>
    <hyperlink ref="G56" r:id="rId231" display="http://maps.google.com/?output=embed&amp;q=43.64235167,-70.25980000" xr:uid="{24D30C4C-6F21-4856-9CDE-5DD1BED365D5}"/>
    <hyperlink ref="P56" r:id="rId232" display="http://www.usharbormaster.com/secure/AuxAidReport_new.cfm?id=23597" xr:uid="{F9A8A17B-AE06-46BF-B41B-06C410775BF1}"/>
    <hyperlink ref="E57" r:id="rId233" display="http://www.usharbormaster.com/secure/auxview.cfm?recordid=32396" xr:uid="{D4D74C52-6B6A-47DF-A8A1-E2112B70B8AC}"/>
    <hyperlink ref="F57" r:id="rId234" display="http://maps.google.com/?output=embed&amp;q=43.86126667,-69.56100000" xr:uid="{2AB2C712-8148-443E-A89F-CDDD74AEF413}"/>
    <hyperlink ref="G57" r:id="rId235" display="http://maps.google.com/?output=embed&amp;q=43.86126667,-69.56100000" xr:uid="{2D3F09FC-F442-4847-AA67-69928F9F7EB0}"/>
    <hyperlink ref="P57" r:id="rId236" display="http://www.usharbormaster.com/secure/AuxAidReport_new.cfm?id=32396" xr:uid="{9F00ED06-90FA-49B4-93C9-143B0C4D85B1}"/>
    <hyperlink ref="E58" r:id="rId237" display="http://www.usharbormaster.com/secure/auxview.cfm?recordid=30845" xr:uid="{0502A999-779C-45C4-BD7D-C02DED7E6634}"/>
    <hyperlink ref="F58" r:id="rId238" display="http://maps.google.com/?output=embed&amp;q=43.85373333,-69.72898056" xr:uid="{FFEDA775-F0DA-4EE7-BA8E-6DEB5D2C5351}"/>
    <hyperlink ref="G58" r:id="rId239" display="http://maps.google.com/?output=embed&amp;q=43.85373333,-69.72898056" xr:uid="{75F7294D-4B72-4F57-9158-9AD6EC4019B5}"/>
    <hyperlink ref="P58" r:id="rId240" display="http://www.usharbormaster.com/secure/AuxAidReport_new.cfm?id=30845" xr:uid="{CD19822B-B00A-4150-9DEA-2AE1CD87E54F}"/>
    <hyperlink ref="E59" r:id="rId241" display="http://www.usharbormaster.com/secure/auxview.cfm?recordid=31066" xr:uid="{3F13A700-EAD9-4C38-8FD7-C6C709A733F5}"/>
    <hyperlink ref="F59" r:id="rId242" display="http://maps.google.com/?output=embed&amp;q=43.81136944,-69.74578611" xr:uid="{F621A479-C768-473C-BB6B-D83B8ECD7059}"/>
    <hyperlink ref="G59" r:id="rId243" display="http://maps.google.com/?output=embed&amp;q=43.81136944,-69.74578611" xr:uid="{428E22BD-68EA-4D8F-86F3-FD4CD1637BA4}"/>
    <hyperlink ref="P59" r:id="rId244" display="http://www.usharbormaster.com/secure/AuxAidReport_new.cfm?id=31066" xr:uid="{C07CA694-5635-4F60-8994-9F414E909179}"/>
    <hyperlink ref="E60" r:id="rId245" display="http://www.usharbormaster.com/secure/auxview.cfm?recordid=31067" xr:uid="{C44A86F0-5264-4056-B98A-66900436FBA3}"/>
    <hyperlink ref="F60" r:id="rId246" display="http://maps.google.com/?output=embed&amp;q=43.80952778,-69.74655556" xr:uid="{0221690A-1198-4508-97F6-C06B1831D857}"/>
    <hyperlink ref="G60" r:id="rId247" display="http://maps.google.com/?output=embed&amp;q=43.80952778,-69.74655556" xr:uid="{7836A97F-6339-4953-AAA3-36EE29E13949}"/>
    <hyperlink ref="P60" r:id="rId248" display="http://www.usharbormaster.com/secure/AuxAidReport_new.cfm?id=31067" xr:uid="{6437B7A9-238D-4F96-8487-B9801377CF63}"/>
    <hyperlink ref="E61" r:id="rId249" display="http://www.usharbormaster.com/secure/auxview.cfm?recordid=31068" xr:uid="{A983DBCE-D8AC-4572-9C72-EB957A4DEC62}"/>
    <hyperlink ref="F61" r:id="rId250" display="http://maps.google.com/?output=embed&amp;q=43.83958333,-69.71347222" xr:uid="{2BF0C8D2-0DAA-45E6-9DA2-F4B10FFC197E}"/>
    <hyperlink ref="G61" r:id="rId251" display="http://maps.google.com/?output=embed&amp;q=43.83958333,-69.71347222" xr:uid="{34A3238B-38B9-4B2C-9C34-B2662481A9C1}"/>
    <hyperlink ref="P61" r:id="rId252" display="http://www.usharbormaster.com/secure/AuxAidReport_new.cfm?id=31068" xr:uid="{22B888CA-85CE-42BF-AE57-80FFD5A5D431}"/>
    <hyperlink ref="E62" r:id="rId253" display="http://www.usharbormaster.com/secure/auxview.cfm?recordid=31069" xr:uid="{16279BA6-E7AE-47C6-A4F4-79C1601B1539}"/>
    <hyperlink ref="F62" r:id="rId254" display="http://maps.google.com/?output=embed&amp;q=43.82781389,-69.70643056" xr:uid="{7EDF4A21-12DF-43D4-A751-E643FB02081E}"/>
    <hyperlink ref="G62" r:id="rId255" display="http://maps.google.com/?output=embed&amp;q=43.82781389,-69.70643056" xr:uid="{FB114FF9-8F34-4DE2-B55E-4215D0005D33}"/>
    <hyperlink ref="P62" r:id="rId256" display="http://www.usharbormaster.com/secure/AuxAidReport_new.cfm?id=31069" xr:uid="{94049ABB-D592-429B-B9FF-2385A67736DD}"/>
    <hyperlink ref="E63" r:id="rId257" display="http://www.usharbormaster.com/secure/auxview.cfm?recordid=31070" xr:uid="{EF6B15CA-2DFA-4333-B43D-9079BA536410}"/>
    <hyperlink ref="F63" r:id="rId258" display="http://maps.google.com/?output=embed&amp;q=43.82322778,-69.70573611" xr:uid="{EB7A0730-15F4-43E0-AF14-7D6A26EC8351}"/>
    <hyperlink ref="G63" r:id="rId259" display="http://maps.google.com/?output=embed&amp;q=43.82322778,-69.70573611" xr:uid="{EFABE57A-1BC2-4A2C-BCA6-E967D6CD0267}"/>
    <hyperlink ref="P63" r:id="rId260" display="http://www.usharbormaster.com/secure/AuxAidReport_new.cfm?id=31070" xr:uid="{3D7664C7-6836-4D41-B2B5-F596A353EC0B}"/>
    <hyperlink ref="E64" r:id="rId261" display="http://www.usharbormaster.com/secure/auxview.cfm?recordid=31071" xr:uid="{B099DB44-FD14-4E57-B4A7-1B4CC32C5902}"/>
    <hyperlink ref="F64" r:id="rId262" display="http://maps.google.com/?output=embed&amp;q=43.81926389,-69.71020833" xr:uid="{017FEADD-735C-43FB-9DCC-D8CCBF33BB8A}"/>
    <hyperlink ref="G64" r:id="rId263" display="http://maps.google.com/?output=embed&amp;q=43.81926389,-69.71020833" xr:uid="{AFFFDF49-66C3-4FE9-B9F8-0E031FCD20F3}"/>
    <hyperlink ref="P64" r:id="rId264" display="http://www.usharbormaster.com/secure/AuxAidReport_new.cfm?id=31071" xr:uid="{4E4030F5-C134-460B-8DC5-2BD5A5287827}"/>
    <hyperlink ref="E65" r:id="rId265" display="http://www.usharbormaster.com/secure/auxview.cfm?recordid=31072" xr:uid="{B2FE1AE8-D2F7-4109-9B69-33656C0DFEC9}"/>
    <hyperlink ref="F65" r:id="rId266" display="http://maps.google.com/?output=embed&amp;q=43.80705833,-69.71856389" xr:uid="{10C61A5A-0AF1-42A0-899B-0750C5297DBF}"/>
    <hyperlink ref="G65" r:id="rId267" display="http://maps.google.com/?output=embed&amp;q=43.80705833,-69.71856389" xr:uid="{68590C0F-11D9-43E8-AD30-C2ABB0718860}"/>
    <hyperlink ref="P65" r:id="rId268" display="http://www.usharbormaster.com/secure/AuxAidReport_new.cfm?id=31072" xr:uid="{6FBD670F-0CE6-4B8D-AC8C-066A3309B0A9}"/>
    <hyperlink ref="E66" r:id="rId269" display="http://www.usharbormaster.com/secure/auxview.cfm?recordid=44620" xr:uid="{2A3773D1-AA64-4CF4-86E5-AA26950A2438}"/>
    <hyperlink ref="F66" r:id="rId270" display="http://maps.google.com/?output=embed&amp;q=43.34472222,-70.48194444" xr:uid="{699474B9-C751-4798-836F-C0C37E53EB51}"/>
    <hyperlink ref="G66" r:id="rId271" display="http://maps.google.com/?output=embed&amp;q=43.34472222,-70.48194444" xr:uid="{634810DD-18B7-454F-8E97-ECEE955A86FE}"/>
    <hyperlink ref="P66" r:id="rId272" display="http://www.usharbormaster.com/secure/AuxAidReport_new.cfm?id=44620" xr:uid="{6D32C767-DD04-4176-917D-503789CCC943}"/>
    <hyperlink ref="E67" r:id="rId273" display="http://www.usharbormaster.com/secure/auxview.cfm?recordid=43988" xr:uid="{20A31B45-B26A-407B-81B7-1B3ECB956EF0}"/>
    <hyperlink ref="F67" r:id="rId274" display="http://maps.google.com/?output=embed&amp;q=43.80249278,-70.04369889" xr:uid="{EBC768B0-77A2-429C-A054-F759EB0EF93D}"/>
    <hyperlink ref="G67" r:id="rId275" display="http://maps.google.com/?output=embed&amp;q=43.80249278,-70.04369889" xr:uid="{7A4E7A2A-D9CE-4156-A669-903A7F174159}"/>
    <hyperlink ref="P67" r:id="rId276" display="http://www.usharbormaster.com/secure/AuxAidReport_new.cfm?id=43988" xr:uid="{CADDDDAB-4D86-4FC1-B865-5391DE998469}"/>
    <hyperlink ref="E68" r:id="rId277" display="http://www.usharbormaster.com/secure/auxview.cfm?recordid=42697" xr:uid="{C37E1BAA-9D6E-409A-93A9-E83F5B264C0C}"/>
    <hyperlink ref="F68" r:id="rId278" display="http://maps.google.com/?output=embed&amp;q=43.76606667,-69.94751667" xr:uid="{C0BE7446-66AF-4854-9C5A-BD5C7141D7A4}"/>
    <hyperlink ref="G68" r:id="rId279" display="http://maps.google.com/?output=embed&amp;q=43.76606667,-69.94751667" xr:uid="{EFDDE32E-D042-4858-B4FC-B7ECE35A11AF}"/>
    <hyperlink ref="P68" r:id="rId280" display="http://www.usharbormaster.com/secure/AuxAidReport_new.cfm?id=42697" xr:uid="{10119CCB-89EC-45FA-88A1-33E3EB3E21F7}"/>
    <hyperlink ref="E69" r:id="rId281" display="http://www.usharbormaster.com/secure/auxview.cfm?recordid=28311" xr:uid="{C6497EC6-6212-4FDB-B2E6-E8F1F660786A}"/>
    <hyperlink ref="F69" r:id="rId282" display="http://maps.google.com/?output=embed&amp;q=43.72331667,-70.19855000" xr:uid="{85B46642-7CD7-44F3-89BB-727919B6BBAE}"/>
    <hyperlink ref="G69" r:id="rId283" display="http://maps.google.com/?output=embed&amp;q=43.72331667,-70.19855000" xr:uid="{D38A3CE1-3D79-4B3C-973A-9D055A9BBB67}"/>
    <hyperlink ref="P69" r:id="rId284" display="http://www.usharbormaster.com/secure/AuxAidReport_new.cfm?id=28311" xr:uid="{7F276975-028B-41FD-9045-5643117F2016}"/>
    <hyperlink ref="E70" r:id="rId285" display="http://www.usharbormaster.com/secure/auxview.cfm?recordid=28310" xr:uid="{C12D80DB-217D-43FD-B8F6-173544C530C0}"/>
    <hyperlink ref="F70" r:id="rId286" display="http://maps.google.com/?output=embed&amp;q=43.72380000,-70.19803333" xr:uid="{64C1FF8B-49D2-40CF-8BA1-A80C51059397}"/>
    <hyperlink ref="G70" r:id="rId287" display="http://maps.google.com/?output=embed&amp;q=43.72380000,-70.19803333" xr:uid="{808D8139-052C-4EA4-8806-6CFBBECF5E8C}"/>
    <hyperlink ref="P70" r:id="rId288" display="http://www.usharbormaster.com/secure/AuxAidReport_new.cfm?id=28310" xr:uid="{A57EF1D0-6395-41FF-A966-93E14D376BE9}"/>
    <hyperlink ref="E71" r:id="rId289" display="http://www.usharbormaster.com/secure/auxview.cfm?recordid=44019" xr:uid="{A28C990E-2755-4455-9F77-C60DA748C6E3}"/>
    <hyperlink ref="F71" r:id="rId290" display="http://maps.google.com/?output=embed&amp;q=43.86391667,-69.67698333" xr:uid="{35AAB9B0-9A1D-46D1-B06E-5F78E507D6E8}"/>
    <hyperlink ref="G71" r:id="rId291" display="http://maps.google.com/?output=embed&amp;q=43.86391667,-69.67698333" xr:uid="{09D8B082-4752-4C0F-B3DF-A2678F3E39C9}"/>
    <hyperlink ref="P71" r:id="rId292" display="http://www.usharbormaster.com/secure/AuxAidReport_new.cfm?id=44019" xr:uid="{41F8DA19-1971-40A0-8DFB-9D9664781883}"/>
    <hyperlink ref="E72" r:id="rId293" display="http://www.usharbormaster.com/secure/auxview.cfm?recordid=44020" xr:uid="{04BA77D0-6B3E-4C37-87A4-8EBD9C4A02D2}"/>
    <hyperlink ref="F72" r:id="rId294" display="http://maps.google.com/?output=embed&amp;q=43.86346667,-69.67731667" xr:uid="{26330AAC-CD08-476B-9F53-978B56FB8A23}"/>
    <hyperlink ref="G72" r:id="rId295" display="http://maps.google.com/?output=embed&amp;q=43.86346667,-69.67731667" xr:uid="{17FD6F79-52A1-4A0D-8DE4-46442B514567}"/>
    <hyperlink ref="P72" r:id="rId296" display="http://www.usharbormaster.com/secure/AuxAidReport_new.cfm?id=44020" xr:uid="{BF849D54-5AAD-475C-92AA-B9E95E78A02C}"/>
    <hyperlink ref="E73" r:id="rId297" display="http://www.usharbormaster.com/secure/auxview.cfm?recordid=44021" xr:uid="{68DCC4EE-FEC9-4FE3-A872-C2C0461EC517}"/>
    <hyperlink ref="F73" r:id="rId298" display="http://maps.google.com/?output=embed&amp;q=43.84896667,-69.67876667" xr:uid="{4F90577F-A109-4E02-ABF2-0F107AF67492}"/>
    <hyperlink ref="G73" r:id="rId299" display="http://maps.google.com/?output=embed&amp;q=43.84896667,-69.67876667" xr:uid="{4B7780A7-09EF-4687-BE9F-9956084E2F13}"/>
    <hyperlink ref="P73" r:id="rId300" display="http://www.usharbormaster.com/secure/AuxAidReport_new.cfm?id=44021" xr:uid="{83F41E8A-95EA-4B96-88A0-29336F671E7C}"/>
    <hyperlink ref="E74" r:id="rId301" display="http://www.usharbormaster.com/secure/auxview.cfm?recordid=44022" xr:uid="{385A4BDF-49B7-4F70-97FA-EA804E3617C1}"/>
    <hyperlink ref="F74" r:id="rId302" display="http://maps.google.com/?output=embed&amp;q=43.86558333,-69.67946667" xr:uid="{EDC09A30-FACD-465A-8BBE-282AF6E07615}"/>
    <hyperlink ref="G74" r:id="rId303" display="http://maps.google.com/?output=embed&amp;q=43.86558333,-69.67946667" xr:uid="{BE54293B-0BC4-4D3C-8C9A-3AF3DBB52002}"/>
    <hyperlink ref="P74" r:id="rId304" display="http://www.usharbormaster.com/secure/AuxAidReport_new.cfm?id=44022" xr:uid="{787F5B8C-F3E4-442D-A85E-8D817732BD99}"/>
    <hyperlink ref="E75" r:id="rId305" display="http://www.usharbormaster.com/secure/auxview.cfm?recordid=30375" xr:uid="{90BB80EB-62F6-4E3E-AD44-BCE5481701AD}"/>
    <hyperlink ref="F75" r:id="rId306" display="http://maps.google.com/?output=embed&amp;q=43.70826111,-70.15868611" xr:uid="{59C076FA-C01B-4A8F-ACE6-F0B6CB0874AE}"/>
    <hyperlink ref="G75" r:id="rId307" display="http://maps.google.com/?output=embed&amp;q=43.70826111,-70.15868611" xr:uid="{FDC1E7E3-9857-4D97-BE06-0958B42C5BD8}"/>
    <hyperlink ref="P75" r:id="rId308" display="http://www.usharbormaster.com/secure/AuxAidReport_new.cfm?id=30375" xr:uid="{8BD280ED-8101-4FFE-B799-21B76F9E14BC}"/>
    <hyperlink ref="E76" r:id="rId309" display="http://www.usharbormaster.com/secure/auxview.cfm?recordid=30376" xr:uid="{A243397B-EC41-4127-A64B-16CD7D8CCC7D}"/>
    <hyperlink ref="F76" r:id="rId310" display="http://maps.google.com/?output=embed&amp;q=43.70792778,-70.15865000" xr:uid="{D3BC14CD-F7B7-4803-9DDF-82A5A8861A32}"/>
    <hyperlink ref="G76" r:id="rId311" display="http://maps.google.com/?output=embed&amp;q=43.70792778,-70.15865000" xr:uid="{D3FD7266-BCA9-4A11-9ADF-23CD4391F4B0}"/>
    <hyperlink ref="P76" r:id="rId312" display="http://www.usharbormaster.com/secure/AuxAidReport_new.cfm?id=30376" xr:uid="{28D3F962-789B-4D4A-8680-E98D02040489}"/>
    <hyperlink ref="E77" r:id="rId313" display="http://www.usharbormaster.com/secure/auxview.cfm?recordid=30377" xr:uid="{7FFE4CC3-F9F4-4D55-91B1-AA69B48048E0}"/>
    <hyperlink ref="F77" r:id="rId314" display="http://maps.google.com/?output=embed&amp;q=43.70813889,-70.15634722" xr:uid="{536E8CE6-B06F-4D01-9BEE-2B2C60D7AE6C}"/>
    <hyperlink ref="G77" r:id="rId315" display="http://maps.google.com/?output=embed&amp;q=43.70813889,-70.15634722" xr:uid="{EF201238-E5DB-4A99-9CD4-FAE19E7B9FEC}"/>
    <hyperlink ref="P77" r:id="rId316" display="http://www.usharbormaster.com/secure/AuxAidReport_new.cfm?id=30377" xr:uid="{7F189DD2-98FD-4D61-A469-220136921724}"/>
    <hyperlink ref="E78" r:id="rId317" display="http://www.usharbormaster.com/secure/auxview.cfm?recordid=30378" xr:uid="{4D7296A8-9CAF-49C0-8E5B-575A482491C6}"/>
    <hyperlink ref="F78" r:id="rId318" display="http://maps.google.com/?output=embed&amp;q=43.70779444,-70.15634444" xr:uid="{1581E09C-F12B-4BDE-A1D8-5FFF8DE419C6}"/>
    <hyperlink ref="G78" r:id="rId319" display="http://maps.google.com/?output=embed&amp;q=43.70779444,-70.15634444" xr:uid="{DC515678-6008-4640-9564-144992CFB38A}"/>
    <hyperlink ref="P78" r:id="rId320" display="http://www.usharbormaster.com/secure/AuxAidReport_new.cfm?id=30378" xr:uid="{07C9DF7B-90DA-4472-960E-79F826F2A400}"/>
    <hyperlink ref="E79" r:id="rId321" display="http://www.usharbormaster.com/secure/auxview.cfm?recordid=44487" xr:uid="{5B5A0DA5-EC52-4362-A40C-C0F08E684B82}"/>
    <hyperlink ref="F79" r:id="rId322" display="http://maps.google.com/?output=embed&amp;q=43.70808333,-70.15733889" xr:uid="{9B2C492F-1BE0-41DB-BDB4-F1216D8C0EA9}"/>
    <hyperlink ref="G79" r:id="rId323" display="http://maps.google.com/?output=embed&amp;q=43.70808333,-70.15733889" xr:uid="{17043FAC-1EA5-42B5-92C9-1696D214CBF4}"/>
    <hyperlink ref="P79" r:id="rId324" display="http://www.usharbormaster.com/secure/AuxAidReport_new.cfm?id=44487" xr:uid="{FA4E4B82-626E-4D9E-8EF4-6A0B70CFA241}"/>
    <hyperlink ref="E80" r:id="rId325" display="http://www.usharbormaster.com/secure/auxview.cfm?recordid=32332" xr:uid="{07181492-F34D-4362-BB91-0E8CB046E59C}"/>
    <hyperlink ref="F80" r:id="rId326" display="http://maps.google.com/?output=embed&amp;q=43.82519444,-69.58336111" xr:uid="{A0E304FD-49FE-4AD9-85B2-724C92B006D3}"/>
    <hyperlink ref="G80" r:id="rId327" display="http://maps.google.com/?output=embed&amp;q=43.82519444,-69.58336111" xr:uid="{2CA77652-3BAA-4863-AB1C-EAEC70847287}"/>
    <hyperlink ref="P80" r:id="rId328" display="http://www.usharbormaster.com/secure/AuxAidReport_new.cfm?id=32332" xr:uid="{392F56E1-D6C7-4F57-92EE-303E118C5E64}"/>
    <hyperlink ref="E81" r:id="rId329" display="http://www.usharbormaster.com/secure/auxview.cfm?recordid=36911" xr:uid="{5A9CD171-9F6B-464D-B9E6-A0FDEE00C8B3}"/>
    <hyperlink ref="F81" r:id="rId330" display="http://maps.google.com/?output=embed&amp;q=43.40150000,-70.39900000" xr:uid="{20358908-F906-4E51-A8B6-BD79BF9D2BA4}"/>
    <hyperlink ref="G81" r:id="rId331" display="http://maps.google.com/?output=embed&amp;q=43.40150000,-70.39900000" xr:uid="{DA69089F-7469-461A-9BE8-3C1EB3493131}"/>
    <hyperlink ref="P81" r:id="rId332" display="http://www.usharbormaster.com/secure/AuxAidReport_new.cfm?id=36911" xr:uid="{0807CEF1-B889-41CF-8255-A5230CA1A546}"/>
    <hyperlink ref="E82" r:id="rId333" display="http://www.usharbormaster.com/secure/auxview.cfm?recordid=32394" xr:uid="{B7C79350-AA0B-4DAD-9E16-C9C0012230C8}"/>
    <hyperlink ref="F82" r:id="rId334" display="http://maps.google.com/?output=embed&amp;q=43.83588333,-69.68011667" xr:uid="{7429C09C-59A1-4E3D-BA1D-91008A71F486}"/>
    <hyperlink ref="G82" r:id="rId335" display="http://maps.google.com/?output=embed&amp;q=43.83588333,-69.68011667" xr:uid="{CE2C7032-40C4-41CE-BAFF-794463246019}"/>
    <hyperlink ref="P82" r:id="rId336" display="http://www.usharbormaster.com/secure/AuxAidReport_new.cfm?id=32394" xr:uid="{6C3C3E24-1443-42CB-B328-47FAAC6C7F02}"/>
    <hyperlink ref="E83" r:id="rId337" display="http://www.usharbormaster.com/secure/auxview.cfm?recordid=23602" xr:uid="{EF662DAF-C1CE-4D6C-98D2-72B9CCBD5481}"/>
    <hyperlink ref="F83" r:id="rId338" display="http://maps.google.com/?output=embed&amp;q=43.84852500,-69.63050000" xr:uid="{E18A9265-5541-40EA-B338-58218D1354B8}"/>
    <hyperlink ref="G83" r:id="rId339" display="http://maps.google.com/?output=embed&amp;q=43.84852500,-69.63050000" xr:uid="{88966BEE-974B-4E15-9D01-B1BD02C275C7}"/>
    <hyperlink ref="P83" r:id="rId340" display="http://www.usharbormaster.com/secure/AuxAidReport_new.cfm?id=23602" xr:uid="{F962D6A2-2583-46DE-B611-E6118AD7F319}"/>
    <hyperlink ref="E84" r:id="rId341" display="http://www.usharbormaster.com/secure/auxview.cfm?recordid=29994" xr:uid="{13F86C2C-CBD9-4CE3-9D7F-1E356BCFEA0C}"/>
    <hyperlink ref="F84" r:id="rId342" display="http://maps.google.com/?output=embed&amp;q=43.84788333,-69.62850000" xr:uid="{6D4DFE5B-2006-41F8-9F2A-BC0DBB62F687}"/>
    <hyperlink ref="G84" r:id="rId343" display="http://maps.google.com/?output=embed&amp;q=43.84788333,-69.62850000" xr:uid="{BCC355B6-7DB2-4838-9CFF-EEEDDA62E68A}"/>
    <hyperlink ref="P84" r:id="rId344" display="http://www.usharbormaster.com/secure/AuxAidReport_new.cfm?id=29994" xr:uid="{BB24530E-201B-4033-A1D7-C7AE15DF35D8}"/>
    <hyperlink ref="E85" r:id="rId345" display="http://www.usharbormaster.com/secure/auxview.cfm?recordid=28902" xr:uid="{69F02A7E-7AE7-4BAB-9946-E303A248B8A3}"/>
    <hyperlink ref="F85" r:id="rId346" display="http://maps.google.com/?output=embed&amp;q=43.82723333,-70.01580000" xr:uid="{DD374309-122E-4C64-9965-49BEE4F99597}"/>
    <hyperlink ref="G85" r:id="rId347" display="http://maps.google.com/?output=embed&amp;q=43.82723333,-70.01580000" xr:uid="{1CCC1D5F-52A8-44DB-896C-BBDF8DE0A968}"/>
    <hyperlink ref="P85" r:id="rId348" display="http://www.usharbormaster.com/secure/AuxAidReport_new.cfm?id=28902" xr:uid="{4B8819E7-E3AD-453B-8670-9D93975F9A54}"/>
    <hyperlink ref="E86" r:id="rId349" display="http://www.usharbormaster.com/secure/auxview.cfm?recordid=28903" xr:uid="{DFCB4655-4212-4D0F-BC27-E986E8D6CDDC}"/>
    <hyperlink ref="F86" r:id="rId350" display="http://maps.google.com/?output=embed&amp;q=43.82745000,-70.01555000" xr:uid="{2FBD13B4-F39F-45D6-AA79-2E5A73BACC2B}"/>
    <hyperlink ref="G86" r:id="rId351" display="http://maps.google.com/?output=embed&amp;q=43.82745000,-70.01555000" xr:uid="{95AFCF95-F252-4B02-B632-22A0577386C1}"/>
    <hyperlink ref="P86" r:id="rId352" display="http://www.usharbormaster.com/secure/AuxAidReport_new.cfm?id=28903" xr:uid="{EAE4FF96-2E2D-496D-9C88-D51818903EFD}"/>
    <hyperlink ref="E87" r:id="rId353" display="http://www.usharbormaster.com/secure/auxview.cfm?recordid=28900" xr:uid="{BDE2AA68-F498-4681-9067-460930D5EB99}"/>
    <hyperlink ref="F87" r:id="rId354" display="http://maps.google.com/?output=embed&amp;q=43.82765000,-70.01623333" xr:uid="{43B0063A-438F-4554-B184-2C98CFB4B5D1}"/>
    <hyperlink ref="G87" r:id="rId355" display="http://maps.google.com/?output=embed&amp;q=43.82765000,-70.01623333" xr:uid="{7AD9CD4C-75AE-4F7A-BC20-BEE2C2DD86E6}"/>
    <hyperlink ref="P87" r:id="rId356" display="http://www.usharbormaster.com/secure/AuxAidReport_new.cfm?id=28900" xr:uid="{1F1E191C-59B2-4F70-A330-019A409FB00F}"/>
    <hyperlink ref="E88" r:id="rId357" display="http://www.usharbormaster.com/secure/auxview.cfm?recordid=28901" xr:uid="{21CFE3CB-489E-4A30-A90C-D0CD08FFA056}"/>
    <hyperlink ref="F88" r:id="rId358" display="http://maps.google.com/?output=embed&amp;q=43.82783333,-70.01606667" xr:uid="{C31C95C7-B456-43F6-A5C2-C1559EAC9854}"/>
    <hyperlink ref="G88" r:id="rId359" display="http://maps.google.com/?output=embed&amp;q=43.82783333,-70.01606667" xr:uid="{6874F5D9-87CD-4065-BA11-9112C1894C52}"/>
    <hyperlink ref="P88" r:id="rId360" display="http://www.usharbormaster.com/secure/AuxAidReport_new.cfm?id=28901" xr:uid="{9F4FA39C-A672-4756-BDB5-C8377F5377C5}"/>
    <hyperlink ref="E89" r:id="rId361" display="http://www.usharbormaster.com/secure/auxview.cfm?recordid=42623" xr:uid="{CB2D4F06-D408-43CA-8A36-86D2B6698648}"/>
    <hyperlink ref="F89" r:id="rId362" display="http://maps.google.com/?output=embed&amp;q=43.83747778,-70.02151944" xr:uid="{01C29467-D667-4D48-89D2-41312EF22D4F}"/>
    <hyperlink ref="G89" r:id="rId363" display="http://maps.google.com/?output=embed&amp;q=43.83747778,-70.02151944" xr:uid="{96FFE2D5-9774-4AE7-A464-75E79DA36D64}"/>
    <hyperlink ref="P89" r:id="rId364" display="http://www.usharbormaster.com/secure/AuxAidReport_new.cfm?id=42623" xr:uid="{696890B9-42C7-4898-A076-566AFA0AE98C}"/>
    <hyperlink ref="E90" r:id="rId365" display="http://www.usharbormaster.com/secure/auxview.cfm?recordid=42626" xr:uid="{EA7D215A-7BE2-4A27-8208-612B771E4512}"/>
    <hyperlink ref="F90" r:id="rId366" display="http://maps.google.com/?output=embed&amp;q=43.83863889,-70.02361111" xr:uid="{22FCFA9A-E5D9-4768-A51E-AEB39D4DC779}"/>
    <hyperlink ref="G90" r:id="rId367" display="http://maps.google.com/?output=embed&amp;q=43.83863889,-70.02361111" xr:uid="{223986FD-DF4B-487A-B825-A8330B7F6B73}"/>
    <hyperlink ref="P90" r:id="rId368" display="http://www.usharbormaster.com/secure/AuxAidReport_new.cfm?id=42626" xr:uid="{4618C1FC-896B-49D0-A39E-271A44C5BACC}"/>
    <hyperlink ref="E91" r:id="rId369" display="http://www.usharbormaster.com/secure/auxview.cfm?recordid=42624" xr:uid="{3DD1048A-7332-47A7-B411-E9893BF1563A}"/>
    <hyperlink ref="F91" r:id="rId370" display="http://maps.google.com/?output=embed&amp;q=43.83247500,-70.02697222" xr:uid="{030D703F-81C1-412B-8342-228A0AC1D3DE}"/>
    <hyperlink ref="G91" r:id="rId371" display="http://maps.google.com/?output=embed&amp;q=43.83247500,-70.02697222" xr:uid="{D5ADC549-60C9-48E4-BF53-897FE7614D4D}"/>
    <hyperlink ref="P91" r:id="rId372" display="http://www.usharbormaster.com/secure/AuxAidReport_new.cfm?id=42624" xr:uid="{C047D0DE-3B04-4C47-8211-F718C2DD8134}"/>
    <hyperlink ref="E92" r:id="rId373" display="http://www.usharbormaster.com/secure/auxview.cfm?recordid=42625" xr:uid="{2EFDF1AB-3430-405D-B4D9-B61CA2ED8700}"/>
    <hyperlink ref="F92" r:id="rId374" display="http://maps.google.com/?output=embed&amp;q=43.83347222,-70.02877778" xr:uid="{B02D0F18-3B46-480B-A465-F16A7E1BAC10}"/>
    <hyperlink ref="G92" r:id="rId375" display="http://maps.google.com/?output=embed&amp;q=43.83347222,-70.02877778" xr:uid="{E57EE912-C4EC-48D9-B26C-F248BE88E3B3}"/>
    <hyperlink ref="P92" r:id="rId376" display="http://www.usharbormaster.com/secure/AuxAidReport_new.cfm?id=42625" xr:uid="{AD7E11C2-D023-4280-8019-51EC95798D38}"/>
    <hyperlink ref="E93" r:id="rId377" display="http://www.usharbormaster.com/secure/auxview.cfm?recordid=28329" xr:uid="{A55E4ECA-951C-4FC4-8C53-7140C3985EAA}"/>
    <hyperlink ref="F93" r:id="rId378" display="http://maps.google.com/?output=embed&amp;q=43.98283056,-69.85472222" xr:uid="{51124BFB-8CC2-46CF-91F1-31162FCC5228}"/>
    <hyperlink ref="G93" r:id="rId379" display="http://maps.google.com/?output=embed&amp;q=43.98283056,-69.85472222" xr:uid="{C05671C7-A010-4503-8EE7-577BBB625A9C}"/>
    <hyperlink ref="P93" r:id="rId380" display="http://www.usharbormaster.com/secure/AuxAidReport_new.cfm?id=28329" xr:uid="{779A3D3C-8A29-4ACB-A848-3ABF29A65F47}"/>
    <hyperlink ref="E94" r:id="rId381" display="http://www.usharbormaster.com/secure/auxview.cfm?recordid=28332" xr:uid="{4FAF6B93-49BB-4E89-839A-8DF76601BDF6}"/>
    <hyperlink ref="F94" r:id="rId382" display="http://maps.google.com/?output=embed&amp;q=43.98119722,-69.87094444" xr:uid="{4311EAFC-3613-47E8-A5D3-F9A7CB782A04}"/>
    <hyperlink ref="G94" r:id="rId383" display="http://maps.google.com/?output=embed&amp;q=43.98119722,-69.87094444" xr:uid="{3B3727E5-52AB-40BF-8389-1912CD2CC2B0}"/>
    <hyperlink ref="P94" r:id="rId384" display="http://www.usharbormaster.com/secure/AuxAidReport_new.cfm?id=28332" xr:uid="{28E572C3-D3FE-4784-A10E-43E80D5A6803}"/>
    <hyperlink ref="E95" r:id="rId385" display="http://www.usharbormaster.com/secure/auxview.cfm?recordid=28387" xr:uid="{C744B571-6576-4236-A4F6-5755F5DABE94}"/>
    <hyperlink ref="F95" r:id="rId386" display="http://maps.google.com/?output=embed&amp;q=43.98465000,-69.87548333" xr:uid="{152BEF82-53CF-4529-A106-14D0EFE78721}"/>
    <hyperlink ref="G95" r:id="rId387" display="http://maps.google.com/?output=embed&amp;q=43.98465000,-69.87548333" xr:uid="{A41FE83C-D22E-4A2F-B227-8F087593A8AC}"/>
    <hyperlink ref="P95" r:id="rId388" display="http://www.usharbormaster.com/secure/AuxAidReport_new.cfm?id=28387" xr:uid="{04397ADA-D35E-4BD9-8280-A23722C4E272}"/>
    <hyperlink ref="E96" r:id="rId389" display="http://www.usharbormaster.com/secure/auxview.cfm?recordid=28334" xr:uid="{C7C7679B-052C-45E6-80C7-57EADA6BCB28}"/>
    <hyperlink ref="F96" r:id="rId390" display="http://maps.google.com/?output=embed&amp;q=43.98483333,-69.87603333" xr:uid="{49F7EE16-280F-4927-A51D-2ED27211857D}"/>
    <hyperlink ref="G96" r:id="rId391" display="http://maps.google.com/?output=embed&amp;q=43.98483333,-69.87603333" xr:uid="{645769EC-8413-4ED1-9D26-141C38C1A3B7}"/>
    <hyperlink ref="P96" r:id="rId392" display="http://www.usharbormaster.com/secure/AuxAidReport_new.cfm?id=28334" xr:uid="{4CB4AB8B-202F-4597-B93E-A975A39C11B8}"/>
    <hyperlink ref="E97" r:id="rId393" display="http://www.usharbormaster.com/secure/auxview.cfm?recordid=23731" xr:uid="{1E821472-C2EE-405A-B75B-30EDCEE14CCD}"/>
    <hyperlink ref="F97" r:id="rId394" display="http://maps.google.com/?output=embed&amp;q=43.64582778,-70.25252500" xr:uid="{AC09BD42-3334-4A81-A739-7834509DD621}"/>
    <hyperlink ref="G97" r:id="rId395" display="http://maps.google.com/?output=embed&amp;q=43.64582778,-70.25252500" xr:uid="{53A896E3-C68A-4490-8D3C-ACDFBD388E71}"/>
    <hyperlink ref="P97" r:id="rId396" display="http://www.usharbormaster.com/secure/AuxAidReport_new.cfm?id=23731" xr:uid="{E520764E-8F14-4CF8-B8E5-AAC83110F981}"/>
    <hyperlink ref="E98" r:id="rId397" display="http://www.usharbormaster.com/secure/auxview.cfm?recordid=23732" xr:uid="{F42BADD9-F40F-4926-82AE-F041C7AEAAED}"/>
    <hyperlink ref="F98" r:id="rId398" display="http://maps.google.com/?output=embed&amp;q=43.64501111,-70.25216111" xr:uid="{3C8DD951-FFFA-4793-B235-67255C4D8A3A}"/>
    <hyperlink ref="G98" r:id="rId399" display="http://maps.google.com/?output=embed&amp;q=43.64501111,-70.25216111" xr:uid="{76F82493-BCDD-43DA-B622-72EC7DA40E2B}"/>
    <hyperlink ref="P98" r:id="rId400" display="http://www.usharbormaster.com/secure/AuxAidReport_new.cfm?id=23732" xr:uid="{B229CC23-8543-4DBA-B57B-F6F04F9C5748}"/>
    <hyperlink ref="E99" r:id="rId401" display="http://www.usharbormaster.com/secure/auxview.cfm?recordid=23733" xr:uid="{D970239B-4FB2-4956-9345-A3F7DEE58932}"/>
    <hyperlink ref="F99" r:id="rId402" display="http://maps.google.com/?output=embed&amp;q=43.64439444,-70.25185000" xr:uid="{7D44A12B-25AF-44F7-9D2F-35D21E0006EF}"/>
    <hyperlink ref="G99" r:id="rId403" display="http://maps.google.com/?output=embed&amp;q=43.64439444,-70.25185000" xr:uid="{29DC2194-D023-42EF-956F-F154E5FD7A58}"/>
    <hyperlink ref="P99" r:id="rId404" display="http://www.usharbormaster.com/secure/AuxAidReport_new.cfm?id=23733" xr:uid="{E262E74A-EB99-43A7-8EB3-707F7F53A568}"/>
    <hyperlink ref="E100" r:id="rId405" display="http://www.usharbormaster.com/secure/auxview.cfm?recordid=23725" xr:uid="{A3916A73-D573-45C9-9F96-107671B6820D}"/>
    <hyperlink ref="F100" r:id="rId406" display="http://maps.google.com/?output=embed&amp;q=43.64679444,-70.25325528" xr:uid="{AF81C7E3-5B4F-4D41-9FFD-61B9C39EBCD2}"/>
    <hyperlink ref="G100" r:id="rId407" display="http://maps.google.com/?output=embed&amp;q=43.64679444,-70.25325528" xr:uid="{BE0E8865-1373-4402-AD70-9B24F6126295}"/>
    <hyperlink ref="P100" r:id="rId408" display="http://www.usharbormaster.com/secure/AuxAidReport_new.cfm?id=23725" xr:uid="{FE9299C0-E0DD-423B-A385-8625E3AA6C87}"/>
    <hyperlink ref="E101" r:id="rId409" display="http://www.usharbormaster.com/secure/auxview.cfm?recordid=23734" xr:uid="{56CD0C38-EBDD-42FF-8F78-A643991C57D6}"/>
    <hyperlink ref="F101" r:id="rId410" display="http://maps.google.com/?output=embed&amp;q=43.64247028,-70.25080000" xr:uid="{80C036BB-6F8B-4E68-8189-988A8523CBD6}"/>
    <hyperlink ref="G101" r:id="rId411" display="http://maps.google.com/?output=embed&amp;q=43.64247028,-70.25080000" xr:uid="{B0A4A299-9C46-4AA1-9988-D6B95721678A}"/>
    <hyperlink ref="P101" r:id="rId412" display="http://www.usharbormaster.com/secure/AuxAidReport_new.cfm?id=23734" xr:uid="{CCC53EB8-2041-4C11-BB91-7C87543E1593}"/>
    <hyperlink ref="E102" r:id="rId413" display="http://www.usharbormaster.com/secure/auxview.cfm?recordid=23726" xr:uid="{EB69DA50-D94E-4289-A4C1-0AFE7E6DCF95}"/>
    <hyperlink ref="F102" r:id="rId414" display="http://maps.google.com/?output=embed&amp;q=43.64669639,-70.25346917" xr:uid="{9821A41D-012D-4724-8A36-E1A5EC1E04C7}"/>
    <hyperlink ref="G102" r:id="rId415" display="http://maps.google.com/?output=embed&amp;q=43.64669639,-70.25346917" xr:uid="{28B3A350-852C-49DB-B415-EC4A9A520912}"/>
    <hyperlink ref="P102" r:id="rId416" display="http://www.usharbormaster.com/secure/AuxAidReport_new.cfm?id=23726" xr:uid="{71AD57E8-BEEF-4F6A-B783-CCBCE232C8C0}"/>
    <hyperlink ref="E103" r:id="rId417" display="http://www.usharbormaster.com/secure/auxview.cfm?recordid=23727" xr:uid="{1A5619B8-FA88-41FD-90D8-AC403307B654}"/>
    <hyperlink ref="F103" r:id="rId418" display="http://maps.google.com/?output=embed&amp;q=43.64567389,-70.25283694" xr:uid="{7774BF1F-23E2-4D68-83E4-D91978BA4B4A}"/>
    <hyperlink ref="G103" r:id="rId419" display="http://maps.google.com/?output=embed&amp;q=43.64567389,-70.25283694" xr:uid="{A1150A33-0BDB-4097-AD56-F659082818F4}"/>
    <hyperlink ref="P103" r:id="rId420" display="http://www.usharbormaster.com/secure/AuxAidReport_new.cfm?id=23727" xr:uid="{9A5CC42A-D6A3-44FD-8156-24415A5F2E6E}"/>
    <hyperlink ref="E104" r:id="rId421" display="http://www.usharbormaster.com/secure/auxview.cfm?recordid=23728" xr:uid="{A888D2C7-7704-46F8-A189-6C769C55CA9B}"/>
    <hyperlink ref="F104" r:id="rId422" display="http://maps.google.com/?output=embed&amp;q=43.64489111,-70.25235750" xr:uid="{07ED842B-91F8-46EC-B433-B216720E1E09}"/>
    <hyperlink ref="G104" r:id="rId423" display="http://maps.google.com/?output=embed&amp;q=43.64489111,-70.25235750" xr:uid="{5CA5510F-E1FE-47DA-940A-3900F3B0AAFE}"/>
    <hyperlink ref="P104" r:id="rId424" display="http://www.usharbormaster.com/secure/AuxAidReport_new.cfm?id=23728" xr:uid="{FA30E84D-0222-431F-9841-7125BDBC41DC}"/>
    <hyperlink ref="E105" r:id="rId425" display="http://www.usharbormaster.com/secure/auxview.cfm?recordid=23729" xr:uid="{22BE78CA-A1DB-4C27-9183-F90E668E2C02}"/>
    <hyperlink ref="F105" r:id="rId426" display="http://maps.google.com/?output=embed&amp;q=43.64426556,-70.25198167" xr:uid="{BE9E3B39-AF24-4067-8BC1-5288535C3382}"/>
    <hyperlink ref="G105" r:id="rId427" display="http://maps.google.com/?output=embed&amp;q=43.64426556,-70.25198167" xr:uid="{20DDBB22-CE08-4F38-B5FE-15C931D883AB}"/>
    <hyperlink ref="P105" r:id="rId428" display="http://www.usharbormaster.com/secure/AuxAidReport_new.cfm?id=23729" xr:uid="{B0E5177A-9861-4731-878D-E266AAB1C8F2}"/>
    <hyperlink ref="E106" r:id="rId429" display="http://www.usharbormaster.com/secure/auxview.cfm?recordid=28386" xr:uid="{67397CF0-7E70-4B71-B0F1-F8B6E244AD36}"/>
    <hyperlink ref="F106" r:id="rId430" display="http://maps.google.com/?output=embed&amp;q=43.64352556,-70.25171333" xr:uid="{8DB5CC7C-91E4-4F17-867F-D0FE8662A761}"/>
    <hyperlink ref="G106" r:id="rId431" display="http://maps.google.com/?output=embed&amp;q=43.64352556,-70.25171333" xr:uid="{22D0D580-AD8C-4E4C-97CF-4CAD9546C42D}"/>
    <hyperlink ref="P106" r:id="rId432" display="http://www.usharbormaster.com/secure/AuxAidReport_new.cfm?id=28386" xr:uid="{C0E1503C-A02F-4B71-9EF1-7069D7E987B0}"/>
    <hyperlink ref="E107" r:id="rId433" display="http://www.usharbormaster.com/secure/auxview.cfm?recordid=44850" xr:uid="{33EECF41-1951-496C-80AB-C2012AB9EF0A}"/>
    <hyperlink ref="F107" r:id="rId434" display="http://maps.google.com/?output=embed&amp;q=43.56608000,-70.20000694" xr:uid="{063AD39F-A339-4586-9839-345F766512E4}"/>
    <hyperlink ref="G107" r:id="rId435" display="http://maps.google.com/?output=embed&amp;q=43.56608000,-70.20000694" xr:uid="{2EF60606-A318-479A-89CA-672BB4F1B52A}"/>
    <hyperlink ref="P107" r:id="rId436" display="http://www.usharbormaster.com/secure/AuxAidReport_new.cfm?id=44850" xr:uid="{936514CB-1008-49FD-ACAD-BED126D8A762}"/>
    <hyperlink ref="E108" r:id="rId437" display="http://www.usharbormaster.com/secure/auxview.cfm?recordid=44717" xr:uid="{8399CDDF-4600-484A-81FB-6170F7282034}"/>
    <hyperlink ref="F108" r:id="rId438" display="http://maps.google.com/?output=embed&amp;q=43.65598417,-70.03686694" xr:uid="{22550E27-434D-4CA4-AFC5-CB8A3DC0FCFC}"/>
    <hyperlink ref="G108" r:id="rId439" display="http://maps.google.com/?output=embed&amp;q=43.65598417,-70.03686694" xr:uid="{309DA172-15F1-4B12-857C-53189768FFEC}"/>
    <hyperlink ref="P108" r:id="rId440" display="http://www.usharbormaster.com/secure/AuxAidReport_new.cfm?id=44717" xr:uid="{3377265C-6D86-41FA-816B-1061F9E83B7E}"/>
    <hyperlink ref="E109" r:id="rId441" display="http://www.usharbormaster.com/secure/auxview.cfm?recordid=45115" xr:uid="{5F81F8E4-A33E-48AF-8991-88D452395D02}"/>
    <hyperlink ref="F109" r:id="rId442" display="http://maps.google.com/?output=embed&amp;q=43.76484000,-69.31581000" xr:uid="{61F4B9B1-A007-4BBC-B0C7-31BAAF5B7745}"/>
    <hyperlink ref="G109" r:id="rId443" display="http://maps.google.com/?output=embed&amp;q=43.76484000,-69.31581000" xr:uid="{356E3572-CADB-4506-8F21-3024FC7F3CD2}"/>
    <hyperlink ref="P109" r:id="rId444" display="http://www.usharbormaster.com/secure/AuxAidReport_new.cfm?id=45115" xr:uid="{75C81DCF-E92C-4C7F-A432-C4782BCD98AA}"/>
    <hyperlink ref="E110" r:id="rId445" display="http://www.usharbormaster.com/secure/auxview.cfm?recordid=44849" xr:uid="{75F637E4-CA9F-43F1-8340-0AA7E9271A80}"/>
    <hyperlink ref="F110" r:id="rId446" display="http://maps.google.com/?output=embed&amp;q=43.83697000,-69.50606000" xr:uid="{D7668A8D-C228-4E6F-B153-FFC4AA334052}"/>
    <hyperlink ref="G110" r:id="rId447" display="http://maps.google.com/?output=embed&amp;q=43.83697000,-69.50606000" xr:uid="{9F5F635F-CE92-46CE-A433-026C58436A39}"/>
    <hyperlink ref="P110" r:id="rId448" display="http://www.usharbormaster.com/secure/AuxAidReport_new.cfm?id=44849" xr:uid="{A642739C-F2D4-4A1E-BE05-697AB0EBC0C0}"/>
    <hyperlink ref="E111" r:id="rId449" display="http://www.usharbormaster.com/secure/auxview.cfm?recordid=44851" xr:uid="{EB31394F-1EFF-4C2A-8B0A-B1E709A14472}"/>
    <hyperlink ref="F111" r:id="rId450" display="http://maps.google.com/?output=embed&amp;q=42.96723000,-70.62338000" xr:uid="{09A2E5A0-85C5-4D8E-A9E6-2197E19300C6}"/>
    <hyperlink ref="G111" r:id="rId451" display="http://maps.google.com/?output=embed&amp;q=42.96723000,-70.62338000" xr:uid="{759E70EE-7817-4D15-B2BC-99A26500DFD0}"/>
    <hyperlink ref="P111" r:id="rId452" display="http://www.usharbormaster.com/secure/AuxAidReport_new.cfm?id=44851" xr:uid="{88E5D51C-2A35-4E37-85A7-E6001960941C}"/>
    <hyperlink ref="E112" r:id="rId453" display="http://www.usharbormaster.com/secure/auxview.cfm?recordid=44720" xr:uid="{4CA38127-9CBB-458A-AE35-BEEA8CCB10FD}"/>
    <hyperlink ref="F112" r:id="rId454" display="http://maps.google.com/?output=embed&amp;q=43.70747444,-69.75783889" xr:uid="{374E190D-F50A-40D4-A1AE-6FDAD1397169}"/>
    <hyperlink ref="G112" r:id="rId455" display="http://maps.google.com/?output=embed&amp;q=43.70747444,-69.75783889" xr:uid="{0263F142-9A04-48A1-9314-B4EFC22A5308}"/>
    <hyperlink ref="P112" r:id="rId456" display="http://www.usharbormaster.com/secure/AuxAidReport_new.cfm?id=44720" xr:uid="{1E728E1C-34CA-43FA-B40B-930FA5656A38}"/>
    <hyperlink ref="E113" r:id="rId457" display="http://www.usharbormaster.com/secure/auxview.cfm?recordid=44719" xr:uid="{2DAC896A-0789-4625-9628-2D90B988427B}"/>
    <hyperlink ref="F113" r:id="rId458" display="http://maps.google.com/?output=embed&amp;q=43.45698861,-70.32901833" xr:uid="{69489632-1477-4859-A7EA-ACC7AC3F205B}"/>
    <hyperlink ref="G113" r:id="rId459" display="http://maps.google.com/?output=embed&amp;q=43.45698861,-70.32901833" xr:uid="{B4B5D334-585B-4C55-A74F-348C4F213E49}"/>
    <hyperlink ref="P113" r:id="rId460" display="http://www.usharbormaster.com/secure/AuxAidReport_new.cfm?id=44719" xr:uid="{A7F1464B-F1E3-4183-BB3C-B3125950F4A2}"/>
    <hyperlink ref="E114" r:id="rId461" display="http://www.usharbormaster.com/secure/auxview.cfm?recordid=30994" xr:uid="{094E3AAC-09CC-445B-8B89-153C6B0F10DF}"/>
    <hyperlink ref="F114" r:id="rId462" display="http://maps.google.com/?output=embed&amp;q=44.01883333,-69.54508333" xr:uid="{EAF157DB-246C-4E37-BEF6-F19D6FA84564}"/>
    <hyperlink ref="G114" r:id="rId463" display="http://maps.google.com/?output=embed&amp;q=44.01883333,-69.54508333" xr:uid="{555EFA20-0579-46CB-B06A-8A228C2DEFE2}"/>
    <hyperlink ref="P114" r:id="rId464" display="http://www.usharbormaster.com/secure/AuxAidReport_new.cfm?id=30994" xr:uid="{8E1F1598-93FC-479C-B1C3-B78397BBE97F}"/>
    <hyperlink ref="E115" r:id="rId465" display="http://www.usharbormaster.com/secure/auxview.cfm?recordid=30995" xr:uid="{D5BB57FB-F8CA-4B0B-AF73-A639D242D3F3}"/>
    <hyperlink ref="F115" r:id="rId466" display="http://maps.google.com/?output=embed&amp;q=44.01935833,-69.54416667" xr:uid="{7F1FB5B5-8171-4EEC-8913-AF64D950B4D3}"/>
    <hyperlink ref="G115" r:id="rId467" display="http://maps.google.com/?output=embed&amp;q=44.01935833,-69.54416667" xr:uid="{AA3E2B00-E971-4BE3-B25F-D8EEA8870033}"/>
    <hyperlink ref="P115" r:id="rId468" display="http://www.usharbormaster.com/secure/AuxAidReport_new.cfm?id=30995" xr:uid="{7155CE9C-A622-4E9B-A887-BDE065F5761F}"/>
    <hyperlink ref="E116" r:id="rId469" display="http://www.usharbormaster.com/secure/auxview.cfm?recordid=30996" xr:uid="{79AEE506-0981-475F-8F30-E9A8B7B92BAB}"/>
    <hyperlink ref="F116" r:id="rId470" display="http://maps.google.com/?output=embed&amp;q=44.01983333,-69.54337222" xr:uid="{CF32B407-C862-4B22-9E2D-0D880D4D0D49}"/>
    <hyperlink ref="G116" r:id="rId471" display="http://maps.google.com/?output=embed&amp;q=44.01983333,-69.54337222" xr:uid="{9E4A8A19-D7CA-41C3-A6C2-C161030E1975}"/>
    <hyperlink ref="P116" r:id="rId472" display="http://www.usharbormaster.com/secure/AuxAidReport_new.cfm?id=30996" xr:uid="{705B4B41-402D-4B6E-AD93-87C8B0DA589B}"/>
    <hyperlink ref="E117" r:id="rId473" display="http://www.usharbormaster.com/secure/auxview.cfm?recordid=30997" xr:uid="{0F5D9560-E457-4455-999D-5F4B2A3C519D}"/>
    <hyperlink ref="F117" r:id="rId474" display="http://maps.google.com/?output=embed&amp;q=44.02185000,-69.54335000" xr:uid="{4E56D106-B606-43A0-B206-B1C3C55742D9}"/>
    <hyperlink ref="G117" r:id="rId475" display="http://maps.google.com/?output=embed&amp;q=44.02185000,-69.54335000" xr:uid="{FA1C0489-35B7-4F48-8305-834E3C63CDDF}"/>
    <hyperlink ref="P117" r:id="rId476" display="http://www.usharbormaster.com/secure/AuxAidReport_new.cfm?id=30997" xr:uid="{F2447CCA-A96F-461C-B78B-E8B68D4A71B8}"/>
    <hyperlink ref="E118" r:id="rId477" display="http://www.usharbormaster.com/secure/auxview.cfm?recordid=30998" xr:uid="{94ACFEFF-F6DA-4FE1-84A7-B845A01FC8A9}"/>
    <hyperlink ref="F118" r:id="rId478" display="http://maps.google.com/?output=embed&amp;q=44.02405833,-69.54298333" xr:uid="{9E34AC88-C2EB-42EF-BA52-FFDF725F1A58}"/>
    <hyperlink ref="G118" r:id="rId479" display="http://maps.google.com/?output=embed&amp;q=44.02405833,-69.54298333" xr:uid="{3EB1EAA4-9AF3-4100-932F-40BBD93FDEE4}"/>
    <hyperlink ref="P118" r:id="rId480" display="http://www.usharbormaster.com/secure/AuxAidReport_new.cfm?id=30998" xr:uid="{65E6DEA3-685D-4326-ADCB-FE91387541E0}"/>
    <hyperlink ref="E119" r:id="rId481" display="http://www.usharbormaster.com/secure/auxview.cfm?recordid=30999" xr:uid="{3B799FDE-3348-4545-B987-77CA73737BA6}"/>
    <hyperlink ref="F119" r:id="rId482" display="http://maps.google.com/?output=embed&amp;q=43.99993611,-69.54590556" xr:uid="{04BACCB0-E7AD-48E2-9AB1-A9F82F44F30C}"/>
    <hyperlink ref="G119" r:id="rId483" display="http://maps.google.com/?output=embed&amp;q=43.99993611,-69.54590556" xr:uid="{57B77F4D-8D00-4853-B4B5-03E2CF9FE227}"/>
    <hyperlink ref="P119" r:id="rId484" display="http://www.usharbormaster.com/secure/AuxAidReport_new.cfm?id=30999" xr:uid="{3CD2A38A-6520-4CBF-864D-BEEA0F2CFDF5}"/>
    <hyperlink ref="E120" r:id="rId485" display="http://www.usharbormaster.com/secure/auxview.cfm?recordid=31000" xr:uid="{6FA9021B-B2CE-400E-9BBD-D755CC3B8208}"/>
    <hyperlink ref="F120" r:id="rId486" display="http://maps.google.com/?output=embed&amp;q=43.99980556,-69.54511667" xr:uid="{09F574EF-A4A6-4C81-A68E-4CD79BFECFEF}"/>
    <hyperlink ref="G120" r:id="rId487" display="http://maps.google.com/?output=embed&amp;q=43.99980556,-69.54511667" xr:uid="{730C9501-BE2C-466D-88EB-01A8D407F326}"/>
    <hyperlink ref="P120" r:id="rId488" display="http://www.usharbormaster.com/secure/AuxAidReport_new.cfm?id=31000" xr:uid="{E33983C3-198D-4913-BF45-D941F07554DA}"/>
    <hyperlink ref="E121" r:id="rId489" display="http://www.usharbormaster.com/secure/auxview.cfm?recordid=31001" xr:uid="{367CBA41-2E6D-44A1-98E4-A0E033603F51}"/>
    <hyperlink ref="F121" r:id="rId490" display="http://maps.google.com/?output=embed&amp;q=43.99968611,-69.54431944" xr:uid="{EDB55085-254C-4CE1-BE9F-EF791D9D96BF}"/>
    <hyperlink ref="G121" r:id="rId491" display="http://maps.google.com/?output=embed&amp;q=43.99968611,-69.54431944" xr:uid="{C1F7D598-F616-4253-8DB6-6A99E2773DA9}"/>
    <hyperlink ref="P121" r:id="rId492" display="http://www.usharbormaster.com/secure/AuxAidReport_new.cfm?id=31001" xr:uid="{2EA6B20E-AE1D-46B8-BBB5-96D481C5091C}"/>
    <hyperlink ref="E122" r:id="rId493" display="http://www.usharbormaster.com/secure/auxview.cfm?recordid=31002" xr:uid="{65F8C27D-AFB7-46C7-93A4-E124C7CE271C}"/>
    <hyperlink ref="F122" r:id="rId494" display="http://maps.google.com/?output=embed&amp;q=43.99955556,-69.54353056" xr:uid="{DC1E5E97-1D11-4716-8D49-31A45B9FCD59}"/>
    <hyperlink ref="G122" r:id="rId495" display="http://maps.google.com/?output=embed&amp;q=43.99955556,-69.54353056" xr:uid="{7038C0C5-2069-4ED6-8A43-5BCAB1A67E38}"/>
    <hyperlink ref="P122" r:id="rId496" display="http://www.usharbormaster.com/secure/AuxAidReport_new.cfm?id=31002" xr:uid="{93CB111C-FFC8-4CF2-80A3-FDC84B64F592}"/>
    <hyperlink ref="E123" r:id="rId497" display="http://www.usharbormaster.com/secure/auxview.cfm?recordid=31003" xr:uid="{8542EFDF-16CC-4909-900B-6099239696C1}"/>
    <hyperlink ref="F123" r:id="rId498" display="http://maps.google.com/?output=embed&amp;q=44.00019444,-69.54331111" xr:uid="{401719C0-2CD3-444D-9329-80E1129AE70B}"/>
    <hyperlink ref="G123" r:id="rId499" display="http://maps.google.com/?output=embed&amp;q=44.00019444,-69.54331111" xr:uid="{EF83DE34-4587-473C-B715-A6629D874B53}"/>
    <hyperlink ref="P123" r:id="rId500" display="http://www.usharbormaster.com/secure/AuxAidReport_new.cfm?id=31003" xr:uid="{7E958848-54A2-4D13-AD2A-9D0729D8688F}"/>
    <hyperlink ref="E124" r:id="rId501" display="http://www.usharbormaster.com/secure/auxview.cfm?recordid=31004" xr:uid="{85AA2FD2-80D4-401B-8C51-1F0CFA8A6534}"/>
    <hyperlink ref="F124" r:id="rId502" display="http://maps.google.com/?output=embed&amp;q=44.00084722,-69.54308333" xr:uid="{F19212CE-9BAE-4EA7-96FA-6789CCAEF77B}"/>
    <hyperlink ref="G124" r:id="rId503" display="http://maps.google.com/?output=embed&amp;q=44.00084722,-69.54308333" xr:uid="{A3EC5575-5B60-4A24-9281-1FD3ABACBEC3}"/>
    <hyperlink ref="P124" r:id="rId504" display="http://www.usharbormaster.com/secure/AuxAidReport_new.cfm?id=31004" xr:uid="{6FC1683B-F071-402B-A359-AD0399BCF13E}"/>
    <hyperlink ref="E125" r:id="rId505" display="http://www.usharbormaster.com/secure/auxview.cfm?recordid=31005" xr:uid="{591A9610-6FB4-47AB-BF59-DF456AA0EC71}"/>
    <hyperlink ref="F125" r:id="rId506" display="http://maps.google.com/?output=embed&amp;q=44.00150278,-69.54288056" xr:uid="{6287E96F-5698-478C-996E-BE1200060795}"/>
    <hyperlink ref="G125" r:id="rId507" display="http://maps.google.com/?output=embed&amp;q=44.00150278,-69.54288056" xr:uid="{8C5DEB7C-38E6-4726-9856-3239C64A746C}"/>
    <hyperlink ref="P125" r:id="rId508" display="http://www.usharbormaster.com/secure/AuxAidReport_new.cfm?id=31005" xr:uid="{F18986F8-604E-4FF0-BB03-DE9DA1AF07D3}"/>
    <hyperlink ref="E126" r:id="rId509" display="http://www.usharbormaster.com/secure/auxview.cfm?recordid=31006" xr:uid="{DB93A360-07FB-4A27-B366-1FAE61C47178}"/>
    <hyperlink ref="F126" r:id="rId510" display="http://maps.google.com/?output=embed&amp;q=44.00236111,-69.54314722" xr:uid="{363ED337-7971-4C2A-B2FC-0C60BA94EC94}"/>
    <hyperlink ref="G126" r:id="rId511" display="http://maps.google.com/?output=embed&amp;q=44.00236111,-69.54314722" xr:uid="{0AA140BE-5272-41A8-9EAA-CE0314D4C98E}"/>
    <hyperlink ref="P126" r:id="rId512" display="http://www.usharbormaster.com/secure/AuxAidReport_new.cfm?id=31006" xr:uid="{BE7C4414-B954-4C8E-975E-3DD331058184}"/>
    <hyperlink ref="E127" r:id="rId513" display="http://www.usharbormaster.com/secure/auxview.cfm?recordid=31007" xr:uid="{FC34D844-77BA-4367-B5AB-85811D6851B4}"/>
    <hyperlink ref="F127" r:id="rId514" display="http://maps.google.com/?output=embed&amp;q=44.00320556,-69.54343333" xr:uid="{7ADF5246-091A-46D5-9361-8F69236822EF}"/>
    <hyperlink ref="G127" r:id="rId515" display="http://maps.google.com/?output=embed&amp;q=44.00320556,-69.54343333" xr:uid="{1BB0EF35-A167-42A2-8626-E07D159520F2}"/>
    <hyperlink ref="P127" r:id="rId516" display="http://www.usharbormaster.com/secure/AuxAidReport_new.cfm?id=31007" xr:uid="{A22E3CDA-8BEB-4E8A-B57F-28612355CA21}"/>
    <hyperlink ref="E128" r:id="rId517" display="http://www.usharbormaster.com/secure/auxview.cfm?recordid=31008" xr:uid="{6531DCB4-587C-49DA-B0B7-E30FE7F6216A}"/>
    <hyperlink ref="F128" r:id="rId518" display="http://maps.google.com/?output=embed&amp;q=44.00448056,-69.54385833" xr:uid="{10F77859-05B5-4787-8EF3-13046D906D32}"/>
    <hyperlink ref="G128" r:id="rId519" display="http://maps.google.com/?output=embed&amp;q=44.00448056,-69.54385833" xr:uid="{DCFB2932-EFE5-4417-A989-38895D51D0A6}"/>
    <hyperlink ref="P128" r:id="rId520" display="http://www.usharbormaster.com/secure/AuxAidReport_new.cfm?id=31008" xr:uid="{6CF476FD-88D0-4C09-8304-923BBC36E83D}"/>
    <hyperlink ref="E129" r:id="rId521" display="http://www.usharbormaster.com/secure/auxview.cfm?recordid=31009" xr:uid="{C226A157-8E16-4717-858E-7D50A7F0DFFC}"/>
    <hyperlink ref="F129" r:id="rId522" display="http://maps.google.com/?output=embed&amp;q=44.00574444,-69.54428611" xr:uid="{8B77EBED-F2D4-443A-B9B1-7285D742B457}"/>
    <hyperlink ref="G129" r:id="rId523" display="http://maps.google.com/?output=embed&amp;q=44.00574444,-69.54428611" xr:uid="{4097DF36-7DC3-4A23-BCD8-ACEE45AECC52}"/>
    <hyperlink ref="P129" r:id="rId524" display="http://www.usharbormaster.com/secure/AuxAidReport_new.cfm?id=31009" xr:uid="{F5E49469-0B05-428E-BBAE-E778B5B036D4}"/>
    <hyperlink ref="E130" r:id="rId525" display="http://www.usharbormaster.com/secure/auxview.cfm?recordid=32333" xr:uid="{5FA4C90B-334A-445F-8D04-28754A6BA579}"/>
    <hyperlink ref="F130" r:id="rId526" display="http://maps.google.com/?output=embed&amp;q=43.85900000,-69.59261111" xr:uid="{2AB34EC1-BE93-4BE1-8DBA-3B7C2FECB0AD}"/>
    <hyperlink ref="G130" r:id="rId527" display="http://maps.google.com/?output=embed&amp;q=43.85900000,-69.59261111" xr:uid="{37C5B8DD-AC01-4115-B2A6-4DDCFF5D9E3B}"/>
    <hyperlink ref="P130" r:id="rId528" display="http://www.usharbormaster.com/secure/AuxAidReport_new.cfm?id=32333" xr:uid="{515E14F3-D35E-4F63-9A45-DCFFA674EA9D}"/>
    <hyperlink ref="E131" r:id="rId529" display="http://www.usharbormaster.com/secure/auxview.cfm?recordid=32334" xr:uid="{FA5DD32C-F305-4F32-9BA5-93F707AD93A4}"/>
    <hyperlink ref="F131" r:id="rId530" display="http://maps.google.com/?output=embed&amp;q=43.85908333,-69.59169444" xr:uid="{6D5FB92F-46AC-4FA8-9D4E-F305E13DB168}"/>
    <hyperlink ref="G131" r:id="rId531" display="http://maps.google.com/?output=embed&amp;q=43.85908333,-69.59169444" xr:uid="{1041DFCA-1928-4B9D-85F2-16B967070ABF}"/>
    <hyperlink ref="P131" r:id="rId532" display="http://www.usharbormaster.com/secure/AuxAidReport_new.cfm?id=32334" xr:uid="{B497BE98-9566-4438-9FEC-32FDC3B3D651}"/>
    <hyperlink ref="E132" r:id="rId533" display="http://www.usharbormaster.com/secure/auxview.cfm?recordid=32335" xr:uid="{9C4A209E-9D79-4A39-8735-FDF3C8CBAAA9}"/>
    <hyperlink ref="F132" r:id="rId534" display="http://maps.google.com/?output=embed&amp;q=43.86025000,-69.59194444" xr:uid="{5C8C0DA1-DAA7-4444-B69B-D8C6C198CA61}"/>
    <hyperlink ref="G132" r:id="rId535" display="http://maps.google.com/?output=embed&amp;q=43.86025000,-69.59194444" xr:uid="{D7369619-0BEB-4D15-AFF2-7345C1F7253D}"/>
    <hyperlink ref="P132" r:id="rId536" display="http://www.usharbormaster.com/secure/AuxAidReport_new.cfm?id=32335" xr:uid="{E4F42B28-7E17-450B-83F8-2AA96AE981EA}"/>
    <hyperlink ref="E133" r:id="rId537" display="http://www.usharbormaster.com/secure/auxview.cfm?recordid=32380" xr:uid="{568D36B1-CAD4-43E3-B2C8-D3D0268E72AB}"/>
    <hyperlink ref="F133" r:id="rId538" display="http://maps.google.com/?output=embed&amp;q=43.86102778,-69.59166667" xr:uid="{50338596-924A-46A1-BEA6-E8A7F902938A}"/>
    <hyperlink ref="G133" r:id="rId539" display="http://maps.google.com/?output=embed&amp;q=43.86102778,-69.59166667" xr:uid="{661185E7-7672-4561-9D2B-7A01E6158A4F}"/>
    <hyperlink ref="P133" r:id="rId540" display="http://www.usharbormaster.com/secure/AuxAidReport_new.cfm?id=32380" xr:uid="{3A0443E3-5A77-4C11-9BC7-445373795792}"/>
    <hyperlink ref="E134" r:id="rId541" display="http://www.usharbormaster.com/secure/auxview.cfm?recordid=29008" xr:uid="{8B003E3C-8FBE-4296-BC3E-4EA232349FAF}"/>
    <hyperlink ref="F134" r:id="rId542" display="http://maps.google.com/?output=embed&amp;q=43.82233333,-69.60913333" xr:uid="{23DADF9F-71E4-4382-9FE5-E01ECAAAEF2C}"/>
    <hyperlink ref="G134" r:id="rId543" display="http://maps.google.com/?output=embed&amp;q=43.82233333,-69.60913333" xr:uid="{DDBAF9AF-C6D4-4307-8402-AAB1F1AB6241}"/>
    <hyperlink ref="P134" r:id="rId544" display="http://www.usharbormaster.com/secure/AuxAidReport_new.cfm?id=29008" xr:uid="{BCF2F662-915D-4B70-BAF2-3924C2B85090}"/>
    <hyperlink ref="E135" r:id="rId545" display="http://www.usharbormaster.com/secure/auxview.cfm?recordid=32329" xr:uid="{E33221C2-2900-45AF-9C1C-9C7E6C447CC0}"/>
    <hyperlink ref="F135" r:id="rId546" display="http://maps.google.com/?output=embed&amp;q=43.82227778,-69.60813889" xr:uid="{4018B8D1-F750-40B1-BC78-BE05AB6AE6BC}"/>
    <hyperlink ref="G135" r:id="rId547" display="http://maps.google.com/?output=embed&amp;q=43.82227778,-69.60813889" xr:uid="{34AB59E6-C77C-4917-BCD5-5F8E2E0ED6B5}"/>
    <hyperlink ref="P135" r:id="rId548" display="http://www.usharbormaster.com/secure/AuxAidReport_new.cfm?id=32329" xr:uid="{4BC743B1-3895-4EAE-8AFA-0B00FAE29948}"/>
    <hyperlink ref="E136" r:id="rId549" display="http://www.usharbormaster.com/secure/auxview.cfm?recordid=30347" xr:uid="{80E30ED0-6B6C-4B6B-8943-18FFD249EA93}"/>
    <hyperlink ref="F136" r:id="rId550" display="http://maps.google.com/?output=embed&amp;q=43.10620000,-70.85580000" xr:uid="{4334B5AE-4C46-40AF-B813-EE4262C2EF52}"/>
    <hyperlink ref="G136" r:id="rId551" display="http://maps.google.com/?output=embed&amp;q=43.10620000,-70.85580000" xr:uid="{7F81AFB2-FB65-4405-AB0D-5DA04182E668}"/>
    <hyperlink ref="P136" r:id="rId552" display="http://www.usharbormaster.com/secure/AuxAidReport_new.cfm?id=30347" xr:uid="{22D8271C-C36B-4577-A6E7-94935ADE55FB}"/>
    <hyperlink ref="E137" r:id="rId553" display="http://www.usharbormaster.com/secure/auxview.cfm?recordid=30349" xr:uid="{5815932B-4CE3-4125-960E-B623B9C6202A}"/>
    <hyperlink ref="F137" r:id="rId554" display="http://maps.google.com/?output=embed&amp;q=43.10633333,-70.85646667" xr:uid="{593163B0-AA29-45C6-B20F-0CA40A1090F2}"/>
    <hyperlink ref="G137" r:id="rId555" display="http://maps.google.com/?output=embed&amp;q=43.10633333,-70.85646667" xr:uid="{AF8B7908-9AD6-4E8D-9875-41BABA1398E9}"/>
    <hyperlink ref="P137" r:id="rId556" display="http://www.usharbormaster.com/secure/AuxAidReport_new.cfm?id=30349" xr:uid="{BBD5F952-5E28-4B58-B66C-62B58CDD4095}"/>
    <hyperlink ref="E138" r:id="rId557" display="http://www.usharbormaster.com/secure/auxview.cfm?recordid=30350" xr:uid="{94FE693F-2D17-4F44-84A2-900AD8CA34B2}"/>
    <hyperlink ref="F138" r:id="rId558" display="http://maps.google.com/?output=embed&amp;q=43.11321667,-70.86211667" xr:uid="{873C6022-9972-4033-8FF9-26235B50ED39}"/>
    <hyperlink ref="G138" r:id="rId559" display="http://maps.google.com/?output=embed&amp;q=43.11321667,-70.86211667" xr:uid="{78F8607F-1ECC-4B89-8026-137BBFCFE8A6}"/>
    <hyperlink ref="P138" r:id="rId560" display="http://www.usharbormaster.com/secure/AuxAidReport_new.cfm?id=30350" xr:uid="{676BC374-0341-424A-B658-3D6255F12DAA}"/>
    <hyperlink ref="E139" r:id="rId561" display="http://www.usharbormaster.com/secure/auxview.cfm?recordid=30351" xr:uid="{273B0BB6-AF49-46CE-8161-5F8441AAF6C1}"/>
    <hyperlink ref="F139" r:id="rId562" display="http://maps.google.com/?output=embed&amp;q=43.11333333,-70.86275000" xr:uid="{6D06FE84-1EDD-4F2E-99D5-58172CC0A701}"/>
    <hyperlink ref="G139" r:id="rId563" display="http://maps.google.com/?output=embed&amp;q=43.11333333,-70.86275000" xr:uid="{6ADE88D1-1C5F-42B8-BD2D-D0943F66DB45}"/>
    <hyperlink ref="P139" r:id="rId564" display="http://www.usharbormaster.com/secure/AuxAidReport_new.cfm?id=30351" xr:uid="{12F02A28-79EB-48BD-9DA6-A6783DA8B9EC}"/>
    <hyperlink ref="E140" r:id="rId565" display="http://www.usharbormaster.com/secure/auxview.cfm?recordid=30352" xr:uid="{3CC232EA-CFDA-40BA-A3B0-C0EB5A452EB9}"/>
    <hyperlink ref="F140" r:id="rId566" display="http://maps.google.com/?output=embed&amp;q=43.11130000,-70.86035000" xr:uid="{B87A2083-9831-428E-8D15-867A0AEFB70C}"/>
    <hyperlink ref="G140" r:id="rId567" display="http://maps.google.com/?output=embed&amp;q=43.11130000,-70.86035000" xr:uid="{BE6D7587-5402-4ED5-A50C-47FEDB78F686}"/>
    <hyperlink ref="P140" r:id="rId568" display="http://www.usharbormaster.com/secure/AuxAidReport_new.cfm?id=30352" xr:uid="{74614E2B-6509-47EB-9B14-21476B2028F4}"/>
    <hyperlink ref="E141" r:id="rId569" display="http://www.usharbormaster.com/secure/auxview.cfm?recordid=30353" xr:uid="{78D7801D-F316-4DE6-9FEC-8BAD4476B8F4}"/>
    <hyperlink ref="F141" r:id="rId570" display="http://maps.google.com/?output=embed&amp;q=43.11146667,-70.86100000" xr:uid="{3A6150B1-09DF-4368-962B-CA60CD8C1A60}"/>
    <hyperlink ref="G141" r:id="rId571" display="http://maps.google.com/?output=embed&amp;q=43.11146667,-70.86100000" xr:uid="{CE11579B-78B1-4B97-A4BC-16C427770A63}"/>
    <hyperlink ref="P141" r:id="rId572" display="http://www.usharbormaster.com/secure/AuxAidReport_new.cfm?id=30353" xr:uid="{4A652D4D-9E95-48C5-8CA0-589583A118B8}"/>
    <hyperlink ref="E142" r:id="rId573" display="http://www.usharbormaster.com/secure/auxview.cfm?recordid=30354" xr:uid="{54DF8941-2083-43E3-A387-F5DC2120F18B}"/>
    <hyperlink ref="F142" r:id="rId574" display="http://maps.google.com/?output=embed&amp;q=43.10953333,-70.85875000" xr:uid="{50ECF2E4-EEA1-43A5-B14D-6CE93A91F40A}"/>
    <hyperlink ref="G142" r:id="rId575" display="http://maps.google.com/?output=embed&amp;q=43.10953333,-70.85875000" xr:uid="{69BE80E2-92BE-41AC-AED2-89292B2B012B}"/>
    <hyperlink ref="P142" r:id="rId576" display="http://www.usharbormaster.com/secure/AuxAidReport_new.cfm?id=30354" xr:uid="{22D2C1DF-DB35-4372-81AF-78BACC68836F}"/>
    <hyperlink ref="E143" r:id="rId577" display="http://www.usharbormaster.com/secure/auxview.cfm?recordid=30355" xr:uid="{A39A5FE1-84D0-4EF6-B32A-D513EE5B2F98}"/>
    <hyperlink ref="F143" r:id="rId578" display="http://maps.google.com/?output=embed&amp;q=43.10960000,-70.85918333" xr:uid="{56A38B49-F54B-4B9F-9B5A-F1EAF84FBF1D}"/>
    <hyperlink ref="G143" r:id="rId579" display="http://maps.google.com/?output=embed&amp;q=43.10960000,-70.85918333" xr:uid="{1C4AEB0D-13BB-4FEB-A0E5-8EDD2ED0B5B0}"/>
    <hyperlink ref="P143" r:id="rId580" display="http://www.usharbormaster.com/secure/AuxAidReport_new.cfm?id=30355" xr:uid="{1CD47CE4-C9FF-4D20-ADCD-72BFF5BF5BA4}"/>
    <hyperlink ref="E144" r:id="rId581" display="http://www.usharbormaster.com/secure/auxview.cfm?recordid=30356" xr:uid="{635D64E8-8F2F-4B8C-B778-DA05CB44366A}"/>
    <hyperlink ref="F144" r:id="rId582" display="http://maps.google.com/?output=embed&amp;q=43.10711667,-70.85658333" xr:uid="{5D1E6456-D9AC-4FE5-93E8-6F60EB995B36}"/>
    <hyperlink ref="G144" r:id="rId583" display="http://maps.google.com/?output=embed&amp;q=43.10711667,-70.85658333" xr:uid="{019B38AA-1BC2-461B-AB48-8BE6BB3FD8E2}"/>
    <hyperlink ref="P144" r:id="rId584" display="http://www.usharbormaster.com/secure/AuxAidReport_new.cfm?id=30356" xr:uid="{6384725F-20F8-4591-A00D-6C656F0C1A5F}"/>
    <hyperlink ref="E145" r:id="rId585" display="http://www.usharbormaster.com/secure/auxview.cfm?recordid=30357" xr:uid="{7E51621C-E6BB-4C93-AF21-0E5B4C6F58F8}"/>
    <hyperlink ref="F145" r:id="rId586" display="http://maps.google.com/?output=embed&amp;q=43.10730000,-70.85711667" xr:uid="{6B02B54E-2EF5-41FB-917F-D82AB538EF22}"/>
    <hyperlink ref="G145" r:id="rId587" display="http://maps.google.com/?output=embed&amp;q=43.10730000,-70.85711667" xr:uid="{EEDB6A6E-B58C-4A0D-BB0C-5FF3BE83D268}"/>
    <hyperlink ref="P145" r:id="rId588" display="http://www.usharbormaster.com/secure/AuxAidReport_new.cfm?id=30357" xr:uid="{1CC84B09-8862-47DD-B0BA-2631693E1B1F}"/>
    <hyperlink ref="E146" r:id="rId589" display="http://www.usharbormaster.com/secure/auxview.cfm?recordid=33420" xr:uid="{CD470350-C611-486B-B463-F3FCC1D839D6}"/>
    <hyperlink ref="F146" r:id="rId590" display="http://maps.google.com/?output=embed&amp;q=43.78541667,-69.87666667" xr:uid="{CFC95111-2469-4ACC-A69C-326A862DA82C}"/>
    <hyperlink ref="G146" r:id="rId591" display="http://maps.google.com/?output=embed&amp;q=43.78541667,-69.87666667" xr:uid="{C75F924B-7743-4303-BBD9-A8D70A29F42C}"/>
    <hyperlink ref="P146" r:id="rId592" display="http://www.usharbormaster.com/secure/AuxAidReport_new.cfm?id=33420" xr:uid="{2CBA5666-6C02-415F-B177-9A4F6E2EE1C7}"/>
    <hyperlink ref="E147" r:id="rId593" display="http://www.usharbormaster.com/secure/auxview.cfm?recordid=33419" xr:uid="{701066ED-9599-45F8-A859-68899EAAE2AB}"/>
    <hyperlink ref="F147" r:id="rId594" display="http://maps.google.com/?output=embed&amp;q=43.78550000,-69.87525000" xr:uid="{13957273-32AC-4B46-8D9B-470F681689CE}"/>
    <hyperlink ref="G147" r:id="rId595" display="http://maps.google.com/?output=embed&amp;q=43.78550000,-69.87525000" xr:uid="{7F38120E-8A84-411A-9CF1-B4B2A7C63A44}"/>
    <hyperlink ref="P147" r:id="rId596" display="http://www.usharbormaster.com/secure/AuxAidReport_new.cfm?id=33419" xr:uid="{2EA742DA-6DA6-40F6-9AD7-765881C597DE}"/>
    <hyperlink ref="E148" r:id="rId597" display="http://www.usharbormaster.com/secure/auxview.cfm?recordid=32330" xr:uid="{7C0D1B87-31DE-43C1-B749-2A30A28E53C7}"/>
    <hyperlink ref="F148" r:id="rId598" display="http://maps.google.com/?output=embed&amp;q=43.81930556,-69.60566667" xr:uid="{B310E07B-947B-4217-B822-AA096CD31534}"/>
    <hyperlink ref="G148" r:id="rId599" display="http://maps.google.com/?output=embed&amp;q=43.81930556,-69.60566667" xr:uid="{9274F2D1-123B-4AAB-9FE0-2C89530B6BB2}"/>
    <hyperlink ref="P148" r:id="rId600" display="http://www.usharbormaster.com/secure/AuxAidReport_new.cfm?id=32330" xr:uid="{9366D285-0E56-43F3-8C25-F51823B76BC9}"/>
    <hyperlink ref="E149" r:id="rId601" display="http://www.usharbormaster.com/secure/auxview.cfm?recordid=25102" xr:uid="{F1817476-967F-4538-A1BE-64629832046B}"/>
    <hyperlink ref="F149" r:id="rId602" display="http://maps.google.com/?output=embed&amp;q=43.07944444,-70.70444444" xr:uid="{BFABC59C-B1A0-4738-AA99-204FD3D9A17B}"/>
    <hyperlink ref="G149" r:id="rId603" display="http://maps.google.com/?output=embed&amp;q=43.07944444,-70.70444444" xr:uid="{7FC30B2F-8490-49D1-A202-03932F3ACC33}"/>
    <hyperlink ref="P149" r:id="rId604" display="http://www.usharbormaster.com/secure/AuxAidReport_new.cfm?id=25102" xr:uid="{50493980-D5C8-4907-8A49-5D9ECD6E0072}"/>
    <hyperlink ref="E150" r:id="rId605" display="http://www.usharbormaster.com/secure/auxview.cfm?recordid=25103" xr:uid="{C4BCC649-297B-43E0-87CE-A38DA254462E}"/>
    <hyperlink ref="F150" r:id="rId606" display="http://maps.google.com/?output=embed&amp;q=43.08019444,-70.70436111" xr:uid="{B82F3E52-FAAC-4CAE-BC49-0FA50CEA8E2E}"/>
    <hyperlink ref="G150" r:id="rId607" display="http://maps.google.com/?output=embed&amp;q=43.08019444,-70.70436111" xr:uid="{9B906F4D-7F1A-43FE-A493-990050D914BE}"/>
    <hyperlink ref="P150" r:id="rId608" display="http://www.usharbormaster.com/secure/AuxAidReport_new.cfm?id=25103" xr:uid="{05942ED2-31A2-46D6-A16F-8F0B159EB8EB}"/>
    <hyperlink ref="E151" r:id="rId609" display="http://www.usharbormaster.com/secure/auxview.cfm?recordid=25104" xr:uid="{BB22D285-0338-4796-BD7D-10D6F53605A8}"/>
    <hyperlink ref="F151" r:id="rId610" display="http://maps.google.com/?output=embed&amp;q=43.08100000,-70.70425000" xr:uid="{141D6373-3943-4DE8-9922-947EC6A3986A}"/>
    <hyperlink ref="G151" r:id="rId611" display="http://maps.google.com/?output=embed&amp;q=43.08100000,-70.70425000" xr:uid="{BCC0111F-6762-4789-A693-BB1468820316}"/>
    <hyperlink ref="P151" r:id="rId612" display="http://www.usharbormaster.com/secure/AuxAidReport_new.cfm?id=25104" xr:uid="{FF908C01-F2BD-469B-B166-ED817DD94207}"/>
    <hyperlink ref="E152" r:id="rId613" display="http://www.usharbormaster.com/secure/auxview.cfm?recordid=41338" xr:uid="{74E10347-2282-4150-AA30-E81AEDFD5A19}"/>
    <hyperlink ref="F152" r:id="rId614" display="http://maps.google.com/?output=embed&amp;q=43.07851000,-70.70517694" xr:uid="{79B92A53-7406-4C6B-ADC5-38ABD9F2AB13}"/>
    <hyperlink ref="G152" r:id="rId615" display="http://maps.google.com/?output=embed&amp;q=43.07851000,-70.70517694" xr:uid="{DCC93E41-0F69-4A95-819A-5B250D51E4F1}"/>
    <hyperlink ref="P152" r:id="rId616" display="http://www.usharbormaster.com/secure/AuxAidReport_new.cfm?id=41338" xr:uid="{81D9B68A-76B0-4C69-8E37-EE677F24A27E}"/>
    <hyperlink ref="E153" r:id="rId617" display="http://www.usharbormaster.com/secure/auxview.cfm?recordid=41339" xr:uid="{1A3EB45F-98E9-4D82-BECB-E3201D913E0B}"/>
    <hyperlink ref="F153" r:id="rId618" display="http://maps.google.com/?output=embed&amp;q=43.07996389,-70.70794694" xr:uid="{F609D975-A001-448C-9BE2-AEEC7C656336}"/>
    <hyperlink ref="G153" r:id="rId619" display="http://maps.google.com/?output=embed&amp;q=43.07996389,-70.70794694" xr:uid="{760DD8A8-DC5B-4E95-B4D1-F1BC7F1D6AFA}"/>
    <hyperlink ref="P153" r:id="rId620" display="http://www.usharbormaster.com/secure/AuxAidReport_new.cfm?id=41339" xr:uid="{0463B4D3-3274-4E60-9B92-3DBCC17432CA}"/>
    <hyperlink ref="E154" r:id="rId621" display="http://www.usharbormaster.com/secure/auxview.cfm?recordid=30051" xr:uid="{D9BD94D1-B4BA-41B8-92FF-5A26FD2652CE}"/>
    <hyperlink ref="F154" r:id="rId622" display="http://maps.google.com/?output=embed&amp;q=43.82133333,-69.64950000" xr:uid="{7D976B88-FA6A-4DC5-9049-EED8E1DAAA30}"/>
    <hyperlink ref="G154" r:id="rId623" display="http://maps.google.com/?output=embed&amp;q=43.82133333,-69.64950000" xr:uid="{6AEE94F0-1CAC-42E0-A35C-2310E7FE70A1}"/>
    <hyperlink ref="P154" r:id="rId624" display="http://www.usharbormaster.com/secure/AuxAidReport_new.cfm?id=30051" xr:uid="{35E06510-49F0-4637-94CA-F81109E8526A}"/>
    <hyperlink ref="E155" r:id="rId625" display="http://www.usharbormaster.com/secure/auxview.cfm?recordid=30053" xr:uid="{B7CC53BD-68C5-4F95-A54D-AC7E52B8A10A}"/>
    <hyperlink ref="F155" r:id="rId626" display="http://maps.google.com/?output=embed&amp;q=43.83333361,-69.64933333" xr:uid="{1EB659CF-B414-4A74-8B82-8811CF380F5F}"/>
    <hyperlink ref="G155" r:id="rId627" display="http://maps.google.com/?output=embed&amp;q=43.83333361,-69.64933333" xr:uid="{81DB186C-2A00-4FF0-A513-83886E373060}"/>
    <hyperlink ref="P155" r:id="rId628" display="http://www.usharbormaster.com/secure/AuxAidReport_new.cfm?id=30053" xr:uid="{34F66813-5C8F-45C6-9D33-E3F2558BE537}"/>
    <hyperlink ref="E156" r:id="rId629" display="http://www.usharbormaster.com/secure/auxview.cfm?recordid=30052" xr:uid="{A96DB78B-15DA-4F8C-B841-44B887BD125F}"/>
    <hyperlink ref="F156" r:id="rId630" display="http://maps.google.com/?output=embed&amp;q=43.83083333,-69.64783333" xr:uid="{335AD17B-8185-4F76-BDB2-34591AC5E99D}"/>
    <hyperlink ref="G156" r:id="rId631" display="http://maps.google.com/?output=embed&amp;q=43.83083333,-69.64783333" xr:uid="{5848AF57-6BCE-4948-AA22-FD1466450F66}"/>
    <hyperlink ref="P156" r:id="rId632" display="http://www.usharbormaster.com/secure/AuxAidReport_new.cfm?id=30052" xr:uid="{99B7FD5E-B9FE-4D75-A7A6-F88ED32B5A1A}"/>
    <hyperlink ref="E157" r:id="rId633" display="http://www.usharbormaster.com/secure/auxview.cfm?recordid=42715" xr:uid="{C1A3C189-8862-4F63-8AA6-0BA6573E1F9F}"/>
    <hyperlink ref="F157" r:id="rId634" display="http://maps.google.com/?output=embed&amp;q=43.08035306,-70.75107778" xr:uid="{4D359A53-0335-43C8-8D3F-0E53AA1B0F87}"/>
    <hyperlink ref="G157" r:id="rId635" display="http://maps.google.com/?output=embed&amp;q=43.08035306,-70.75107778" xr:uid="{6A0E167A-0AB5-44D1-8498-C5805CF7AE21}"/>
    <hyperlink ref="P157" r:id="rId636" display="http://www.usharbormaster.com/secure/AuxAidReport_new.cfm?id=42715" xr:uid="{D2F19274-593E-4F23-8225-A28CDA66CAF8}"/>
    <hyperlink ref="E158" r:id="rId637" display="http://www.usharbormaster.com/secure/auxview.cfm?recordid=44618" xr:uid="{5E6A6E00-CB9E-4665-A792-B9BB001CB325}"/>
    <hyperlink ref="F158" r:id="rId638" display="http://maps.google.com/?output=embed&amp;q=43.92065611,-69.59288583" xr:uid="{050961FC-B901-4FFC-A103-40A5A299839F}"/>
    <hyperlink ref="G158" r:id="rId639" display="http://maps.google.com/?output=embed&amp;q=43.92065611,-69.59288583" xr:uid="{09FEEDE1-245A-4F09-8E01-95131607F9D1}"/>
    <hyperlink ref="P158" r:id="rId640" display="http://www.usharbormaster.com/secure/AuxAidReport_new.cfm?id=44618" xr:uid="{4AD2E7B2-A4A6-4F8E-A94A-87BFA706C597}"/>
    <hyperlink ref="E159" r:id="rId641" display="http://www.usharbormaster.com/secure/auxview.cfm?recordid=44045" xr:uid="{ACC7FEAB-0D1A-44E7-926A-E2A211BF4746}"/>
    <hyperlink ref="F159" r:id="rId642" display="http://maps.google.com/?output=embed&amp;q=43.92415556,-69.58347222" xr:uid="{CB3203F4-4A4D-4423-919C-0FFA25C2737E}"/>
    <hyperlink ref="G159" r:id="rId643" display="http://maps.google.com/?output=embed&amp;q=43.92415556,-69.58347222" xr:uid="{2B70EE0A-3FCC-4A49-B115-0C04F58979C4}"/>
    <hyperlink ref="P159" r:id="rId644" display="http://www.usharbormaster.com/secure/AuxAidReport_new.cfm?id=44045" xr:uid="{E7826EDC-6F3C-4D03-8913-2EF036FFCD80}"/>
    <hyperlink ref="E160" r:id="rId645" display="http://www.usharbormaster.com/secure/auxview.cfm?recordid=42739" xr:uid="{C16D3ACB-1223-478F-86D0-204725B95BDC}"/>
    <hyperlink ref="F160" r:id="rId646" display="http://maps.google.com/?output=embed&amp;q=43.92102778,-69.59222222" xr:uid="{1804A2B7-7934-4710-BE39-13BD5C60B389}"/>
    <hyperlink ref="G160" r:id="rId647" display="http://maps.google.com/?output=embed&amp;q=43.92102778,-69.59222222" xr:uid="{BFCB6992-C534-4899-BC2B-EABCF07C5AA3}"/>
    <hyperlink ref="P160" r:id="rId648" display="http://www.usharbormaster.com/secure/AuxAidReport_new.cfm?id=42739" xr:uid="{83AAA585-3E7D-45FA-BE9D-EAD3082079F1}"/>
    <hyperlink ref="E161" r:id="rId649" display="http://www.usharbormaster.com/secure/auxview.cfm?recordid=40156" xr:uid="{0573A1EC-FFC0-4BCC-9DF4-AB22677D180B}"/>
    <hyperlink ref="F161" r:id="rId650" display="http://maps.google.com/?output=embed&amp;q=43.92856667,-69.26430000" xr:uid="{EDD727C1-6F2C-4439-96E1-C2BFBB4E8F82}"/>
    <hyperlink ref="G161" r:id="rId651" display="http://maps.google.com/?output=embed&amp;q=43.92856667,-69.26430000" xr:uid="{93CE52F2-D052-4EF6-972E-B68D6E1B414A}"/>
    <hyperlink ref="P161" r:id="rId652" display="http://www.usharbormaster.com/secure/AuxAidReport_new.cfm?id=40156" xr:uid="{0AC91E5A-CA9D-4522-B707-8824B9E22A94}"/>
    <hyperlink ref="E162" r:id="rId653" display="http://www.usharbormaster.com/secure/auxview.cfm?recordid=40157" xr:uid="{D6BF4BF4-B838-4B36-80F6-DE9A3A10DBAA}"/>
    <hyperlink ref="F162" r:id="rId654" display="http://maps.google.com/?output=embed&amp;q=43.92893333,-69.26405000" xr:uid="{5D47B9CD-2CEC-4356-8CCB-8DA5E8B866EC}"/>
    <hyperlink ref="G162" r:id="rId655" display="http://maps.google.com/?output=embed&amp;q=43.92893333,-69.26405000" xr:uid="{A54F6CDC-1295-4305-921B-DCF37B58CCA9}"/>
    <hyperlink ref="P162" r:id="rId656" display="http://www.usharbormaster.com/secure/AuxAidReport_new.cfm?id=40157" xr:uid="{18573186-17C6-410F-913F-E4F3BBC0D9BA}"/>
    <hyperlink ref="E163" r:id="rId657" display="http://www.usharbormaster.com/secure/auxview.cfm?recordid=40158" xr:uid="{4B73063C-1BD6-457D-8BF3-AC002017FFC3}"/>
    <hyperlink ref="F163" r:id="rId658" display="http://maps.google.com/?output=embed&amp;q=43.92988333,-69.26536667" xr:uid="{E5D68B4E-7A11-488E-BA69-793274F72D42}"/>
    <hyperlink ref="G163" r:id="rId659" display="http://maps.google.com/?output=embed&amp;q=43.92988333,-69.26536667" xr:uid="{2181CDE7-AD16-489B-8E0D-63DC41A5775E}"/>
    <hyperlink ref="P163" r:id="rId660" display="http://www.usharbormaster.com/secure/AuxAidReport_new.cfm?id=40158" xr:uid="{229C094A-C220-4FB6-B19B-035FA9A4A208}"/>
    <hyperlink ref="E164" r:id="rId661" display="http://www.usharbormaster.com/secure/auxview.cfm?recordid=40159" xr:uid="{68E591ED-6521-4CE7-BF86-22419CAF9304}"/>
    <hyperlink ref="F164" r:id="rId662" display="http://maps.google.com/?output=embed&amp;q=43.93038333,-69.26486667" xr:uid="{073D83BD-895B-46BC-A992-C509678A90BA}"/>
    <hyperlink ref="G164" r:id="rId663" display="http://maps.google.com/?output=embed&amp;q=43.93038333,-69.26486667" xr:uid="{EFA5A024-11D6-4059-B117-12F914E1D012}"/>
    <hyperlink ref="P164" r:id="rId664" display="http://www.usharbormaster.com/secure/AuxAidReport_new.cfm?id=40159" xr:uid="{B4260632-6E84-419A-BDBC-F451EFAB11DA}"/>
    <hyperlink ref="E165" r:id="rId665" display="http://www.usharbormaster.com/secure/auxview.cfm?recordid=28309" xr:uid="{E992DD36-985B-46E8-8333-D092E5194628}"/>
    <hyperlink ref="F165" r:id="rId666" display="http://maps.google.com/?output=embed&amp;q=43.72446667,-70.19663333" xr:uid="{B1D3D306-2A92-4DC6-BBCC-79E5C74505D5}"/>
    <hyperlink ref="G165" r:id="rId667" display="http://maps.google.com/?output=embed&amp;q=43.72446667,-70.19663333" xr:uid="{C44CAFAB-A865-4DB1-AE70-12E95C208DD9}"/>
    <hyperlink ref="P165" r:id="rId668" display="http://www.usharbormaster.com/secure/AuxAidReport_new.cfm?id=28309" xr:uid="{FB85A7B6-E453-427B-A36B-51D862CAE68B}"/>
    <hyperlink ref="E166" r:id="rId669" display="http://www.usharbormaster.com/secure/auxview.cfm?recordid=28308" xr:uid="{430E266A-AD56-480B-8F70-D9A1FE9C9956}"/>
    <hyperlink ref="F166" r:id="rId670" display="http://maps.google.com/?output=embed&amp;q=43.72520000,-70.19665000" xr:uid="{C0E1E4D5-7D29-4786-A1EC-7058BB2379D2}"/>
    <hyperlink ref="G166" r:id="rId671" display="http://maps.google.com/?output=embed&amp;q=43.72520000,-70.19665000" xr:uid="{C50B4818-F6D5-47F6-8CFA-160A4F98C6EE}"/>
    <hyperlink ref="P166" r:id="rId672" display="http://www.usharbormaster.com/secure/AuxAidReport_new.cfm?id=28308" xr:uid="{139D2553-BC46-4AFF-87D1-3A2E06262E17}"/>
    <hyperlink ref="E167" r:id="rId673" display="http://www.usharbormaster.com/secure/auxview.cfm?recordid=31214" xr:uid="{584B716E-D485-49E0-886C-B21EF7150601}"/>
    <hyperlink ref="F167" r:id="rId674" display="http://maps.google.com/?output=embed&amp;q=43.74948333,-69.98943333" xr:uid="{1F3EB5F3-580D-452A-8A87-5619042278F8}"/>
    <hyperlink ref="G167" r:id="rId675" display="http://maps.google.com/?output=embed&amp;q=43.74948333,-69.98943333" xr:uid="{2906D68A-E9EF-4DC4-859F-8FDF49104E95}"/>
    <hyperlink ref="P167" r:id="rId676" display="http://www.usharbormaster.com/secure/AuxAidReport_new.cfm?id=31214" xr:uid="{AEAFE1C5-62C8-4AAF-A974-8A0C9412E1D8}"/>
    <hyperlink ref="E168" r:id="rId677" display="http://www.usharbormaster.com/secure/auxview.cfm?recordid=36715" xr:uid="{3BF8D7B0-4FC9-4607-9ABF-BF2956A3FDD9}"/>
    <hyperlink ref="F168" r:id="rId678" display="http://maps.google.com/?output=embed&amp;q=43.74966667,-69.98921667" xr:uid="{EA3EEC06-13FA-413B-8A35-52C859408F3D}"/>
    <hyperlink ref="G168" r:id="rId679" display="http://maps.google.com/?output=embed&amp;q=43.74966667,-69.98921667" xr:uid="{5EE90785-AB7A-441A-B8A0-FFB6CC8ECCA9}"/>
    <hyperlink ref="P168" r:id="rId680" display="http://www.usharbormaster.com/secure/AuxAidReport_new.cfm?id=36715" xr:uid="{1A2AC4C1-99D7-441E-A994-761F6694BD01}"/>
    <hyperlink ref="E169" r:id="rId681" display="http://www.usharbormaster.com/secure/auxview.cfm?recordid=28873" xr:uid="{E197769F-8A5E-4D38-ABF2-99C58FB8F4B5}"/>
    <hyperlink ref="F169" r:id="rId682" display="http://maps.google.com/?output=embed&amp;q=44.08941667,-69.79125000" xr:uid="{179FA3F7-89C3-49FA-83D8-104DDB0F2A38}"/>
    <hyperlink ref="G169" r:id="rId683" display="http://maps.google.com/?output=embed&amp;q=44.08941667,-69.79125000" xr:uid="{0CD19B99-C8F1-454C-A582-21BEF3F935B1}"/>
    <hyperlink ref="P169" r:id="rId684" display="http://www.usharbormaster.com/secure/AuxAidReport_new.cfm?id=28873" xr:uid="{EA0A7BF1-F130-42FC-9782-9C897A26A110}"/>
    <hyperlink ref="E170" r:id="rId685" display="http://www.usharbormaster.com/secure/auxview.cfm?recordid=28875" xr:uid="{FEEECDC1-2B29-4CB9-8686-26FC47420352}"/>
    <hyperlink ref="F170" r:id="rId686" display="http://maps.google.com/?output=embed&amp;q=44.08705000,-69.79863333" xr:uid="{47777C80-94B3-4E0A-9758-D2D6EA0F6F4B}"/>
    <hyperlink ref="G170" r:id="rId687" display="http://maps.google.com/?output=embed&amp;q=44.08705000,-69.79863333" xr:uid="{A54FB4F2-555C-4DBB-9536-35CE3C84FC93}"/>
    <hyperlink ref="P170" r:id="rId688" display="http://www.usharbormaster.com/secure/AuxAidReport_new.cfm?id=28875" xr:uid="{C5A092C4-56BD-46D1-A386-C68D6D83523D}"/>
    <hyperlink ref="E171" r:id="rId689" display="http://www.usharbormaster.com/secure/auxview.cfm?recordid=28876" xr:uid="{CF3F0F8C-4710-4ADA-B452-7DC9E1DED736}"/>
    <hyperlink ref="F171" r:id="rId690" display="http://maps.google.com/?output=embed&amp;q=44.07900000,-69.80011111" xr:uid="{71C147B9-20F5-4BA3-9C2D-64A4A63B084F}"/>
    <hyperlink ref="G171" r:id="rId691" display="http://maps.google.com/?output=embed&amp;q=44.07900000,-69.80011111" xr:uid="{6D5D2A39-95DD-4E5F-A4C0-67C457133BD7}"/>
    <hyperlink ref="P171" r:id="rId692" display="http://www.usharbormaster.com/secure/AuxAidReport_new.cfm?id=28876" xr:uid="{73BFA870-8C05-462D-A2EF-5B30A5D527D7}"/>
    <hyperlink ref="E172" r:id="rId693" display="http://www.usharbormaster.com/secure/auxview.cfm?recordid=35450" xr:uid="{D2B3D63E-8A0A-4E50-A5C3-07A6F858E202}"/>
    <hyperlink ref="F172" r:id="rId694" display="http://maps.google.com/?output=embed&amp;q=43.83210278,-69.73617222" xr:uid="{3A0ACDFE-9D0B-49F5-9D46-F75CBCFD89EE}"/>
    <hyperlink ref="G172" r:id="rId695" display="http://maps.google.com/?output=embed&amp;q=43.83210278,-69.73617222" xr:uid="{8EF0B6B4-1EE7-4B68-B81A-838B1880F8EB}"/>
    <hyperlink ref="P172" r:id="rId696" display="http://www.usharbormaster.com/secure/AuxAidReport_new.cfm?id=35450" xr:uid="{96EC365B-13CC-43DA-AD7E-2B47F4C109B4}"/>
    <hyperlink ref="E173" r:id="rId697" display="http://www.usharbormaster.com/secure/auxview.cfm?recordid=30638" xr:uid="{96C5BD88-F7E3-4D7A-97AA-08EAB4D74458}"/>
    <hyperlink ref="F173" r:id="rId698" display="http://maps.google.com/?output=embed&amp;q=43.78936111,-70.15788889" xr:uid="{DE717685-DB9F-46A0-AF83-72C0E0ABD10F}"/>
    <hyperlink ref="G173" r:id="rId699" display="http://maps.google.com/?output=embed&amp;q=43.78936111,-70.15788889" xr:uid="{26AF2DF8-7E5B-4461-9E9A-39763AACF628}"/>
    <hyperlink ref="P173" r:id="rId700" display="http://www.usharbormaster.com/secure/AuxAidReport_new.cfm?id=30638" xr:uid="{B4FE20E8-E7F3-449F-946F-038BD2ADB34F}"/>
    <hyperlink ref="E174" r:id="rId701" display="http://www.usharbormaster.com/secure/auxview.cfm?recordid=30639" xr:uid="{6610EC2B-765D-431C-A7AD-690CA39D5297}"/>
    <hyperlink ref="F174" r:id="rId702" display="http://maps.google.com/?output=embed&amp;q=43.79240000,-70.15026667" xr:uid="{08B502B4-9E4E-401D-B550-58D73BFFBEDA}"/>
    <hyperlink ref="G174" r:id="rId703" display="http://maps.google.com/?output=embed&amp;q=43.79240000,-70.15026667" xr:uid="{CA7BA546-6631-48F4-A8F3-B92AEB856082}"/>
    <hyperlink ref="P174" r:id="rId704" display="http://www.usharbormaster.com/secure/AuxAidReport_new.cfm?id=30639" xr:uid="{319F1A34-EEFD-4F99-B077-8DDD7CA25FF0}"/>
    <hyperlink ref="E175" r:id="rId705" display="http://www.usharbormaster.com/secure/auxview.cfm?recordid=43985" xr:uid="{3CF60E84-5A23-46FB-A79B-B6176B346998}"/>
    <hyperlink ref="F175" r:id="rId706" display="http://maps.google.com/?output=embed&amp;q=43.81990000,-69.98470806" xr:uid="{D5E624C0-F570-4BC5-97D8-0D2FC5017753}"/>
    <hyperlink ref="G175" r:id="rId707" display="http://maps.google.com/?output=embed&amp;q=43.81990000,-69.98470806" xr:uid="{F01950AA-6146-49F8-B075-F629059DA4CD}"/>
    <hyperlink ref="P175" r:id="rId708" display="http://www.usharbormaster.com/secure/AuxAidReport_new.cfm?id=43985" xr:uid="{7A100D84-7CFD-4B71-B77E-23B92B135EA4}"/>
    <hyperlink ref="E176" r:id="rId709" display="http://www.usharbormaster.com/secure/auxview.cfm?recordid=36839" xr:uid="{E8DAD8A9-6071-4A3F-9649-29049E8C9269}"/>
    <hyperlink ref="F176" r:id="rId710" display="http://maps.google.com/?output=embed&amp;q=43.46347222,-70.39350000" xr:uid="{C886FC62-A552-471C-BB1B-F5C493A1CBA1}"/>
    <hyperlink ref="G176" r:id="rId711" display="http://maps.google.com/?output=embed&amp;q=43.46347222,-70.39350000" xr:uid="{C923B37E-1E96-4F53-A80A-71FAA6C72D1F}"/>
    <hyperlink ref="P176" r:id="rId712" display="http://www.usharbormaster.com/secure/AuxAidReport_new.cfm?id=36839" xr:uid="{5EC70D2C-CCE6-4B75-9673-AA211A6220AC}"/>
    <hyperlink ref="E177" r:id="rId713" display="http://www.usharbormaster.com/secure/auxview.cfm?recordid=25874" xr:uid="{911B4C29-D3A0-40A9-BBEE-BE4ADBEFD5BA}"/>
    <hyperlink ref="F177" r:id="rId714" display="http://maps.google.com/?output=embed&amp;q=43.47122222,-70.39808333" xr:uid="{0E5C5173-D413-48BB-B636-AE7A6ABCF6DB}"/>
    <hyperlink ref="G177" r:id="rId715" display="http://maps.google.com/?output=embed&amp;q=43.47122222,-70.39808333" xr:uid="{C436D7D5-6DCD-4D27-B5BF-327F098D897D}"/>
    <hyperlink ref="P177" r:id="rId716" display="http://www.usharbormaster.com/secure/AuxAidReport_new.cfm?id=25874" xr:uid="{06A67A10-0FEE-4E61-BF4C-DB6AD68D7BD1}"/>
    <hyperlink ref="E178" r:id="rId717" display="http://www.usharbormaster.com/secure/auxview.cfm?recordid=36841" xr:uid="{83B761B8-A928-4CC4-92CB-B7A919658859}"/>
    <hyperlink ref="F178" r:id="rId718" display="http://maps.google.com/?output=embed&amp;q=43.48305556,-70.42330556" xr:uid="{ABAD2BC6-5EAD-4E16-950F-47C2137F1759}"/>
    <hyperlink ref="G178" r:id="rId719" display="http://maps.google.com/?output=embed&amp;q=43.48305556,-70.42330556" xr:uid="{AF1F2C77-4736-4A4A-9824-110AFCF4D0BA}"/>
    <hyperlink ref="P178" r:id="rId720" display="http://www.usharbormaster.com/secure/AuxAidReport_new.cfm?id=36841" xr:uid="{50E76713-EBE6-4BA5-AB2A-08D6A40D9C50}"/>
    <hyperlink ref="E179" r:id="rId721" display="http://www.usharbormaster.com/secure/auxview.cfm?recordid=25878" xr:uid="{05495F5C-3938-4C8E-B482-AA80556CF3E8}"/>
    <hyperlink ref="F179" r:id="rId722" display="http://maps.google.com/?output=embed&amp;q=43.49202778,-70.43936111" xr:uid="{362AD09B-846C-4C9F-ADBD-07C8874E6A4B}"/>
    <hyperlink ref="G179" r:id="rId723" display="http://maps.google.com/?output=embed&amp;q=43.49202778,-70.43936111" xr:uid="{35A81367-0CEF-4A79-A692-5FD0D8648910}"/>
    <hyperlink ref="P179" r:id="rId724" display="http://www.usharbormaster.com/secure/AuxAidReport_new.cfm?id=25878" xr:uid="{55AB93F5-D062-416A-AFB0-0468A49F9FDF}"/>
    <hyperlink ref="E180" r:id="rId725" display="http://www.usharbormaster.com/secure/auxview.cfm?recordid=36842" xr:uid="{A3F75897-C682-4966-A7D5-BFBA7A85051C}"/>
    <hyperlink ref="F180" r:id="rId726" display="http://maps.google.com/?output=embed&amp;q=43.48780556,-70.43361111" xr:uid="{881F6A3B-F7A6-426B-9791-3AC86C561C46}"/>
    <hyperlink ref="G180" r:id="rId727" display="http://maps.google.com/?output=embed&amp;q=43.48780556,-70.43361111" xr:uid="{14B64096-A5B9-4AB5-99A1-3DDA56E49097}"/>
    <hyperlink ref="P180" r:id="rId728" display="http://www.usharbormaster.com/secure/AuxAidReport_new.cfm?id=36842" xr:uid="{96824845-6A1C-4116-A280-F255F9AFCD58}"/>
    <hyperlink ref="E181" r:id="rId729" display="http://www.usharbormaster.com/secure/auxview.cfm?recordid=25871" xr:uid="{3A19C301-3B0E-4335-ADD3-770DDEFD0B76}"/>
    <hyperlink ref="F181" r:id="rId730" display="http://maps.google.com/?output=embed&amp;q=43.46166667,-70.37672222" xr:uid="{02CC7EDA-41BE-4C8B-A080-81A60934527A}"/>
    <hyperlink ref="G181" r:id="rId731" display="http://maps.google.com/?output=embed&amp;q=43.46166667,-70.37672222" xr:uid="{B699B8A3-126B-45D3-B50C-CC0D1E1D8313}"/>
    <hyperlink ref="P181" r:id="rId732" display="http://www.usharbormaster.com/secure/AuxAidReport_new.cfm?id=25871" xr:uid="{9C147294-86B0-4D04-B954-72B9F5FC502D}"/>
    <hyperlink ref="E182" r:id="rId733" display="http://www.usharbormaster.com/secure/auxview.cfm?recordid=25877" xr:uid="{8872076A-8D07-4CB1-8492-1E68FFB65D77}"/>
    <hyperlink ref="F182" r:id="rId734" display="http://maps.google.com/?output=embed&amp;q=43.48063889,-70.41808333" xr:uid="{6C7DBD64-E927-4001-9814-097C52EF2423}"/>
    <hyperlink ref="G182" r:id="rId735" display="http://maps.google.com/?output=embed&amp;q=43.48063889,-70.41808333" xr:uid="{EA28AA12-E614-4C50-ABF2-8A4C804953FC}"/>
    <hyperlink ref="P182" r:id="rId736" display="http://www.usharbormaster.com/secure/AuxAidReport_new.cfm?id=25877" xr:uid="{DD82CFE4-9B27-45AE-8FFF-5F5C2EB3EB0A}"/>
    <hyperlink ref="E183" r:id="rId737" display="http://www.usharbormaster.com/secure/auxview.cfm?recordid=25872" xr:uid="{26343CD0-E8BE-492F-8A85-0A9C55B63556}"/>
    <hyperlink ref="F183" r:id="rId738" display="http://maps.google.com/?output=embed&amp;q=43.46180556,-70.38816667" xr:uid="{BA38D03F-B08A-4986-8257-2E8B58172423}"/>
    <hyperlink ref="G183" r:id="rId739" display="http://maps.google.com/?output=embed&amp;q=43.46180556,-70.38816667" xr:uid="{8E829992-66FC-4AFD-A6B2-7B30879966E5}"/>
    <hyperlink ref="P183" r:id="rId740" display="http://www.usharbormaster.com/secure/AuxAidReport_new.cfm?id=25872" xr:uid="{92A18C5D-4635-4437-92D3-DA0623128A29}"/>
    <hyperlink ref="E184" r:id="rId741" display="http://www.usharbormaster.com/secure/auxview.cfm?recordid=25876" xr:uid="{1833E986-2F2E-4FD0-BFBA-1C3F515DD7AE}"/>
    <hyperlink ref="F184" r:id="rId742" display="http://maps.google.com/?output=embed&amp;q=43.47886111,-70.41100000" xr:uid="{2720A015-30EB-48C4-B6CB-16F5011D3138}"/>
    <hyperlink ref="G184" r:id="rId743" display="http://maps.google.com/?output=embed&amp;q=43.47886111,-70.41100000" xr:uid="{A848D1B9-1EEF-488E-9B71-53BEE807EC14}"/>
    <hyperlink ref="P184" r:id="rId744" display="http://www.usharbormaster.com/secure/AuxAidReport_new.cfm?id=25876" xr:uid="{CD384106-914C-4CA5-BC0C-DF062D6C31E0}"/>
    <hyperlink ref="E185" r:id="rId745" display="http://www.usharbormaster.com/secure/auxview.cfm?recordid=36840" xr:uid="{513C6635-6287-4EC8-A5AD-5AD4CBD91041}"/>
    <hyperlink ref="F185" r:id="rId746" display="http://maps.google.com/?output=embed&amp;q=43.47316667,-70.40125000" xr:uid="{D2808DDF-5F17-414D-9B06-5C9DE929D7F9}"/>
    <hyperlink ref="G185" r:id="rId747" display="http://maps.google.com/?output=embed&amp;q=43.47316667,-70.40125000" xr:uid="{B8A59C6F-DAB3-4047-BE56-DD44F9648712}"/>
    <hyperlink ref="P185" r:id="rId748" display="http://www.usharbormaster.com/secure/AuxAidReport_new.cfm?id=36840" xr:uid="{0F3313E7-6E63-4F36-9326-9B2B98535EF2}"/>
    <hyperlink ref="E186" r:id="rId749" display="http://www.usharbormaster.com/secure/auxview.cfm?recordid=25873" xr:uid="{F58BE6E6-E23A-4650-961E-B546F707B0C9}"/>
    <hyperlink ref="F186" r:id="rId750" display="http://maps.google.com/?output=embed&amp;q=43.46555556,-70.39444444" xr:uid="{0A1AB1DC-B6F2-45A5-98A2-8F8686D53CF8}"/>
    <hyperlink ref="G186" r:id="rId751" display="http://maps.google.com/?output=embed&amp;q=43.46555556,-70.39444444" xr:uid="{01414B3F-A7EF-4E25-8BB3-8CB2B5496446}"/>
    <hyperlink ref="P186" r:id="rId752" display="http://www.usharbormaster.com/secure/AuxAidReport_new.cfm?id=25873" xr:uid="{88BF6A4D-DDE1-4C70-A800-B45EB80BED8C}"/>
    <hyperlink ref="E187" r:id="rId753" display="http://www.usharbormaster.com/secure/auxview.cfm?recordid=26239" xr:uid="{77613161-3F04-489A-A0A9-C703B494B517}"/>
    <hyperlink ref="F187" r:id="rId754" display="http://maps.google.com/?output=embed&amp;q=43.07935333,-70.74055167" xr:uid="{A03F4577-C706-4C9C-8D8D-8F1398410B6A}"/>
    <hyperlink ref="G187" r:id="rId755" display="http://maps.google.com/?output=embed&amp;q=43.07935333,-70.74055167" xr:uid="{94D2A881-140F-409E-9FCF-5054E3A2B31B}"/>
    <hyperlink ref="P187" r:id="rId756" display="http://www.usharbormaster.com/secure/AuxAidReport_new.cfm?id=26239" xr:uid="{0700FD46-43C5-49B1-9252-D95E23A3FAF3}"/>
    <hyperlink ref="E188" r:id="rId757" display="http://www.usharbormaster.com/secure/auxview.cfm?recordid=26240" xr:uid="{03E3B206-F432-4DDE-AD15-495B5A7EB1F8}"/>
    <hyperlink ref="F188" r:id="rId758" display="http://maps.google.com/?output=embed&amp;q=43.07946333,-70.74115333" xr:uid="{740AA3C2-8A07-4B53-99F9-0601580B6509}"/>
    <hyperlink ref="G188" r:id="rId759" display="http://maps.google.com/?output=embed&amp;q=43.07946333,-70.74115333" xr:uid="{38618B06-AF90-43AF-966E-E975276B8ED5}"/>
    <hyperlink ref="P188" r:id="rId760" display="http://www.usharbormaster.com/secure/AuxAidReport_new.cfm?id=26240" xr:uid="{79503728-93FC-4C90-88E3-AF84E7FDEF9C}"/>
    <hyperlink ref="E189" r:id="rId761" display="http://www.usharbormaster.com/secure/auxview.cfm?recordid=29957" xr:uid="{6969D102-A6C0-4246-9BAD-111D9D5FB0BB}"/>
    <hyperlink ref="F189" r:id="rId762" display="http://maps.google.com/?output=embed&amp;q=43.84985556,-69.63502778" xr:uid="{1F8F2C60-3CC0-4F8F-B605-C93D43B7B30B}"/>
    <hyperlink ref="G189" r:id="rId763" display="http://maps.google.com/?output=embed&amp;q=43.84985556,-69.63502778" xr:uid="{007E9C95-2A11-485E-86B8-822065810DC5}"/>
    <hyperlink ref="P189" r:id="rId764" display="http://www.usharbormaster.com/secure/AuxAidReport_new.cfm?id=29957" xr:uid="{AE786B61-5155-42C7-A2D0-A4048DF7B178}"/>
    <hyperlink ref="E190" r:id="rId765" display="http://www.usharbormaster.com/secure/auxview.cfm?recordid=36871" xr:uid="{837A6DE3-6ECF-4EBD-A46F-AE9549D2C982}"/>
    <hyperlink ref="F190" r:id="rId766" display="http://maps.google.com/?output=embed&amp;q=43.65578333,-70.23723333" xr:uid="{EC751BA3-A85C-44A5-9143-772DCB79D0CD}"/>
    <hyperlink ref="G190" r:id="rId767" display="http://maps.google.com/?output=embed&amp;q=43.65578333,-70.23723333" xr:uid="{B4A2DDA2-0E53-46CC-8E1A-378023CC0F83}"/>
    <hyperlink ref="P190" r:id="rId768" display="http://www.usharbormaster.com/secure/AuxAidReport_new.cfm?id=36871" xr:uid="{568C50BB-78B1-4C09-AEDB-B493D6AE4049}"/>
    <hyperlink ref="E191" r:id="rId769" display="http://www.usharbormaster.com/secure/auxview.cfm?recordid=36869" xr:uid="{0DD58EB1-1AB6-4159-A1E0-D7F7F5134856}"/>
    <hyperlink ref="F191" r:id="rId770" display="http://maps.google.com/?output=embed&amp;q=43.65546667,-70.23708333" xr:uid="{181BBAAF-7D00-47F5-9306-2F1D090C6449}"/>
    <hyperlink ref="G191" r:id="rId771" display="http://maps.google.com/?output=embed&amp;q=43.65546667,-70.23708333" xr:uid="{1FE5A6C0-3406-4524-B58A-864AEAF1F5AA}"/>
    <hyperlink ref="P191" r:id="rId772" display="http://www.usharbormaster.com/secure/AuxAidReport_new.cfm?id=36869" xr:uid="{1A4BA7A3-BAB8-4B8A-8102-2993B3713969}"/>
    <hyperlink ref="E192" r:id="rId773" display="http://www.usharbormaster.com/secure/auxview.cfm?recordid=36867" xr:uid="{2987D0A1-14B6-4A0B-B146-922E5E1EDA38}"/>
    <hyperlink ref="F192" r:id="rId774" display="http://maps.google.com/?output=embed&amp;q=43.65503333,-70.23688333" xr:uid="{0B8FE856-9AAE-4E33-9538-5102A58353C1}"/>
    <hyperlink ref="G192" r:id="rId775" display="http://maps.google.com/?output=embed&amp;q=43.65503333,-70.23688333" xr:uid="{84019C2D-CCC6-47D2-B720-CCF0313394DD}"/>
    <hyperlink ref="P192" r:id="rId776" display="http://www.usharbormaster.com/secure/AuxAidReport_new.cfm?id=36867" xr:uid="{4626EF46-AEB9-4A74-BCBB-6E2DDDDCA511}"/>
    <hyperlink ref="E193" r:id="rId777" display="http://www.usharbormaster.com/secure/auxview.cfm?recordid=36870" xr:uid="{B1B15C1E-37A2-4083-8964-93D2E2C5169C}"/>
    <hyperlink ref="F193" r:id="rId778" display="http://maps.google.com/?output=embed&amp;q=43.65485000,-70.23711667" xr:uid="{0909A0DB-B83C-40A3-80FA-D18FD270C511}"/>
    <hyperlink ref="G193" r:id="rId779" display="http://maps.google.com/?output=embed&amp;q=43.65485000,-70.23711667" xr:uid="{0772DAB0-F5A3-4CD8-BC29-ED6F1847B86F}"/>
    <hyperlink ref="P193" r:id="rId780" display="http://www.usharbormaster.com/secure/AuxAidReport_new.cfm?id=36870" xr:uid="{333928CA-D190-45D7-B13F-183C845B20E4}"/>
    <hyperlink ref="E194" r:id="rId781" display="http://www.usharbormaster.com/secure/auxview.cfm?recordid=36868" xr:uid="{5780A71E-7022-4094-8A94-B764E19F53DA}"/>
    <hyperlink ref="F194" r:id="rId782" display="http://maps.google.com/?output=embed&amp;q=43.65478333,-70.23700000" xr:uid="{33340322-AFC6-4D6B-9727-10459B51F987}"/>
    <hyperlink ref="G194" r:id="rId783" display="http://maps.google.com/?output=embed&amp;q=43.65478333,-70.23700000" xr:uid="{058A062B-CF04-4556-8DF3-9D023D85EBB3}"/>
    <hyperlink ref="P194" r:id="rId784" display="http://www.usharbormaster.com/secure/AuxAidReport_new.cfm?id=36868" xr:uid="{B1D0498F-0D6F-4A67-9947-65AF7A45ED68}"/>
    <hyperlink ref="E195" r:id="rId785" display="http://www.usharbormaster.com/secure/auxview.cfm?recordid=27010" xr:uid="{6319F050-7301-46E5-ADE3-9F01FF02AB6A}"/>
    <hyperlink ref="F195" r:id="rId786" display="http://maps.google.com/?output=embed&amp;q=43.65552000,-70.23485306" xr:uid="{4B020EF0-E269-42A6-93BB-FD11ADA99D7A}"/>
    <hyperlink ref="G195" r:id="rId787" display="http://maps.google.com/?output=embed&amp;q=43.65552000,-70.23485306" xr:uid="{09F5A6D5-BB8B-4426-8B44-2166AF56C93D}"/>
    <hyperlink ref="P195" r:id="rId788" display="http://www.usharbormaster.com/secure/AuxAidReport_new.cfm?id=27010" xr:uid="{8BC564F0-567E-4CAE-BDD5-8E5A61BC76CB}"/>
    <hyperlink ref="E196" r:id="rId789" display="http://www.usharbormaster.com/secure/auxview.cfm?recordid=26267" xr:uid="{C9DC3516-C913-4B3F-9B3C-B9F7368B714C}"/>
    <hyperlink ref="F196" r:id="rId790" display="http://maps.google.com/?output=embed&amp;q=43.65310528,-70.24311750" xr:uid="{CAA8A4BB-C4FE-4DDC-8F06-98D0311FD87F}"/>
    <hyperlink ref="G196" r:id="rId791" display="http://maps.google.com/?output=embed&amp;q=43.65310528,-70.24311750" xr:uid="{08066698-8685-44F0-9823-E59E67D2864A}"/>
    <hyperlink ref="P196" r:id="rId792" display="http://www.usharbormaster.com/secure/AuxAidReport_new.cfm?id=26267" xr:uid="{010E45AA-84D9-4CE7-BF89-8C3B3FA3CC08}"/>
    <hyperlink ref="E197" r:id="rId793" display="http://www.usharbormaster.com/secure/auxview.cfm?recordid=23723" xr:uid="{1504E80E-A687-4E71-9420-1120216D3061}"/>
    <hyperlink ref="F197" r:id="rId794" display="http://maps.google.com/?output=embed&amp;q=43.11648333,-70.81041667" xr:uid="{6EDE9E63-C73F-4475-BC43-271E782CE7B9}"/>
    <hyperlink ref="G197" r:id="rId795" display="http://maps.google.com/?output=embed&amp;q=43.11648333,-70.81041667" xr:uid="{70ABC2A4-F583-4334-84EE-A0E990A2FD52}"/>
    <hyperlink ref="P197" r:id="rId796" display="http://www.usharbormaster.com/secure/AuxAidReport_new.cfm?id=23723" xr:uid="{D5CCD29E-0EBF-4A28-B01C-99DECFFCF033}"/>
    <hyperlink ref="E198" r:id="rId797" display="http://www.usharbormaster.com/secure/auxview.cfm?recordid=23722" xr:uid="{DF8EB4F5-C332-42AB-9FCA-3BACBA950683}"/>
    <hyperlink ref="F198" r:id="rId798" display="http://maps.google.com/?output=embed&amp;q=43.11583333,-70.81000000" xr:uid="{2164ECED-51E6-4137-8C3C-55F521797634}"/>
    <hyperlink ref="G198" r:id="rId799" display="http://maps.google.com/?output=embed&amp;q=43.11583333,-70.81000000" xr:uid="{6D034307-7E08-4CFB-896B-D8D0CD5B496E}"/>
    <hyperlink ref="P198" r:id="rId800" display="http://www.usharbormaster.com/secure/AuxAidReport_new.cfm?id=23722" xr:uid="{A82A5590-1B50-4F53-AF84-5F9B764D9291}"/>
    <hyperlink ref="E199" r:id="rId801" display="http://www.usharbormaster.com/secure/auxview.cfm?recordid=23724" xr:uid="{E4EDDA9E-76AB-4B17-AD56-A82176D7E08B}"/>
    <hyperlink ref="F199" r:id="rId802" display="http://maps.google.com/?output=embed&amp;q=43.11750000,-70.81222222" xr:uid="{677F768D-B4DC-41BF-B8AA-3F9660B0D3FA}"/>
    <hyperlink ref="G199" r:id="rId803" display="http://maps.google.com/?output=embed&amp;q=43.11750000,-70.81222222" xr:uid="{2C4A8346-DBA8-472E-B21A-511563CCC906}"/>
    <hyperlink ref="P199" r:id="rId804" display="http://www.usharbormaster.com/secure/AuxAidReport_new.cfm?id=23724" xr:uid="{07D5E883-2650-4E51-B3C9-802CCFF86148}"/>
    <hyperlink ref="E200" r:id="rId805" display="http://www.usharbormaster.com/secure/auxview.cfm?recordid=43833" xr:uid="{D40C285D-A926-4856-B878-E2B93537CB73}"/>
    <hyperlink ref="F200" r:id="rId806" display="http://maps.google.com/?output=embed&amp;q=43.65030556,-70.22952778" xr:uid="{0E5B95CF-9984-4486-829B-5FB021514536}"/>
    <hyperlink ref="G200" r:id="rId807" display="http://maps.google.com/?output=embed&amp;q=43.65030556,-70.22952778" xr:uid="{8B387A97-DFAA-4E03-ACD1-F9254CF5AF5B}"/>
    <hyperlink ref="P200" r:id="rId808" display="http://www.usharbormaster.com/secure/AuxAidReport_new.cfm?id=43833" xr:uid="{E7CAB69A-CDF1-4530-B09A-C17F3C84B4F8}"/>
    <hyperlink ref="E201" r:id="rId809" display="http://www.usharbormaster.com/secure/auxview.cfm?recordid=41206" xr:uid="{90E8BBDB-F8D6-42C8-81DF-E7C2BFF77483}"/>
    <hyperlink ref="F201" r:id="rId810" display="http://maps.google.com/?output=embed&amp;q=43.65277778,-70.22805556" xr:uid="{5308AC33-4C9E-40AB-BC53-D9BAC89F2D97}"/>
    <hyperlink ref="G201" r:id="rId811" display="http://maps.google.com/?output=embed&amp;q=43.65277778,-70.22805556" xr:uid="{062140BE-A14C-4036-A3BB-FA41ECBA8EBA}"/>
    <hyperlink ref="P201" r:id="rId812" display="http://www.usharbormaster.com/secure/AuxAidReport_new.cfm?id=41206" xr:uid="{CDC68113-25E7-4DBB-B340-D139D8D62113}"/>
    <hyperlink ref="E202" r:id="rId813" display="http://www.usharbormaster.com/secure/auxview.cfm?recordid=26266" xr:uid="{9B8A7F25-CAC9-4638-A525-D917A4D3DC12}"/>
    <hyperlink ref="F202" r:id="rId814" display="http://maps.google.com/?output=embed&amp;q=43.65531833,-70.22816139" xr:uid="{8E8C4AAD-4971-401A-BB75-8EC0D99DB27F}"/>
    <hyperlink ref="G202" r:id="rId815" display="http://maps.google.com/?output=embed&amp;q=43.65531833,-70.22816139" xr:uid="{2090798A-D094-499C-9060-08CFBF9AF871}"/>
    <hyperlink ref="P202" r:id="rId816" display="http://www.usharbormaster.com/secure/AuxAidReport_new.cfm?id=26266" xr:uid="{95807853-E514-4A23-8923-6F0C1A1EAE9E}"/>
    <hyperlink ref="E203" r:id="rId817" display="http://www.usharbormaster.com/secure/auxview.cfm?recordid=41341" xr:uid="{ADC14095-0809-4A50-B5F9-7874D2EA22A2}"/>
    <hyperlink ref="F203" r:id="rId818" display="http://maps.google.com/?output=embed&amp;q=43.08250000,-70.71925000" xr:uid="{EB24E195-BFE9-490A-95AD-4A8132268875}"/>
    <hyperlink ref="G203" r:id="rId819" display="http://maps.google.com/?output=embed&amp;q=43.08250000,-70.71925000" xr:uid="{2F03E0DF-4517-4D8A-83A1-2839DF49AF62}"/>
    <hyperlink ref="P203" r:id="rId820" display="http://www.usharbormaster.com/secure/AuxAidReport_new.cfm?id=41341" xr:uid="{0838E6AA-2D1F-4B58-8DB9-487B12E2BCCA}"/>
    <hyperlink ref="E204" r:id="rId821" display="http://www.usharbormaster.com/secure/auxview.cfm?recordid=41342" xr:uid="{BCBBF80F-35A9-4960-9A5A-054246B9B68D}"/>
    <hyperlink ref="F204" r:id="rId822" display="http://maps.google.com/?output=embed&amp;q=43.08383333,-70.71835000" xr:uid="{DAF742F8-6209-484D-AE43-B8A845AD7A2C}"/>
    <hyperlink ref="G204" r:id="rId823" display="http://maps.google.com/?output=embed&amp;q=43.08383333,-70.71835000" xr:uid="{2097BC23-7886-4BB5-B749-BF7758D5D7F7}"/>
    <hyperlink ref="P204" r:id="rId824" display="http://www.usharbormaster.com/secure/AuxAidReport_new.cfm?id=41342" xr:uid="{618396E5-7CDD-46ED-BAB5-8AB83E6000C7}"/>
    <hyperlink ref="E205" r:id="rId825" display="http://www.usharbormaster.com/secure/auxview.cfm?recordid=28307" xr:uid="{E450921C-75D9-4239-B38A-A1816F75BD3A}"/>
    <hyperlink ref="F205" r:id="rId826" display="http://maps.google.com/?output=embed&amp;q=43.72675000,-70.19461667" xr:uid="{8EB7753A-FF91-4B21-985A-C32C3C2300C9}"/>
    <hyperlink ref="G205" r:id="rId827" display="http://maps.google.com/?output=embed&amp;q=43.72675000,-70.19461667" xr:uid="{FAC2CDAA-F84C-4D91-8A22-DC760D5AF156}"/>
    <hyperlink ref="P205" r:id="rId828" display="http://www.usharbormaster.com/secure/AuxAidReport_new.cfm?id=28307" xr:uid="{E2CB2E64-A975-4C5A-B606-02E607A8455C}"/>
    <hyperlink ref="E206" r:id="rId829" display="http://www.usharbormaster.com/secure/auxview.cfm?recordid=28306" xr:uid="{A2E82446-1B25-44EE-B8C1-C07BBD767384}"/>
    <hyperlink ref="F206" r:id="rId830" display="http://maps.google.com/?output=embed&amp;q=43.72758333,-70.19383333" xr:uid="{2DADAA8D-BDE5-49FA-B06E-612E1B317A57}"/>
    <hyperlink ref="G206" r:id="rId831" display="http://maps.google.com/?output=embed&amp;q=43.72758333,-70.19383333" xr:uid="{0C0E0A5B-D601-4AF9-AEB1-F79313CAE535}"/>
    <hyperlink ref="P206" r:id="rId832" display="http://www.usharbormaster.com/secure/AuxAidReport_new.cfm?id=28306" xr:uid="{1C630DCF-CFF5-4FB3-A253-68D16CF0C0CA}"/>
    <hyperlink ref="E207" r:id="rId833" display="http://www.usharbormaster.com/secure/auxview.cfm?recordid=30054" xr:uid="{5A16A41B-9147-4F14-9644-008D974D2790}"/>
    <hyperlink ref="F207" r:id="rId834" display="http://maps.google.com/?output=embed&amp;q=43.85066667,-69.66700000" xr:uid="{C2A2508E-CA0E-4077-9A39-373460496FF8}"/>
    <hyperlink ref="G207" r:id="rId835" display="http://maps.google.com/?output=embed&amp;q=43.85066667,-69.66700000" xr:uid="{65EE522B-A99A-4937-8AB3-1DDFF67FC659}"/>
    <hyperlink ref="P207" r:id="rId836" display="http://www.usharbormaster.com/secure/AuxAidReport_new.cfm?id=30054" xr:uid="{3C44EBFF-E5CB-4442-9D93-D1C89555663F}"/>
    <hyperlink ref="E208" r:id="rId837" display="http://www.usharbormaster.com/secure/auxview.cfm?recordid=29995" xr:uid="{8605DF1D-716E-4BBE-8D80-E7874F57FEA9}"/>
    <hyperlink ref="F208" r:id="rId838" display="http://maps.google.com/?output=embed&amp;q=43.83821667,-69.63225000" xr:uid="{224061D3-C00A-4285-8E8D-139C67A37177}"/>
    <hyperlink ref="G208" r:id="rId839" display="http://maps.google.com/?output=embed&amp;q=43.83821667,-69.63225000" xr:uid="{4FBB2B71-9DE3-4ABF-AC9A-F760431A7E58}"/>
    <hyperlink ref="P208" r:id="rId840" display="http://www.usharbormaster.com/secure/AuxAidReport_new.cfm?id=29995" xr:uid="{C13ADD39-203E-4E8B-BDAF-4E8468BACF58}"/>
    <hyperlink ref="E209" r:id="rId841" display="http://www.usharbormaster.com/secure/auxview.cfm?recordid=42781" xr:uid="{42038908-94D4-48CF-98F8-1156C0DBECA6}"/>
    <hyperlink ref="F209" r:id="rId842" display="http://maps.google.com/?output=embed&amp;q=43.93075000,-69.57958333" xr:uid="{2266370F-3619-47B7-963E-8FA946F644A5}"/>
    <hyperlink ref="G209" r:id="rId843" display="http://maps.google.com/?output=embed&amp;q=43.93075000,-69.57958333" xr:uid="{BF750E55-BF85-493B-9F99-6F567250B9B0}"/>
    <hyperlink ref="P209" r:id="rId844" display="http://www.usharbormaster.com/secure/AuxAidReport_new.cfm?id=42781" xr:uid="{DE327D7F-2D46-494D-9925-DCA2538E086B}"/>
    <hyperlink ref="E210" r:id="rId845" display="http://www.usharbormaster.com/secure/auxview.cfm?recordid=45050" xr:uid="{0147377C-7B37-4622-981A-6AAF6CE9B29B}"/>
    <hyperlink ref="F210" r:id="rId846" display="http://maps.google.com/?output=embed&amp;q=43.47250000,-70.36222222" xr:uid="{D91F6D43-FAA8-427F-800A-9CC888338221}"/>
    <hyperlink ref="G210" r:id="rId847" display="http://maps.google.com/?output=embed&amp;q=43.47250000,-70.36222222" xr:uid="{F01A8F8E-F6EE-4E81-8DC1-997EACCE5568}"/>
    <hyperlink ref="P210" r:id="rId848" display="http://www.usharbormaster.com/secure/AuxAidReport_new.cfm?id=45050" xr:uid="{ED2CDCD9-D0B1-4593-BDC1-24330CC958AE}"/>
    <hyperlink ref="E211" r:id="rId849" display="http://www.usharbormaster.com/secure/auxview.cfm?recordid=44582" xr:uid="{188F3781-6DF5-43F5-8A5B-DD3BA4F9C16B}"/>
    <hyperlink ref="F211" r:id="rId850" display="http://maps.google.com/?output=embed&amp;q=43.02223000,-70.54138000" xr:uid="{7C17FA6E-89DF-43AB-AA1D-D7825BD6B467}"/>
    <hyperlink ref="G211" r:id="rId851" display="http://maps.google.com/?output=embed&amp;q=43.02223000,-70.54138000" xr:uid="{DDF0D0F8-5C16-4608-97E9-36658190CE75}"/>
    <hyperlink ref="P211" r:id="rId852" display="http://www.usharbormaster.com/secure/AuxAidReport_new.cfm?id=44582" xr:uid="{EA34F692-9C23-485F-A5DC-9A7DA4BA2543}"/>
    <hyperlink ref="E212" r:id="rId853" display="http://www.usharbormaster.com/secure/auxview.cfm?recordid=44619" xr:uid="{9185B651-E1E1-4EB3-80C7-01CBC2946579}"/>
    <hyperlink ref="F212" r:id="rId854" display="http://maps.google.com/?output=embed&amp;q=42.92930833,-70.69509167" xr:uid="{5B998867-FB77-4E74-9483-92B7E925E2B1}"/>
    <hyperlink ref="G212" r:id="rId855" display="http://maps.google.com/?output=embed&amp;q=42.92930833,-70.69509167" xr:uid="{EF496CCF-4A05-4F02-8EDA-3C9334D23192}"/>
    <hyperlink ref="P212" r:id="rId856" display="http://www.usharbormaster.com/secure/AuxAidReport_new.cfm?id=44619" xr:uid="{4BAC24C2-007A-4D0D-B45C-1B212616342B}"/>
    <hyperlink ref="E213" r:id="rId857" display="http://www.usharbormaster.com/secure/auxview.cfm?recordid=27883" xr:uid="{720009C0-B70D-47D9-9CEA-8BA912F7AE7C}"/>
    <hyperlink ref="F213" r:id="rId858" display="http://maps.google.com/?output=embed&amp;q=43.02225000,-70.54005000" xr:uid="{57B89D92-9379-4857-8504-692AE1D86911}"/>
    <hyperlink ref="G213" r:id="rId859" display="http://maps.google.com/?output=embed&amp;q=43.02225000,-70.54005000" xr:uid="{71D20E7B-69EB-45DC-95CD-88D95F2EB0F4}"/>
    <hyperlink ref="P213" r:id="rId860" display="http://www.usharbormaster.com/secure/AuxAidReport_new.cfm?id=27883" xr:uid="{F375CCEE-30F9-403D-A55D-22EB8AC77F3A}"/>
    <hyperlink ref="E214" r:id="rId861" display="http://www.usharbormaster.com/secure/auxview.cfm?recordid=42814" xr:uid="{2BC6CAA5-83DE-444A-89A4-E5F20A236D8B}"/>
    <hyperlink ref="F214" r:id="rId862" display="http://maps.google.com/?output=embed&amp;q=42.88000000,-70.04620000" xr:uid="{49678541-9D97-4061-AD06-F6ACD1AC3983}"/>
    <hyperlink ref="G214" r:id="rId863" display="http://maps.google.com/?output=embed&amp;q=42.88000000,-70.04620000" xr:uid="{E7AD2F19-6BB4-4F2A-B527-EF9336317346}"/>
    <hyperlink ref="P214" r:id="rId864" display="http://www.usharbormaster.com/secure/AuxAidReport_new.cfm?id=42814" xr:uid="{8387DD06-1E6C-4AA9-B22E-551B121AF34A}"/>
    <hyperlink ref="E215" r:id="rId865" display="http://www.usharbormaster.com/secure/auxview.cfm?recordid=44638" xr:uid="{BA39C196-11AE-422F-B0B7-0844E27F8FDE}"/>
    <hyperlink ref="F215" r:id="rId866" display="http://maps.google.com/?output=embed&amp;q=43.10737972,-70.86337000" xr:uid="{B6A13CFC-DD4A-44F8-BEF1-9F4B9696B7E4}"/>
    <hyperlink ref="G215" r:id="rId867" display="http://maps.google.com/?output=embed&amp;q=43.10737972,-70.86337000" xr:uid="{88AB5103-06FE-4C29-B610-A1174F388E21}"/>
    <hyperlink ref="P215" r:id="rId868" display="http://www.usharbormaster.com/secure/AuxAidReport_new.cfm?id=44638" xr:uid="{0A808E60-3E2B-4377-A44C-65E1E1E5FA93}"/>
    <hyperlink ref="E216" r:id="rId869" display="http://www.usharbormaster.com/secure/auxview.cfm?recordid=26991" xr:uid="{FF49541D-EAB7-4030-A06E-AA2442B06B15}"/>
    <hyperlink ref="F216" r:id="rId870" display="http://maps.google.com/?output=embed&amp;q=43.17966667,-70.42683333" xr:uid="{4D0E9B9D-08C8-4B79-A4CB-40CF9793A4A9}"/>
    <hyperlink ref="G216" r:id="rId871" display="http://maps.google.com/?output=embed&amp;q=43.17966667,-70.42683333" xr:uid="{545838C3-4001-4A4A-9035-D1AAA0B42FC2}"/>
    <hyperlink ref="P216" r:id="rId872" display="http://www.usharbormaster.com/secure/AuxAidReport_new.cfm?id=26991" xr:uid="{E8E882C8-78DB-4A36-A15E-B8CBA063D919}"/>
    <hyperlink ref="E217" r:id="rId873" display="http://www.usharbormaster.com/secure/auxview.cfm?recordid=26992" xr:uid="{BD0AFEB5-1DF0-44BC-A31B-CE8946B3F2CF}"/>
    <hyperlink ref="F217" r:id="rId874" display="http://maps.google.com/?output=embed&amp;q=43.71511111,-69.35475000" xr:uid="{AC4ABA62-4675-429C-9F56-2B9C99685FCB}"/>
    <hyperlink ref="G217" r:id="rId875" display="http://maps.google.com/?output=embed&amp;q=43.71511111,-69.35475000" xr:uid="{1A27990D-2742-4D17-942E-5C1534FC2EF1}"/>
    <hyperlink ref="P217" r:id="rId876" display="http://www.usharbormaster.com/secure/AuxAidReport_new.cfm?id=26992" xr:uid="{E18E3F30-2608-412B-A338-FB5D0265639C}"/>
    <hyperlink ref="E218" r:id="rId877" display="http://www.usharbormaster.com/secure/auxview.cfm?recordid=45075" xr:uid="{42780C90-C8A8-4CE0-9CF0-FEA873DBC38E}"/>
    <hyperlink ref="F218" r:id="rId878" display="http://maps.google.com/?output=embed&amp;q=43.43500000,-70.35027778" xr:uid="{F04EEF34-D2B8-48A0-B838-256E2F7E5B0A}"/>
    <hyperlink ref="G218" r:id="rId879" display="http://maps.google.com/?output=embed&amp;q=43.43500000,-70.35027778" xr:uid="{EAF05183-A980-4B50-93C9-BE0DA2D9D84A}"/>
    <hyperlink ref="P218" r:id="rId880" display="http://www.usharbormaster.com/secure/AuxAidReport_new.cfm?id=45075" xr:uid="{25831DB1-6618-4999-A831-C87578181EC4}"/>
    <hyperlink ref="E219" r:id="rId881" display="http://www.usharbormaster.com/secure/auxview.cfm?recordid=45081" xr:uid="{A58A3BA6-2940-4BC5-AC37-81F32DDE2062}"/>
    <hyperlink ref="F219" r:id="rId882" display="http://maps.google.com/?output=embed&amp;q=43.46361111,-70.35694444" xr:uid="{F6733BC3-4955-4DCF-A0A7-AE3369FB185A}"/>
    <hyperlink ref="G219" r:id="rId883" display="http://maps.google.com/?output=embed&amp;q=43.46361111,-70.35694444" xr:uid="{8931314B-C422-4B05-AC1D-86B61890DE28}"/>
    <hyperlink ref="P219" r:id="rId884" display="http://www.usharbormaster.com/secure/AuxAidReport_new.cfm?id=45081" xr:uid="{C5B97959-C0BA-4CD5-9BE0-888A99FFD710}"/>
    <hyperlink ref="E220" r:id="rId885" display="http://www.usharbormaster.com/secure/auxview.cfm?recordid=45079" xr:uid="{63470EAA-DA33-4419-801C-07214139152A}"/>
    <hyperlink ref="F220" r:id="rId886" display="http://maps.google.com/?output=embed&amp;q=43.38694444,-70.41000000" xr:uid="{F353119C-829C-40E2-B00A-9030776D5845}"/>
    <hyperlink ref="G220" r:id="rId887" display="http://maps.google.com/?output=embed&amp;q=43.38694444,-70.41000000" xr:uid="{433B5ED1-E201-46AE-86E6-2A2E8B2F48CF}"/>
    <hyperlink ref="P220" r:id="rId888" display="http://www.usharbormaster.com/secure/AuxAidReport_new.cfm?id=45079" xr:uid="{A70323BB-7D05-4F13-BC65-5A59E29F64D3}"/>
    <hyperlink ref="E221" r:id="rId889" display="http://www.usharbormaster.com/secure/auxview.cfm?recordid=45080" xr:uid="{28122205-6904-471F-AB16-A7B4BA2773A0}"/>
    <hyperlink ref="F221" r:id="rId890" display="http://maps.google.com/?output=embed&amp;q=43.65194444,-70.11805556" xr:uid="{B119D025-8634-428A-A5B7-A44400F80218}"/>
    <hyperlink ref="G221" r:id="rId891" display="http://maps.google.com/?output=embed&amp;q=43.65194444,-70.11805556" xr:uid="{9CAA3B6A-41EA-4938-B0F0-6B10440F6755}"/>
    <hyperlink ref="P221" r:id="rId892" display="http://www.usharbormaster.com/secure/AuxAidReport_new.cfm?id=45080" xr:uid="{2C437D2F-8203-44C8-B4E3-ECEAA23755AA}"/>
    <hyperlink ref="E222" r:id="rId893" display="http://www.usharbormaster.com/secure/auxview.cfm?recordid=45103" xr:uid="{60DEBCD1-CCEE-46C6-A8B4-909B741BCF35}"/>
    <hyperlink ref="F222" r:id="rId894" display="http://maps.google.com/?output=embed&amp;q=43.46694444,-70.36000000" xr:uid="{1814BF45-9B83-4C49-A327-858136B10C6E}"/>
    <hyperlink ref="G222" r:id="rId895" display="http://maps.google.com/?output=embed&amp;q=43.46694444,-70.36000000" xr:uid="{6D26C6D2-58D1-4330-90AC-27F7EADA3691}"/>
    <hyperlink ref="P222" r:id="rId896" display="http://www.usharbormaster.com/secure/AuxAidReport_new.cfm?id=45103" xr:uid="{EE0F8D44-C98D-4536-ABE5-1C0EE51557BD}"/>
    <hyperlink ref="E223" r:id="rId897" display="http://www.usharbormaster.com/secure/auxview.cfm?recordid=45053" xr:uid="{59D5D57A-83D2-4EC8-90D2-EE33BFDF0416}"/>
    <hyperlink ref="F223" r:id="rId898" display="http://maps.google.com/?output=embed&amp;q=43.46972222,-70.35083333" xr:uid="{EBA579EB-A090-483C-A84A-3440B6E64734}"/>
    <hyperlink ref="G223" r:id="rId899" display="http://maps.google.com/?output=embed&amp;q=43.46972222,-70.35083333" xr:uid="{D20DC1ED-B727-4CF7-B79A-D0252957080C}"/>
    <hyperlink ref="P223" r:id="rId900" display="http://www.usharbormaster.com/secure/AuxAidReport_new.cfm?id=45053" xr:uid="{0EFF336F-1572-45B3-8601-B87DAC037E71}"/>
    <hyperlink ref="E224" r:id="rId901" display="http://www.usharbormaster.com/secure/auxview.cfm?recordid=45054" xr:uid="{18A0D453-311A-4E20-85F8-2BE71AE576F1}"/>
    <hyperlink ref="F224" r:id="rId902" display="http://maps.google.com/?output=embed&amp;q=43.47027778,-70.34972222" xr:uid="{86909566-66D9-454F-8AE4-A2C1175A2113}"/>
    <hyperlink ref="G224" r:id="rId903" display="http://maps.google.com/?output=embed&amp;q=43.47027778,-70.34972222" xr:uid="{4F3AB03E-6416-4722-AD0C-04835CB333B9}"/>
    <hyperlink ref="P224" r:id="rId904" display="http://www.usharbormaster.com/secure/AuxAidReport_new.cfm?id=45054" xr:uid="{CF978535-79FC-42FF-9A30-A77AC5AA0A00}"/>
    <hyperlink ref="E225" r:id="rId905" display="http://www.usharbormaster.com/secure/auxview.cfm?recordid=45055" xr:uid="{D38DDEEF-A050-4F5D-89F6-DD486035377B}"/>
    <hyperlink ref="F225" r:id="rId906" display="http://maps.google.com/?output=embed&amp;q=43.46944444,-70.35027778" xr:uid="{34D8A5E6-8F06-4AB4-8403-B115038781B0}"/>
    <hyperlink ref="G225" r:id="rId907" display="http://maps.google.com/?output=embed&amp;q=43.46944444,-70.35027778" xr:uid="{59C73BE6-FF5E-4484-848B-66D572A1704F}"/>
    <hyperlink ref="P225" r:id="rId908" display="http://www.usharbormaster.com/secure/AuxAidReport_new.cfm?id=45055" xr:uid="{A1D7D3CD-368D-4DAF-91AA-2F6C73DA6D25}"/>
    <hyperlink ref="E226" r:id="rId909" display="http://www.usharbormaster.com/secure/auxview.cfm?recordid=45056" xr:uid="{F59C2B27-3DED-401B-BD16-F5D30F3F3AA9}"/>
    <hyperlink ref="F226" r:id="rId910" display="http://maps.google.com/?output=embed&amp;q=43.47000000,-70.34944444" xr:uid="{F0EF8AE0-EBB9-41AC-8B2D-4609743E6EB5}"/>
    <hyperlink ref="G226" r:id="rId911" display="http://maps.google.com/?output=embed&amp;q=43.47000000,-70.34944444" xr:uid="{A46C7046-3CFA-4B91-AF20-C3EE1F2ADBDB}"/>
    <hyperlink ref="P226" r:id="rId912" display="http://www.usharbormaster.com/secure/AuxAidReport_new.cfm?id=45056" xr:uid="{D303796E-C56F-47EE-9BA2-ADF0CFB1A275}"/>
    <hyperlink ref="E227" r:id="rId913" display="http://www.usharbormaster.com/secure/auxview.cfm?recordid=45078" xr:uid="{4A849CA8-9DD5-4751-9376-A29452EE09DA}"/>
    <hyperlink ref="F227" r:id="rId914" display="http://maps.google.com/?output=embed&amp;q=43.46972222,-70.35694444" xr:uid="{BD9891F5-F765-45D4-9D64-8B854BFFEB54}"/>
    <hyperlink ref="G227" r:id="rId915" display="http://maps.google.com/?output=embed&amp;q=43.46972222,-70.35694444" xr:uid="{2CDF208E-EAEA-4E47-8263-CEB177F46031}"/>
    <hyperlink ref="P227" r:id="rId916" display="http://www.usharbormaster.com/secure/AuxAidReport_new.cfm?id=45078" xr:uid="{DEC3F3CB-DFF3-4FFB-9025-1A92465DCFBC}"/>
    <hyperlink ref="E228" r:id="rId917" display="http://www.usharbormaster.com/secure/auxview.cfm?recordid=45057" xr:uid="{F0EC253F-B3E5-46B5-A15F-95DEAA6C3D77}"/>
    <hyperlink ref="F228" r:id="rId918" display="http://maps.google.com/?output=embed&amp;q=43.45500000,-70.33638889" xr:uid="{DE79E8C2-85D3-4105-93A8-47C79CA2EF77}"/>
    <hyperlink ref="G228" r:id="rId919" display="http://maps.google.com/?output=embed&amp;q=43.45500000,-70.33638889" xr:uid="{118EF755-988E-40B3-BDCE-B6A1F9A35A13}"/>
    <hyperlink ref="P228" r:id="rId920" display="http://www.usharbormaster.com/secure/AuxAidReport_new.cfm?id=45057" xr:uid="{FC52F554-00CF-46AE-9C84-CF90F5B748FD}"/>
    <hyperlink ref="E229" r:id="rId921" display="http://www.usharbormaster.com/secure/auxview.cfm?recordid=45058" xr:uid="{750D4735-6C77-40DA-ABD4-EB5DC060BEF3}"/>
    <hyperlink ref="F229" r:id="rId922" display="http://maps.google.com/?output=embed&amp;q=43.45500000,-70.33250000" xr:uid="{58059569-EC68-452F-959C-7039BD002AED}"/>
    <hyperlink ref="G229" r:id="rId923" display="http://maps.google.com/?output=embed&amp;q=43.45500000,-70.33250000" xr:uid="{F131F14F-0923-47A4-B66E-33ECDEC5ADA1}"/>
    <hyperlink ref="P229" r:id="rId924" display="http://www.usharbormaster.com/secure/AuxAidReport_new.cfm?id=45058" xr:uid="{02ECA8DE-88C5-410B-89DB-75CEFF5268CE}"/>
    <hyperlink ref="E230" r:id="rId925" display="http://www.usharbormaster.com/secure/auxview.cfm?recordid=44590" xr:uid="{D3B4ECB8-D62B-4610-AB72-204032B37CD2}"/>
    <hyperlink ref="F230" r:id="rId926" display="http://maps.google.com/?output=embed&amp;q=43.81400361,-69.98189361" xr:uid="{A70FF456-4DD4-46BE-BD06-F0B720E3E288}"/>
    <hyperlink ref="G230" r:id="rId927" display="http://maps.google.com/?output=embed&amp;q=43.81400361,-69.98189361" xr:uid="{06FB6E25-9DF6-42BC-9C3B-2645290FE8B2}"/>
    <hyperlink ref="P230" r:id="rId928" display="http://www.usharbormaster.com/secure/AuxAidReport_new.cfm?id=44590" xr:uid="{EC8F454D-226A-49AC-9C9C-405AD0D0F597}"/>
    <hyperlink ref="E231" r:id="rId929" display="http://www.usharbormaster.com/secure/auxview.cfm?recordid=44591" xr:uid="{975ED2FF-0ECF-401E-8D8F-CFDC94F2FA0E}"/>
    <hyperlink ref="F231" r:id="rId930" display="http://maps.google.com/?output=embed&amp;q=43.81484389,-69.98009972" xr:uid="{A7FD1001-050F-45EA-8FCA-F21309FC1A46}"/>
    <hyperlink ref="G231" r:id="rId931" display="http://maps.google.com/?output=embed&amp;q=43.81484389,-69.98009972" xr:uid="{7FFC619E-B1BD-4131-B8CA-A4B4BFAEC293}"/>
    <hyperlink ref="P231" r:id="rId932" display="http://www.usharbormaster.com/secure/AuxAidReport_new.cfm?id=44591" xr:uid="{83627536-1C4C-4673-85E0-F7C4F7BB45B7}"/>
    <hyperlink ref="E232" r:id="rId933" display="http://www.usharbormaster.com/secure/auxview.cfm?recordid=44592" xr:uid="{92BA7FB2-73CE-41E6-B425-CE4A4322DEB8}"/>
    <hyperlink ref="F232" r:id="rId934" display="http://maps.google.com/?output=embed&amp;q=43.81328778,-69.98133083" xr:uid="{F4E7841F-1D7F-46F0-B745-74CEF864482E}"/>
    <hyperlink ref="G232" r:id="rId935" display="http://maps.google.com/?output=embed&amp;q=43.81328778,-69.98133083" xr:uid="{22DD43E4-599B-4942-BE39-39281C661660}"/>
    <hyperlink ref="P232" r:id="rId936" display="http://www.usharbormaster.com/secure/AuxAidReport_new.cfm?id=44592" xr:uid="{F6D6F81F-454F-46B7-94A0-8A1EE08DD076}"/>
    <hyperlink ref="E233" r:id="rId937" display="http://www.usharbormaster.com/secure/auxview.cfm?recordid=44593" xr:uid="{0C0CCE8B-996E-411A-A4F4-C93A1FEFF9C6}"/>
    <hyperlink ref="F233" r:id="rId938" display="http://maps.google.com/?output=embed&amp;q=43.81415278,-69.97949389" xr:uid="{C878F8E7-78F7-4191-B323-4878B3CB7E47}"/>
    <hyperlink ref="G233" r:id="rId939" display="http://maps.google.com/?output=embed&amp;q=43.81415278,-69.97949389" xr:uid="{188162DE-CBAE-4D21-BA47-D6AB1713DCC7}"/>
    <hyperlink ref="P233" r:id="rId940" display="http://www.usharbormaster.com/secure/AuxAidReport_new.cfm?id=44593" xr:uid="{36774B09-7C70-40B2-9DBD-7C019EC56593}"/>
    <hyperlink ref="E234" r:id="rId941" display="http://www.usharbormaster.com/secure/auxview.cfm?recordid=30059" xr:uid="{B284DD08-E3C2-4B3D-B400-E97EC7E14A6A}"/>
    <hyperlink ref="F234" r:id="rId942" display="http://maps.google.com/?output=embed&amp;q=43.99605556,-69.66397222" xr:uid="{E311C3CD-F9F2-42DF-B58E-1F9B5C8B58F2}"/>
    <hyperlink ref="G234" r:id="rId943" display="http://maps.google.com/?output=embed&amp;q=43.99605556,-69.66397222" xr:uid="{FE7B6F26-B274-4549-B0FB-6565C8777226}"/>
    <hyperlink ref="P234" r:id="rId944" display="http://www.usharbormaster.com/secure/AuxAidReport_new.cfm?id=30059" xr:uid="{F302CE6B-2AF6-4145-8485-F98BAD309828}"/>
    <hyperlink ref="E235" r:id="rId945" display="http://www.usharbormaster.com/secure/auxview.cfm?recordid=30060" xr:uid="{58E1BD74-F48F-45C6-9800-0D1B624E451B}"/>
    <hyperlink ref="F235" r:id="rId946" display="http://maps.google.com/?output=embed&amp;q=43.99780556,-69.66450000" xr:uid="{47D17028-DD0B-4EB5-8DF1-1EB1978588CC}"/>
    <hyperlink ref="G235" r:id="rId947" display="http://maps.google.com/?output=embed&amp;q=43.99780556,-69.66450000" xr:uid="{977943F8-3480-45A9-BE7E-74DA3090E9D6}"/>
    <hyperlink ref="P235" r:id="rId948" display="http://www.usharbormaster.com/secure/AuxAidReport_new.cfm?id=30060" xr:uid="{3B334B77-2DD8-4D41-ACAB-AFEC1BC87890}"/>
    <hyperlink ref="E236" r:id="rId949" display="http://www.usharbormaster.com/secure/auxview.cfm?recordid=30061" xr:uid="{33E06B80-032E-4308-B723-ECC97C7E3411}"/>
    <hyperlink ref="F236" r:id="rId950" display="http://maps.google.com/?output=embed&amp;q=43.99638889,-69.66277778" xr:uid="{C80B78A2-EFBA-479C-9AA6-496B1B599A27}"/>
    <hyperlink ref="G236" r:id="rId951" display="http://maps.google.com/?output=embed&amp;q=43.99638889,-69.66277778" xr:uid="{1A23B51C-415F-49A8-9D3A-D6899BE083CA}"/>
    <hyperlink ref="P236" r:id="rId952" display="http://www.usharbormaster.com/secure/AuxAidReport_new.cfm?id=30061" xr:uid="{E8EFCAA6-4587-4F72-A52B-CDD92557BEA0}"/>
    <hyperlink ref="E237" r:id="rId953" display="http://www.usharbormaster.com/secure/auxview.cfm?recordid=30062" xr:uid="{38E6D7E4-405B-49B3-897B-BDD822839788}"/>
    <hyperlink ref="F237" r:id="rId954" display="http://maps.google.com/?output=embed&amp;q=43.99777778,-69.66111111" xr:uid="{AA795C61-C013-4E72-BB4E-307CE9F5AFB5}"/>
    <hyperlink ref="G237" r:id="rId955" display="http://maps.google.com/?output=embed&amp;q=43.99777778,-69.66111111" xr:uid="{EDBDB1A3-9E12-4977-875D-C57344E60282}"/>
    <hyperlink ref="P237" r:id="rId956" display="http://www.usharbormaster.com/secure/AuxAidReport_new.cfm?id=30062" xr:uid="{F1859DEC-D7CD-4F1F-86F0-D70F5D9FDA73}"/>
  </hyperlinks>
  <pageMargins left="0.7" right="0.7" top="0.75" bottom="0.75" header="0.3" footer="0.3"/>
  <drawing r:id="rId95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AB3D4-3024-4F0C-91C2-87A24BF69EF0}">
  <dimension ref="A1:Q237"/>
  <sheetViews>
    <sheetView tabSelected="1" workbookViewId="0">
      <selection activeCell="E1" sqref="E1:K1"/>
    </sheetView>
  </sheetViews>
  <sheetFormatPr defaultRowHeight="14.4" x14ac:dyDescent="0.3"/>
  <sheetData>
    <row r="1" spans="1:17" x14ac:dyDescent="0.3">
      <c r="E1">
        <f>COUNTA(A3:A500)</f>
        <v>235</v>
      </c>
      <c r="F1">
        <f>E1/3</f>
        <v>78.333333333333329</v>
      </c>
      <c r="G1">
        <v>79</v>
      </c>
      <c r="J1">
        <f>COUNTIF(J3:J500,"Yes")</f>
        <v>88</v>
      </c>
    </row>
    <row r="2" spans="1:17" ht="28.8" x14ac:dyDescent="0.3">
      <c r="A2" s="267" t="s">
        <v>729</v>
      </c>
      <c r="B2" s="267" t="s">
        <v>730</v>
      </c>
      <c r="C2" s="267" t="s">
        <v>731</v>
      </c>
      <c r="D2" s="267" t="s">
        <v>732</v>
      </c>
      <c r="E2" s="267" t="s">
        <v>681</v>
      </c>
      <c r="F2" s="267" t="s">
        <v>721</v>
      </c>
      <c r="G2" s="267" t="s">
        <v>722</v>
      </c>
      <c r="H2" s="267" t="s">
        <v>723</v>
      </c>
      <c r="I2" s="267" t="s">
        <v>724</v>
      </c>
      <c r="J2" s="267" t="s">
        <v>725</v>
      </c>
      <c r="K2" s="267" t="s">
        <v>733</v>
      </c>
      <c r="L2" s="267" t="s">
        <v>682</v>
      </c>
      <c r="M2" s="267" t="s">
        <v>734</v>
      </c>
      <c r="N2" s="267" t="s">
        <v>735</v>
      </c>
      <c r="O2" s="267" t="s">
        <v>726</v>
      </c>
      <c r="P2" s="267" t="s">
        <v>736</v>
      </c>
      <c r="Q2" s="266"/>
    </row>
    <row r="3" spans="1:17" ht="57.6" x14ac:dyDescent="0.3">
      <c r="A3" s="259" t="s">
        <v>737</v>
      </c>
      <c r="B3" s="268">
        <v>44849</v>
      </c>
      <c r="C3" s="260"/>
      <c r="D3" s="260" t="s">
        <v>738</v>
      </c>
      <c r="E3" s="269" t="s">
        <v>6</v>
      </c>
      <c r="F3" s="269" t="s">
        <v>7</v>
      </c>
      <c r="G3" s="269" t="s">
        <v>8</v>
      </c>
      <c r="H3" s="262" t="s">
        <v>739</v>
      </c>
      <c r="I3" s="262" t="s">
        <v>9</v>
      </c>
      <c r="J3" s="262" t="s">
        <v>18</v>
      </c>
      <c r="K3" s="262" t="s">
        <v>740</v>
      </c>
      <c r="L3" s="262" t="s">
        <v>741</v>
      </c>
      <c r="M3" s="260" t="s">
        <v>742</v>
      </c>
      <c r="N3" s="260" t="s">
        <v>743</v>
      </c>
      <c r="O3" s="262" t="s">
        <v>11</v>
      </c>
      <c r="P3" s="269" t="s">
        <v>744</v>
      </c>
      <c r="Q3" s="261"/>
    </row>
    <row r="4" spans="1:17" ht="57.6" x14ac:dyDescent="0.3">
      <c r="A4" s="259" t="s">
        <v>737</v>
      </c>
      <c r="B4" s="270">
        <v>44849</v>
      </c>
      <c r="C4" s="263"/>
      <c r="D4" s="263" t="s">
        <v>745</v>
      </c>
      <c r="E4" s="271" t="s">
        <v>12</v>
      </c>
      <c r="F4" s="271" t="s">
        <v>13</v>
      </c>
      <c r="G4" s="271" t="s">
        <v>14</v>
      </c>
      <c r="H4" s="265" t="s">
        <v>739</v>
      </c>
      <c r="I4" s="265" t="s">
        <v>9</v>
      </c>
      <c r="J4" s="265" t="s">
        <v>10</v>
      </c>
      <c r="K4" s="265" t="s">
        <v>740</v>
      </c>
      <c r="L4" s="265" t="s">
        <v>741</v>
      </c>
      <c r="M4" s="263" t="s">
        <v>742</v>
      </c>
      <c r="N4" s="263" t="s">
        <v>743</v>
      </c>
      <c r="O4" s="265" t="s">
        <v>11</v>
      </c>
      <c r="P4" s="271" t="s">
        <v>744</v>
      </c>
      <c r="Q4" s="264"/>
    </row>
    <row r="5" spans="1:17" ht="57.6" x14ac:dyDescent="0.3">
      <c r="A5" s="259" t="s">
        <v>737</v>
      </c>
      <c r="B5" s="268">
        <v>45489</v>
      </c>
      <c r="C5" s="260"/>
      <c r="D5" s="260" t="s">
        <v>746</v>
      </c>
      <c r="E5" s="269" t="s">
        <v>15</v>
      </c>
      <c r="F5" s="269" t="s">
        <v>16</v>
      </c>
      <c r="G5" s="269" t="s">
        <v>17</v>
      </c>
      <c r="H5" s="262" t="s">
        <v>739</v>
      </c>
      <c r="I5" s="262" t="s">
        <v>9</v>
      </c>
      <c r="J5" s="262" t="s">
        <v>10</v>
      </c>
      <c r="K5" s="262" t="s">
        <v>740</v>
      </c>
      <c r="L5" s="262" t="s">
        <v>741</v>
      </c>
      <c r="M5" s="260" t="s">
        <v>742</v>
      </c>
      <c r="N5" s="260" t="s">
        <v>743</v>
      </c>
      <c r="O5" s="262" t="s">
        <v>11</v>
      </c>
      <c r="P5" s="269" t="s">
        <v>744</v>
      </c>
      <c r="Q5" s="261"/>
    </row>
    <row r="6" spans="1:17" ht="57.6" x14ac:dyDescent="0.3">
      <c r="A6" s="259" t="s">
        <v>737</v>
      </c>
      <c r="B6" s="263" t="s">
        <v>747</v>
      </c>
      <c r="C6" s="263"/>
      <c r="D6" s="263" t="s">
        <v>748</v>
      </c>
      <c r="E6" s="271" t="s">
        <v>19</v>
      </c>
      <c r="F6" s="271" t="s">
        <v>20</v>
      </c>
      <c r="G6" s="271" t="s">
        <v>21</v>
      </c>
      <c r="H6" s="265" t="s">
        <v>739</v>
      </c>
      <c r="I6" s="265" t="s">
        <v>9</v>
      </c>
      <c r="J6" s="265" t="s">
        <v>18</v>
      </c>
      <c r="K6" s="265" t="s">
        <v>740</v>
      </c>
      <c r="L6" s="265" t="s">
        <v>741</v>
      </c>
      <c r="M6" s="263" t="s">
        <v>742</v>
      </c>
      <c r="N6" s="263" t="s">
        <v>743</v>
      </c>
      <c r="O6" s="265" t="s">
        <v>11</v>
      </c>
      <c r="P6" s="271" t="s">
        <v>744</v>
      </c>
      <c r="Q6" s="264"/>
    </row>
    <row r="7" spans="1:17" ht="57.6" x14ac:dyDescent="0.3">
      <c r="A7" s="259" t="s">
        <v>737</v>
      </c>
      <c r="B7" s="260" t="s">
        <v>749</v>
      </c>
      <c r="C7" s="260"/>
      <c r="D7" s="260" t="s">
        <v>750</v>
      </c>
      <c r="E7" s="269" t="s">
        <v>22</v>
      </c>
      <c r="F7" s="269" t="s">
        <v>23</v>
      </c>
      <c r="G7" s="269" t="s">
        <v>24</v>
      </c>
      <c r="H7" s="262" t="s">
        <v>739</v>
      </c>
      <c r="I7" s="262" t="s">
        <v>9</v>
      </c>
      <c r="J7" s="262" t="s">
        <v>10</v>
      </c>
      <c r="K7" s="262" t="s">
        <v>740</v>
      </c>
      <c r="L7" s="262" t="s">
        <v>751</v>
      </c>
      <c r="M7" s="260" t="s">
        <v>752</v>
      </c>
      <c r="N7" s="260" t="s">
        <v>743</v>
      </c>
      <c r="O7" s="262" t="s">
        <v>25</v>
      </c>
      <c r="P7" s="269" t="s">
        <v>744</v>
      </c>
      <c r="Q7" s="261"/>
    </row>
    <row r="8" spans="1:17" ht="72" x14ac:dyDescent="0.3">
      <c r="A8" s="259" t="s">
        <v>737</v>
      </c>
      <c r="B8" s="270">
        <v>45489</v>
      </c>
      <c r="C8" s="263"/>
      <c r="D8" s="263" t="s">
        <v>753</v>
      </c>
      <c r="E8" s="271" t="s">
        <v>26</v>
      </c>
      <c r="F8" s="271" t="s">
        <v>27</v>
      </c>
      <c r="G8" s="271" t="s">
        <v>28</v>
      </c>
      <c r="H8" s="265" t="s">
        <v>739</v>
      </c>
      <c r="I8" s="265" t="s">
        <v>9</v>
      </c>
      <c r="J8" s="265" t="s">
        <v>10</v>
      </c>
      <c r="K8" s="265" t="s">
        <v>740</v>
      </c>
      <c r="L8" s="265" t="s">
        <v>741</v>
      </c>
      <c r="M8" s="263" t="s">
        <v>754</v>
      </c>
      <c r="N8" s="263" t="s">
        <v>755</v>
      </c>
      <c r="O8" s="265"/>
      <c r="P8" s="271" t="s">
        <v>744</v>
      </c>
      <c r="Q8" s="264"/>
    </row>
    <row r="9" spans="1:17" ht="72" x14ac:dyDescent="0.3">
      <c r="A9" s="259" t="s">
        <v>737</v>
      </c>
      <c r="B9" s="268">
        <v>45121</v>
      </c>
      <c r="C9" s="260"/>
      <c r="D9" s="260" t="s">
        <v>756</v>
      </c>
      <c r="E9" s="269" t="s">
        <v>29</v>
      </c>
      <c r="F9" s="269" t="s">
        <v>30</v>
      </c>
      <c r="G9" s="269" t="s">
        <v>31</v>
      </c>
      <c r="H9" s="262" t="s">
        <v>739</v>
      </c>
      <c r="I9" s="262" t="s">
        <v>9</v>
      </c>
      <c r="J9" s="262" t="s">
        <v>10</v>
      </c>
      <c r="K9" s="262" t="s">
        <v>740</v>
      </c>
      <c r="L9" s="262" t="s">
        <v>741</v>
      </c>
      <c r="M9" s="260" t="s">
        <v>754</v>
      </c>
      <c r="N9" s="260" t="s">
        <v>755</v>
      </c>
      <c r="O9" s="262"/>
      <c r="P9" s="269" t="s">
        <v>744</v>
      </c>
      <c r="Q9" s="261"/>
    </row>
    <row r="10" spans="1:17" ht="86.4" x14ac:dyDescent="0.3">
      <c r="A10" s="259" t="s">
        <v>737</v>
      </c>
      <c r="B10" s="263" t="s">
        <v>1262</v>
      </c>
      <c r="C10" s="263" t="s">
        <v>757</v>
      </c>
      <c r="D10" s="263" t="s">
        <v>758</v>
      </c>
      <c r="E10" s="271" t="s">
        <v>759</v>
      </c>
      <c r="F10" s="271" t="s">
        <v>760</v>
      </c>
      <c r="G10" s="271" t="s">
        <v>761</v>
      </c>
      <c r="H10" s="265" t="s">
        <v>762</v>
      </c>
      <c r="I10" s="265" t="s">
        <v>32</v>
      </c>
      <c r="J10" s="265" t="s">
        <v>10</v>
      </c>
      <c r="K10" s="265" t="s">
        <v>763</v>
      </c>
      <c r="L10" s="265" t="s">
        <v>764</v>
      </c>
      <c r="M10" s="263" t="s">
        <v>765</v>
      </c>
      <c r="N10" s="263" t="s">
        <v>755</v>
      </c>
      <c r="O10" s="265"/>
      <c r="P10" s="271" t="s">
        <v>744</v>
      </c>
      <c r="Q10" s="264"/>
    </row>
    <row r="11" spans="1:17" ht="86.4" x14ac:dyDescent="0.3">
      <c r="A11" s="259" t="s">
        <v>737</v>
      </c>
      <c r="B11" s="260" t="s">
        <v>1262</v>
      </c>
      <c r="C11" s="260" t="s">
        <v>766</v>
      </c>
      <c r="D11" s="260" t="s">
        <v>767</v>
      </c>
      <c r="E11" s="269" t="s">
        <v>768</v>
      </c>
      <c r="F11" s="269" t="s">
        <v>769</v>
      </c>
      <c r="G11" s="269" t="s">
        <v>770</v>
      </c>
      <c r="H11" s="262" t="s">
        <v>762</v>
      </c>
      <c r="I11" s="262" t="s">
        <v>32</v>
      </c>
      <c r="J11" s="262" t="s">
        <v>10</v>
      </c>
      <c r="K11" s="262" t="s">
        <v>763</v>
      </c>
      <c r="L11" s="262" t="s">
        <v>764</v>
      </c>
      <c r="M11" s="260" t="s">
        <v>765</v>
      </c>
      <c r="N11" s="260" t="s">
        <v>755</v>
      </c>
      <c r="O11" s="262"/>
      <c r="P11" s="269" t="s">
        <v>744</v>
      </c>
      <c r="Q11" s="261"/>
    </row>
    <row r="12" spans="1:17" ht="86.4" x14ac:dyDescent="0.3">
      <c r="A12" s="259" t="s">
        <v>737</v>
      </c>
      <c r="B12" s="263" t="s">
        <v>1262</v>
      </c>
      <c r="C12" s="263" t="s">
        <v>771</v>
      </c>
      <c r="D12" s="263" t="s">
        <v>772</v>
      </c>
      <c r="E12" s="271" t="s">
        <v>773</v>
      </c>
      <c r="F12" s="271" t="s">
        <v>774</v>
      </c>
      <c r="G12" s="271" t="s">
        <v>775</v>
      </c>
      <c r="H12" s="265" t="s">
        <v>762</v>
      </c>
      <c r="I12" s="265" t="s">
        <v>32</v>
      </c>
      <c r="J12" s="265" t="s">
        <v>10</v>
      </c>
      <c r="K12" s="265" t="s">
        <v>763</v>
      </c>
      <c r="L12" s="265" t="s">
        <v>764</v>
      </c>
      <c r="M12" s="263" t="s">
        <v>765</v>
      </c>
      <c r="N12" s="263" t="s">
        <v>755</v>
      </c>
      <c r="O12" s="265"/>
      <c r="P12" s="271" t="s">
        <v>744</v>
      </c>
      <c r="Q12" s="264"/>
    </row>
    <row r="13" spans="1:17" ht="86.4" x14ac:dyDescent="0.3">
      <c r="A13" s="259" t="s">
        <v>737</v>
      </c>
      <c r="B13" s="260" t="s">
        <v>1262</v>
      </c>
      <c r="C13" s="260" t="s">
        <v>776</v>
      </c>
      <c r="D13" s="260" t="s">
        <v>777</v>
      </c>
      <c r="E13" s="269" t="s">
        <v>778</v>
      </c>
      <c r="F13" s="269" t="s">
        <v>779</v>
      </c>
      <c r="G13" s="269" t="s">
        <v>780</v>
      </c>
      <c r="H13" s="262" t="s">
        <v>762</v>
      </c>
      <c r="I13" s="262" t="s">
        <v>32</v>
      </c>
      <c r="J13" s="262" t="s">
        <v>10</v>
      </c>
      <c r="K13" s="262" t="s">
        <v>763</v>
      </c>
      <c r="L13" s="262" t="s">
        <v>764</v>
      </c>
      <c r="M13" s="260" t="s">
        <v>765</v>
      </c>
      <c r="N13" s="260" t="s">
        <v>755</v>
      </c>
      <c r="O13" s="262"/>
      <c r="P13" s="269" t="s">
        <v>744</v>
      </c>
      <c r="Q13" s="261"/>
    </row>
    <row r="14" spans="1:17" ht="86.4" x14ac:dyDescent="0.3">
      <c r="A14" s="259" t="s">
        <v>737</v>
      </c>
      <c r="B14" s="263" t="s">
        <v>1263</v>
      </c>
      <c r="C14" s="263" t="s">
        <v>781</v>
      </c>
      <c r="D14" s="263" t="s">
        <v>782</v>
      </c>
      <c r="E14" s="271" t="s">
        <v>783</v>
      </c>
      <c r="F14" s="271" t="s">
        <v>784</v>
      </c>
      <c r="G14" s="271" t="s">
        <v>785</v>
      </c>
      <c r="H14" s="265" t="s">
        <v>762</v>
      </c>
      <c r="I14" s="265" t="s">
        <v>32</v>
      </c>
      <c r="J14" s="265" t="s">
        <v>10</v>
      </c>
      <c r="K14" s="265" t="s">
        <v>763</v>
      </c>
      <c r="L14" s="265" t="s">
        <v>764</v>
      </c>
      <c r="M14" s="263" t="s">
        <v>765</v>
      </c>
      <c r="N14" s="263" t="s">
        <v>755</v>
      </c>
      <c r="O14" s="265"/>
      <c r="P14" s="271" t="s">
        <v>744</v>
      </c>
      <c r="Q14" s="264"/>
    </row>
    <row r="15" spans="1:17" ht="86.4" x14ac:dyDescent="0.3">
      <c r="A15" s="259" t="s">
        <v>737</v>
      </c>
      <c r="B15" s="260" t="s">
        <v>1262</v>
      </c>
      <c r="C15" s="260" t="s">
        <v>786</v>
      </c>
      <c r="D15" s="260" t="s">
        <v>787</v>
      </c>
      <c r="E15" s="269" t="s">
        <v>788</v>
      </c>
      <c r="F15" s="269" t="s">
        <v>789</v>
      </c>
      <c r="G15" s="269" t="s">
        <v>790</v>
      </c>
      <c r="H15" s="262" t="s">
        <v>762</v>
      </c>
      <c r="I15" s="262" t="s">
        <v>32</v>
      </c>
      <c r="J15" s="262" t="s">
        <v>10</v>
      </c>
      <c r="K15" s="262" t="s">
        <v>763</v>
      </c>
      <c r="L15" s="262" t="s">
        <v>764</v>
      </c>
      <c r="M15" s="260" t="s">
        <v>765</v>
      </c>
      <c r="N15" s="260" t="s">
        <v>755</v>
      </c>
      <c r="O15" s="262"/>
      <c r="P15" s="269" t="s">
        <v>744</v>
      </c>
      <c r="Q15" s="261"/>
    </row>
    <row r="16" spans="1:17" ht="72" x14ac:dyDescent="0.3">
      <c r="A16" s="259" t="s">
        <v>737</v>
      </c>
      <c r="B16" s="263" t="s">
        <v>1262</v>
      </c>
      <c r="C16" s="263" t="s">
        <v>792</v>
      </c>
      <c r="D16" s="263" t="s">
        <v>793</v>
      </c>
      <c r="E16" s="271" t="s">
        <v>33</v>
      </c>
      <c r="F16" s="271" t="s">
        <v>34</v>
      </c>
      <c r="G16" s="271" t="s">
        <v>35</v>
      </c>
      <c r="H16" s="265" t="s">
        <v>762</v>
      </c>
      <c r="I16" s="265" t="s">
        <v>32</v>
      </c>
      <c r="J16" s="265" t="s">
        <v>10</v>
      </c>
      <c r="K16" s="265" t="s">
        <v>763</v>
      </c>
      <c r="L16" s="265" t="s">
        <v>764</v>
      </c>
      <c r="M16" s="263" t="s">
        <v>794</v>
      </c>
      <c r="N16" s="263" t="s">
        <v>755</v>
      </c>
      <c r="O16" s="265"/>
      <c r="P16" s="271" t="s">
        <v>744</v>
      </c>
      <c r="Q16" s="264"/>
    </row>
    <row r="17" spans="1:17" ht="57.6" x14ac:dyDescent="0.3">
      <c r="A17" s="259" t="s">
        <v>737</v>
      </c>
      <c r="B17" s="260" t="s">
        <v>795</v>
      </c>
      <c r="C17" s="260"/>
      <c r="D17" s="260" t="s">
        <v>796</v>
      </c>
      <c r="E17" s="269" t="s">
        <v>36</v>
      </c>
      <c r="F17" s="269" t="s">
        <v>37</v>
      </c>
      <c r="G17" s="269" t="s">
        <v>38</v>
      </c>
      <c r="H17" s="262" t="s">
        <v>739</v>
      </c>
      <c r="I17" s="262" t="s">
        <v>9</v>
      </c>
      <c r="J17" s="262" t="s">
        <v>10</v>
      </c>
      <c r="K17" s="262" t="s">
        <v>797</v>
      </c>
      <c r="L17" s="262" t="s">
        <v>798</v>
      </c>
      <c r="M17" s="260" t="s">
        <v>799</v>
      </c>
      <c r="N17" s="260" t="s">
        <v>743</v>
      </c>
      <c r="O17" s="262" t="s">
        <v>39</v>
      </c>
      <c r="P17" s="269" t="s">
        <v>744</v>
      </c>
      <c r="Q17" s="261"/>
    </row>
    <row r="18" spans="1:17" ht="72" x14ac:dyDescent="0.3">
      <c r="A18" s="259" t="s">
        <v>737</v>
      </c>
      <c r="B18" s="263" t="s">
        <v>1264</v>
      </c>
      <c r="C18" s="263"/>
      <c r="D18" s="263" t="s">
        <v>800</v>
      </c>
      <c r="E18" s="271" t="s">
        <v>40</v>
      </c>
      <c r="F18" s="271" t="s">
        <v>41</v>
      </c>
      <c r="G18" s="271" t="s">
        <v>42</v>
      </c>
      <c r="H18" s="265" t="s">
        <v>762</v>
      </c>
      <c r="I18" s="265" t="s">
        <v>32</v>
      </c>
      <c r="J18" s="265" t="s">
        <v>10</v>
      </c>
      <c r="K18" s="265" t="s">
        <v>740</v>
      </c>
      <c r="L18" s="265" t="s">
        <v>801</v>
      </c>
      <c r="M18" s="263" t="s">
        <v>802</v>
      </c>
      <c r="N18" s="263" t="s">
        <v>743</v>
      </c>
      <c r="O18" s="265" t="s">
        <v>43</v>
      </c>
      <c r="P18" s="271" t="s">
        <v>744</v>
      </c>
      <c r="Q18" s="264"/>
    </row>
    <row r="19" spans="1:17" ht="72" x14ac:dyDescent="0.3">
      <c r="A19" s="259" t="s">
        <v>737</v>
      </c>
      <c r="B19" s="260" t="s">
        <v>1264</v>
      </c>
      <c r="C19" s="260"/>
      <c r="D19" s="260" t="s">
        <v>803</v>
      </c>
      <c r="E19" s="269" t="s">
        <v>44</v>
      </c>
      <c r="F19" s="269" t="s">
        <v>45</v>
      </c>
      <c r="G19" s="269" t="s">
        <v>46</v>
      </c>
      <c r="H19" s="262" t="s">
        <v>762</v>
      </c>
      <c r="I19" s="262" t="s">
        <v>32</v>
      </c>
      <c r="J19" s="262" t="s">
        <v>10</v>
      </c>
      <c r="K19" s="262" t="s">
        <v>740</v>
      </c>
      <c r="L19" s="262" t="s">
        <v>801</v>
      </c>
      <c r="M19" s="260" t="s">
        <v>802</v>
      </c>
      <c r="N19" s="260" t="s">
        <v>743</v>
      </c>
      <c r="O19" s="262" t="s">
        <v>43</v>
      </c>
      <c r="P19" s="269" t="s">
        <v>744</v>
      </c>
      <c r="Q19" s="261"/>
    </row>
    <row r="20" spans="1:17" ht="72" x14ac:dyDescent="0.3">
      <c r="A20" s="259" t="s">
        <v>737</v>
      </c>
      <c r="B20" s="263" t="s">
        <v>804</v>
      </c>
      <c r="C20" s="263"/>
      <c r="D20" s="263" t="s">
        <v>805</v>
      </c>
      <c r="E20" s="271" t="s">
        <v>47</v>
      </c>
      <c r="F20" s="271" t="s">
        <v>48</v>
      </c>
      <c r="G20" s="271" t="s">
        <v>49</v>
      </c>
      <c r="H20" s="265" t="s">
        <v>762</v>
      </c>
      <c r="I20" s="265" t="s">
        <v>32</v>
      </c>
      <c r="J20" s="265" t="s">
        <v>10</v>
      </c>
      <c r="K20" s="265" t="s">
        <v>740</v>
      </c>
      <c r="L20" s="265" t="s">
        <v>801</v>
      </c>
      <c r="M20" s="263" t="s">
        <v>806</v>
      </c>
      <c r="N20" s="263" t="s">
        <v>743</v>
      </c>
      <c r="O20" s="265" t="s">
        <v>43</v>
      </c>
      <c r="P20" s="271" t="s">
        <v>744</v>
      </c>
      <c r="Q20" s="264"/>
    </row>
    <row r="21" spans="1:17" ht="72" x14ac:dyDescent="0.3">
      <c r="A21" s="259" t="s">
        <v>737</v>
      </c>
      <c r="B21" s="260" t="s">
        <v>1264</v>
      </c>
      <c r="C21" s="260"/>
      <c r="D21" s="260" t="s">
        <v>807</v>
      </c>
      <c r="E21" s="269" t="s">
        <v>50</v>
      </c>
      <c r="F21" s="269" t="s">
        <v>51</v>
      </c>
      <c r="G21" s="269" t="s">
        <v>52</v>
      </c>
      <c r="H21" s="262" t="s">
        <v>762</v>
      </c>
      <c r="I21" s="262" t="s">
        <v>32</v>
      </c>
      <c r="J21" s="262" t="s">
        <v>10</v>
      </c>
      <c r="K21" s="262" t="s">
        <v>740</v>
      </c>
      <c r="L21" s="262" t="s">
        <v>801</v>
      </c>
      <c r="M21" s="260" t="s">
        <v>802</v>
      </c>
      <c r="N21" s="260" t="s">
        <v>743</v>
      </c>
      <c r="O21" s="262" t="s">
        <v>43</v>
      </c>
      <c r="P21" s="269" t="s">
        <v>744</v>
      </c>
      <c r="Q21" s="261"/>
    </row>
    <row r="22" spans="1:17" ht="86.4" x14ac:dyDescent="0.3">
      <c r="A22" s="259" t="s">
        <v>737</v>
      </c>
      <c r="B22" s="270">
        <v>44908</v>
      </c>
      <c r="C22" s="263"/>
      <c r="D22" s="263" t="s">
        <v>808</v>
      </c>
      <c r="E22" s="271" t="s">
        <v>53</v>
      </c>
      <c r="F22" s="271" t="s">
        <v>54</v>
      </c>
      <c r="G22" s="271" t="s">
        <v>55</v>
      </c>
      <c r="H22" s="265" t="s">
        <v>809</v>
      </c>
      <c r="I22" s="265" t="s">
        <v>9</v>
      </c>
      <c r="J22" s="265" t="s">
        <v>18</v>
      </c>
      <c r="K22" s="265" t="s">
        <v>740</v>
      </c>
      <c r="L22" s="265" t="s">
        <v>801</v>
      </c>
      <c r="M22" s="263" t="s">
        <v>810</v>
      </c>
      <c r="N22" s="263" t="s">
        <v>755</v>
      </c>
      <c r="O22" s="265"/>
      <c r="P22" s="271" t="s">
        <v>744</v>
      </c>
      <c r="Q22" s="264"/>
    </row>
    <row r="23" spans="1:17" ht="100.8" x14ac:dyDescent="0.3">
      <c r="A23" s="259" t="s">
        <v>737</v>
      </c>
      <c r="B23" s="260" t="s">
        <v>811</v>
      </c>
      <c r="C23" s="260" t="s">
        <v>812</v>
      </c>
      <c r="D23" s="260" t="s">
        <v>813</v>
      </c>
      <c r="E23" s="269" t="s">
        <v>56</v>
      </c>
      <c r="F23" s="269" t="s">
        <v>57</v>
      </c>
      <c r="G23" s="269" t="s">
        <v>58</v>
      </c>
      <c r="H23" s="262" t="s">
        <v>739</v>
      </c>
      <c r="I23" s="262" t="s">
        <v>32</v>
      </c>
      <c r="J23" s="262" t="s">
        <v>10</v>
      </c>
      <c r="K23" s="262" t="s">
        <v>763</v>
      </c>
      <c r="L23" s="262" t="s">
        <v>814</v>
      </c>
      <c r="M23" s="260" t="s">
        <v>815</v>
      </c>
      <c r="N23" s="260" t="s">
        <v>743</v>
      </c>
      <c r="O23" s="262" t="s">
        <v>59</v>
      </c>
      <c r="P23" s="269" t="s">
        <v>744</v>
      </c>
      <c r="Q23" s="261"/>
    </row>
    <row r="24" spans="1:17" ht="57.6" x14ac:dyDescent="0.3">
      <c r="A24" s="259" t="s">
        <v>737</v>
      </c>
      <c r="B24" s="263" t="s">
        <v>1265</v>
      </c>
      <c r="C24" s="263"/>
      <c r="D24" s="263" t="s">
        <v>816</v>
      </c>
      <c r="E24" s="271" t="s">
        <v>60</v>
      </c>
      <c r="F24" s="271" t="s">
        <v>61</v>
      </c>
      <c r="G24" s="271" t="s">
        <v>62</v>
      </c>
      <c r="H24" s="265" t="s">
        <v>739</v>
      </c>
      <c r="I24" s="265" t="s">
        <v>9</v>
      </c>
      <c r="J24" s="265" t="s">
        <v>10</v>
      </c>
      <c r="K24" s="265" t="s">
        <v>740</v>
      </c>
      <c r="L24" s="265" t="s">
        <v>801</v>
      </c>
      <c r="M24" s="263" t="s">
        <v>817</v>
      </c>
      <c r="N24" s="263" t="s">
        <v>743</v>
      </c>
      <c r="O24" s="265" t="s">
        <v>63</v>
      </c>
      <c r="P24" s="271" t="s">
        <v>744</v>
      </c>
      <c r="Q24" s="264"/>
    </row>
    <row r="25" spans="1:17" ht="57.6" x14ac:dyDescent="0.3">
      <c r="A25" s="259" t="s">
        <v>737</v>
      </c>
      <c r="B25" s="260" t="s">
        <v>1265</v>
      </c>
      <c r="C25" s="260"/>
      <c r="D25" s="260" t="s">
        <v>818</v>
      </c>
      <c r="E25" s="269" t="s">
        <v>64</v>
      </c>
      <c r="F25" s="269" t="s">
        <v>65</v>
      </c>
      <c r="G25" s="269" t="s">
        <v>66</v>
      </c>
      <c r="H25" s="262" t="s">
        <v>739</v>
      </c>
      <c r="I25" s="262" t="s">
        <v>9</v>
      </c>
      <c r="J25" s="262" t="s">
        <v>10</v>
      </c>
      <c r="K25" s="262" t="s">
        <v>740</v>
      </c>
      <c r="L25" s="262" t="s">
        <v>801</v>
      </c>
      <c r="M25" s="260" t="s">
        <v>817</v>
      </c>
      <c r="N25" s="260" t="s">
        <v>743</v>
      </c>
      <c r="O25" s="262" t="s">
        <v>63</v>
      </c>
      <c r="P25" s="269" t="s">
        <v>744</v>
      </c>
      <c r="Q25" s="261"/>
    </row>
    <row r="26" spans="1:17" ht="57.6" x14ac:dyDescent="0.3">
      <c r="A26" s="259" t="s">
        <v>737</v>
      </c>
      <c r="B26" s="263" t="s">
        <v>1265</v>
      </c>
      <c r="C26" s="263"/>
      <c r="D26" s="263" t="s">
        <v>819</v>
      </c>
      <c r="E26" s="271" t="s">
        <v>67</v>
      </c>
      <c r="F26" s="271" t="s">
        <v>68</v>
      </c>
      <c r="G26" s="271" t="s">
        <v>69</v>
      </c>
      <c r="H26" s="265" t="s">
        <v>739</v>
      </c>
      <c r="I26" s="265" t="s">
        <v>9</v>
      </c>
      <c r="J26" s="265" t="s">
        <v>10</v>
      </c>
      <c r="K26" s="265" t="s">
        <v>740</v>
      </c>
      <c r="L26" s="265" t="s">
        <v>801</v>
      </c>
      <c r="M26" s="263" t="s">
        <v>817</v>
      </c>
      <c r="N26" s="263" t="s">
        <v>743</v>
      </c>
      <c r="O26" s="265" t="s">
        <v>63</v>
      </c>
      <c r="P26" s="271" t="s">
        <v>744</v>
      </c>
      <c r="Q26" s="264"/>
    </row>
    <row r="27" spans="1:17" ht="57.6" x14ac:dyDescent="0.3">
      <c r="A27" s="259" t="s">
        <v>737</v>
      </c>
      <c r="B27" s="260" t="s">
        <v>1265</v>
      </c>
      <c r="C27" s="260"/>
      <c r="D27" s="260" t="s">
        <v>820</v>
      </c>
      <c r="E27" s="269" t="s">
        <v>70</v>
      </c>
      <c r="F27" s="269" t="s">
        <v>71</v>
      </c>
      <c r="G27" s="269" t="s">
        <v>72</v>
      </c>
      <c r="H27" s="262" t="s">
        <v>739</v>
      </c>
      <c r="I27" s="262" t="s">
        <v>9</v>
      </c>
      <c r="J27" s="262" t="s">
        <v>10</v>
      </c>
      <c r="K27" s="262" t="s">
        <v>740</v>
      </c>
      <c r="L27" s="262" t="s">
        <v>801</v>
      </c>
      <c r="M27" s="260" t="s">
        <v>817</v>
      </c>
      <c r="N27" s="260" t="s">
        <v>743</v>
      </c>
      <c r="O27" s="262" t="s">
        <v>63</v>
      </c>
      <c r="P27" s="269" t="s">
        <v>744</v>
      </c>
      <c r="Q27" s="261"/>
    </row>
    <row r="28" spans="1:17" ht="43.2" x14ac:dyDescent="0.3">
      <c r="A28" s="259" t="s">
        <v>737</v>
      </c>
      <c r="B28" s="270">
        <v>45121</v>
      </c>
      <c r="C28" s="263" t="s">
        <v>821</v>
      </c>
      <c r="D28" s="263" t="s">
        <v>822</v>
      </c>
      <c r="E28" s="271" t="s">
        <v>74</v>
      </c>
      <c r="F28" s="271" t="s">
        <v>75</v>
      </c>
      <c r="G28" s="271" t="s">
        <v>76</v>
      </c>
      <c r="H28" s="265" t="s">
        <v>823</v>
      </c>
      <c r="I28" s="265" t="s">
        <v>32</v>
      </c>
      <c r="J28" s="265" t="s">
        <v>18</v>
      </c>
      <c r="K28" s="265" t="s">
        <v>824</v>
      </c>
      <c r="L28" s="265" t="s">
        <v>741</v>
      </c>
      <c r="M28" s="263" t="s">
        <v>825</v>
      </c>
      <c r="N28" s="263" t="s">
        <v>755</v>
      </c>
      <c r="O28" s="265"/>
      <c r="P28" s="271" t="s">
        <v>744</v>
      </c>
      <c r="Q28" s="264"/>
    </row>
    <row r="29" spans="1:17" ht="57.6" x14ac:dyDescent="0.3">
      <c r="A29" s="259" t="s">
        <v>737</v>
      </c>
      <c r="B29" s="260" t="s">
        <v>1266</v>
      </c>
      <c r="C29" s="260"/>
      <c r="D29" s="260" t="s">
        <v>826</v>
      </c>
      <c r="E29" s="269" t="s">
        <v>727</v>
      </c>
      <c r="F29" s="269" t="s">
        <v>77</v>
      </c>
      <c r="G29" s="269" t="s">
        <v>78</v>
      </c>
      <c r="H29" s="262" t="s">
        <v>739</v>
      </c>
      <c r="I29" s="262" t="s">
        <v>9</v>
      </c>
      <c r="J29" s="262" t="s">
        <v>10</v>
      </c>
      <c r="K29" s="262" t="s">
        <v>740</v>
      </c>
      <c r="L29" s="262" t="s">
        <v>827</v>
      </c>
      <c r="M29" s="260" t="s">
        <v>828</v>
      </c>
      <c r="N29" s="260" t="s">
        <v>743</v>
      </c>
      <c r="O29" s="262" t="s">
        <v>79</v>
      </c>
      <c r="P29" s="269" t="s">
        <v>744</v>
      </c>
      <c r="Q29" s="261"/>
    </row>
    <row r="30" spans="1:17" ht="57.6" x14ac:dyDescent="0.3">
      <c r="A30" s="259" t="s">
        <v>737</v>
      </c>
      <c r="B30" s="270">
        <v>44849</v>
      </c>
      <c r="C30" s="263"/>
      <c r="D30" s="263" t="s">
        <v>829</v>
      </c>
      <c r="E30" s="271" t="s">
        <v>80</v>
      </c>
      <c r="F30" s="271" t="s">
        <v>81</v>
      </c>
      <c r="G30" s="271" t="s">
        <v>82</v>
      </c>
      <c r="H30" s="265" t="s">
        <v>739</v>
      </c>
      <c r="I30" s="265" t="s">
        <v>9</v>
      </c>
      <c r="J30" s="265" t="s">
        <v>18</v>
      </c>
      <c r="K30" s="265" t="s">
        <v>740</v>
      </c>
      <c r="L30" s="265" t="s">
        <v>741</v>
      </c>
      <c r="M30" s="263" t="s">
        <v>742</v>
      </c>
      <c r="N30" s="263" t="s">
        <v>743</v>
      </c>
      <c r="O30" s="265" t="s">
        <v>11</v>
      </c>
      <c r="P30" s="271" t="s">
        <v>744</v>
      </c>
      <c r="Q30" s="264"/>
    </row>
    <row r="31" spans="1:17" ht="57.6" x14ac:dyDescent="0.3">
      <c r="A31" s="259" t="s">
        <v>737</v>
      </c>
      <c r="B31" s="260" t="s">
        <v>830</v>
      </c>
      <c r="C31" s="260"/>
      <c r="D31" s="260" t="s">
        <v>831</v>
      </c>
      <c r="E31" s="269" t="s">
        <v>83</v>
      </c>
      <c r="F31" s="269" t="s">
        <v>84</v>
      </c>
      <c r="G31" s="269" t="s">
        <v>85</v>
      </c>
      <c r="H31" s="262" t="s">
        <v>739</v>
      </c>
      <c r="I31" s="262" t="s">
        <v>9</v>
      </c>
      <c r="J31" s="262" t="s">
        <v>10</v>
      </c>
      <c r="K31" s="262" t="s">
        <v>740</v>
      </c>
      <c r="L31" s="262" t="s">
        <v>801</v>
      </c>
      <c r="M31" s="260" t="s">
        <v>817</v>
      </c>
      <c r="N31" s="260" t="s">
        <v>743</v>
      </c>
      <c r="O31" s="262" t="s">
        <v>63</v>
      </c>
      <c r="P31" s="269" t="s">
        <v>744</v>
      </c>
      <c r="Q31" s="261"/>
    </row>
    <row r="32" spans="1:17" ht="57.6" x14ac:dyDescent="0.3">
      <c r="A32" s="259" t="s">
        <v>737</v>
      </c>
      <c r="B32" s="263" t="s">
        <v>832</v>
      </c>
      <c r="C32" s="263"/>
      <c r="D32" s="263" t="s">
        <v>833</v>
      </c>
      <c r="E32" s="271" t="s">
        <v>86</v>
      </c>
      <c r="F32" s="271" t="s">
        <v>87</v>
      </c>
      <c r="G32" s="271" t="s">
        <v>88</v>
      </c>
      <c r="H32" s="265" t="s">
        <v>739</v>
      </c>
      <c r="I32" s="265" t="s">
        <v>9</v>
      </c>
      <c r="J32" s="265" t="s">
        <v>10</v>
      </c>
      <c r="K32" s="265" t="s">
        <v>740</v>
      </c>
      <c r="L32" s="265" t="s">
        <v>801</v>
      </c>
      <c r="M32" s="263" t="s">
        <v>817</v>
      </c>
      <c r="N32" s="263" t="s">
        <v>743</v>
      </c>
      <c r="O32" s="265" t="s">
        <v>63</v>
      </c>
      <c r="P32" s="271" t="s">
        <v>744</v>
      </c>
      <c r="Q32" s="264"/>
    </row>
    <row r="33" spans="1:17" ht="57.6" x14ac:dyDescent="0.3">
      <c r="A33" s="259" t="s">
        <v>737</v>
      </c>
      <c r="B33" s="260" t="s">
        <v>830</v>
      </c>
      <c r="C33" s="260"/>
      <c r="D33" s="260" t="s">
        <v>834</v>
      </c>
      <c r="E33" s="269" t="s">
        <v>89</v>
      </c>
      <c r="F33" s="269" t="s">
        <v>90</v>
      </c>
      <c r="G33" s="269" t="s">
        <v>91</v>
      </c>
      <c r="H33" s="262" t="s">
        <v>739</v>
      </c>
      <c r="I33" s="262" t="s">
        <v>9</v>
      </c>
      <c r="J33" s="262" t="s">
        <v>10</v>
      </c>
      <c r="K33" s="262" t="s">
        <v>740</v>
      </c>
      <c r="L33" s="262" t="s">
        <v>801</v>
      </c>
      <c r="M33" s="260" t="s">
        <v>817</v>
      </c>
      <c r="N33" s="260" t="s">
        <v>743</v>
      </c>
      <c r="O33" s="262" t="s">
        <v>63</v>
      </c>
      <c r="P33" s="269" t="s">
        <v>744</v>
      </c>
      <c r="Q33" s="261"/>
    </row>
    <row r="34" spans="1:17" ht="86.4" x14ac:dyDescent="0.3">
      <c r="A34" s="259" t="s">
        <v>737</v>
      </c>
      <c r="B34" s="263" t="s">
        <v>1262</v>
      </c>
      <c r="C34" s="263" t="s">
        <v>835</v>
      </c>
      <c r="D34" s="263" t="s">
        <v>836</v>
      </c>
      <c r="E34" s="271" t="s">
        <v>837</v>
      </c>
      <c r="F34" s="271" t="s">
        <v>838</v>
      </c>
      <c r="G34" s="271" t="s">
        <v>839</v>
      </c>
      <c r="H34" s="265" t="s">
        <v>762</v>
      </c>
      <c r="I34" s="265" t="s">
        <v>32</v>
      </c>
      <c r="J34" s="265" t="s">
        <v>10</v>
      </c>
      <c r="K34" s="265" t="s">
        <v>763</v>
      </c>
      <c r="L34" s="265" t="s">
        <v>764</v>
      </c>
      <c r="M34" s="263" t="s">
        <v>765</v>
      </c>
      <c r="N34" s="263" t="s">
        <v>755</v>
      </c>
      <c r="O34" s="265"/>
      <c r="P34" s="271" t="s">
        <v>744</v>
      </c>
      <c r="Q34" s="264"/>
    </row>
    <row r="35" spans="1:17" ht="86.4" x14ac:dyDescent="0.3">
      <c r="A35" s="259" t="s">
        <v>737</v>
      </c>
      <c r="B35" s="260" t="s">
        <v>1262</v>
      </c>
      <c r="C35" s="260" t="s">
        <v>840</v>
      </c>
      <c r="D35" s="260" t="s">
        <v>841</v>
      </c>
      <c r="E35" s="269" t="s">
        <v>842</v>
      </c>
      <c r="F35" s="269" t="s">
        <v>843</v>
      </c>
      <c r="G35" s="269" t="s">
        <v>844</v>
      </c>
      <c r="H35" s="262" t="s">
        <v>762</v>
      </c>
      <c r="I35" s="262" t="s">
        <v>32</v>
      </c>
      <c r="J35" s="262" t="s">
        <v>10</v>
      </c>
      <c r="K35" s="262" t="s">
        <v>763</v>
      </c>
      <c r="L35" s="262" t="s">
        <v>764</v>
      </c>
      <c r="M35" s="260" t="s">
        <v>765</v>
      </c>
      <c r="N35" s="260" t="s">
        <v>755</v>
      </c>
      <c r="O35" s="262"/>
      <c r="P35" s="269" t="s">
        <v>744</v>
      </c>
      <c r="Q35" s="261"/>
    </row>
    <row r="36" spans="1:17" ht="86.4" x14ac:dyDescent="0.3">
      <c r="A36" s="259" t="s">
        <v>737</v>
      </c>
      <c r="B36" s="263" t="s">
        <v>1262</v>
      </c>
      <c r="C36" s="263" t="s">
        <v>845</v>
      </c>
      <c r="D36" s="263" t="s">
        <v>846</v>
      </c>
      <c r="E36" s="271" t="s">
        <v>847</v>
      </c>
      <c r="F36" s="271" t="s">
        <v>848</v>
      </c>
      <c r="G36" s="271" t="s">
        <v>849</v>
      </c>
      <c r="H36" s="265" t="s">
        <v>762</v>
      </c>
      <c r="I36" s="265" t="s">
        <v>32</v>
      </c>
      <c r="J36" s="265" t="s">
        <v>10</v>
      </c>
      <c r="K36" s="265" t="s">
        <v>763</v>
      </c>
      <c r="L36" s="265" t="s">
        <v>764</v>
      </c>
      <c r="M36" s="263" t="s">
        <v>765</v>
      </c>
      <c r="N36" s="263" t="s">
        <v>755</v>
      </c>
      <c r="O36" s="265"/>
      <c r="P36" s="271" t="s">
        <v>744</v>
      </c>
      <c r="Q36" s="264"/>
    </row>
    <row r="37" spans="1:17" ht="86.4" x14ac:dyDescent="0.3">
      <c r="A37" s="259" t="s">
        <v>737</v>
      </c>
      <c r="B37" s="260" t="s">
        <v>1262</v>
      </c>
      <c r="C37" s="260" t="s">
        <v>850</v>
      </c>
      <c r="D37" s="260" t="s">
        <v>851</v>
      </c>
      <c r="E37" s="269" t="s">
        <v>852</v>
      </c>
      <c r="F37" s="269" t="s">
        <v>853</v>
      </c>
      <c r="G37" s="269" t="s">
        <v>854</v>
      </c>
      <c r="H37" s="262" t="s">
        <v>762</v>
      </c>
      <c r="I37" s="262" t="s">
        <v>32</v>
      </c>
      <c r="J37" s="262" t="s">
        <v>10</v>
      </c>
      <c r="K37" s="262" t="s">
        <v>763</v>
      </c>
      <c r="L37" s="262" t="s">
        <v>764</v>
      </c>
      <c r="M37" s="260" t="s">
        <v>765</v>
      </c>
      <c r="N37" s="260" t="s">
        <v>755</v>
      </c>
      <c r="O37" s="262"/>
      <c r="P37" s="269" t="s">
        <v>744</v>
      </c>
      <c r="Q37" s="261"/>
    </row>
    <row r="38" spans="1:17" ht="86.4" x14ac:dyDescent="0.3">
      <c r="A38" s="259" t="s">
        <v>737</v>
      </c>
      <c r="B38" s="263" t="s">
        <v>1262</v>
      </c>
      <c r="C38" s="263" t="s">
        <v>855</v>
      </c>
      <c r="D38" s="263" t="s">
        <v>856</v>
      </c>
      <c r="E38" s="271" t="s">
        <v>857</v>
      </c>
      <c r="F38" s="271" t="s">
        <v>858</v>
      </c>
      <c r="G38" s="271" t="s">
        <v>859</v>
      </c>
      <c r="H38" s="265" t="s">
        <v>762</v>
      </c>
      <c r="I38" s="265" t="s">
        <v>32</v>
      </c>
      <c r="J38" s="265" t="s">
        <v>10</v>
      </c>
      <c r="K38" s="265" t="s">
        <v>763</v>
      </c>
      <c r="L38" s="265" t="s">
        <v>764</v>
      </c>
      <c r="M38" s="263" t="s">
        <v>765</v>
      </c>
      <c r="N38" s="263" t="s">
        <v>755</v>
      </c>
      <c r="O38" s="265"/>
      <c r="P38" s="271" t="s">
        <v>744</v>
      </c>
      <c r="Q38" s="264"/>
    </row>
    <row r="39" spans="1:17" ht="86.4" x14ac:dyDescent="0.3">
      <c r="A39" s="259" t="s">
        <v>737</v>
      </c>
      <c r="B39" s="260" t="s">
        <v>1262</v>
      </c>
      <c r="C39" s="260" t="s">
        <v>860</v>
      </c>
      <c r="D39" s="260" t="s">
        <v>861</v>
      </c>
      <c r="E39" s="269" t="s">
        <v>862</v>
      </c>
      <c r="F39" s="269" t="s">
        <v>863</v>
      </c>
      <c r="G39" s="269" t="s">
        <v>864</v>
      </c>
      <c r="H39" s="262" t="s">
        <v>762</v>
      </c>
      <c r="I39" s="262" t="s">
        <v>32</v>
      </c>
      <c r="J39" s="262" t="s">
        <v>10</v>
      </c>
      <c r="K39" s="262" t="s">
        <v>763</v>
      </c>
      <c r="L39" s="262" t="s">
        <v>764</v>
      </c>
      <c r="M39" s="260" t="s">
        <v>765</v>
      </c>
      <c r="N39" s="260" t="s">
        <v>755</v>
      </c>
      <c r="O39" s="262"/>
      <c r="P39" s="269" t="s">
        <v>744</v>
      </c>
      <c r="Q39" s="261"/>
    </row>
    <row r="40" spans="1:17" ht="57.6" x14ac:dyDescent="0.3">
      <c r="A40" s="259" t="s">
        <v>737</v>
      </c>
      <c r="B40" s="263" t="s">
        <v>865</v>
      </c>
      <c r="C40" s="263"/>
      <c r="D40" s="263" t="s">
        <v>866</v>
      </c>
      <c r="E40" s="271" t="s">
        <v>92</v>
      </c>
      <c r="F40" s="271" t="s">
        <v>93</v>
      </c>
      <c r="G40" s="271" t="s">
        <v>94</v>
      </c>
      <c r="H40" s="265" t="s">
        <v>739</v>
      </c>
      <c r="I40" s="265" t="s">
        <v>9</v>
      </c>
      <c r="J40" s="265" t="s">
        <v>10</v>
      </c>
      <c r="K40" s="265" t="s">
        <v>763</v>
      </c>
      <c r="L40" s="265" t="s">
        <v>764</v>
      </c>
      <c r="M40" s="263" t="s">
        <v>867</v>
      </c>
      <c r="N40" s="263" t="s">
        <v>743</v>
      </c>
      <c r="O40" s="265" t="s">
        <v>95</v>
      </c>
      <c r="P40" s="271" t="s">
        <v>744</v>
      </c>
      <c r="Q40" s="264"/>
    </row>
    <row r="41" spans="1:17" ht="57.6" x14ac:dyDescent="0.3">
      <c r="A41" s="259" t="s">
        <v>737</v>
      </c>
      <c r="B41" s="260" t="s">
        <v>868</v>
      </c>
      <c r="C41" s="260" t="s">
        <v>869</v>
      </c>
      <c r="D41" s="260" t="s">
        <v>870</v>
      </c>
      <c r="E41" s="269" t="s">
        <v>96</v>
      </c>
      <c r="F41" s="269" t="s">
        <v>577</v>
      </c>
      <c r="G41" s="269" t="s">
        <v>578</v>
      </c>
      <c r="H41" s="262" t="s">
        <v>809</v>
      </c>
      <c r="I41" s="262" t="s">
        <v>32</v>
      </c>
      <c r="J41" s="262" t="s">
        <v>10</v>
      </c>
      <c r="K41" s="262" t="s">
        <v>763</v>
      </c>
      <c r="L41" s="262" t="s">
        <v>814</v>
      </c>
      <c r="M41" s="260" t="s">
        <v>871</v>
      </c>
      <c r="N41" s="260" t="s">
        <v>755</v>
      </c>
      <c r="O41" s="262"/>
      <c r="P41" s="269" t="s">
        <v>744</v>
      </c>
      <c r="Q41" s="261"/>
    </row>
    <row r="42" spans="1:17" ht="57.6" x14ac:dyDescent="0.3">
      <c r="A42" s="259" t="s">
        <v>737</v>
      </c>
      <c r="B42" s="263" t="s">
        <v>868</v>
      </c>
      <c r="C42" s="263" t="s">
        <v>872</v>
      </c>
      <c r="D42" s="263" t="s">
        <v>873</v>
      </c>
      <c r="E42" s="271" t="s">
        <v>98</v>
      </c>
      <c r="F42" s="271" t="s">
        <v>97</v>
      </c>
      <c r="G42" s="271" t="s">
        <v>579</v>
      </c>
      <c r="H42" s="265" t="s">
        <v>809</v>
      </c>
      <c r="I42" s="265" t="s">
        <v>32</v>
      </c>
      <c r="J42" s="265" t="s">
        <v>10</v>
      </c>
      <c r="K42" s="265" t="s">
        <v>763</v>
      </c>
      <c r="L42" s="265" t="s">
        <v>814</v>
      </c>
      <c r="M42" s="263" t="s">
        <v>871</v>
      </c>
      <c r="N42" s="263" t="s">
        <v>755</v>
      </c>
      <c r="O42" s="265"/>
      <c r="P42" s="271" t="s">
        <v>744</v>
      </c>
      <c r="Q42" s="264"/>
    </row>
    <row r="43" spans="1:17" ht="57.6" x14ac:dyDescent="0.3">
      <c r="A43" s="259" t="s">
        <v>737</v>
      </c>
      <c r="B43" s="260" t="s">
        <v>874</v>
      </c>
      <c r="C43" s="260" t="s">
        <v>875</v>
      </c>
      <c r="D43" s="260" t="s">
        <v>876</v>
      </c>
      <c r="E43" s="269" t="s">
        <v>99</v>
      </c>
      <c r="F43" s="269" t="s">
        <v>100</v>
      </c>
      <c r="G43" s="269" t="s">
        <v>101</v>
      </c>
      <c r="H43" s="262" t="s">
        <v>739</v>
      </c>
      <c r="I43" s="262" t="s">
        <v>32</v>
      </c>
      <c r="J43" s="262" t="s">
        <v>10</v>
      </c>
      <c r="K43" s="262" t="s">
        <v>824</v>
      </c>
      <c r="L43" s="262" t="s">
        <v>801</v>
      </c>
      <c r="M43" s="260" t="s">
        <v>877</v>
      </c>
      <c r="N43" s="260" t="s">
        <v>743</v>
      </c>
      <c r="O43" s="262" t="s">
        <v>102</v>
      </c>
      <c r="P43" s="269" t="s">
        <v>744</v>
      </c>
      <c r="Q43" s="261"/>
    </row>
    <row r="44" spans="1:17" ht="57.6" x14ac:dyDescent="0.3">
      <c r="A44" s="259" t="s">
        <v>737</v>
      </c>
      <c r="B44" s="263" t="s">
        <v>874</v>
      </c>
      <c r="C44" s="263" t="s">
        <v>878</v>
      </c>
      <c r="D44" s="263" t="s">
        <v>879</v>
      </c>
      <c r="E44" s="271" t="s">
        <v>103</v>
      </c>
      <c r="F44" s="271" t="s">
        <v>104</v>
      </c>
      <c r="G44" s="271" t="s">
        <v>105</v>
      </c>
      <c r="H44" s="265" t="s">
        <v>739</v>
      </c>
      <c r="I44" s="265" t="s">
        <v>32</v>
      </c>
      <c r="J44" s="265" t="s">
        <v>10</v>
      </c>
      <c r="K44" s="265" t="s">
        <v>824</v>
      </c>
      <c r="L44" s="265" t="s">
        <v>801</v>
      </c>
      <c r="M44" s="263" t="s">
        <v>877</v>
      </c>
      <c r="N44" s="263" t="s">
        <v>743</v>
      </c>
      <c r="O44" s="265" t="s">
        <v>102</v>
      </c>
      <c r="P44" s="271" t="s">
        <v>744</v>
      </c>
      <c r="Q44" s="264"/>
    </row>
    <row r="45" spans="1:17" ht="86.4" x14ac:dyDescent="0.3">
      <c r="A45" s="259" t="s">
        <v>737</v>
      </c>
      <c r="B45" s="260" t="s">
        <v>811</v>
      </c>
      <c r="C45" s="260"/>
      <c r="D45" s="260" t="s">
        <v>880</v>
      </c>
      <c r="E45" s="269" t="s">
        <v>106</v>
      </c>
      <c r="F45" s="269" t="s">
        <v>107</v>
      </c>
      <c r="G45" s="269" t="s">
        <v>108</v>
      </c>
      <c r="H45" s="262" t="s">
        <v>739</v>
      </c>
      <c r="I45" s="262" t="s">
        <v>9</v>
      </c>
      <c r="J45" s="262" t="s">
        <v>10</v>
      </c>
      <c r="K45" s="262" t="s">
        <v>824</v>
      </c>
      <c r="L45" s="262" t="s">
        <v>814</v>
      </c>
      <c r="M45" s="260" t="s">
        <v>881</v>
      </c>
      <c r="N45" s="260" t="s">
        <v>755</v>
      </c>
      <c r="O45" s="262"/>
      <c r="P45" s="269" t="s">
        <v>744</v>
      </c>
      <c r="Q45" s="261"/>
    </row>
    <row r="46" spans="1:17" ht="57.6" x14ac:dyDescent="0.3">
      <c r="A46" s="259" t="s">
        <v>737</v>
      </c>
      <c r="B46" s="270">
        <v>44849</v>
      </c>
      <c r="C46" s="263"/>
      <c r="D46" s="263" t="s">
        <v>882</v>
      </c>
      <c r="E46" s="271" t="s">
        <v>109</v>
      </c>
      <c r="F46" s="271" t="s">
        <v>110</v>
      </c>
      <c r="G46" s="271" t="s">
        <v>111</v>
      </c>
      <c r="H46" s="265" t="s">
        <v>739</v>
      </c>
      <c r="I46" s="265" t="s">
        <v>9</v>
      </c>
      <c r="J46" s="265" t="s">
        <v>10</v>
      </c>
      <c r="K46" s="265" t="s">
        <v>883</v>
      </c>
      <c r="L46" s="265" t="s">
        <v>741</v>
      </c>
      <c r="M46" s="263" t="s">
        <v>884</v>
      </c>
      <c r="N46" s="263" t="s">
        <v>755</v>
      </c>
      <c r="O46" s="265"/>
      <c r="P46" s="271" t="s">
        <v>744</v>
      </c>
      <c r="Q46" s="264"/>
    </row>
    <row r="47" spans="1:17" ht="72" x14ac:dyDescent="0.3">
      <c r="A47" s="259" t="s">
        <v>737</v>
      </c>
      <c r="B47" s="261"/>
      <c r="C47" s="260"/>
      <c r="D47" s="260" t="s">
        <v>1267</v>
      </c>
      <c r="E47" s="269" t="s">
        <v>1268</v>
      </c>
      <c r="F47" s="269" t="s">
        <v>1269</v>
      </c>
      <c r="G47" s="269" t="s">
        <v>1270</v>
      </c>
      <c r="H47" s="262" t="s">
        <v>739</v>
      </c>
      <c r="I47" s="262" t="s">
        <v>9</v>
      </c>
      <c r="J47" s="262" t="s">
        <v>18</v>
      </c>
      <c r="K47" s="262" t="s">
        <v>740</v>
      </c>
      <c r="L47" s="262" t="s">
        <v>801</v>
      </c>
      <c r="M47" s="260" t="s">
        <v>1271</v>
      </c>
      <c r="N47" s="260" t="s">
        <v>755</v>
      </c>
      <c r="O47" s="262" t="s">
        <v>1272</v>
      </c>
      <c r="P47" s="269" t="s">
        <v>744</v>
      </c>
      <c r="Q47" s="261"/>
    </row>
    <row r="48" spans="1:17" ht="72" x14ac:dyDescent="0.3">
      <c r="A48" s="259" t="s">
        <v>737</v>
      </c>
      <c r="B48" s="264"/>
      <c r="C48" s="263"/>
      <c r="D48" s="263" t="s">
        <v>1273</v>
      </c>
      <c r="E48" s="271" t="s">
        <v>1274</v>
      </c>
      <c r="F48" s="271" t="s">
        <v>1275</v>
      </c>
      <c r="G48" s="271" t="s">
        <v>1276</v>
      </c>
      <c r="H48" s="265" t="s">
        <v>739</v>
      </c>
      <c r="I48" s="265" t="s">
        <v>9</v>
      </c>
      <c r="J48" s="265" t="s">
        <v>18</v>
      </c>
      <c r="K48" s="265" t="s">
        <v>740</v>
      </c>
      <c r="L48" s="265" t="s">
        <v>801</v>
      </c>
      <c r="M48" s="263" t="s">
        <v>1271</v>
      </c>
      <c r="N48" s="263" t="s">
        <v>755</v>
      </c>
      <c r="O48" s="265" t="s">
        <v>1272</v>
      </c>
      <c r="P48" s="271" t="s">
        <v>744</v>
      </c>
      <c r="Q48" s="264"/>
    </row>
    <row r="49" spans="1:17" ht="72" x14ac:dyDescent="0.3">
      <c r="A49" s="259" t="s">
        <v>737</v>
      </c>
      <c r="B49" s="261"/>
      <c r="C49" s="260" t="s">
        <v>885</v>
      </c>
      <c r="D49" s="260" t="s">
        <v>886</v>
      </c>
      <c r="E49" s="269" t="s">
        <v>887</v>
      </c>
      <c r="F49" s="269" t="s">
        <v>888</v>
      </c>
      <c r="G49" s="269" t="s">
        <v>889</v>
      </c>
      <c r="H49" s="262" t="s">
        <v>762</v>
      </c>
      <c r="I49" s="262" t="s">
        <v>32</v>
      </c>
      <c r="J49" s="262" t="s">
        <v>18</v>
      </c>
      <c r="K49" s="262" t="s">
        <v>797</v>
      </c>
      <c r="L49" s="262" t="s">
        <v>741</v>
      </c>
      <c r="M49" s="260" t="s">
        <v>890</v>
      </c>
      <c r="N49" s="260" t="s">
        <v>755</v>
      </c>
      <c r="O49" s="262"/>
      <c r="P49" s="269" t="s">
        <v>744</v>
      </c>
      <c r="Q49" s="261"/>
    </row>
    <row r="50" spans="1:17" ht="57.6" x14ac:dyDescent="0.3">
      <c r="A50" s="259" t="s">
        <v>737</v>
      </c>
      <c r="B50" s="263" t="s">
        <v>1277</v>
      </c>
      <c r="C50" s="263" t="s">
        <v>891</v>
      </c>
      <c r="D50" s="263" t="s">
        <v>892</v>
      </c>
      <c r="E50" s="271" t="s">
        <v>112</v>
      </c>
      <c r="F50" s="271" t="s">
        <v>113</v>
      </c>
      <c r="G50" s="271" t="s">
        <v>114</v>
      </c>
      <c r="H50" s="265" t="s">
        <v>739</v>
      </c>
      <c r="I50" s="265" t="s">
        <v>32</v>
      </c>
      <c r="J50" s="265" t="s">
        <v>10</v>
      </c>
      <c r="K50" s="265" t="s">
        <v>824</v>
      </c>
      <c r="L50" s="265" t="s">
        <v>798</v>
      </c>
      <c r="M50" s="263" t="s">
        <v>893</v>
      </c>
      <c r="N50" s="263" t="s">
        <v>743</v>
      </c>
      <c r="O50" s="265" t="s">
        <v>115</v>
      </c>
      <c r="P50" s="271" t="s">
        <v>744</v>
      </c>
      <c r="Q50" s="264"/>
    </row>
    <row r="51" spans="1:17" ht="57.6" x14ac:dyDescent="0.3">
      <c r="A51" s="259" t="s">
        <v>737</v>
      </c>
      <c r="B51" s="260" t="s">
        <v>1277</v>
      </c>
      <c r="C51" s="260" t="s">
        <v>894</v>
      </c>
      <c r="D51" s="260" t="s">
        <v>895</v>
      </c>
      <c r="E51" s="269" t="s">
        <v>116</v>
      </c>
      <c r="F51" s="269" t="s">
        <v>117</v>
      </c>
      <c r="G51" s="269" t="s">
        <v>118</v>
      </c>
      <c r="H51" s="262" t="s">
        <v>739</v>
      </c>
      <c r="I51" s="262" t="s">
        <v>32</v>
      </c>
      <c r="J51" s="262" t="s">
        <v>10</v>
      </c>
      <c r="K51" s="262" t="s">
        <v>824</v>
      </c>
      <c r="L51" s="262" t="s">
        <v>798</v>
      </c>
      <c r="M51" s="260" t="s">
        <v>893</v>
      </c>
      <c r="N51" s="260" t="s">
        <v>743</v>
      </c>
      <c r="O51" s="262" t="s">
        <v>115</v>
      </c>
      <c r="P51" s="269" t="s">
        <v>744</v>
      </c>
      <c r="Q51" s="261"/>
    </row>
    <row r="52" spans="1:17" ht="57.6" x14ac:dyDescent="0.3">
      <c r="A52" s="259" t="s">
        <v>737</v>
      </c>
      <c r="B52" s="263" t="s">
        <v>1277</v>
      </c>
      <c r="C52" s="263" t="s">
        <v>896</v>
      </c>
      <c r="D52" s="263" t="s">
        <v>897</v>
      </c>
      <c r="E52" s="271" t="s">
        <v>119</v>
      </c>
      <c r="F52" s="271" t="s">
        <v>120</v>
      </c>
      <c r="G52" s="271" t="s">
        <v>121</v>
      </c>
      <c r="H52" s="265" t="s">
        <v>739</v>
      </c>
      <c r="I52" s="265" t="s">
        <v>32</v>
      </c>
      <c r="J52" s="265" t="s">
        <v>10</v>
      </c>
      <c r="K52" s="265" t="s">
        <v>824</v>
      </c>
      <c r="L52" s="265" t="s">
        <v>798</v>
      </c>
      <c r="M52" s="263" t="s">
        <v>893</v>
      </c>
      <c r="N52" s="263" t="s">
        <v>743</v>
      </c>
      <c r="O52" s="265" t="s">
        <v>115</v>
      </c>
      <c r="P52" s="271" t="s">
        <v>744</v>
      </c>
      <c r="Q52" s="264"/>
    </row>
    <row r="53" spans="1:17" ht="57.6" x14ac:dyDescent="0.3">
      <c r="A53" s="259" t="s">
        <v>737</v>
      </c>
      <c r="B53" s="260" t="s">
        <v>1277</v>
      </c>
      <c r="C53" s="260" t="s">
        <v>898</v>
      </c>
      <c r="D53" s="260" t="s">
        <v>899</v>
      </c>
      <c r="E53" s="269" t="s">
        <v>122</v>
      </c>
      <c r="F53" s="269" t="s">
        <v>123</v>
      </c>
      <c r="G53" s="269" t="s">
        <v>124</v>
      </c>
      <c r="H53" s="262" t="s">
        <v>739</v>
      </c>
      <c r="I53" s="262" t="s">
        <v>32</v>
      </c>
      <c r="J53" s="262" t="s">
        <v>10</v>
      </c>
      <c r="K53" s="262" t="s">
        <v>824</v>
      </c>
      <c r="L53" s="262" t="s">
        <v>798</v>
      </c>
      <c r="M53" s="260" t="s">
        <v>893</v>
      </c>
      <c r="N53" s="260" t="s">
        <v>743</v>
      </c>
      <c r="O53" s="262" t="s">
        <v>115</v>
      </c>
      <c r="P53" s="269" t="s">
        <v>744</v>
      </c>
      <c r="Q53" s="261"/>
    </row>
    <row r="54" spans="1:17" ht="57.6" x14ac:dyDescent="0.3">
      <c r="A54" s="259" t="s">
        <v>737</v>
      </c>
      <c r="B54" s="263" t="s">
        <v>1277</v>
      </c>
      <c r="C54" s="263" t="s">
        <v>900</v>
      </c>
      <c r="D54" s="263" t="s">
        <v>901</v>
      </c>
      <c r="E54" s="271" t="s">
        <v>125</v>
      </c>
      <c r="F54" s="271" t="s">
        <v>126</v>
      </c>
      <c r="G54" s="271" t="s">
        <v>127</v>
      </c>
      <c r="H54" s="265" t="s">
        <v>739</v>
      </c>
      <c r="I54" s="265" t="s">
        <v>32</v>
      </c>
      <c r="J54" s="265" t="s">
        <v>10</v>
      </c>
      <c r="K54" s="265" t="s">
        <v>824</v>
      </c>
      <c r="L54" s="265" t="s">
        <v>798</v>
      </c>
      <c r="M54" s="263" t="s">
        <v>893</v>
      </c>
      <c r="N54" s="263" t="s">
        <v>743</v>
      </c>
      <c r="O54" s="265" t="s">
        <v>115</v>
      </c>
      <c r="P54" s="271" t="s">
        <v>744</v>
      </c>
      <c r="Q54" s="264"/>
    </row>
    <row r="55" spans="1:17" ht="57.6" x14ac:dyDescent="0.3">
      <c r="A55" s="259" t="s">
        <v>737</v>
      </c>
      <c r="B55" s="260" t="s">
        <v>1277</v>
      </c>
      <c r="C55" s="260" t="s">
        <v>902</v>
      </c>
      <c r="D55" s="260" t="s">
        <v>903</v>
      </c>
      <c r="E55" s="269" t="s">
        <v>128</v>
      </c>
      <c r="F55" s="269" t="s">
        <v>129</v>
      </c>
      <c r="G55" s="269" t="s">
        <v>130</v>
      </c>
      <c r="H55" s="262" t="s">
        <v>739</v>
      </c>
      <c r="I55" s="262" t="s">
        <v>32</v>
      </c>
      <c r="J55" s="262" t="s">
        <v>10</v>
      </c>
      <c r="K55" s="262" t="s">
        <v>824</v>
      </c>
      <c r="L55" s="262" t="s">
        <v>798</v>
      </c>
      <c r="M55" s="260" t="s">
        <v>893</v>
      </c>
      <c r="N55" s="260" t="s">
        <v>743</v>
      </c>
      <c r="O55" s="262" t="s">
        <v>115</v>
      </c>
      <c r="P55" s="269" t="s">
        <v>744</v>
      </c>
      <c r="Q55" s="261"/>
    </row>
    <row r="56" spans="1:17" ht="72" x14ac:dyDescent="0.3">
      <c r="A56" s="259" t="s">
        <v>737</v>
      </c>
      <c r="B56" s="263" t="s">
        <v>904</v>
      </c>
      <c r="C56" s="263" t="s">
        <v>905</v>
      </c>
      <c r="D56" s="263" t="s">
        <v>906</v>
      </c>
      <c r="E56" s="271" t="s">
        <v>131</v>
      </c>
      <c r="F56" s="271" t="s">
        <v>132</v>
      </c>
      <c r="G56" s="271" t="s">
        <v>133</v>
      </c>
      <c r="H56" s="265" t="s">
        <v>809</v>
      </c>
      <c r="I56" s="265" t="s">
        <v>32</v>
      </c>
      <c r="J56" s="265" t="s">
        <v>10</v>
      </c>
      <c r="K56" s="265" t="s">
        <v>763</v>
      </c>
      <c r="L56" s="265" t="s">
        <v>764</v>
      </c>
      <c r="M56" s="263" t="s">
        <v>907</v>
      </c>
      <c r="N56" s="263"/>
      <c r="O56" s="265"/>
      <c r="P56" s="271" t="s">
        <v>744</v>
      </c>
      <c r="Q56" s="264"/>
    </row>
    <row r="57" spans="1:17" ht="57.6" x14ac:dyDescent="0.3">
      <c r="A57" s="259" t="s">
        <v>737</v>
      </c>
      <c r="B57" s="260" t="s">
        <v>832</v>
      </c>
      <c r="C57" s="260"/>
      <c r="D57" s="260" t="s">
        <v>908</v>
      </c>
      <c r="E57" s="269" t="s">
        <v>134</v>
      </c>
      <c r="F57" s="269" t="s">
        <v>135</v>
      </c>
      <c r="G57" s="269" t="s">
        <v>136</v>
      </c>
      <c r="H57" s="262" t="s">
        <v>739</v>
      </c>
      <c r="I57" s="262" t="s">
        <v>9</v>
      </c>
      <c r="J57" s="262" t="s">
        <v>10</v>
      </c>
      <c r="K57" s="262" t="s">
        <v>740</v>
      </c>
      <c r="L57" s="262" t="s">
        <v>801</v>
      </c>
      <c r="M57" s="260" t="s">
        <v>817</v>
      </c>
      <c r="N57" s="260" t="s">
        <v>743</v>
      </c>
      <c r="O57" s="262" t="s">
        <v>137</v>
      </c>
      <c r="P57" s="269" t="s">
        <v>744</v>
      </c>
      <c r="Q57" s="261"/>
    </row>
    <row r="58" spans="1:17" ht="57.6" x14ac:dyDescent="0.3">
      <c r="A58" s="259" t="s">
        <v>737</v>
      </c>
      <c r="B58" s="263" t="s">
        <v>909</v>
      </c>
      <c r="C58" s="263"/>
      <c r="D58" s="263" t="s">
        <v>910</v>
      </c>
      <c r="E58" s="271" t="s">
        <v>138</v>
      </c>
      <c r="F58" s="271" t="s">
        <v>139</v>
      </c>
      <c r="G58" s="271" t="s">
        <v>140</v>
      </c>
      <c r="H58" s="265" t="s">
        <v>739</v>
      </c>
      <c r="I58" s="265" t="s">
        <v>9</v>
      </c>
      <c r="J58" s="265" t="s">
        <v>10</v>
      </c>
      <c r="K58" s="265" t="s">
        <v>740</v>
      </c>
      <c r="L58" s="265" t="s">
        <v>751</v>
      </c>
      <c r="M58" s="263" t="s">
        <v>911</v>
      </c>
      <c r="N58" s="263" t="s">
        <v>743</v>
      </c>
      <c r="O58" s="265" t="s">
        <v>25</v>
      </c>
      <c r="P58" s="271" t="s">
        <v>744</v>
      </c>
      <c r="Q58" s="264"/>
    </row>
    <row r="59" spans="1:17" ht="57.6" x14ac:dyDescent="0.3">
      <c r="A59" s="259" t="s">
        <v>737</v>
      </c>
      <c r="B59" s="260" t="s">
        <v>909</v>
      </c>
      <c r="C59" s="260"/>
      <c r="D59" s="260" t="s">
        <v>912</v>
      </c>
      <c r="E59" s="269" t="s">
        <v>141</v>
      </c>
      <c r="F59" s="269" t="s">
        <v>142</v>
      </c>
      <c r="G59" s="269" t="s">
        <v>143</v>
      </c>
      <c r="H59" s="262" t="s">
        <v>739</v>
      </c>
      <c r="I59" s="262" t="s">
        <v>9</v>
      </c>
      <c r="J59" s="262" t="s">
        <v>10</v>
      </c>
      <c r="K59" s="262" t="s">
        <v>740</v>
      </c>
      <c r="L59" s="262" t="s">
        <v>751</v>
      </c>
      <c r="M59" s="260" t="s">
        <v>911</v>
      </c>
      <c r="N59" s="260" t="s">
        <v>743</v>
      </c>
      <c r="O59" s="262" t="s">
        <v>95</v>
      </c>
      <c r="P59" s="269" t="s">
        <v>744</v>
      </c>
      <c r="Q59" s="261"/>
    </row>
    <row r="60" spans="1:17" ht="57.6" x14ac:dyDescent="0.3">
      <c r="A60" s="259" t="s">
        <v>737</v>
      </c>
      <c r="B60" s="263" t="s">
        <v>913</v>
      </c>
      <c r="C60" s="263"/>
      <c r="D60" s="263" t="s">
        <v>914</v>
      </c>
      <c r="E60" s="271" t="s">
        <v>144</v>
      </c>
      <c r="F60" s="271" t="s">
        <v>145</v>
      </c>
      <c r="G60" s="271" t="s">
        <v>146</v>
      </c>
      <c r="H60" s="265" t="s">
        <v>739</v>
      </c>
      <c r="I60" s="265" t="s">
        <v>9</v>
      </c>
      <c r="J60" s="265" t="s">
        <v>18</v>
      </c>
      <c r="K60" s="265" t="s">
        <v>740</v>
      </c>
      <c r="L60" s="265" t="s">
        <v>751</v>
      </c>
      <c r="M60" s="263" t="s">
        <v>911</v>
      </c>
      <c r="N60" s="263" t="s">
        <v>743</v>
      </c>
      <c r="O60" s="265" t="s">
        <v>95</v>
      </c>
      <c r="P60" s="271" t="s">
        <v>744</v>
      </c>
      <c r="Q60" s="264"/>
    </row>
    <row r="61" spans="1:17" ht="57.6" x14ac:dyDescent="0.3">
      <c r="A61" s="259" t="s">
        <v>737</v>
      </c>
      <c r="B61" s="260" t="s">
        <v>909</v>
      </c>
      <c r="C61" s="260"/>
      <c r="D61" s="260" t="s">
        <v>915</v>
      </c>
      <c r="E61" s="269" t="s">
        <v>147</v>
      </c>
      <c r="F61" s="269" t="s">
        <v>148</v>
      </c>
      <c r="G61" s="269" t="s">
        <v>149</v>
      </c>
      <c r="H61" s="262" t="s">
        <v>739</v>
      </c>
      <c r="I61" s="262" t="s">
        <v>9</v>
      </c>
      <c r="J61" s="262" t="s">
        <v>10</v>
      </c>
      <c r="K61" s="262" t="s">
        <v>740</v>
      </c>
      <c r="L61" s="262" t="s">
        <v>751</v>
      </c>
      <c r="M61" s="260" t="s">
        <v>911</v>
      </c>
      <c r="N61" s="260" t="s">
        <v>743</v>
      </c>
      <c r="O61" s="262" t="s">
        <v>95</v>
      </c>
      <c r="P61" s="269" t="s">
        <v>744</v>
      </c>
      <c r="Q61" s="261"/>
    </row>
    <row r="62" spans="1:17" ht="57.6" x14ac:dyDescent="0.3">
      <c r="A62" s="259" t="s">
        <v>737</v>
      </c>
      <c r="B62" s="263" t="s">
        <v>909</v>
      </c>
      <c r="C62" s="263"/>
      <c r="D62" s="263" t="s">
        <v>916</v>
      </c>
      <c r="E62" s="271" t="s">
        <v>150</v>
      </c>
      <c r="F62" s="271" t="s">
        <v>151</v>
      </c>
      <c r="G62" s="271" t="s">
        <v>152</v>
      </c>
      <c r="H62" s="265" t="s">
        <v>739</v>
      </c>
      <c r="I62" s="265" t="s">
        <v>9</v>
      </c>
      <c r="J62" s="265" t="s">
        <v>10</v>
      </c>
      <c r="K62" s="265" t="s">
        <v>740</v>
      </c>
      <c r="L62" s="265" t="s">
        <v>751</v>
      </c>
      <c r="M62" s="263" t="s">
        <v>911</v>
      </c>
      <c r="N62" s="263" t="s">
        <v>743</v>
      </c>
      <c r="O62" s="265" t="s">
        <v>95</v>
      </c>
      <c r="P62" s="271" t="s">
        <v>744</v>
      </c>
      <c r="Q62" s="264"/>
    </row>
    <row r="63" spans="1:17" ht="57.6" x14ac:dyDescent="0.3">
      <c r="A63" s="259" t="s">
        <v>737</v>
      </c>
      <c r="B63" s="260" t="s">
        <v>917</v>
      </c>
      <c r="C63" s="260"/>
      <c r="D63" s="260" t="s">
        <v>918</v>
      </c>
      <c r="E63" s="269" t="s">
        <v>153</v>
      </c>
      <c r="F63" s="269" t="s">
        <v>154</v>
      </c>
      <c r="G63" s="269" t="s">
        <v>155</v>
      </c>
      <c r="H63" s="262" t="s">
        <v>739</v>
      </c>
      <c r="I63" s="262" t="s">
        <v>9</v>
      </c>
      <c r="J63" s="262" t="s">
        <v>10</v>
      </c>
      <c r="K63" s="262" t="s">
        <v>763</v>
      </c>
      <c r="L63" s="262" t="s">
        <v>751</v>
      </c>
      <c r="M63" s="260" t="s">
        <v>911</v>
      </c>
      <c r="N63" s="260" t="s">
        <v>743</v>
      </c>
      <c r="O63" s="262" t="s">
        <v>95</v>
      </c>
      <c r="P63" s="269" t="s">
        <v>744</v>
      </c>
      <c r="Q63" s="261"/>
    </row>
    <row r="64" spans="1:17" ht="57.6" x14ac:dyDescent="0.3">
      <c r="A64" s="259" t="s">
        <v>737</v>
      </c>
      <c r="B64" s="263" t="s">
        <v>909</v>
      </c>
      <c r="C64" s="263"/>
      <c r="D64" s="263" t="s">
        <v>919</v>
      </c>
      <c r="E64" s="271" t="s">
        <v>156</v>
      </c>
      <c r="F64" s="271" t="s">
        <v>157</v>
      </c>
      <c r="G64" s="271" t="s">
        <v>158</v>
      </c>
      <c r="H64" s="265" t="s">
        <v>739</v>
      </c>
      <c r="I64" s="265" t="s">
        <v>9</v>
      </c>
      <c r="J64" s="265" t="s">
        <v>10</v>
      </c>
      <c r="K64" s="265" t="s">
        <v>763</v>
      </c>
      <c r="L64" s="265" t="s">
        <v>751</v>
      </c>
      <c r="M64" s="263" t="s">
        <v>911</v>
      </c>
      <c r="N64" s="263" t="s">
        <v>743</v>
      </c>
      <c r="O64" s="265" t="s">
        <v>95</v>
      </c>
      <c r="P64" s="271" t="s">
        <v>744</v>
      </c>
      <c r="Q64" s="264"/>
    </row>
    <row r="65" spans="1:17" ht="57.6" x14ac:dyDescent="0.3">
      <c r="A65" s="259" t="s">
        <v>737</v>
      </c>
      <c r="B65" s="260" t="s">
        <v>913</v>
      </c>
      <c r="C65" s="260"/>
      <c r="D65" s="260" t="s">
        <v>920</v>
      </c>
      <c r="E65" s="269" t="s">
        <v>159</v>
      </c>
      <c r="F65" s="269" t="s">
        <v>160</v>
      </c>
      <c r="G65" s="269" t="s">
        <v>161</v>
      </c>
      <c r="H65" s="262" t="s">
        <v>739</v>
      </c>
      <c r="I65" s="262" t="s">
        <v>9</v>
      </c>
      <c r="J65" s="262" t="s">
        <v>18</v>
      </c>
      <c r="K65" s="262" t="s">
        <v>763</v>
      </c>
      <c r="L65" s="262" t="s">
        <v>751</v>
      </c>
      <c r="M65" s="260" t="s">
        <v>911</v>
      </c>
      <c r="N65" s="260" t="s">
        <v>743</v>
      </c>
      <c r="O65" s="262" t="s">
        <v>95</v>
      </c>
      <c r="P65" s="269" t="s">
        <v>744</v>
      </c>
      <c r="Q65" s="261"/>
    </row>
    <row r="66" spans="1:17" ht="86.4" x14ac:dyDescent="0.3">
      <c r="A66" s="259" t="s">
        <v>737</v>
      </c>
      <c r="B66" s="263" t="s">
        <v>921</v>
      </c>
      <c r="C66" s="263"/>
      <c r="D66" s="263" t="s">
        <v>922</v>
      </c>
      <c r="E66" s="271" t="s">
        <v>923</v>
      </c>
      <c r="F66" s="271" t="s">
        <v>924</v>
      </c>
      <c r="G66" s="271" t="s">
        <v>925</v>
      </c>
      <c r="H66" s="265" t="s">
        <v>739</v>
      </c>
      <c r="I66" s="265" t="s">
        <v>9</v>
      </c>
      <c r="J66" s="265" t="s">
        <v>10</v>
      </c>
      <c r="K66" s="265" t="s">
        <v>797</v>
      </c>
      <c r="L66" s="265" t="s">
        <v>798</v>
      </c>
      <c r="M66" s="263" t="s">
        <v>927</v>
      </c>
      <c r="N66" s="263" t="s">
        <v>743</v>
      </c>
      <c r="O66" s="265" t="s">
        <v>928</v>
      </c>
      <c r="P66" s="271" t="s">
        <v>744</v>
      </c>
      <c r="Q66" s="264"/>
    </row>
    <row r="67" spans="1:17" ht="100.8" x14ac:dyDescent="0.3">
      <c r="A67" s="259" t="s">
        <v>737</v>
      </c>
      <c r="B67" s="260" t="s">
        <v>929</v>
      </c>
      <c r="C67" s="260" t="s">
        <v>930</v>
      </c>
      <c r="D67" s="260" t="s">
        <v>931</v>
      </c>
      <c r="E67" s="269" t="s">
        <v>698</v>
      </c>
      <c r="F67" s="269" t="s">
        <v>699</v>
      </c>
      <c r="G67" s="269" t="s">
        <v>700</v>
      </c>
      <c r="H67" s="262" t="s">
        <v>762</v>
      </c>
      <c r="I67" s="262" t="s">
        <v>32</v>
      </c>
      <c r="J67" s="262" t="s">
        <v>18</v>
      </c>
      <c r="K67" s="262" t="s">
        <v>763</v>
      </c>
      <c r="L67" s="262" t="s">
        <v>764</v>
      </c>
      <c r="M67" s="260" t="s">
        <v>932</v>
      </c>
      <c r="N67" s="260" t="s">
        <v>743</v>
      </c>
      <c r="O67" s="262" t="s">
        <v>59</v>
      </c>
      <c r="P67" s="269" t="s">
        <v>744</v>
      </c>
      <c r="Q67" s="261"/>
    </row>
    <row r="68" spans="1:17" ht="57.6" x14ac:dyDescent="0.3">
      <c r="A68" s="259" t="s">
        <v>737</v>
      </c>
      <c r="B68" s="263" t="s">
        <v>811</v>
      </c>
      <c r="C68" s="263"/>
      <c r="D68" s="263" t="s">
        <v>933</v>
      </c>
      <c r="E68" s="271" t="s">
        <v>162</v>
      </c>
      <c r="F68" s="271" t="s">
        <v>163</v>
      </c>
      <c r="G68" s="271" t="s">
        <v>164</v>
      </c>
      <c r="H68" s="265" t="s">
        <v>739</v>
      </c>
      <c r="I68" s="265" t="s">
        <v>9</v>
      </c>
      <c r="J68" s="265" t="s">
        <v>10</v>
      </c>
      <c r="K68" s="265" t="s">
        <v>824</v>
      </c>
      <c r="L68" s="265" t="s">
        <v>814</v>
      </c>
      <c r="M68" s="263" t="s">
        <v>871</v>
      </c>
      <c r="N68" s="263" t="s">
        <v>743</v>
      </c>
      <c r="O68" s="265" t="s">
        <v>43</v>
      </c>
      <c r="P68" s="271" t="s">
        <v>744</v>
      </c>
      <c r="Q68" s="264"/>
    </row>
    <row r="69" spans="1:17" ht="43.2" x14ac:dyDescent="0.3">
      <c r="A69" s="259" t="s">
        <v>737</v>
      </c>
      <c r="B69" s="260" t="s">
        <v>904</v>
      </c>
      <c r="C69" s="260" t="s">
        <v>934</v>
      </c>
      <c r="D69" s="260" t="s">
        <v>935</v>
      </c>
      <c r="E69" s="269" t="s">
        <v>165</v>
      </c>
      <c r="F69" s="269" t="s">
        <v>166</v>
      </c>
      <c r="G69" s="269" t="s">
        <v>167</v>
      </c>
      <c r="H69" s="262" t="s">
        <v>762</v>
      </c>
      <c r="I69" s="262" t="s">
        <v>32</v>
      </c>
      <c r="J69" s="262" t="s">
        <v>10</v>
      </c>
      <c r="K69" s="262" t="s">
        <v>763</v>
      </c>
      <c r="L69" s="262" t="s">
        <v>764</v>
      </c>
      <c r="M69" s="260" t="s">
        <v>936</v>
      </c>
      <c r="N69" s="260" t="s">
        <v>743</v>
      </c>
      <c r="O69" s="262" t="s">
        <v>168</v>
      </c>
      <c r="P69" s="269" t="s">
        <v>744</v>
      </c>
      <c r="Q69" s="261"/>
    </row>
    <row r="70" spans="1:17" ht="43.2" x14ac:dyDescent="0.3">
      <c r="A70" s="259" t="s">
        <v>737</v>
      </c>
      <c r="B70" s="263" t="s">
        <v>904</v>
      </c>
      <c r="C70" s="263" t="s">
        <v>937</v>
      </c>
      <c r="D70" s="263" t="s">
        <v>938</v>
      </c>
      <c r="E70" s="271" t="s">
        <v>169</v>
      </c>
      <c r="F70" s="271" t="s">
        <v>170</v>
      </c>
      <c r="G70" s="271" t="s">
        <v>171</v>
      </c>
      <c r="H70" s="265" t="s">
        <v>762</v>
      </c>
      <c r="I70" s="265" t="s">
        <v>32</v>
      </c>
      <c r="J70" s="265" t="s">
        <v>10</v>
      </c>
      <c r="K70" s="265" t="s">
        <v>763</v>
      </c>
      <c r="L70" s="265" t="s">
        <v>764</v>
      </c>
      <c r="M70" s="263" t="s">
        <v>936</v>
      </c>
      <c r="N70" s="263" t="s">
        <v>743</v>
      </c>
      <c r="O70" s="265" t="s">
        <v>168</v>
      </c>
      <c r="P70" s="271" t="s">
        <v>744</v>
      </c>
      <c r="Q70" s="264"/>
    </row>
    <row r="71" spans="1:17" ht="57.6" x14ac:dyDescent="0.3">
      <c r="A71" s="259" t="s">
        <v>737</v>
      </c>
      <c r="B71" s="260" t="s">
        <v>939</v>
      </c>
      <c r="C71" s="260"/>
      <c r="D71" s="260" t="s">
        <v>940</v>
      </c>
      <c r="E71" s="269" t="s">
        <v>701</v>
      </c>
      <c r="F71" s="269" t="s">
        <v>702</v>
      </c>
      <c r="G71" s="269" t="s">
        <v>703</v>
      </c>
      <c r="H71" s="262" t="s">
        <v>739</v>
      </c>
      <c r="I71" s="262" t="s">
        <v>9</v>
      </c>
      <c r="J71" s="262" t="s">
        <v>18</v>
      </c>
      <c r="K71" s="262" t="s">
        <v>740</v>
      </c>
      <c r="L71" s="262" t="s">
        <v>801</v>
      </c>
      <c r="M71" s="260" t="s">
        <v>941</v>
      </c>
      <c r="N71" s="260" t="s">
        <v>743</v>
      </c>
      <c r="O71" s="262" t="s">
        <v>25</v>
      </c>
      <c r="P71" s="269" t="s">
        <v>744</v>
      </c>
      <c r="Q71" s="261"/>
    </row>
    <row r="72" spans="1:17" ht="57.6" x14ac:dyDescent="0.3">
      <c r="A72" s="259" t="s">
        <v>737</v>
      </c>
      <c r="B72" s="263" t="s">
        <v>939</v>
      </c>
      <c r="C72" s="263"/>
      <c r="D72" s="263" t="s">
        <v>942</v>
      </c>
      <c r="E72" s="271" t="s">
        <v>704</v>
      </c>
      <c r="F72" s="271" t="s">
        <v>705</v>
      </c>
      <c r="G72" s="271" t="s">
        <v>706</v>
      </c>
      <c r="H72" s="265" t="s">
        <v>739</v>
      </c>
      <c r="I72" s="265" t="s">
        <v>9</v>
      </c>
      <c r="J72" s="265" t="s">
        <v>10</v>
      </c>
      <c r="K72" s="265" t="s">
        <v>740</v>
      </c>
      <c r="L72" s="265" t="s">
        <v>801</v>
      </c>
      <c r="M72" s="263" t="s">
        <v>941</v>
      </c>
      <c r="N72" s="263" t="s">
        <v>743</v>
      </c>
      <c r="O72" s="265" t="s">
        <v>25</v>
      </c>
      <c r="P72" s="271" t="s">
        <v>744</v>
      </c>
      <c r="Q72" s="264"/>
    </row>
    <row r="73" spans="1:17" ht="57.6" x14ac:dyDescent="0.3">
      <c r="A73" s="259" t="s">
        <v>737</v>
      </c>
      <c r="B73" s="260" t="s">
        <v>939</v>
      </c>
      <c r="C73" s="260"/>
      <c r="D73" s="260" t="s">
        <v>943</v>
      </c>
      <c r="E73" s="269" t="s">
        <v>707</v>
      </c>
      <c r="F73" s="269" t="s">
        <v>708</v>
      </c>
      <c r="G73" s="269" t="s">
        <v>709</v>
      </c>
      <c r="H73" s="262" t="s">
        <v>739</v>
      </c>
      <c r="I73" s="262" t="s">
        <v>9</v>
      </c>
      <c r="J73" s="262" t="s">
        <v>10</v>
      </c>
      <c r="K73" s="262" t="s">
        <v>740</v>
      </c>
      <c r="L73" s="262" t="s">
        <v>801</v>
      </c>
      <c r="M73" s="260" t="s">
        <v>941</v>
      </c>
      <c r="N73" s="260" t="s">
        <v>743</v>
      </c>
      <c r="O73" s="262" t="s">
        <v>25</v>
      </c>
      <c r="P73" s="269" t="s">
        <v>744</v>
      </c>
      <c r="Q73" s="261"/>
    </row>
    <row r="74" spans="1:17" ht="57.6" x14ac:dyDescent="0.3">
      <c r="A74" s="259" t="s">
        <v>737</v>
      </c>
      <c r="B74" s="263" t="s">
        <v>939</v>
      </c>
      <c r="C74" s="263"/>
      <c r="D74" s="263" t="s">
        <v>944</v>
      </c>
      <c r="E74" s="271" t="s">
        <v>710</v>
      </c>
      <c r="F74" s="271" t="s">
        <v>711</v>
      </c>
      <c r="G74" s="271" t="s">
        <v>712</v>
      </c>
      <c r="H74" s="265" t="s">
        <v>739</v>
      </c>
      <c r="I74" s="265" t="s">
        <v>9</v>
      </c>
      <c r="J74" s="265" t="s">
        <v>10</v>
      </c>
      <c r="K74" s="265" t="s">
        <v>740</v>
      </c>
      <c r="L74" s="265" t="s">
        <v>801</v>
      </c>
      <c r="M74" s="263" t="s">
        <v>941</v>
      </c>
      <c r="N74" s="263" t="s">
        <v>743</v>
      </c>
      <c r="O74" s="265" t="s">
        <v>25</v>
      </c>
      <c r="P74" s="271" t="s">
        <v>744</v>
      </c>
      <c r="Q74" s="264"/>
    </row>
    <row r="75" spans="1:17" ht="86.4" x14ac:dyDescent="0.3">
      <c r="A75" s="259" t="s">
        <v>737</v>
      </c>
      <c r="B75" s="260" t="s">
        <v>945</v>
      </c>
      <c r="C75" s="260"/>
      <c r="D75" s="260" t="s">
        <v>946</v>
      </c>
      <c r="E75" s="269" t="s">
        <v>172</v>
      </c>
      <c r="F75" s="269" t="s">
        <v>173</v>
      </c>
      <c r="G75" s="269" t="s">
        <v>174</v>
      </c>
      <c r="H75" s="262" t="s">
        <v>739</v>
      </c>
      <c r="I75" s="262" t="s">
        <v>9</v>
      </c>
      <c r="J75" s="262" t="s">
        <v>18</v>
      </c>
      <c r="K75" s="262" t="s">
        <v>763</v>
      </c>
      <c r="L75" s="262" t="s">
        <v>764</v>
      </c>
      <c r="M75" s="260" t="s">
        <v>947</v>
      </c>
      <c r="N75" s="260" t="s">
        <v>755</v>
      </c>
      <c r="O75" s="262"/>
      <c r="P75" s="269" t="s">
        <v>744</v>
      </c>
      <c r="Q75" s="261"/>
    </row>
    <row r="76" spans="1:17" ht="86.4" x14ac:dyDescent="0.3">
      <c r="A76" s="259" t="s">
        <v>737</v>
      </c>
      <c r="B76" s="263" t="s">
        <v>945</v>
      </c>
      <c r="C76" s="263"/>
      <c r="D76" s="263" t="s">
        <v>948</v>
      </c>
      <c r="E76" s="271" t="s">
        <v>175</v>
      </c>
      <c r="F76" s="271" t="s">
        <v>176</v>
      </c>
      <c r="G76" s="271" t="s">
        <v>177</v>
      </c>
      <c r="H76" s="265" t="s">
        <v>739</v>
      </c>
      <c r="I76" s="265" t="s">
        <v>9</v>
      </c>
      <c r="J76" s="265" t="s">
        <v>10</v>
      </c>
      <c r="K76" s="265" t="s">
        <v>763</v>
      </c>
      <c r="L76" s="265" t="s">
        <v>764</v>
      </c>
      <c r="M76" s="263" t="s">
        <v>947</v>
      </c>
      <c r="N76" s="263" t="s">
        <v>755</v>
      </c>
      <c r="O76" s="265"/>
      <c r="P76" s="271" t="s">
        <v>744</v>
      </c>
      <c r="Q76" s="264"/>
    </row>
    <row r="77" spans="1:17" ht="86.4" x14ac:dyDescent="0.3">
      <c r="A77" s="259" t="s">
        <v>737</v>
      </c>
      <c r="B77" s="260" t="s">
        <v>945</v>
      </c>
      <c r="C77" s="260"/>
      <c r="D77" s="260" t="s">
        <v>949</v>
      </c>
      <c r="E77" s="269" t="s">
        <v>178</v>
      </c>
      <c r="F77" s="269" t="s">
        <v>179</v>
      </c>
      <c r="G77" s="269" t="s">
        <v>180</v>
      </c>
      <c r="H77" s="262" t="s">
        <v>739</v>
      </c>
      <c r="I77" s="262" t="s">
        <v>9</v>
      </c>
      <c r="J77" s="262" t="s">
        <v>10</v>
      </c>
      <c r="K77" s="262" t="s">
        <v>763</v>
      </c>
      <c r="L77" s="262" t="s">
        <v>764</v>
      </c>
      <c r="M77" s="260" t="s">
        <v>947</v>
      </c>
      <c r="N77" s="260" t="s">
        <v>755</v>
      </c>
      <c r="O77" s="262"/>
      <c r="P77" s="269" t="s">
        <v>744</v>
      </c>
      <c r="Q77" s="261"/>
    </row>
    <row r="78" spans="1:17" ht="86.4" x14ac:dyDescent="0.3">
      <c r="A78" s="259" t="s">
        <v>737</v>
      </c>
      <c r="B78" s="263" t="s">
        <v>945</v>
      </c>
      <c r="C78" s="263"/>
      <c r="D78" s="263" t="s">
        <v>950</v>
      </c>
      <c r="E78" s="271" t="s">
        <v>181</v>
      </c>
      <c r="F78" s="271" t="s">
        <v>182</v>
      </c>
      <c r="G78" s="271" t="s">
        <v>183</v>
      </c>
      <c r="H78" s="265" t="s">
        <v>739</v>
      </c>
      <c r="I78" s="265" t="s">
        <v>9</v>
      </c>
      <c r="J78" s="265" t="s">
        <v>18</v>
      </c>
      <c r="K78" s="265" t="s">
        <v>763</v>
      </c>
      <c r="L78" s="265" t="s">
        <v>764</v>
      </c>
      <c r="M78" s="263" t="s">
        <v>947</v>
      </c>
      <c r="N78" s="263" t="s">
        <v>755</v>
      </c>
      <c r="O78" s="265"/>
      <c r="P78" s="271" t="s">
        <v>744</v>
      </c>
      <c r="Q78" s="264"/>
    </row>
    <row r="79" spans="1:17" ht="100.8" x14ac:dyDescent="0.3">
      <c r="A79" s="259" t="s">
        <v>737</v>
      </c>
      <c r="B79" s="260" t="s">
        <v>1262</v>
      </c>
      <c r="C79" s="260" t="s">
        <v>951</v>
      </c>
      <c r="D79" s="260" t="s">
        <v>952</v>
      </c>
      <c r="E79" s="269" t="s">
        <v>953</v>
      </c>
      <c r="F79" s="269" t="s">
        <v>954</v>
      </c>
      <c r="G79" s="269" t="s">
        <v>955</v>
      </c>
      <c r="H79" s="262" t="s">
        <v>762</v>
      </c>
      <c r="I79" s="262" t="s">
        <v>32</v>
      </c>
      <c r="J79" s="262" t="s">
        <v>10</v>
      </c>
      <c r="K79" s="262" t="s">
        <v>763</v>
      </c>
      <c r="L79" s="262" t="s">
        <v>764</v>
      </c>
      <c r="M79" s="260" t="s">
        <v>765</v>
      </c>
      <c r="N79" s="260" t="s">
        <v>755</v>
      </c>
      <c r="O79" s="262"/>
      <c r="P79" s="269" t="s">
        <v>744</v>
      </c>
      <c r="Q79" s="261"/>
    </row>
    <row r="80" spans="1:17" ht="57.6" x14ac:dyDescent="0.3">
      <c r="A80" s="259" t="s">
        <v>737</v>
      </c>
      <c r="B80" s="263" t="s">
        <v>1265</v>
      </c>
      <c r="C80" s="263"/>
      <c r="D80" s="263" t="s">
        <v>956</v>
      </c>
      <c r="E80" s="271" t="s">
        <v>184</v>
      </c>
      <c r="F80" s="271" t="s">
        <v>185</v>
      </c>
      <c r="G80" s="271" t="s">
        <v>186</v>
      </c>
      <c r="H80" s="265" t="s">
        <v>739</v>
      </c>
      <c r="I80" s="265" t="s">
        <v>9</v>
      </c>
      <c r="J80" s="265" t="s">
        <v>10</v>
      </c>
      <c r="K80" s="265" t="s">
        <v>740</v>
      </c>
      <c r="L80" s="265" t="s">
        <v>801</v>
      </c>
      <c r="M80" s="263" t="s">
        <v>752</v>
      </c>
      <c r="N80" s="263" t="s">
        <v>743</v>
      </c>
      <c r="O80" s="265" t="s">
        <v>25</v>
      </c>
      <c r="P80" s="271" t="s">
        <v>744</v>
      </c>
      <c r="Q80" s="264"/>
    </row>
    <row r="81" spans="1:17" ht="57.6" x14ac:dyDescent="0.3">
      <c r="A81" s="259" t="s">
        <v>737</v>
      </c>
      <c r="B81" s="260" t="s">
        <v>795</v>
      </c>
      <c r="C81" s="260"/>
      <c r="D81" s="260" t="s">
        <v>957</v>
      </c>
      <c r="E81" s="269" t="s">
        <v>184</v>
      </c>
      <c r="F81" s="269" t="s">
        <v>187</v>
      </c>
      <c r="G81" s="269" t="s">
        <v>188</v>
      </c>
      <c r="H81" s="262" t="s">
        <v>739</v>
      </c>
      <c r="I81" s="262" t="s">
        <v>9</v>
      </c>
      <c r="J81" s="262" t="s">
        <v>10</v>
      </c>
      <c r="K81" s="262" t="s">
        <v>824</v>
      </c>
      <c r="L81" s="262" t="s">
        <v>798</v>
      </c>
      <c r="M81" s="260" t="s">
        <v>799</v>
      </c>
      <c r="N81" s="260" t="s">
        <v>743</v>
      </c>
      <c r="O81" s="262" t="s">
        <v>39</v>
      </c>
      <c r="P81" s="269" t="s">
        <v>744</v>
      </c>
      <c r="Q81" s="261"/>
    </row>
    <row r="82" spans="1:17" ht="57.6" x14ac:dyDescent="0.3">
      <c r="A82" s="259" t="s">
        <v>737</v>
      </c>
      <c r="B82" s="263" t="s">
        <v>1264</v>
      </c>
      <c r="C82" s="263"/>
      <c r="D82" s="263" t="s">
        <v>958</v>
      </c>
      <c r="E82" s="271" t="s">
        <v>189</v>
      </c>
      <c r="F82" s="271" t="s">
        <v>190</v>
      </c>
      <c r="G82" s="271" t="s">
        <v>191</v>
      </c>
      <c r="H82" s="265" t="s">
        <v>739</v>
      </c>
      <c r="I82" s="265" t="s">
        <v>9</v>
      </c>
      <c r="J82" s="265" t="s">
        <v>10</v>
      </c>
      <c r="K82" s="265" t="s">
        <v>740</v>
      </c>
      <c r="L82" s="265" t="s">
        <v>801</v>
      </c>
      <c r="M82" s="263" t="s">
        <v>959</v>
      </c>
      <c r="N82" s="263" t="s">
        <v>743</v>
      </c>
      <c r="O82" s="265" t="s">
        <v>192</v>
      </c>
      <c r="P82" s="271" t="s">
        <v>744</v>
      </c>
      <c r="Q82" s="264"/>
    </row>
    <row r="83" spans="1:17" ht="57.6" x14ac:dyDescent="0.3">
      <c r="A83" s="259" t="s">
        <v>737</v>
      </c>
      <c r="B83" s="260" t="s">
        <v>960</v>
      </c>
      <c r="C83" s="260" t="s">
        <v>961</v>
      </c>
      <c r="D83" s="260" t="s">
        <v>962</v>
      </c>
      <c r="E83" s="269" t="s">
        <v>193</v>
      </c>
      <c r="F83" s="269" t="s">
        <v>194</v>
      </c>
      <c r="G83" s="269" t="s">
        <v>195</v>
      </c>
      <c r="H83" s="262" t="s">
        <v>809</v>
      </c>
      <c r="I83" s="262" t="s">
        <v>32</v>
      </c>
      <c r="J83" s="262" t="s">
        <v>18</v>
      </c>
      <c r="K83" s="262" t="s">
        <v>740</v>
      </c>
      <c r="L83" s="262" t="s">
        <v>801</v>
      </c>
      <c r="M83" s="260" t="s">
        <v>963</v>
      </c>
      <c r="N83" s="260" t="s">
        <v>755</v>
      </c>
      <c r="O83" s="262"/>
      <c r="P83" s="269" t="s">
        <v>744</v>
      </c>
      <c r="Q83" s="261"/>
    </row>
    <row r="84" spans="1:17" ht="57.6" x14ac:dyDescent="0.3">
      <c r="A84" s="259" t="s">
        <v>737</v>
      </c>
      <c r="B84" s="263" t="s">
        <v>960</v>
      </c>
      <c r="C84" s="263" t="s">
        <v>964</v>
      </c>
      <c r="D84" s="263" t="s">
        <v>965</v>
      </c>
      <c r="E84" s="271" t="s">
        <v>196</v>
      </c>
      <c r="F84" s="271" t="s">
        <v>197</v>
      </c>
      <c r="G84" s="271" t="s">
        <v>198</v>
      </c>
      <c r="H84" s="265" t="s">
        <v>809</v>
      </c>
      <c r="I84" s="265" t="s">
        <v>32</v>
      </c>
      <c r="J84" s="265" t="s">
        <v>18</v>
      </c>
      <c r="K84" s="265" t="s">
        <v>740</v>
      </c>
      <c r="L84" s="265" t="s">
        <v>801</v>
      </c>
      <c r="M84" s="263" t="s">
        <v>963</v>
      </c>
      <c r="N84" s="263" t="s">
        <v>755</v>
      </c>
      <c r="O84" s="265"/>
      <c r="P84" s="271" t="s">
        <v>744</v>
      </c>
      <c r="Q84" s="264"/>
    </row>
    <row r="85" spans="1:17" ht="86.4" x14ac:dyDescent="0.3">
      <c r="A85" s="259" t="s">
        <v>737</v>
      </c>
      <c r="B85" s="260" t="s">
        <v>791</v>
      </c>
      <c r="C85" s="260" t="s">
        <v>966</v>
      </c>
      <c r="D85" s="260" t="s">
        <v>967</v>
      </c>
      <c r="E85" s="269" t="s">
        <v>199</v>
      </c>
      <c r="F85" s="269" t="s">
        <v>200</v>
      </c>
      <c r="G85" s="269" t="s">
        <v>201</v>
      </c>
      <c r="H85" s="262" t="s">
        <v>739</v>
      </c>
      <c r="I85" s="262" t="s">
        <v>32</v>
      </c>
      <c r="J85" s="262" t="s">
        <v>10</v>
      </c>
      <c r="K85" s="262" t="s">
        <v>763</v>
      </c>
      <c r="L85" s="262" t="s">
        <v>764</v>
      </c>
      <c r="M85" s="260" t="s">
        <v>968</v>
      </c>
      <c r="N85" s="260" t="s">
        <v>743</v>
      </c>
      <c r="O85" s="262" t="s">
        <v>102</v>
      </c>
      <c r="P85" s="269" t="s">
        <v>744</v>
      </c>
      <c r="Q85" s="261"/>
    </row>
    <row r="86" spans="1:17" ht="86.4" x14ac:dyDescent="0.3">
      <c r="A86" s="259" t="s">
        <v>737</v>
      </c>
      <c r="B86" s="263" t="s">
        <v>1262</v>
      </c>
      <c r="C86" s="263" t="s">
        <v>969</v>
      </c>
      <c r="D86" s="263" t="s">
        <v>970</v>
      </c>
      <c r="E86" s="271" t="s">
        <v>202</v>
      </c>
      <c r="F86" s="271" t="s">
        <v>203</v>
      </c>
      <c r="G86" s="271" t="s">
        <v>204</v>
      </c>
      <c r="H86" s="265" t="s">
        <v>739</v>
      </c>
      <c r="I86" s="265" t="s">
        <v>32</v>
      </c>
      <c r="J86" s="265" t="s">
        <v>10</v>
      </c>
      <c r="K86" s="265" t="s">
        <v>763</v>
      </c>
      <c r="L86" s="265" t="s">
        <v>764</v>
      </c>
      <c r="M86" s="263" t="s">
        <v>971</v>
      </c>
      <c r="N86" s="263" t="s">
        <v>743</v>
      </c>
      <c r="O86" s="265" t="s">
        <v>102</v>
      </c>
      <c r="P86" s="271" t="s">
        <v>744</v>
      </c>
      <c r="Q86" s="264"/>
    </row>
    <row r="87" spans="1:17" ht="86.4" x14ac:dyDescent="0.3">
      <c r="A87" s="259" t="s">
        <v>737</v>
      </c>
      <c r="B87" s="260" t="s">
        <v>1262</v>
      </c>
      <c r="C87" s="260" t="s">
        <v>972</v>
      </c>
      <c r="D87" s="260" t="s">
        <v>973</v>
      </c>
      <c r="E87" s="269" t="s">
        <v>205</v>
      </c>
      <c r="F87" s="269" t="s">
        <v>206</v>
      </c>
      <c r="G87" s="269" t="s">
        <v>207</v>
      </c>
      <c r="H87" s="262" t="s">
        <v>739</v>
      </c>
      <c r="I87" s="262" t="s">
        <v>32</v>
      </c>
      <c r="J87" s="262" t="s">
        <v>10</v>
      </c>
      <c r="K87" s="262" t="s">
        <v>763</v>
      </c>
      <c r="L87" s="262" t="s">
        <v>764</v>
      </c>
      <c r="M87" s="260" t="s">
        <v>968</v>
      </c>
      <c r="N87" s="260" t="s">
        <v>743</v>
      </c>
      <c r="O87" s="262" t="s">
        <v>102</v>
      </c>
      <c r="P87" s="269" t="s">
        <v>744</v>
      </c>
      <c r="Q87" s="261"/>
    </row>
    <row r="88" spans="1:17" ht="86.4" x14ac:dyDescent="0.3">
      <c r="A88" s="259" t="s">
        <v>737</v>
      </c>
      <c r="B88" s="263" t="s">
        <v>1262</v>
      </c>
      <c r="C88" s="263" t="s">
        <v>974</v>
      </c>
      <c r="D88" s="263" t="s">
        <v>975</v>
      </c>
      <c r="E88" s="271" t="s">
        <v>208</v>
      </c>
      <c r="F88" s="271" t="s">
        <v>209</v>
      </c>
      <c r="G88" s="271" t="s">
        <v>210</v>
      </c>
      <c r="H88" s="265" t="s">
        <v>739</v>
      </c>
      <c r="I88" s="265" t="s">
        <v>32</v>
      </c>
      <c r="J88" s="265" t="s">
        <v>10</v>
      </c>
      <c r="K88" s="265" t="s">
        <v>763</v>
      </c>
      <c r="L88" s="265" t="s">
        <v>764</v>
      </c>
      <c r="M88" s="263" t="s">
        <v>968</v>
      </c>
      <c r="N88" s="263" t="s">
        <v>743</v>
      </c>
      <c r="O88" s="265" t="s">
        <v>102</v>
      </c>
      <c r="P88" s="271" t="s">
        <v>744</v>
      </c>
      <c r="Q88" s="264"/>
    </row>
    <row r="89" spans="1:17" ht="100.8" x14ac:dyDescent="0.3">
      <c r="A89" s="259" t="s">
        <v>737</v>
      </c>
      <c r="B89" s="260" t="s">
        <v>791</v>
      </c>
      <c r="C89" s="260"/>
      <c r="D89" s="260" t="s">
        <v>976</v>
      </c>
      <c r="E89" s="269" t="s">
        <v>211</v>
      </c>
      <c r="F89" s="269" t="s">
        <v>212</v>
      </c>
      <c r="G89" s="269" t="s">
        <v>213</v>
      </c>
      <c r="H89" s="262" t="s">
        <v>739</v>
      </c>
      <c r="I89" s="262" t="s">
        <v>9</v>
      </c>
      <c r="J89" s="262" t="s">
        <v>18</v>
      </c>
      <c r="K89" s="262" t="s">
        <v>763</v>
      </c>
      <c r="L89" s="262" t="s">
        <v>764</v>
      </c>
      <c r="M89" s="260" t="s">
        <v>971</v>
      </c>
      <c r="N89" s="260" t="s">
        <v>755</v>
      </c>
      <c r="O89" s="262"/>
      <c r="P89" s="269" t="s">
        <v>744</v>
      </c>
      <c r="Q89" s="261"/>
    </row>
    <row r="90" spans="1:17" ht="100.8" x14ac:dyDescent="0.3">
      <c r="A90" s="259" t="s">
        <v>737</v>
      </c>
      <c r="B90" s="263" t="s">
        <v>791</v>
      </c>
      <c r="C90" s="263"/>
      <c r="D90" s="263" t="s">
        <v>977</v>
      </c>
      <c r="E90" s="271" t="s">
        <v>214</v>
      </c>
      <c r="F90" s="271" t="s">
        <v>215</v>
      </c>
      <c r="G90" s="271" t="s">
        <v>216</v>
      </c>
      <c r="H90" s="265" t="s">
        <v>739</v>
      </c>
      <c r="I90" s="265" t="s">
        <v>9</v>
      </c>
      <c r="J90" s="265" t="s">
        <v>10</v>
      </c>
      <c r="K90" s="265" t="s">
        <v>763</v>
      </c>
      <c r="L90" s="265" t="s">
        <v>764</v>
      </c>
      <c r="M90" s="263" t="s">
        <v>971</v>
      </c>
      <c r="N90" s="263" t="s">
        <v>755</v>
      </c>
      <c r="O90" s="265"/>
      <c r="P90" s="271" t="s">
        <v>744</v>
      </c>
      <c r="Q90" s="264"/>
    </row>
    <row r="91" spans="1:17" ht="100.8" x14ac:dyDescent="0.3">
      <c r="A91" s="259" t="s">
        <v>737</v>
      </c>
      <c r="B91" s="260" t="s">
        <v>791</v>
      </c>
      <c r="C91" s="260"/>
      <c r="D91" s="260" t="s">
        <v>978</v>
      </c>
      <c r="E91" s="269" t="s">
        <v>217</v>
      </c>
      <c r="F91" s="269" t="s">
        <v>218</v>
      </c>
      <c r="G91" s="269" t="s">
        <v>219</v>
      </c>
      <c r="H91" s="262" t="s">
        <v>739</v>
      </c>
      <c r="I91" s="262" t="s">
        <v>9</v>
      </c>
      <c r="J91" s="262" t="s">
        <v>10</v>
      </c>
      <c r="K91" s="262" t="s">
        <v>763</v>
      </c>
      <c r="L91" s="262" t="s">
        <v>764</v>
      </c>
      <c r="M91" s="260" t="s">
        <v>971</v>
      </c>
      <c r="N91" s="260" t="s">
        <v>755</v>
      </c>
      <c r="O91" s="262"/>
      <c r="P91" s="269" t="s">
        <v>744</v>
      </c>
      <c r="Q91" s="261"/>
    </row>
    <row r="92" spans="1:17" ht="100.8" x14ac:dyDescent="0.3">
      <c r="A92" s="259" t="s">
        <v>737</v>
      </c>
      <c r="B92" s="263" t="s">
        <v>791</v>
      </c>
      <c r="C92" s="263"/>
      <c r="D92" s="263" t="s">
        <v>979</v>
      </c>
      <c r="E92" s="271" t="s">
        <v>220</v>
      </c>
      <c r="F92" s="271" t="s">
        <v>980</v>
      </c>
      <c r="G92" s="271" t="s">
        <v>981</v>
      </c>
      <c r="H92" s="265" t="s">
        <v>739</v>
      </c>
      <c r="I92" s="265" t="s">
        <v>9</v>
      </c>
      <c r="J92" s="265" t="s">
        <v>18</v>
      </c>
      <c r="K92" s="265" t="s">
        <v>763</v>
      </c>
      <c r="L92" s="265" t="s">
        <v>764</v>
      </c>
      <c r="M92" s="263" t="s">
        <v>971</v>
      </c>
      <c r="N92" s="263" t="s">
        <v>755</v>
      </c>
      <c r="O92" s="265"/>
      <c r="P92" s="271" t="s">
        <v>744</v>
      </c>
      <c r="Q92" s="264"/>
    </row>
    <row r="93" spans="1:17" ht="43.2" x14ac:dyDescent="0.3">
      <c r="A93" s="259" t="s">
        <v>737</v>
      </c>
      <c r="B93" s="260" t="s">
        <v>982</v>
      </c>
      <c r="C93" s="260" t="s">
        <v>983</v>
      </c>
      <c r="D93" s="260" t="s">
        <v>984</v>
      </c>
      <c r="E93" s="269" t="s">
        <v>221</v>
      </c>
      <c r="F93" s="269" t="s">
        <v>222</v>
      </c>
      <c r="G93" s="269" t="s">
        <v>223</v>
      </c>
      <c r="H93" s="262" t="s">
        <v>739</v>
      </c>
      <c r="I93" s="262" t="s">
        <v>32</v>
      </c>
      <c r="J93" s="262" t="s">
        <v>18</v>
      </c>
      <c r="K93" s="262" t="s">
        <v>740</v>
      </c>
      <c r="L93" s="262" t="s">
        <v>827</v>
      </c>
      <c r="M93" s="260" t="s">
        <v>828</v>
      </c>
      <c r="N93" s="260"/>
      <c r="O93" s="262" t="s">
        <v>79</v>
      </c>
      <c r="P93" s="269" t="s">
        <v>744</v>
      </c>
      <c r="Q93" s="261"/>
    </row>
    <row r="94" spans="1:17" ht="43.2" x14ac:dyDescent="0.3">
      <c r="A94" s="259" t="s">
        <v>737</v>
      </c>
      <c r="B94" s="263" t="s">
        <v>982</v>
      </c>
      <c r="C94" s="263" t="s">
        <v>985</v>
      </c>
      <c r="D94" s="263" t="s">
        <v>986</v>
      </c>
      <c r="E94" s="271" t="s">
        <v>728</v>
      </c>
      <c r="F94" s="271" t="s">
        <v>226</v>
      </c>
      <c r="G94" s="271" t="s">
        <v>227</v>
      </c>
      <c r="H94" s="265" t="s">
        <v>739</v>
      </c>
      <c r="I94" s="265" t="s">
        <v>32</v>
      </c>
      <c r="J94" s="265" t="s">
        <v>18</v>
      </c>
      <c r="K94" s="265" t="s">
        <v>740</v>
      </c>
      <c r="L94" s="265" t="s">
        <v>827</v>
      </c>
      <c r="M94" s="263" t="s">
        <v>828</v>
      </c>
      <c r="N94" s="263"/>
      <c r="O94" s="265" t="s">
        <v>79</v>
      </c>
      <c r="P94" s="271" t="s">
        <v>744</v>
      </c>
      <c r="Q94" s="264"/>
    </row>
    <row r="95" spans="1:17" ht="43.2" x14ac:dyDescent="0.3">
      <c r="A95" s="259" t="s">
        <v>737</v>
      </c>
      <c r="B95" s="260" t="s">
        <v>982</v>
      </c>
      <c r="C95" s="260" t="s">
        <v>987</v>
      </c>
      <c r="D95" s="260" t="s">
        <v>988</v>
      </c>
      <c r="E95" s="269" t="s">
        <v>224</v>
      </c>
      <c r="F95" s="269" t="s">
        <v>230</v>
      </c>
      <c r="G95" s="269" t="s">
        <v>231</v>
      </c>
      <c r="H95" s="262" t="s">
        <v>739</v>
      </c>
      <c r="I95" s="262" t="s">
        <v>32</v>
      </c>
      <c r="J95" s="262" t="s">
        <v>18</v>
      </c>
      <c r="K95" s="262" t="s">
        <v>740</v>
      </c>
      <c r="L95" s="262" t="s">
        <v>827</v>
      </c>
      <c r="M95" s="260" t="s">
        <v>828</v>
      </c>
      <c r="N95" s="260"/>
      <c r="O95" s="262" t="s">
        <v>79</v>
      </c>
      <c r="P95" s="269" t="s">
        <v>744</v>
      </c>
      <c r="Q95" s="261"/>
    </row>
    <row r="96" spans="1:17" ht="43.2" x14ac:dyDescent="0.3">
      <c r="A96" s="259" t="s">
        <v>737</v>
      </c>
      <c r="B96" s="263" t="s">
        <v>989</v>
      </c>
      <c r="C96" s="263" t="s">
        <v>990</v>
      </c>
      <c r="D96" s="263" t="s">
        <v>991</v>
      </c>
      <c r="E96" s="271" t="s">
        <v>225</v>
      </c>
      <c r="F96" s="271" t="s">
        <v>228</v>
      </c>
      <c r="G96" s="271" t="s">
        <v>229</v>
      </c>
      <c r="H96" s="265" t="s">
        <v>739</v>
      </c>
      <c r="I96" s="265" t="s">
        <v>32</v>
      </c>
      <c r="J96" s="265" t="s">
        <v>18</v>
      </c>
      <c r="K96" s="265" t="s">
        <v>740</v>
      </c>
      <c r="L96" s="265" t="s">
        <v>827</v>
      </c>
      <c r="M96" s="263" t="s">
        <v>828</v>
      </c>
      <c r="N96" s="263" t="s">
        <v>743</v>
      </c>
      <c r="O96" s="265" t="s">
        <v>79</v>
      </c>
      <c r="P96" s="271" t="s">
        <v>744</v>
      </c>
      <c r="Q96" s="264"/>
    </row>
    <row r="97" spans="1:17" ht="43.2" x14ac:dyDescent="0.3">
      <c r="A97" s="259" t="s">
        <v>737</v>
      </c>
      <c r="B97" s="260" t="s">
        <v>904</v>
      </c>
      <c r="C97" s="260" t="s">
        <v>992</v>
      </c>
      <c r="D97" s="260" t="s">
        <v>993</v>
      </c>
      <c r="E97" s="269" t="s">
        <v>232</v>
      </c>
      <c r="F97" s="269" t="s">
        <v>233</v>
      </c>
      <c r="G97" s="269" t="s">
        <v>234</v>
      </c>
      <c r="H97" s="262" t="s">
        <v>739</v>
      </c>
      <c r="I97" s="262" t="s">
        <v>32</v>
      </c>
      <c r="J97" s="262" t="s">
        <v>10</v>
      </c>
      <c r="K97" s="262" t="s">
        <v>763</v>
      </c>
      <c r="L97" s="262" t="s">
        <v>764</v>
      </c>
      <c r="M97" s="260" t="s">
        <v>994</v>
      </c>
      <c r="N97" s="260" t="s">
        <v>743</v>
      </c>
      <c r="O97" s="262" t="s">
        <v>235</v>
      </c>
      <c r="P97" s="269" t="s">
        <v>744</v>
      </c>
      <c r="Q97" s="261"/>
    </row>
    <row r="98" spans="1:17" ht="43.2" x14ac:dyDescent="0.3">
      <c r="A98" s="259" t="s">
        <v>737</v>
      </c>
      <c r="B98" s="263" t="s">
        <v>904</v>
      </c>
      <c r="C98" s="263" t="s">
        <v>995</v>
      </c>
      <c r="D98" s="263" t="s">
        <v>996</v>
      </c>
      <c r="E98" s="271" t="s">
        <v>236</v>
      </c>
      <c r="F98" s="271" t="s">
        <v>237</v>
      </c>
      <c r="G98" s="271" t="s">
        <v>238</v>
      </c>
      <c r="H98" s="265" t="s">
        <v>739</v>
      </c>
      <c r="I98" s="265" t="s">
        <v>32</v>
      </c>
      <c r="J98" s="265" t="s">
        <v>10</v>
      </c>
      <c r="K98" s="265" t="s">
        <v>763</v>
      </c>
      <c r="L98" s="265" t="s">
        <v>764</v>
      </c>
      <c r="M98" s="263" t="s">
        <v>994</v>
      </c>
      <c r="N98" s="263"/>
      <c r="O98" s="265" t="s">
        <v>235</v>
      </c>
      <c r="P98" s="271" t="s">
        <v>744</v>
      </c>
      <c r="Q98" s="264"/>
    </row>
    <row r="99" spans="1:17" ht="43.2" x14ac:dyDescent="0.3">
      <c r="A99" s="259" t="s">
        <v>737</v>
      </c>
      <c r="B99" s="260" t="s">
        <v>904</v>
      </c>
      <c r="C99" s="260" t="s">
        <v>997</v>
      </c>
      <c r="D99" s="260" t="s">
        <v>998</v>
      </c>
      <c r="E99" s="269" t="s">
        <v>239</v>
      </c>
      <c r="F99" s="269" t="s">
        <v>240</v>
      </c>
      <c r="G99" s="269" t="s">
        <v>241</v>
      </c>
      <c r="H99" s="262" t="s">
        <v>739</v>
      </c>
      <c r="I99" s="262" t="s">
        <v>32</v>
      </c>
      <c r="J99" s="262" t="s">
        <v>10</v>
      </c>
      <c r="K99" s="262" t="s">
        <v>763</v>
      </c>
      <c r="L99" s="262" t="s">
        <v>764</v>
      </c>
      <c r="M99" s="260" t="s">
        <v>994</v>
      </c>
      <c r="N99" s="260"/>
      <c r="O99" s="262" t="s">
        <v>235</v>
      </c>
      <c r="P99" s="269" t="s">
        <v>744</v>
      </c>
      <c r="Q99" s="261"/>
    </row>
    <row r="100" spans="1:17" ht="43.2" x14ac:dyDescent="0.3">
      <c r="A100" s="259" t="s">
        <v>737</v>
      </c>
      <c r="B100" s="263" t="s">
        <v>1262</v>
      </c>
      <c r="C100" s="263" t="s">
        <v>999</v>
      </c>
      <c r="D100" s="263" t="s">
        <v>1000</v>
      </c>
      <c r="E100" s="271" t="s">
        <v>242</v>
      </c>
      <c r="F100" s="271" t="s">
        <v>243</v>
      </c>
      <c r="G100" s="271" t="s">
        <v>244</v>
      </c>
      <c r="H100" s="265" t="s">
        <v>809</v>
      </c>
      <c r="I100" s="265" t="s">
        <v>32</v>
      </c>
      <c r="J100" s="265" t="s">
        <v>10</v>
      </c>
      <c r="K100" s="265" t="s">
        <v>763</v>
      </c>
      <c r="L100" s="265" t="s">
        <v>764</v>
      </c>
      <c r="M100" s="263" t="s">
        <v>994</v>
      </c>
      <c r="N100" s="263" t="s">
        <v>755</v>
      </c>
      <c r="O100" s="265"/>
      <c r="P100" s="271" t="s">
        <v>744</v>
      </c>
      <c r="Q100" s="264"/>
    </row>
    <row r="101" spans="1:17" ht="43.2" x14ac:dyDescent="0.3">
      <c r="A101" s="259" t="s">
        <v>737</v>
      </c>
      <c r="B101" s="260" t="s">
        <v>1262</v>
      </c>
      <c r="C101" s="260" t="s">
        <v>1001</v>
      </c>
      <c r="D101" s="260" t="s">
        <v>1002</v>
      </c>
      <c r="E101" s="269" t="s">
        <v>245</v>
      </c>
      <c r="F101" s="269" t="s">
        <v>246</v>
      </c>
      <c r="G101" s="269" t="s">
        <v>247</v>
      </c>
      <c r="H101" s="262" t="s">
        <v>809</v>
      </c>
      <c r="I101" s="262" t="s">
        <v>32</v>
      </c>
      <c r="J101" s="262" t="s">
        <v>10</v>
      </c>
      <c r="K101" s="262" t="s">
        <v>763</v>
      </c>
      <c r="L101" s="262" t="s">
        <v>764</v>
      </c>
      <c r="M101" s="260" t="s">
        <v>994</v>
      </c>
      <c r="N101" s="260" t="s">
        <v>755</v>
      </c>
      <c r="O101" s="262"/>
      <c r="P101" s="269" t="s">
        <v>744</v>
      </c>
      <c r="Q101" s="261"/>
    </row>
    <row r="102" spans="1:17" ht="43.2" x14ac:dyDescent="0.3">
      <c r="A102" s="259" t="s">
        <v>737</v>
      </c>
      <c r="B102" s="263" t="s">
        <v>1262</v>
      </c>
      <c r="C102" s="263" t="s">
        <v>1003</v>
      </c>
      <c r="D102" s="263" t="s">
        <v>1004</v>
      </c>
      <c r="E102" s="271" t="s">
        <v>248</v>
      </c>
      <c r="F102" s="271" t="s">
        <v>249</v>
      </c>
      <c r="G102" s="271" t="s">
        <v>250</v>
      </c>
      <c r="H102" s="265" t="s">
        <v>809</v>
      </c>
      <c r="I102" s="265" t="s">
        <v>32</v>
      </c>
      <c r="J102" s="265" t="s">
        <v>10</v>
      </c>
      <c r="K102" s="265" t="s">
        <v>763</v>
      </c>
      <c r="L102" s="265" t="s">
        <v>764</v>
      </c>
      <c r="M102" s="263" t="s">
        <v>994</v>
      </c>
      <c r="N102" s="263" t="s">
        <v>755</v>
      </c>
      <c r="O102" s="265"/>
      <c r="P102" s="271" t="s">
        <v>744</v>
      </c>
      <c r="Q102" s="264"/>
    </row>
    <row r="103" spans="1:17" ht="43.2" x14ac:dyDescent="0.3">
      <c r="A103" s="259" t="s">
        <v>737</v>
      </c>
      <c r="B103" s="260" t="s">
        <v>1262</v>
      </c>
      <c r="C103" s="260" t="s">
        <v>1006</v>
      </c>
      <c r="D103" s="260" t="s">
        <v>1007</v>
      </c>
      <c r="E103" s="269" t="s">
        <v>251</v>
      </c>
      <c r="F103" s="269" t="s">
        <v>252</v>
      </c>
      <c r="G103" s="269" t="s">
        <v>253</v>
      </c>
      <c r="H103" s="262" t="s">
        <v>809</v>
      </c>
      <c r="I103" s="262" t="s">
        <v>32</v>
      </c>
      <c r="J103" s="262" t="s">
        <v>10</v>
      </c>
      <c r="K103" s="262" t="s">
        <v>763</v>
      </c>
      <c r="L103" s="262" t="s">
        <v>764</v>
      </c>
      <c r="M103" s="260" t="s">
        <v>994</v>
      </c>
      <c r="N103" s="260" t="s">
        <v>755</v>
      </c>
      <c r="O103" s="262"/>
      <c r="P103" s="269" t="s">
        <v>744</v>
      </c>
      <c r="Q103" s="261"/>
    </row>
    <row r="104" spans="1:17" ht="43.2" x14ac:dyDescent="0.3">
      <c r="A104" s="259" t="s">
        <v>737</v>
      </c>
      <c r="B104" s="263" t="s">
        <v>1262</v>
      </c>
      <c r="C104" s="263" t="s">
        <v>1008</v>
      </c>
      <c r="D104" s="263" t="s">
        <v>1009</v>
      </c>
      <c r="E104" s="271" t="s">
        <v>254</v>
      </c>
      <c r="F104" s="271" t="s">
        <v>255</v>
      </c>
      <c r="G104" s="271" t="s">
        <v>256</v>
      </c>
      <c r="H104" s="265" t="s">
        <v>809</v>
      </c>
      <c r="I104" s="265" t="s">
        <v>32</v>
      </c>
      <c r="J104" s="265" t="s">
        <v>10</v>
      </c>
      <c r="K104" s="265" t="s">
        <v>763</v>
      </c>
      <c r="L104" s="265" t="s">
        <v>764</v>
      </c>
      <c r="M104" s="263" t="s">
        <v>994</v>
      </c>
      <c r="N104" s="263" t="s">
        <v>755</v>
      </c>
      <c r="O104" s="265"/>
      <c r="P104" s="271" t="s">
        <v>744</v>
      </c>
      <c r="Q104" s="264"/>
    </row>
    <row r="105" spans="1:17" ht="43.2" x14ac:dyDescent="0.3">
      <c r="A105" s="259" t="s">
        <v>737</v>
      </c>
      <c r="B105" s="260" t="s">
        <v>1262</v>
      </c>
      <c r="C105" s="260" t="s">
        <v>1010</v>
      </c>
      <c r="D105" s="260" t="s">
        <v>1011</v>
      </c>
      <c r="E105" s="269" t="s">
        <v>257</v>
      </c>
      <c r="F105" s="269" t="s">
        <v>258</v>
      </c>
      <c r="G105" s="269" t="s">
        <v>259</v>
      </c>
      <c r="H105" s="262" t="s">
        <v>809</v>
      </c>
      <c r="I105" s="262" t="s">
        <v>32</v>
      </c>
      <c r="J105" s="262" t="s">
        <v>10</v>
      </c>
      <c r="K105" s="262" t="s">
        <v>763</v>
      </c>
      <c r="L105" s="262" t="s">
        <v>764</v>
      </c>
      <c r="M105" s="260" t="s">
        <v>994</v>
      </c>
      <c r="N105" s="260" t="s">
        <v>755</v>
      </c>
      <c r="O105" s="262"/>
      <c r="P105" s="269" t="s">
        <v>744</v>
      </c>
      <c r="Q105" s="261"/>
    </row>
    <row r="106" spans="1:17" ht="43.2" x14ac:dyDescent="0.3">
      <c r="A106" s="259" t="s">
        <v>737</v>
      </c>
      <c r="B106" s="263" t="s">
        <v>1005</v>
      </c>
      <c r="C106" s="263" t="s">
        <v>1012</v>
      </c>
      <c r="D106" s="263" t="s">
        <v>1013</v>
      </c>
      <c r="E106" s="271" t="s">
        <v>260</v>
      </c>
      <c r="F106" s="271" t="s">
        <v>261</v>
      </c>
      <c r="G106" s="271" t="s">
        <v>262</v>
      </c>
      <c r="H106" s="265" t="s">
        <v>809</v>
      </c>
      <c r="I106" s="265" t="s">
        <v>32</v>
      </c>
      <c r="J106" s="265" t="s">
        <v>18</v>
      </c>
      <c r="K106" s="265" t="s">
        <v>763</v>
      </c>
      <c r="L106" s="265" t="s">
        <v>764</v>
      </c>
      <c r="M106" s="263" t="s">
        <v>994</v>
      </c>
      <c r="N106" s="263" t="s">
        <v>755</v>
      </c>
      <c r="O106" s="265"/>
      <c r="P106" s="271" t="s">
        <v>744</v>
      </c>
      <c r="Q106" s="264"/>
    </row>
    <row r="107" spans="1:17" ht="43.2" x14ac:dyDescent="0.3">
      <c r="A107" s="259" t="s">
        <v>737</v>
      </c>
      <c r="B107" s="261"/>
      <c r="C107" s="260" t="s">
        <v>1278</v>
      </c>
      <c r="D107" s="260"/>
      <c r="E107" s="269" t="s">
        <v>1279</v>
      </c>
      <c r="F107" s="269" t="s">
        <v>1280</v>
      </c>
      <c r="G107" s="269" t="s">
        <v>1281</v>
      </c>
      <c r="H107" s="262" t="s">
        <v>809</v>
      </c>
      <c r="I107" s="262" t="s">
        <v>32</v>
      </c>
      <c r="J107" s="262" t="s">
        <v>10</v>
      </c>
      <c r="K107" s="262" t="s">
        <v>763</v>
      </c>
      <c r="L107" s="262" t="s">
        <v>764</v>
      </c>
      <c r="M107" s="260" t="s">
        <v>1018</v>
      </c>
      <c r="N107" s="260" t="s">
        <v>755</v>
      </c>
      <c r="O107" s="262" t="s">
        <v>1282</v>
      </c>
      <c r="P107" s="269" t="s">
        <v>744</v>
      </c>
      <c r="Q107" s="261"/>
    </row>
    <row r="108" spans="1:17" ht="57.6" x14ac:dyDescent="0.3">
      <c r="A108" s="259" t="s">
        <v>737</v>
      </c>
      <c r="B108" s="264"/>
      <c r="C108" s="263" t="s">
        <v>1014</v>
      </c>
      <c r="D108" s="263"/>
      <c r="E108" s="271" t="s">
        <v>1015</v>
      </c>
      <c r="F108" s="271" t="s">
        <v>1016</v>
      </c>
      <c r="G108" s="271" t="s">
        <v>1017</v>
      </c>
      <c r="H108" s="265" t="s">
        <v>809</v>
      </c>
      <c r="I108" s="265" t="s">
        <v>32</v>
      </c>
      <c r="J108" s="265" t="s">
        <v>10</v>
      </c>
      <c r="K108" s="265" t="s">
        <v>763</v>
      </c>
      <c r="L108" s="265" t="s">
        <v>764</v>
      </c>
      <c r="M108" s="263" t="s">
        <v>1018</v>
      </c>
      <c r="N108" s="263" t="s">
        <v>743</v>
      </c>
      <c r="O108" s="265" t="s">
        <v>1019</v>
      </c>
      <c r="P108" s="271" t="s">
        <v>744</v>
      </c>
      <c r="Q108" s="264"/>
    </row>
    <row r="109" spans="1:17" ht="57.6" x14ac:dyDescent="0.3">
      <c r="A109" s="259" t="s">
        <v>737</v>
      </c>
      <c r="B109" s="261"/>
      <c r="C109" s="260" t="s">
        <v>1283</v>
      </c>
      <c r="D109" s="260"/>
      <c r="E109" s="269" t="s">
        <v>1284</v>
      </c>
      <c r="F109" s="269" t="s">
        <v>1285</v>
      </c>
      <c r="G109" s="269" t="s">
        <v>1286</v>
      </c>
      <c r="H109" s="262" t="s">
        <v>809</v>
      </c>
      <c r="I109" s="262" t="s">
        <v>32</v>
      </c>
      <c r="J109" s="262" t="s">
        <v>10</v>
      </c>
      <c r="K109" s="262" t="s">
        <v>926</v>
      </c>
      <c r="L109" s="262"/>
      <c r="M109" s="260" t="s">
        <v>1018</v>
      </c>
      <c r="N109" s="260" t="s">
        <v>755</v>
      </c>
      <c r="O109" s="262"/>
      <c r="P109" s="269" t="s">
        <v>744</v>
      </c>
      <c r="Q109" s="261"/>
    </row>
    <row r="110" spans="1:17" ht="57.6" x14ac:dyDescent="0.3">
      <c r="A110" s="259" t="s">
        <v>737</v>
      </c>
      <c r="B110" s="264"/>
      <c r="C110" s="263" t="s">
        <v>1287</v>
      </c>
      <c r="D110" s="263"/>
      <c r="E110" s="271" t="s">
        <v>1288</v>
      </c>
      <c r="F110" s="271" t="s">
        <v>1289</v>
      </c>
      <c r="G110" s="271" t="s">
        <v>1290</v>
      </c>
      <c r="H110" s="265" t="s">
        <v>809</v>
      </c>
      <c r="I110" s="265" t="s">
        <v>32</v>
      </c>
      <c r="J110" s="265" t="s">
        <v>10</v>
      </c>
      <c r="K110" s="265" t="s">
        <v>740</v>
      </c>
      <c r="L110" s="265" t="s">
        <v>801</v>
      </c>
      <c r="M110" s="263" t="s">
        <v>1018</v>
      </c>
      <c r="N110" s="263" t="s">
        <v>755</v>
      </c>
      <c r="O110" s="265" t="s">
        <v>1282</v>
      </c>
      <c r="P110" s="271" t="s">
        <v>744</v>
      </c>
      <c r="Q110" s="264"/>
    </row>
    <row r="111" spans="1:17" ht="43.2" x14ac:dyDescent="0.3">
      <c r="A111" s="259" t="s">
        <v>737</v>
      </c>
      <c r="B111" s="261"/>
      <c r="C111" s="260" t="s">
        <v>1291</v>
      </c>
      <c r="D111" s="260"/>
      <c r="E111" s="269" t="s">
        <v>1292</v>
      </c>
      <c r="F111" s="269" t="s">
        <v>1293</v>
      </c>
      <c r="G111" s="269" t="s">
        <v>1294</v>
      </c>
      <c r="H111" s="262" t="s">
        <v>809</v>
      </c>
      <c r="I111" s="262" t="s">
        <v>32</v>
      </c>
      <c r="J111" s="262" t="s">
        <v>10</v>
      </c>
      <c r="K111" s="262" t="s">
        <v>797</v>
      </c>
      <c r="L111" s="262" t="s">
        <v>741</v>
      </c>
      <c r="M111" s="260" t="s">
        <v>1018</v>
      </c>
      <c r="N111" s="260" t="s">
        <v>755</v>
      </c>
      <c r="O111" s="262" t="s">
        <v>1282</v>
      </c>
      <c r="P111" s="269" t="s">
        <v>744</v>
      </c>
      <c r="Q111" s="261"/>
    </row>
    <row r="112" spans="1:17" ht="57.6" x14ac:dyDescent="0.3">
      <c r="A112" s="259" t="s">
        <v>737</v>
      </c>
      <c r="B112" s="264"/>
      <c r="C112" s="263" t="s">
        <v>1021</v>
      </c>
      <c r="D112" s="263"/>
      <c r="E112" s="271" t="s">
        <v>1022</v>
      </c>
      <c r="F112" s="271" t="s">
        <v>1023</v>
      </c>
      <c r="G112" s="271" t="s">
        <v>1024</v>
      </c>
      <c r="H112" s="265" t="s">
        <v>809</v>
      </c>
      <c r="I112" s="265" t="s">
        <v>32</v>
      </c>
      <c r="J112" s="265" t="s">
        <v>10</v>
      </c>
      <c r="K112" s="265" t="s">
        <v>763</v>
      </c>
      <c r="L112" s="265" t="s">
        <v>751</v>
      </c>
      <c r="M112" s="263" t="s">
        <v>1018</v>
      </c>
      <c r="N112" s="263" t="s">
        <v>755</v>
      </c>
      <c r="O112" s="265" t="s">
        <v>1019</v>
      </c>
      <c r="P112" s="271" t="s">
        <v>744</v>
      </c>
      <c r="Q112" s="264"/>
    </row>
    <row r="113" spans="1:17" ht="57.6" x14ac:dyDescent="0.3">
      <c r="A113" s="259" t="s">
        <v>737</v>
      </c>
      <c r="B113" s="261"/>
      <c r="C113" s="260" t="s">
        <v>1025</v>
      </c>
      <c r="D113" s="260"/>
      <c r="E113" s="269" t="s">
        <v>1026</v>
      </c>
      <c r="F113" s="269" t="s">
        <v>1027</v>
      </c>
      <c r="G113" s="269" t="s">
        <v>1028</v>
      </c>
      <c r="H113" s="262" t="s">
        <v>809</v>
      </c>
      <c r="I113" s="262" t="s">
        <v>32</v>
      </c>
      <c r="J113" s="262" t="s">
        <v>10</v>
      </c>
      <c r="K113" s="262" t="s">
        <v>1142</v>
      </c>
      <c r="L113" s="262" t="s">
        <v>798</v>
      </c>
      <c r="M113" s="260" t="s">
        <v>1018</v>
      </c>
      <c r="N113" s="260" t="s">
        <v>755</v>
      </c>
      <c r="O113" s="262" t="s">
        <v>1019</v>
      </c>
      <c r="P113" s="269" t="s">
        <v>744</v>
      </c>
      <c r="Q113" s="261"/>
    </row>
    <row r="114" spans="1:17" ht="100.8" x14ac:dyDescent="0.3">
      <c r="A114" s="259" t="s">
        <v>737</v>
      </c>
      <c r="B114" s="270">
        <v>45098</v>
      </c>
      <c r="C114" s="263"/>
      <c r="D114" s="263" t="s">
        <v>1029</v>
      </c>
      <c r="E114" s="271" t="s">
        <v>263</v>
      </c>
      <c r="F114" s="271" t="s">
        <v>264</v>
      </c>
      <c r="G114" s="271" t="s">
        <v>265</v>
      </c>
      <c r="H114" s="265" t="s">
        <v>739</v>
      </c>
      <c r="I114" s="265" t="s">
        <v>9</v>
      </c>
      <c r="J114" s="265" t="s">
        <v>10</v>
      </c>
      <c r="K114" s="265" t="s">
        <v>740</v>
      </c>
      <c r="L114" s="265" t="s">
        <v>801</v>
      </c>
      <c r="M114" s="263" t="s">
        <v>1030</v>
      </c>
      <c r="N114" s="263" t="s">
        <v>743</v>
      </c>
      <c r="O114" s="265" t="s">
        <v>266</v>
      </c>
      <c r="P114" s="271" t="s">
        <v>744</v>
      </c>
      <c r="Q114" s="264"/>
    </row>
    <row r="115" spans="1:17" ht="100.8" x14ac:dyDescent="0.3">
      <c r="A115" s="259" t="s">
        <v>737</v>
      </c>
      <c r="B115" s="268">
        <v>45098</v>
      </c>
      <c r="C115" s="260"/>
      <c r="D115" s="260" t="s">
        <v>1031</v>
      </c>
      <c r="E115" s="269" t="s">
        <v>267</v>
      </c>
      <c r="F115" s="269" t="s">
        <v>268</v>
      </c>
      <c r="G115" s="269" t="s">
        <v>269</v>
      </c>
      <c r="H115" s="262" t="s">
        <v>739</v>
      </c>
      <c r="I115" s="262" t="s">
        <v>9</v>
      </c>
      <c r="J115" s="262" t="s">
        <v>18</v>
      </c>
      <c r="K115" s="262" t="s">
        <v>740</v>
      </c>
      <c r="L115" s="262" t="s">
        <v>801</v>
      </c>
      <c r="M115" s="260" t="s">
        <v>1030</v>
      </c>
      <c r="N115" s="260" t="s">
        <v>743</v>
      </c>
      <c r="O115" s="262" t="s">
        <v>266</v>
      </c>
      <c r="P115" s="269" t="s">
        <v>744</v>
      </c>
      <c r="Q115" s="261"/>
    </row>
    <row r="116" spans="1:17" ht="100.8" x14ac:dyDescent="0.3">
      <c r="A116" s="259" t="s">
        <v>737</v>
      </c>
      <c r="B116" s="270">
        <v>45098</v>
      </c>
      <c r="C116" s="263"/>
      <c r="D116" s="263" t="s">
        <v>1032</v>
      </c>
      <c r="E116" s="271" t="s">
        <v>270</v>
      </c>
      <c r="F116" s="271" t="s">
        <v>271</v>
      </c>
      <c r="G116" s="271" t="s">
        <v>272</v>
      </c>
      <c r="H116" s="265" t="s">
        <v>739</v>
      </c>
      <c r="I116" s="265" t="s">
        <v>9</v>
      </c>
      <c r="J116" s="265" t="s">
        <v>10</v>
      </c>
      <c r="K116" s="265" t="s">
        <v>740</v>
      </c>
      <c r="L116" s="265" t="s">
        <v>801</v>
      </c>
      <c r="M116" s="263" t="s">
        <v>1030</v>
      </c>
      <c r="N116" s="263" t="s">
        <v>743</v>
      </c>
      <c r="O116" s="265" t="s">
        <v>266</v>
      </c>
      <c r="P116" s="271" t="s">
        <v>744</v>
      </c>
      <c r="Q116" s="264"/>
    </row>
    <row r="117" spans="1:17" ht="100.8" x14ac:dyDescent="0.3">
      <c r="A117" s="259" t="s">
        <v>737</v>
      </c>
      <c r="B117" s="260" t="s">
        <v>874</v>
      </c>
      <c r="C117" s="260"/>
      <c r="D117" s="260" t="s">
        <v>1033</v>
      </c>
      <c r="E117" s="269" t="s">
        <v>273</v>
      </c>
      <c r="F117" s="269" t="s">
        <v>274</v>
      </c>
      <c r="G117" s="269" t="s">
        <v>275</v>
      </c>
      <c r="H117" s="262" t="s">
        <v>739</v>
      </c>
      <c r="I117" s="262" t="s">
        <v>9</v>
      </c>
      <c r="J117" s="262" t="s">
        <v>10</v>
      </c>
      <c r="K117" s="262" t="s">
        <v>740</v>
      </c>
      <c r="L117" s="262" t="s">
        <v>801</v>
      </c>
      <c r="M117" s="260" t="s">
        <v>1030</v>
      </c>
      <c r="N117" s="260" t="s">
        <v>743</v>
      </c>
      <c r="O117" s="262" t="s">
        <v>266</v>
      </c>
      <c r="P117" s="269" t="s">
        <v>744</v>
      </c>
      <c r="Q117" s="261"/>
    </row>
    <row r="118" spans="1:17" ht="100.8" x14ac:dyDescent="0.3">
      <c r="A118" s="259" t="s">
        <v>737</v>
      </c>
      <c r="B118" s="270">
        <v>45098</v>
      </c>
      <c r="C118" s="263"/>
      <c r="D118" s="263" t="s">
        <v>1034</v>
      </c>
      <c r="E118" s="271" t="s">
        <v>276</v>
      </c>
      <c r="F118" s="271" t="s">
        <v>277</v>
      </c>
      <c r="G118" s="271" t="s">
        <v>278</v>
      </c>
      <c r="H118" s="265" t="s">
        <v>739</v>
      </c>
      <c r="I118" s="265" t="s">
        <v>9</v>
      </c>
      <c r="J118" s="265" t="s">
        <v>18</v>
      </c>
      <c r="K118" s="265" t="s">
        <v>740</v>
      </c>
      <c r="L118" s="265" t="s">
        <v>801</v>
      </c>
      <c r="M118" s="263" t="s">
        <v>1030</v>
      </c>
      <c r="N118" s="263" t="s">
        <v>743</v>
      </c>
      <c r="O118" s="265" t="s">
        <v>266</v>
      </c>
      <c r="P118" s="271" t="s">
        <v>744</v>
      </c>
      <c r="Q118" s="264"/>
    </row>
    <row r="119" spans="1:17" ht="100.8" x14ac:dyDescent="0.3">
      <c r="A119" s="259" t="s">
        <v>737</v>
      </c>
      <c r="B119" s="268">
        <v>45098</v>
      </c>
      <c r="C119" s="260"/>
      <c r="D119" s="260" t="s">
        <v>1035</v>
      </c>
      <c r="E119" s="269" t="s">
        <v>279</v>
      </c>
      <c r="F119" s="269" t="s">
        <v>280</v>
      </c>
      <c r="G119" s="269" t="s">
        <v>281</v>
      </c>
      <c r="H119" s="262" t="s">
        <v>739</v>
      </c>
      <c r="I119" s="262" t="s">
        <v>9</v>
      </c>
      <c r="J119" s="262" t="s">
        <v>18</v>
      </c>
      <c r="K119" s="262" t="s">
        <v>740</v>
      </c>
      <c r="L119" s="262" t="s">
        <v>801</v>
      </c>
      <c r="M119" s="260" t="s">
        <v>1030</v>
      </c>
      <c r="N119" s="260" t="s">
        <v>743</v>
      </c>
      <c r="O119" s="262" t="s">
        <v>266</v>
      </c>
      <c r="P119" s="269" t="s">
        <v>744</v>
      </c>
      <c r="Q119" s="261"/>
    </row>
    <row r="120" spans="1:17" ht="100.8" x14ac:dyDescent="0.3">
      <c r="A120" s="259" t="s">
        <v>737</v>
      </c>
      <c r="B120" s="270">
        <v>45098</v>
      </c>
      <c r="C120" s="263"/>
      <c r="D120" s="263" t="s">
        <v>1036</v>
      </c>
      <c r="E120" s="271" t="s">
        <v>282</v>
      </c>
      <c r="F120" s="271" t="s">
        <v>283</v>
      </c>
      <c r="G120" s="271" t="s">
        <v>284</v>
      </c>
      <c r="H120" s="265" t="s">
        <v>739</v>
      </c>
      <c r="I120" s="265" t="s">
        <v>9</v>
      </c>
      <c r="J120" s="265" t="s">
        <v>10</v>
      </c>
      <c r="K120" s="265" t="s">
        <v>740</v>
      </c>
      <c r="L120" s="265" t="s">
        <v>801</v>
      </c>
      <c r="M120" s="263" t="s">
        <v>1030</v>
      </c>
      <c r="N120" s="263" t="s">
        <v>743</v>
      </c>
      <c r="O120" s="265" t="s">
        <v>266</v>
      </c>
      <c r="P120" s="271" t="s">
        <v>744</v>
      </c>
      <c r="Q120" s="264"/>
    </row>
    <row r="121" spans="1:17" ht="100.8" x14ac:dyDescent="0.3">
      <c r="A121" s="259" t="s">
        <v>737</v>
      </c>
      <c r="B121" s="260" t="s">
        <v>1037</v>
      </c>
      <c r="C121" s="260"/>
      <c r="D121" s="260" t="s">
        <v>1038</v>
      </c>
      <c r="E121" s="269" t="s">
        <v>285</v>
      </c>
      <c r="F121" s="269" t="s">
        <v>286</v>
      </c>
      <c r="G121" s="269" t="s">
        <v>287</v>
      </c>
      <c r="H121" s="262" t="s">
        <v>739</v>
      </c>
      <c r="I121" s="262" t="s">
        <v>9</v>
      </c>
      <c r="J121" s="262" t="s">
        <v>18</v>
      </c>
      <c r="K121" s="262" t="s">
        <v>740</v>
      </c>
      <c r="L121" s="262" t="s">
        <v>801</v>
      </c>
      <c r="M121" s="260" t="s">
        <v>1030</v>
      </c>
      <c r="N121" s="260" t="s">
        <v>743</v>
      </c>
      <c r="O121" s="262" t="s">
        <v>266</v>
      </c>
      <c r="P121" s="269" t="s">
        <v>744</v>
      </c>
      <c r="Q121" s="261"/>
    </row>
    <row r="122" spans="1:17" ht="100.8" x14ac:dyDescent="0.3">
      <c r="A122" s="259" t="s">
        <v>737</v>
      </c>
      <c r="B122" s="263" t="s">
        <v>1039</v>
      </c>
      <c r="C122" s="263"/>
      <c r="D122" s="263" t="s">
        <v>1040</v>
      </c>
      <c r="E122" s="271" t="s">
        <v>288</v>
      </c>
      <c r="F122" s="271" t="s">
        <v>289</v>
      </c>
      <c r="G122" s="271" t="s">
        <v>290</v>
      </c>
      <c r="H122" s="265" t="s">
        <v>739</v>
      </c>
      <c r="I122" s="265" t="s">
        <v>9</v>
      </c>
      <c r="J122" s="265" t="s">
        <v>10</v>
      </c>
      <c r="K122" s="265" t="s">
        <v>740</v>
      </c>
      <c r="L122" s="265" t="s">
        <v>801</v>
      </c>
      <c r="M122" s="263" t="s">
        <v>1030</v>
      </c>
      <c r="N122" s="263" t="s">
        <v>743</v>
      </c>
      <c r="O122" s="265" t="s">
        <v>266</v>
      </c>
      <c r="P122" s="271" t="s">
        <v>744</v>
      </c>
      <c r="Q122" s="264"/>
    </row>
    <row r="123" spans="1:17" ht="100.8" x14ac:dyDescent="0.3">
      <c r="A123" s="259" t="s">
        <v>737</v>
      </c>
      <c r="B123" s="260" t="s">
        <v>1041</v>
      </c>
      <c r="C123" s="260"/>
      <c r="D123" s="260" t="s">
        <v>1042</v>
      </c>
      <c r="E123" s="269" t="s">
        <v>291</v>
      </c>
      <c r="F123" s="269" t="s">
        <v>292</v>
      </c>
      <c r="G123" s="269" t="s">
        <v>580</v>
      </c>
      <c r="H123" s="262" t="s">
        <v>739</v>
      </c>
      <c r="I123" s="262" t="s">
        <v>9</v>
      </c>
      <c r="J123" s="262" t="s">
        <v>10</v>
      </c>
      <c r="K123" s="262" t="s">
        <v>740</v>
      </c>
      <c r="L123" s="262" t="s">
        <v>801</v>
      </c>
      <c r="M123" s="260" t="s">
        <v>1030</v>
      </c>
      <c r="N123" s="260" t="s">
        <v>743</v>
      </c>
      <c r="O123" s="262" t="s">
        <v>266</v>
      </c>
      <c r="P123" s="269" t="s">
        <v>744</v>
      </c>
      <c r="Q123" s="261"/>
    </row>
    <row r="124" spans="1:17" ht="100.8" x14ac:dyDescent="0.3">
      <c r="A124" s="259" t="s">
        <v>737</v>
      </c>
      <c r="B124" s="270">
        <v>45098</v>
      </c>
      <c r="C124" s="263"/>
      <c r="D124" s="263" t="s">
        <v>1043</v>
      </c>
      <c r="E124" s="271" t="s">
        <v>293</v>
      </c>
      <c r="F124" s="271" t="s">
        <v>294</v>
      </c>
      <c r="G124" s="271" t="s">
        <v>295</v>
      </c>
      <c r="H124" s="265" t="s">
        <v>739</v>
      </c>
      <c r="I124" s="265" t="s">
        <v>9</v>
      </c>
      <c r="J124" s="265" t="s">
        <v>10</v>
      </c>
      <c r="K124" s="265" t="s">
        <v>740</v>
      </c>
      <c r="L124" s="265" t="s">
        <v>801</v>
      </c>
      <c r="M124" s="263" t="s">
        <v>1030</v>
      </c>
      <c r="N124" s="263" t="s">
        <v>743</v>
      </c>
      <c r="O124" s="265" t="s">
        <v>266</v>
      </c>
      <c r="P124" s="271" t="s">
        <v>744</v>
      </c>
      <c r="Q124" s="264"/>
    </row>
    <row r="125" spans="1:17" ht="100.8" x14ac:dyDescent="0.3">
      <c r="A125" s="259" t="s">
        <v>737</v>
      </c>
      <c r="B125" s="268">
        <v>45098</v>
      </c>
      <c r="C125" s="260"/>
      <c r="D125" s="260" t="s">
        <v>1044</v>
      </c>
      <c r="E125" s="269" t="s">
        <v>296</v>
      </c>
      <c r="F125" s="269" t="s">
        <v>297</v>
      </c>
      <c r="G125" s="269" t="s">
        <v>298</v>
      </c>
      <c r="H125" s="262" t="s">
        <v>739</v>
      </c>
      <c r="I125" s="262" t="s">
        <v>9</v>
      </c>
      <c r="J125" s="262" t="s">
        <v>10</v>
      </c>
      <c r="K125" s="262" t="s">
        <v>740</v>
      </c>
      <c r="L125" s="262" t="s">
        <v>801</v>
      </c>
      <c r="M125" s="260" t="s">
        <v>1030</v>
      </c>
      <c r="N125" s="260" t="s">
        <v>743</v>
      </c>
      <c r="O125" s="262" t="s">
        <v>266</v>
      </c>
      <c r="P125" s="269" t="s">
        <v>744</v>
      </c>
      <c r="Q125" s="261"/>
    </row>
    <row r="126" spans="1:17" ht="100.8" x14ac:dyDescent="0.3">
      <c r="A126" s="259" t="s">
        <v>737</v>
      </c>
      <c r="B126" s="270">
        <v>45098</v>
      </c>
      <c r="C126" s="263"/>
      <c r="D126" s="263" t="s">
        <v>1045</v>
      </c>
      <c r="E126" s="271" t="s">
        <v>299</v>
      </c>
      <c r="F126" s="271" t="s">
        <v>300</v>
      </c>
      <c r="G126" s="271" t="s">
        <v>301</v>
      </c>
      <c r="H126" s="265" t="s">
        <v>739</v>
      </c>
      <c r="I126" s="265" t="s">
        <v>9</v>
      </c>
      <c r="J126" s="265" t="s">
        <v>10</v>
      </c>
      <c r="K126" s="265" t="s">
        <v>740</v>
      </c>
      <c r="L126" s="265" t="s">
        <v>801</v>
      </c>
      <c r="M126" s="263" t="s">
        <v>1030</v>
      </c>
      <c r="N126" s="263" t="s">
        <v>743</v>
      </c>
      <c r="O126" s="265" t="s">
        <v>266</v>
      </c>
      <c r="P126" s="271" t="s">
        <v>744</v>
      </c>
      <c r="Q126" s="264"/>
    </row>
    <row r="127" spans="1:17" ht="100.8" x14ac:dyDescent="0.3">
      <c r="A127" s="259" t="s">
        <v>737</v>
      </c>
      <c r="B127" s="268">
        <v>45098</v>
      </c>
      <c r="C127" s="260"/>
      <c r="D127" s="260" t="s">
        <v>1046</v>
      </c>
      <c r="E127" s="269" t="s">
        <v>302</v>
      </c>
      <c r="F127" s="269" t="s">
        <v>303</v>
      </c>
      <c r="G127" s="269" t="s">
        <v>304</v>
      </c>
      <c r="H127" s="262" t="s">
        <v>739</v>
      </c>
      <c r="I127" s="262" t="s">
        <v>9</v>
      </c>
      <c r="J127" s="262" t="s">
        <v>18</v>
      </c>
      <c r="K127" s="262" t="s">
        <v>740</v>
      </c>
      <c r="L127" s="262" t="s">
        <v>801</v>
      </c>
      <c r="M127" s="260" t="s">
        <v>1030</v>
      </c>
      <c r="N127" s="260" t="s">
        <v>743</v>
      </c>
      <c r="O127" s="262" t="s">
        <v>266</v>
      </c>
      <c r="P127" s="269" t="s">
        <v>744</v>
      </c>
      <c r="Q127" s="261"/>
    </row>
    <row r="128" spans="1:17" ht="100.8" x14ac:dyDescent="0.3">
      <c r="A128" s="259" t="s">
        <v>737</v>
      </c>
      <c r="B128" s="270">
        <v>45098</v>
      </c>
      <c r="C128" s="263"/>
      <c r="D128" s="263" t="s">
        <v>1047</v>
      </c>
      <c r="E128" s="271" t="s">
        <v>305</v>
      </c>
      <c r="F128" s="271" t="s">
        <v>306</v>
      </c>
      <c r="G128" s="271" t="s">
        <v>307</v>
      </c>
      <c r="H128" s="265" t="s">
        <v>739</v>
      </c>
      <c r="I128" s="265" t="s">
        <v>9</v>
      </c>
      <c r="J128" s="265" t="s">
        <v>10</v>
      </c>
      <c r="K128" s="265" t="s">
        <v>740</v>
      </c>
      <c r="L128" s="265" t="s">
        <v>801</v>
      </c>
      <c r="M128" s="263" t="s">
        <v>1030</v>
      </c>
      <c r="N128" s="263" t="s">
        <v>743</v>
      </c>
      <c r="O128" s="265" t="s">
        <v>266</v>
      </c>
      <c r="P128" s="271" t="s">
        <v>744</v>
      </c>
      <c r="Q128" s="264"/>
    </row>
    <row r="129" spans="1:17" ht="100.8" x14ac:dyDescent="0.3">
      <c r="A129" s="259" t="s">
        <v>737</v>
      </c>
      <c r="B129" s="268">
        <v>45098</v>
      </c>
      <c r="C129" s="260"/>
      <c r="D129" s="260" t="s">
        <v>1048</v>
      </c>
      <c r="E129" s="269" t="s">
        <v>308</v>
      </c>
      <c r="F129" s="269" t="s">
        <v>309</v>
      </c>
      <c r="G129" s="269" t="s">
        <v>310</v>
      </c>
      <c r="H129" s="262" t="s">
        <v>739</v>
      </c>
      <c r="I129" s="262" t="s">
        <v>9</v>
      </c>
      <c r="J129" s="262" t="s">
        <v>18</v>
      </c>
      <c r="K129" s="262" t="s">
        <v>740</v>
      </c>
      <c r="L129" s="262" t="s">
        <v>801</v>
      </c>
      <c r="M129" s="260" t="s">
        <v>1030</v>
      </c>
      <c r="N129" s="260" t="s">
        <v>743</v>
      </c>
      <c r="O129" s="262" t="s">
        <v>266</v>
      </c>
      <c r="P129" s="269" t="s">
        <v>744</v>
      </c>
      <c r="Q129" s="261"/>
    </row>
    <row r="130" spans="1:17" ht="57.6" x14ac:dyDescent="0.3">
      <c r="A130" s="259" t="s">
        <v>737</v>
      </c>
      <c r="B130" s="263" t="s">
        <v>1049</v>
      </c>
      <c r="C130" s="263"/>
      <c r="D130" s="263" t="s">
        <v>1050</v>
      </c>
      <c r="E130" s="271" t="s">
        <v>311</v>
      </c>
      <c r="F130" s="271" t="s">
        <v>312</v>
      </c>
      <c r="G130" s="271" t="s">
        <v>313</v>
      </c>
      <c r="H130" s="265" t="s">
        <v>739</v>
      </c>
      <c r="I130" s="265" t="s">
        <v>9</v>
      </c>
      <c r="J130" s="265" t="s">
        <v>18</v>
      </c>
      <c r="K130" s="265" t="s">
        <v>740</v>
      </c>
      <c r="L130" s="265" t="s">
        <v>801</v>
      </c>
      <c r="M130" s="263" t="s">
        <v>752</v>
      </c>
      <c r="N130" s="263" t="s">
        <v>743</v>
      </c>
      <c r="O130" s="265" t="s">
        <v>25</v>
      </c>
      <c r="P130" s="271" t="s">
        <v>744</v>
      </c>
      <c r="Q130" s="264"/>
    </row>
    <row r="131" spans="1:17" ht="57.6" x14ac:dyDescent="0.3">
      <c r="A131" s="259" t="s">
        <v>737</v>
      </c>
      <c r="B131" s="260" t="s">
        <v>1049</v>
      </c>
      <c r="C131" s="260"/>
      <c r="D131" s="260" t="s">
        <v>1051</v>
      </c>
      <c r="E131" s="269" t="s">
        <v>314</v>
      </c>
      <c r="F131" s="269" t="s">
        <v>315</v>
      </c>
      <c r="G131" s="269" t="s">
        <v>316</v>
      </c>
      <c r="H131" s="262" t="s">
        <v>739</v>
      </c>
      <c r="I131" s="262" t="s">
        <v>9</v>
      </c>
      <c r="J131" s="262" t="s">
        <v>10</v>
      </c>
      <c r="K131" s="262" t="s">
        <v>740</v>
      </c>
      <c r="L131" s="262" t="s">
        <v>801</v>
      </c>
      <c r="M131" s="260" t="s">
        <v>752</v>
      </c>
      <c r="N131" s="260" t="s">
        <v>743</v>
      </c>
      <c r="O131" s="262" t="s">
        <v>25</v>
      </c>
      <c r="P131" s="269" t="s">
        <v>744</v>
      </c>
      <c r="Q131" s="261"/>
    </row>
    <row r="132" spans="1:17" ht="57.6" x14ac:dyDescent="0.3">
      <c r="A132" s="259" t="s">
        <v>737</v>
      </c>
      <c r="B132" s="263" t="s">
        <v>1049</v>
      </c>
      <c r="C132" s="263"/>
      <c r="D132" s="263" t="s">
        <v>1052</v>
      </c>
      <c r="E132" s="271" t="s">
        <v>317</v>
      </c>
      <c r="F132" s="271" t="s">
        <v>318</v>
      </c>
      <c r="G132" s="271" t="s">
        <v>319</v>
      </c>
      <c r="H132" s="265" t="s">
        <v>739</v>
      </c>
      <c r="I132" s="265" t="s">
        <v>9</v>
      </c>
      <c r="J132" s="265" t="s">
        <v>18</v>
      </c>
      <c r="K132" s="265" t="s">
        <v>740</v>
      </c>
      <c r="L132" s="265" t="s">
        <v>801</v>
      </c>
      <c r="M132" s="263" t="s">
        <v>752</v>
      </c>
      <c r="N132" s="263" t="s">
        <v>743</v>
      </c>
      <c r="O132" s="265" t="s">
        <v>25</v>
      </c>
      <c r="P132" s="271" t="s">
        <v>744</v>
      </c>
      <c r="Q132" s="264"/>
    </row>
    <row r="133" spans="1:17" ht="57.6" x14ac:dyDescent="0.3">
      <c r="A133" s="259" t="s">
        <v>737</v>
      </c>
      <c r="B133" s="260" t="s">
        <v>1053</v>
      </c>
      <c r="C133" s="260"/>
      <c r="D133" s="260" t="s">
        <v>1054</v>
      </c>
      <c r="E133" s="269" t="s">
        <v>320</v>
      </c>
      <c r="F133" s="269" t="s">
        <v>321</v>
      </c>
      <c r="G133" s="269" t="s">
        <v>322</v>
      </c>
      <c r="H133" s="262" t="s">
        <v>739</v>
      </c>
      <c r="I133" s="262" t="s">
        <v>9</v>
      </c>
      <c r="J133" s="262" t="s">
        <v>10</v>
      </c>
      <c r="K133" s="262" t="s">
        <v>740</v>
      </c>
      <c r="L133" s="262" t="s">
        <v>801</v>
      </c>
      <c r="M133" s="260" t="s">
        <v>752</v>
      </c>
      <c r="N133" s="260" t="s">
        <v>743</v>
      </c>
      <c r="O133" s="262" t="s">
        <v>323</v>
      </c>
      <c r="P133" s="269" t="s">
        <v>744</v>
      </c>
      <c r="Q133" s="261"/>
    </row>
    <row r="134" spans="1:17" ht="86.4" x14ac:dyDescent="0.3">
      <c r="A134" s="259" t="s">
        <v>737</v>
      </c>
      <c r="B134" s="263" t="s">
        <v>1264</v>
      </c>
      <c r="C134" s="263"/>
      <c r="D134" s="263" t="s">
        <v>1056</v>
      </c>
      <c r="E134" s="271" t="s">
        <v>324</v>
      </c>
      <c r="F134" s="271" t="s">
        <v>325</v>
      </c>
      <c r="G134" s="271" t="s">
        <v>326</v>
      </c>
      <c r="H134" s="265" t="s">
        <v>809</v>
      </c>
      <c r="I134" s="265" t="s">
        <v>9</v>
      </c>
      <c r="J134" s="265" t="s">
        <v>10</v>
      </c>
      <c r="K134" s="265" t="s">
        <v>740</v>
      </c>
      <c r="L134" s="265" t="s">
        <v>801</v>
      </c>
      <c r="M134" s="263" t="s">
        <v>752</v>
      </c>
      <c r="N134" s="263" t="s">
        <v>755</v>
      </c>
      <c r="O134" s="265"/>
      <c r="P134" s="271" t="s">
        <v>744</v>
      </c>
      <c r="Q134" s="264"/>
    </row>
    <row r="135" spans="1:17" ht="57.6" x14ac:dyDescent="0.3">
      <c r="A135" s="259" t="s">
        <v>737</v>
      </c>
      <c r="B135" s="260" t="s">
        <v>1037</v>
      </c>
      <c r="C135" s="260"/>
      <c r="D135" s="260" t="s">
        <v>1057</v>
      </c>
      <c r="E135" s="269" t="s">
        <v>327</v>
      </c>
      <c r="F135" s="269" t="s">
        <v>328</v>
      </c>
      <c r="G135" s="269" t="s">
        <v>329</v>
      </c>
      <c r="H135" s="262" t="s">
        <v>739</v>
      </c>
      <c r="I135" s="262" t="s">
        <v>9</v>
      </c>
      <c r="J135" s="262" t="s">
        <v>18</v>
      </c>
      <c r="K135" s="262" t="s">
        <v>740</v>
      </c>
      <c r="L135" s="262" t="s">
        <v>801</v>
      </c>
      <c r="M135" s="260" t="s">
        <v>752</v>
      </c>
      <c r="N135" s="260" t="s">
        <v>743</v>
      </c>
      <c r="O135" s="262" t="s">
        <v>25</v>
      </c>
      <c r="P135" s="269" t="s">
        <v>744</v>
      </c>
      <c r="Q135" s="261"/>
    </row>
    <row r="136" spans="1:17" ht="115.2" x14ac:dyDescent="0.3">
      <c r="A136" s="259" t="s">
        <v>737</v>
      </c>
      <c r="B136" s="263" t="s">
        <v>1295</v>
      </c>
      <c r="C136" s="263" t="s">
        <v>1058</v>
      </c>
      <c r="D136" s="263" t="s">
        <v>1059</v>
      </c>
      <c r="E136" s="271" t="s">
        <v>330</v>
      </c>
      <c r="F136" s="271" t="s">
        <v>331</v>
      </c>
      <c r="G136" s="271" t="s">
        <v>332</v>
      </c>
      <c r="H136" s="265" t="s">
        <v>762</v>
      </c>
      <c r="I136" s="265" t="s">
        <v>333</v>
      </c>
      <c r="J136" s="265" t="s">
        <v>18</v>
      </c>
      <c r="K136" s="265" t="s">
        <v>824</v>
      </c>
      <c r="L136" s="265" t="s">
        <v>1060</v>
      </c>
      <c r="M136" s="263" t="s">
        <v>1061</v>
      </c>
      <c r="N136" s="263" t="s">
        <v>743</v>
      </c>
      <c r="O136" s="265" t="s">
        <v>334</v>
      </c>
      <c r="P136" s="271" t="s">
        <v>744</v>
      </c>
      <c r="Q136" s="264"/>
    </row>
    <row r="137" spans="1:17" ht="115.2" x14ac:dyDescent="0.3">
      <c r="A137" s="259" t="s">
        <v>737</v>
      </c>
      <c r="B137" s="260" t="s">
        <v>1295</v>
      </c>
      <c r="C137" s="260" t="s">
        <v>1062</v>
      </c>
      <c r="D137" s="260" t="s">
        <v>1063</v>
      </c>
      <c r="E137" s="269" t="s">
        <v>335</v>
      </c>
      <c r="F137" s="269" t="s">
        <v>336</v>
      </c>
      <c r="G137" s="269" t="s">
        <v>337</v>
      </c>
      <c r="H137" s="262" t="s">
        <v>762</v>
      </c>
      <c r="I137" s="262" t="s">
        <v>333</v>
      </c>
      <c r="J137" s="262" t="s">
        <v>18</v>
      </c>
      <c r="K137" s="262" t="s">
        <v>824</v>
      </c>
      <c r="L137" s="262" t="s">
        <v>1060</v>
      </c>
      <c r="M137" s="260" t="s">
        <v>1061</v>
      </c>
      <c r="N137" s="260" t="s">
        <v>743</v>
      </c>
      <c r="O137" s="262" t="s">
        <v>334</v>
      </c>
      <c r="P137" s="269" t="s">
        <v>744</v>
      </c>
      <c r="Q137" s="261"/>
    </row>
    <row r="138" spans="1:17" ht="115.2" x14ac:dyDescent="0.3">
      <c r="A138" s="259" t="s">
        <v>737</v>
      </c>
      <c r="B138" s="263" t="s">
        <v>1295</v>
      </c>
      <c r="C138" s="263" t="s">
        <v>1064</v>
      </c>
      <c r="D138" s="263" t="s">
        <v>1065</v>
      </c>
      <c r="E138" s="271" t="s">
        <v>338</v>
      </c>
      <c r="F138" s="271" t="s">
        <v>339</v>
      </c>
      <c r="G138" s="271" t="s">
        <v>340</v>
      </c>
      <c r="H138" s="265" t="s">
        <v>762</v>
      </c>
      <c r="I138" s="265" t="s">
        <v>333</v>
      </c>
      <c r="J138" s="265" t="s">
        <v>18</v>
      </c>
      <c r="K138" s="265" t="s">
        <v>824</v>
      </c>
      <c r="L138" s="265" t="s">
        <v>1060</v>
      </c>
      <c r="M138" s="263" t="s">
        <v>1061</v>
      </c>
      <c r="N138" s="263" t="s">
        <v>743</v>
      </c>
      <c r="O138" s="265" t="s">
        <v>334</v>
      </c>
      <c r="P138" s="271" t="s">
        <v>744</v>
      </c>
      <c r="Q138" s="264"/>
    </row>
    <row r="139" spans="1:17" ht="115.2" x14ac:dyDescent="0.3">
      <c r="A139" s="259" t="s">
        <v>737</v>
      </c>
      <c r="B139" s="260" t="s">
        <v>1295</v>
      </c>
      <c r="C139" s="260" t="s">
        <v>1066</v>
      </c>
      <c r="D139" s="260" t="s">
        <v>1067</v>
      </c>
      <c r="E139" s="269" t="s">
        <v>341</v>
      </c>
      <c r="F139" s="269" t="s">
        <v>342</v>
      </c>
      <c r="G139" s="269" t="s">
        <v>343</v>
      </c>
      <c r="H139" s="262" t="s">
        <v>762</v>
      </c>
      <c r="I139" s="262" t="s">
        <v>333</v>
      </c>
      <c r="J139" s="262" t="s">
        <v>18</v>
      </c>
      <c r="K139" s="262" t="s">
        <v>824</v>
      </c>
      <c r="L139" s="262" t="s">
        <v>1060</v>
      </c>
      <c r="M139" s="260" t="s">
        <v>1061</v>
      </c>
      <c r="N139" s="260" t="s">
        <v>743</v>
      </c>
      <c r="O139" s="262" t="s">
        <v>334</v>
      </c>
      <c r="P139" s="269" t="s">
        <v>744</v>
      </c>
      <c r="Q139" s="261"/>
    </row>
    <row r="140" spans="1:17" ht="115.2" x14ac:dyDescent="0.3">
      <c r="A140" s="259" t="s">
        <v>737</v>
      </c>
      <c r="B140" s="263" t="s">
        <v>1295</v>
      </c>
      <c r="C140" s="263" t="s">
        <v>1068</v>
      </c>
      <c r="D140" s="263" t="s">
        <v>1069</v>
      </c>
      <c r="E140" s="271" t="s">
        <v>344</v>
      </c>
      <c r="F140" s="271" t="s">
        <v>345</v>
      </c>
      <c r="G140" s="271" t="s">
        <v>346</v>
      </c>
      <c r="H140" s="265" t="s">
        <v>762</v>
      </c>
      <c r="I140" s="265" t="s">
        <v>333</v>
      </c>
      <c r="J140" s="265" t="s">
        <v>18</v>
      </c>
      <c r="K140" s="265" t="s">
        <v>824</v>
      </c>
      <c r="L140" s="265" t="s">
        <v>1060</v>
      </c>
      <c r="M140" s="263" t="s">
        <v>1061</v>
      </c>
      <c r="N140" s="263" t="s">
        <v>743</v>
      </c>
      <c r="O140" s="265" t="s">
        <v>334</v>
      </c>
      <c r="P140" s="271" t="s">
        <v>744</v>
      </c>
      <c r="Q140" s="264"/>
    </row>
    <row r="141" spans="1:17" ht="115.2" x14ac:dyDescent="0.3">
      <c r="A141" s="259" t="s">
        <v>737</v>
      </c>
      <c r="B141" s="260" t="s">
        <v>1295</v>
      </c>
      <c r="C141" s="260" t="s">
        <v>1070</v>
      </c>
      <c r="D141" s="260" t="s">
        <v>1071</v>
      </c>
      <c r="E141" s="269" t="s">
        <v>347</v>
      </c>
      <c r="F141" s="269" t="s">
        <v>348</v>
      </c>
      <c r="G141" s="269" t="s">
        <v>349</v>
      </c>
      <c r="H141" s="262" t="s">
        <v>762</v>
      </c>
      <c r="I141" s="262" t="s">
        <v>333</v>
      </c>
      <c r="J141" s="262" t="s">
        <v>18</v>
      </c>
      <c r="K141" s="262" t="s">
        <v>824</v>
      </c>
      <c r="L141" s="262" t="s">
        <v>1060</v>
      </c>
      <c r="M141" s="260" t="s">
        <v>1061</v>
      </c>
      <c r="N141" s="260" t="s">
        <v>743</v>
      </c>
      <c r="O141" s="262" t="s">
        <v>334</v>
      </c>
      <c r="P141" s="269" t="s">
        <v>744</v>
      </c>
      <c r="Q141" s="261"/>
    </row>
    <row r="142" spans="1:17" ht="115.2" x14ac:dyDescent="0.3">
      <c r="A142" s="259" t="s">
        <v>737</v>
      </c>
      <c r="B142" s="263" t="s">
        <v>1295</v>
      </c>
      <c r="C142" s="263" t="s">
        <v>1072</v>
      </c>
      <c r="D142" s="263" t="s">
        <v>1073</v>
      </c>
      <c r="E142" s="271" t="s">
        <v>350</v>
      </c>
      <c r="F142" s="271" t="s">
        <v>351</v>
      </c>
      <c r="G142" s="271" t="s">
        <v>352</v>
      </c>
      <c r="H142" s="265" t="s">
        <v>762</v>
      </c>
      <c r="I142" s="265" t="s">
        <v>333</v>
      </c>
      <c r="J142" s="265" t="s">
        <v>18</v>
      </c>
      <c r="K142" s="265" t="s">
        <v>824</v>
      </c>
      <c r="L142" s="265" t="s">
        <v>1060</v>
      </c>
      <c r="M142" s="263" t="s">
        <v>1061</v>
      </c>
      <c r="N142" s="263" t="s">
        <v>743</v>
      </c>
      <c r="O142" s="265" t="s">
        <v>334</v>
      </c>
      <c r="P142" s="271" t="s">
        <v>744</v>
      </c>
      <c r="Q142" s="264"/>
    </row>
    <row r="143" spans="1:17" ht="115.2" x14ac:dyDescent="0.3">
      <c r="A143" s="259" t="s">
        <v>737</v>
      </c>
      <c r="B143" s="260" t="s">
        <v>1295</v>
      </c>
      <c r="C143" s="260" t="s">
        <v>1074</v>
      </c>
      <c r="D143" s="260" t="s">
        <v>1075</v>
      </c>
      <c r="E143" s="269" t="s">
        <v>353</v>
      </c>
      <c r="F143" s="269" t="s">
        <v>354</v>
      </c>
      <c r="G143" s="269" t="s">
        <v>355</v>
      </c>
      <c r="H143" s="262" t="s">
        <v>762</v>
      </c>
      <c r="I143" s="262" t="s">
        <v>333</v>
      </c>
      <c r="J143" s="262" t="s">
        <v>18</v>
      </c>
      <c r="K143" s="262" t="s">
        <v>824</v>
      </c>
      <c r="L143" s="262" t="s">
        <v>1060</v>
      </c>
      <c r="M143" s="260" t="s">
        <v>1061</v>
      </c>
      <c r="N143" s="260" t="s">
        <v>743</v>
      </c>
      <c r="O143" s="262" t="s">
        <v>334</v>
      </c>
      <c r="P143" s="269" t="s">
        <v>744</v>
      </c>
      <c r="Q143" s="261"/>
    </row>
    <row r="144" spans="1:17" ht="115.2" x14ac:dyDescent="0.3">
      <c r="A144" s="259" t="s">
        <v>737</v>
      </c>
      <c r="B144" s="263" t="s">
        <v>1295</v>
      </c>
      <c r="C144" s="263" t="s">
        <v>1076</v>
      </c>
      <c r="D144" s="263" t="s">
        <v>1077</v>
      </c>
      <c r="E144" s="271" t="s">
        <v>356</v>
      </c>
      <c r="F144" s="271" t="s">
        <v>357</v>
      </c>
      <c r="G144" s="271" t="s">
        <v>358</v>
      </c>
      <c r="H144" s="265" t="s">
        <v>762</v>
      </c>
      <c r="I144" s="265" t="s">
        <v>333</v>
      </c>
      <c r="J144" s="265" t="s">
        <v>18</v>
      </c>
      <c r="K144" s="265" t="s">
        <v>824</v>
      </c>
      <c r="L144" s="265" t="s">
        <v>1060</v>
      </c>
      <c r="M144" s="263" t="s">
        <v>1061</v>
      </c>
      <c r="N144" s="263" t="s">
        <v>743</v>
      </c>
      <c r="O144" s="265" t="s">
        <v>334</v>
      </c>
      <c r="P144" s="271" t="s">
        <v>744</v>
      </c>
      <c r="Q144" s="264"/>
    </row>
    <row r="145" spans="1:17" ht="115.2" x14ac:dyDescent="0.3">
      <c r="A145" s="259" t="s">
        <v>737</v>
      </c>
      <c r="B145" s="260" t="s">
        <v>1295</v>
      </c>
      <c r="C145" s="260" t="s">
        <v>1078</v>
      </c>
      <c r="D145" s="260" t="s">
        <v>1079</v>
      </c>
      <c r="E145" s="269" t="s">
        <v>359</v>
      </c>
      <c r="F145" s="269" t="s">
        <v>360</v>
      </c>
      <c r="G145" s="269" t="s">
        <v>361</v>
      </c>
      <c r="H145" s="262" t="s">
        <v>762</v>
      </c>
      <c r="I145" s="262" t="s">
        <v>333</v>
      </c>
      <c r="J145" s="262" t="s">
        <v>18</v>
      </c>
      <c r="K145" s="262" t="s">
        <v>824</v>
      </c>
      <c r="L145" s="262" t="s">
        <v>1060</v>
      </c>
      <c r="M145" s="260" t="s">
        <v>1061</v>
      </c>
      <c r="N145" s="260" t="s">
        <v>743</v>
      </c>
      <c r="O145" s="262" t="s">
        <v>334</v>
      </c>
      <c r="P145" s="269" t="s">
        <v>744</v>
      </c>
      <c r="Q145" s="261"/>
    </row>
    <row r="146" spans="1:17" ht="86.4" x14ac:dyDescent="0.3">
      <c r="A146" s="259" t="s">
        <v>737</v>
      </c>
      <c r="B146" s="263" t="s">
        <v>1296</v>
      </c>
      <c r="C146" s="263"/>
      <c r="D146" s="263" t="s">
        <v>1080</v>
      </c>
      <c r="E146" s="271" t="s">
        <v>362</v>
      </c>
      <c r="F146" s="271" t="s">
        <v>363</v>
      </c>
      <c r="G146" s="271" t="s">
        <v>364</v>
      </c>
      <c r="H146" s="265" t="s">
        <v>739</v>
      </c>
      <c r="I146" s="265" t="s">
        <v>9</v>
      </c>
      <c r="J146" s="265" t="s">
        <v>10</v>
      </c>
      <c r="K146" s="265" t="s">
        <v>763</v>
      </c>
      <c r="L146" s="265" t="s">
        <v>814</v>
      </c>
      <c r="M146" s="263" t="s">
        <v>1081</v>
      </c>
      <c r="N146" s="263" t="s">
        <v>755</v>
      </c>
      <c r="O146" s="265"/>
      <c r="P146" s="271" t="s">
        <v>744</v>
      </c>
      <c r="Q146" s="264"/>
    </row>
    <row r="147" spans="1:17" ht="86.4" x14ac:dyDescent="0.3">
      <c r="A147" s="259" t="s">
        <v>737</v>
      </c>
      <c r="B147" s="260" t="s">
        <v>1296</v>
      </c>
      <c r="C147" s="260"/>
      <c r="D147" s="260" t="s">
        <v>1082</v>
      </c>
      <c r="E147" s="269" t="s">
        <v>365</v>
      </c>
      <c r="F147" s="269" t="s">
        <v>366</v>
      </c>
      <c r="G147" s="269" t="s">
        <v>367</v>
      </c>
      <c r="H147" s="262" t="s">
        <v>739</v>
      </c>
      <c r="I147" s="262" t="s">
        <v>9</v>
      </c>
      <c r="J147" s="262" t="s">
        <v>10</v>
      </c>
      <c r="K147" s="262" t="s">
        <v>763</v>
      </c>
      <c r="L147" s="262" t="s">
        <v>814</v>
      </c>
      <c r="M147" s="260" t="s">
        <v>1081</v>
      </c>
      <c r="N147" s="260" t="s">
        <v>755</v>
      </c>
      <c r="O147" s="262"/>
      <c r="P147" s="269" t="s">
        <v>744</v>
      </c>
      <c r="Q147" s="261"/>
    </row>
    <row r="148" spans="1:17" ht="57.6" x14ac:dyDescent="0.3">
      <c r="A148" s="259" t="s">
        <v>737</v>
      </c>
      <c r="B148" s="263" t="s">
        <v>1083</v>
      </c>
      <c r="C148" s="263"/>
      <c r="D148" s="263" t="s">
        <v>1084</v>
      </c>
      <c r="E148" s="271" t="s">
        <v>368</v>
      </c>
      <c r="F148" s="271" t="s">
        <v>369</v>
      </c>
      <c r="G148" s="271" t="s">
        <v>370</v>
      </c>
      <c r="H148" s="265" t="s">
        <v>739</v>
      </c>
      <c r="I148" s="265" t="s">
        <v>9</v>
      </c>
      <c r="J148" s="265" t="s">
        <v>18</v>
      </c>
      <c r="K148" s="265" t="s">
        <v>740</v>
      </c>
      <c r="L148" s="265" t="s">
        <v>801</v>
      </c>
      <c r="M148" s="263" t="s">
        <v>752</v>
      </c>
      <c r="N148" s="263" t="s">
        <v>743</v>
      </c>
      <c r="O148" s="265" t="s">
        <v>25</v>
      </c>
      <c r="P148" s="271" t="s">
        <v>744</v>
      </c>
      <c r="Q148" s="264"/>
    </row>
    <row r="149" spans="1:17" ht="43.2" x14ac:dyDescent="0.3">
      <c r="A149" s="259" t="s">
        <v>737</v>
      </c>
      <c r="B149" s="268">
        <v>45121</v>
      </c>
      <c r="C149" s="260" t="s">
        <v>1085</v>
      </c>
      <c r="D149" s="260" t="s">
        <v>1086</v>
      </c>
      <c r="E149" s="269" t="s">
        <v>371</v>
      </c>
      <c r="F149" s="269" t="s">
        <v>372</v>
      </c>
      <c r="G149" s="269" t="s">
        <v>373</v>
      </c>
      <c r="H149" s="262" t="s">
        <v>739</v>
      </c>
      <c r="I149" s="262" t="s">
        <v>32</v>
      </c>
      <c r="J149" s="262" t="s">
        <v>18</v>
      </c>
      <c r="K149" s="262" t="s">
        <v>824</v>
      </c>
      <c r="L149" s="262" t="s">
        <v>741</v>
      </c>
      <c r="M149" s="260" t="s">
        <v>742</v>
      </c>
      <c r="N149" s="260" t="s">
        <v>755</v>
      </c>
      <c r="O149" s="262"/>
      <c r="P149" s="269" t="s">
        <v>744</v>
      </c>
      <c r="Q149" s="261"/>
    </row>
    <row r="150" spans="1:17" ht="43.2" x14ac:dyDescent="0.3">
      <c r="A150" s="259" t="s">
        <v>737</v>
      </c>
      <c r="B150" s="270">
        <v>45121</v>
      </c>
      <c r="C150" s="263" t="s">
        <v>1087</v>
      </c>
      <c r="D150" s="263" t="s">
        <v>1088</v>
      </c>
      <c r="E150" s="271" t="s">
        <v>374</v>
      </c>
      <c r="F150" s="271" t="s">
        <v>375</v>
      </c>
      <c r="G150" s="271" t="s">
        <v>376</v>
      </c>
      <c r="H150" s="265" t="s">
        <v>739</v>
      </c>
      <c r="I150" s="265" t="s">
        <v>32</v>
      </c>
      <c r="J150" s="265" t="s">
        <v>18</v>
      </c>
      <c r="K150" s="265" t="s">
        <v>824</v>
      </c>
      <c r="L150" s="265" t="s">
        <v>741</v>
      </c>
      <c r="M150" s="263" t="s">
        <v>742</v>
      </c>
      <c r="N150" s="263" t="s">
        <v>755</v>
      </c>
      <c r="O150" s="265"/>
      <c r="P150" s="271" t="s">
        <v>744</v>
      </c>
      <c r="Q150" s="264"/>
    </row>
    <row r="151" spans="1:17" ht="43.2" x14ac:dyDescent="0.3">
      <c r="A151" s="259" t="s">
        <v>737</v>
      </c>
      <c r="B151" s="268">
        <v>45121</v>
      </c>
      <c r="C151" s="260" t="s">
        <v>1089</v>
      </c>
      <c r="D151" s="260" t="s">
        <v>1090</v>
      </c>
      <c r="E151" s="269" t="s">
        <v>377</v>
      </c>
      <c r="F151" s="269" t="s">
        <v>378</v>
      </c>
      <c r="G151" s="269" t="s">
        <v>379</v>
      </c>
      <c r="H151" s="262" t="s">
        <v>739</v>
      </c>
      <c r="I151" s="262" t="s">
        <v>32</v>
      </c>
      <c r="J151" s="262" t="s">
        <v>18</v>
      </c>
      <c r="K151" s="262" t="s">
        <v>824</v>
      </c>
      <c r="L151" s="262" t="s">
        <v>741</v>
      </c>
      <c r="M151" s="260" t="s">
        <v>742</v>
      </c>
      <c r="N151" s="260" t="s">
        <v>755</v>
      </c>
      <c r="O151" s="262"/>
      <c r="P151" s="269" t="s">
        <v>744</v>
      </c>
      <c r="Q151" s="261"/>
    </row>
    <row r="152" spans="1:17" ht="72" x14ac:dyDescent="0.3">
      <c r="A152" s="259" t="s">
        <v>737</v>
      </c>
      <c r="B152" s="270">
        <v>44849</v>
      </c>
      <c r="C152" s="263"/>
      <c r="D152" s="263" t="s">
        <v>1091</v>
      </c>
      <c r="E152" s="271" t="s">
        <v>380</v>
      </c>
      <c r="F152" s="271" t="s">
        <v>381</v>
      </c>
      <c r="G152" s="271" t="s">
        <v>382</v>
      </c>
      <c r="H152" s="265" t="s">
        <v>739</v>
      </c>
      <c r="I152" s="265" t="s">
        <v>9</v>
      </c>
      <c r="J152" s="265" t="s">
        <v>18</v>
      </c>
      <c r="K152" s="265" t="s">
        <v>824</v>
      </c>
      <c r="L152" s="265" t="s">
        <v>741</v>
      </c>
      <c r="M152" s="263" t="s">
        <v>742</v>
      </c>
      <c r="N152" s="263" t="s">
        <v>743</v>
      </c>
      <c r="O152" s="265" t="s">
        <v>11</v>
      </c>
      <c r="P152" s="271" t="s">
        <v>744</v>
      </c>
      <c r="Q152" s="264"/>
    </row>
    <row r="153" spans="1:17" ht="72" x14ac:dyDescent="0.3">
      <c r="A153" s="259" t="s">
        <v>737</v>
      </c>
      <c r="B153" s="268">
        <v>44849</v>
      </c>
      <c r="C153" s="260"/>
      <c r="D153" s="260" t="s">
        <v>1092</v>
      </c>
      <c r="E153" s="269" t="s">
        <v>383</v>
      </c>
      <c r="F153" s="269" t="s">
        <v>384</v>
      </c>
      <c r="G153" s="269" t="s">
        <v>385</v>
      </c>
      <c r="H153" s="262" t="s">
        <v>739</v>
      </c>
      <c r="I153" s="262" t="s">
        <v>9</v>
      </c>
      <c r="J153" s="262" t="s">
        <v>10</v>
      </c>
      <c r="K153" s="262" t="s">
        <v>824</v>
      </c>
      <c r="L153" s="262" t="s">
        <v>741</v>
      </c>
      <c r="M153" s="260" t="s">
        <v>1093</v>
      </c>
      <c r="N153" s="260" t="s">
        <v>743</v>
      </c>
      <c r="O153" s="262" t="s">
        <v>11</v>
      </c>
      <c r="P153" s="269" t="s">
        <v>744</v>
      </c>
      <c r="Q153" s="261"/>
    </row>
    <row r="154" spans="1:17" ht="43.2" x14ac:dyDescent="0.3">
      <c r="A154" s="259" t="s">
        <v>737</v>
      </c>
      <c r="B154" s="263" t="s">
        <v>939</v>
      </c>
      <c r="C154" s="263"/>
      <c r="D154" s="263" t="s">
        <v>1094</v>
      </c>
      <c r="E154" s="271" t="s">
        <v>386</v>
      </c>
      <c r="F154" s="271" t="s">
        <v>387</v>
      </c>
      <c r="G154" s="271" t="s">
        <v>388</v>
      </c>
      <c r="H154" s="265" t="s">
        <v>739</v>
      </c>
      <c r="I154" s="265" t="s">
        <v>9</v>
      </c>
      <c r="J154" s="265" t="s">
        <v>10</v>
      </c>
      <c r="K154" s="265" t="s">
        <v>740</v>
      </c>
      <c r="L154" s="265" t="s">
        <v>801</v>
      </c>
      <c r="M154" s="263" t="s">
        <v>959</v>
      </c>
      <c r="N154" s="263" t="s">
        <v>743</v>
      </c>
      <c r="O154" s="265" t="s">
        <v>102</v>
      </c>
      <c r="P154" s="271" t="s">
        <v>744</v>
      </c>
      <c r="Q154" s="264"/>
    </row>
    <row r="155" spans="1:17" ht="57.6" x14ac:dyDescent="0.3">
      <c r="A155" s="259" t="s">
        <v>737</v>
      </c>
      <c r="B155" s="260" t="s">
        <v>1095</v>
      </c>
      <c r="C155" s="260"/>
      <c r="D155" s="260" t="s">
        <v>1096</v>
      </c>
      <c r="E155" s="269" t="s">
        <v>389</v>
      </c>
      <c r="F155" s="269" t="s">
        <v>390</v>
      </c>
      <c r="G155" s="269" t="s">
        <v>391</v>
      </c>
      <c r="H155" s="262" t="s">
        <v>739</v>
      </c>
      <c r="I155" s="262" t="s">
        <v>9</v>
      </c>
      <c r="J155" s="262" t="s">
        <v>18</v>
      </c>
      <c r="K155" s="262" t="s">
        <v>740</v>
      </c>
      <c r="L155" s="262" t="s">
        <v>801</v>
      </c>
      <c r="M155" s="260" t="s">
        <v>959</v>
      </c>
      <c r="N155" s="260"/>
      <c r="O155" s="262" t="s">
        <v>102</v>
      </c>
      <c r="P155" s="269" t="s">
        <v>744</v>
      </c>
      <c r="Q155" s="261"/>
    </row>
    <row r="156" spans="1:17" ht="57.6" x14ac:dyDescent="0.3">
      <c r="A156" s="259" t="s">
        <v>737</v>
      </c>
      <c r="B156" s="263" t="s">
        <v>1049</v>
      </c>
      <c r="C156" s="263"/>
      <c r="D156" s="263" t="s">
        <v>1097</v>
      </c>
      <c r="E156" s="271" t="s">
        <v>392</v>
      </c>
      <c r="F156" s="271" t="s">
        <v>393</v>
      </c>
      <c r="G156" s="271" t="s">
        <v>394</v>
      </c>
      <c r="H156" s="265" t="s">
        <v>739</v>
      </c>
      <c r="I156" s="265" t="s">
        <v>9</v>
      </c>
      <c r="J156" s="265" t="s">
        <v>10</v>
      </c>
      <c r="K156" s="265" t="s">
        <v>740</v>
      </c>
      <c r="L156" s="265" t="s">
        <v>801</v>
      </c>
      <c r="M156" s="263" t="s">
        <v>959</v>
      </c>
      <c r="N156" s="263" t="s">
        <v>743</v>
      </c>
      <c r="O156" s="265" t="s">
        <v>102</v>
      </c>
      <c r="P156" s="271" t="s">
        <v>744</v>
      </c>
      <c r="Q156" s="264"/>
    </row>
    <row r="157" spans="1:17" ht="86.4" x14ac:dyDescent="0.3">
      <c r="A157" s="259" t="s">
        <v>737</v>
      </c>
      <c r="B157" s="268">
        <v>45489</v>
      </c>
      <c r="C157" s="260"/>
      <c r="D157" s="260" t="s">
        <v>1098</v>
      </c>
      <c r="E157" s="269" t="s">
        <v>395</v>
      </c>
      <c r="F157" s="269" t="s">
        <v>396</v>
      </c>
      <c r="G157" s="269" t="s">
        <v>397</v>
      </c>
      <c r="H157" s="262" t="s">
        <v>739</v>
      </c>
      <c r="I157" s="262" t="s">
        <v>9</v>
      </c>
      <c r="J157" s="262" t="s">
        <v>10</v>
      </c>
      <c r="K157" s="262" t="s">
        <v>740</v>
      </c>
      <c r="L157" s="262" t="s">
        <v>741</v>
      </c>
      <c r="M157" s="260" t="s">
        <v>1099</v>
      </c>
      <c r="N157" s="260" t="s">
        <v>755</v>
      </c>
      <c r="O157" s="262"/>
      <c r="P157" s="269" t="s">
        <v>744</v>
      </c>
      <c r="Q157" s="261"/>
    </row>
    <row r="158" spans="1:17" ht="72" x14ac:dyDescent="0.3">
      <c r="A158" s="259" t="s">
        <v>737</v>
      </c>
      <c r="B158" s="263" t="s">
        <v>1265</v>
      </c>
      <c r="C158" s="263"/>
      <c r="D158" s="263" t="s">
        <v>1100</v>
      </c>
      <c r="E158" s="271" t="s">
        <v>1101</v>
      </c>
      <c r="F158" s="271" t="s">
        <v>1102</v>
      </c>
      <c r="G158" s="271" t="s">
        <v>1103</v>
      </c>
      <c r="H158" s="265" t="s">
        <v>739</v>
      </c>
      <c r="I158" s="265" t="s">
        <v>9</v>
      </c>
      <c r="J158" s="265" t="s">
        <v>10</v>
      </c>
      <c r="K158" s="265" t="s">
        <v>740</v>
      </c>
      <c r="L158" s="265" t="s">
        <v>801</v>
      </c>
      <c r="M158" s="263" t="s">
        <v>1104</v>
      </c>
      <c r="N158" s="263" t="s">
        <v>755</v>
      </c>
      <c r="O158" s="265"/>
      <c r="P158" s="271" t="s">
        <v>744</v>
      </c>
      <c r="Q158" s="264"/>
    </row>
    <row r="159" spans="1:17" ht="86.4" x14ac:dyDescent="0.3">
      <c r="A159" s="259" t="s">
        <v>737</v>
      </c>
      <c r="B159" s="260" t="s">
        <v>1105</v>
      </c>
      <c r="C159" s="260"/>
      <c r="D159" s="260" t="s">
        <v>1106</v>
      </c>
      <c r="E159" s="269" t="s">
        <v>1107</v>
      </c>
      <c r="F159" s="269" t="s">
        <v>713</v>
      </c>
      <c r="G159" s="269" t="s">
        <v>714</v>
      </c>
      <c r="H159" s="262" t="s">
        <v>739</v>
      </c>
      <c r="I159" s="262" t="s">
        <v>9</v>
      </c>
      <c r="J159" s="262" t="s">
        <v>10</v>
      </c>
      <c r="K159" s="262" t="s">
        <v>740</v>
      </c>
      <c r="L159" s="262" t="s">
        <v>801</v>
      </c>
      <c r="M159" s="260" t="s">
        <v>1108</v>
      </c>
      <c r="N159" s="260" t="s">
        <v>755</v>
      </c>
      <c r="O159" s="262"/>
      <c r="P159" s="269" t="s">
        <v>744</v>
      </c>
      <c r="Q159" s="261"/>
    </row>
    <row r="160" spans="1:17" ht="86.4" x14ac:dyDescent="0.3">
      <c r="A160" s="259" t="s">
        <v>737</v>
      </c>
      <c r="B160" s="263" t="s">
        <v>1105</v>
      </c>
      <c r="C160" s="263"/>
      <c r="D160" s="263" t="s">
        <v>1109</v>
      </c>
      <c r="E160" s="271" t="s">
        <v>398</v>
      </c>
      <c r="F160" s="271" t="s">
        <v>399</v>
      </c>
      <c r="G160" s="271" t="s">
        <v>400</v>
      </c>
      <c r="H160" s="265" t="s">
        <v>739</v>
      </c>
      <c r="I160" s="265" t="s">
        <v>9</v>
      </c>
      <c r="J160" s="265" t="s">
        <v>10</v>
      </c>
      <c r="K160" s="265" t="s">
        <v>740</v>
      </c>
      <c r="L160" s="265" t="s">
        <v>801</v>
      </c>
      <c r="M160" s="263" t="s">
        <v>1104</v>
      </c>
      <c r="N160" s="263" t="s">
        <v>755</v>
      </c>
      <c r="O160" s="265"/>
      <c r="P160" s="271" t="s">
        <v>744</v>
      </c>
      <c r="Q160" s="264"/>
    </row>
    <row r="161" spans="1:17" ht="57.6" x14ac:dyDescent="0.3">
      <c r="A161" s="259" t="s">
        <v>737</v>
      </c>
      <c r="B161" s="260" t="s">
        <v>1297</v>
      </c>
      <c r="C161" s="260" t="s">
        <v>1110</v>
      </c>
      <c r="D161" s="260" t="s">
        <v>1111</v>
      </c>
      <c r="E161" s="269" t="s">
        <v>401</v>
      </c>
      <c r="F161" s="269" t="s">
        <v>402</v>
      </c>
      <c r="G161" s="269" t="s">
        <v>403</v>
      </c>
      <c r="H161" s="262" t="s">
        <v>739</v>
      </c>
      <c r="I161" s="262" t="s">
        <v>32</v>
      </c>
      <c r="J161" s="262" t="s">
        <v>10</v>
      </c>
      <c r="K161" s="262" t="s">
        <v>824</v>
      </c>
      <c r="L161" s="262" t="s">
        <v>1112</v>
      </c>
      <c r="M161" s="260" t="s">
        <v>1113</v>
      </c>
      <c r="N161" s="260" t="s">
        <v>743</v>
      </c>
      <c r="O161" s="262" t="s">
        <v>43</v>
      </c>
      <c r="P161" s="269" t="s">
        <v>744</v>
      </c>
      <c r="Q161" s="261"/>
    </row>
    <row r="162" spans="1:17" ht="57.6" x14ac:dyDescent="0.3">
      <c r="A162" s="259" t="s">
        <v>737</v>
      </c>
      <c r="B162" s="263" t="s">
        <v>1297</v>
      </c>
      <c r="C162" s="263" t="s">
        <v>1115</v>
      </c>
      <c r="D162" s="263" t="s">
        <v>1116</v>
      </c>
      <c r="E162" s="271" t="s">
        <v>404</v>
      </c>
      <c r="F162" s="271" t="s">
        <v>405</v>
      </c>
      <c r="G162" s="271" t="s">
        <v>406</v>
      </c>
      <c r="H162" s="265" t="s">
        <v>739</v>
      </c>
      <c r="I162" s="265" t="s">
        <v>32</v>
      </c>
      <c r="J162" s="265" t="s">
        <v>10</v>
      </c>
      <c r="K162" s="265" t="s">
        <v>824</v>
      </c>
      <c r="L162" s="265" t="s">
        <v>1112</v>
      </c>
      <c r="M162" s="263" t="s">
        <v>1113</v>
      </c>
      <c r="N162" s="263" t="s">
        <v>743</v>
      </c>
      <c r="O162" s="265" t="s">
        <v>43</v>
      </c>
      <c r="P162" s="271" t="s">
        <v>744</v>
      </c>
      <c r="Q162" s="264"/>
    </row>
    <row r="163" spans="1:17" ht="57.6" x14ac:dyDescent="0.3">
      <c r="A163" s="259" t="s">
        <v>737</v>
      </c>
      <c r="B163" s="260" t="s">
        <v>1297</v>
      </c>
      <c r="C163" s="260" t="s">
        <v>1117</v>
      </c>
      <c r="D163" s="260" t="s">
        <v>1118</v>
      </c>
      <c r="E163" s="269" t="s">
        <v>407</v>
      </c>
      <c r="F163" s="269" t="s">
        <v>408</v>
      </c>
      <c r="G163" s="269" t="s">
        <v>409</v>
      </c>
      <c r="H163" s="262" t="s">
        <v>739</v>
      </c>
      <c r="I163" s="262" t="s">
        <v>32</v>
      </c>
      <c r="J163" s="262" t="s">
        <v>10</v>
      </c>
      <c r="K163" s="262" t="s">
        <v>824</v>
      </c>
      <c r="L163" s="262" t="s">
        <v>1112</v>
      </c>
      <c r="M163" s="260" t="s">
        <v>1113</v>
      </c>
      <c r="N163" s="260" t="s">
        <v>743</v>
      </c>
      <c r="O163" s="262" t="s">
        <v>43</v>
      </c>
      <c r="P163" s="269" t="s">
        <v>744</v>
      </c>
      <c r="Q163" s="261"/>
    </row>
    <row r="164" spans="1:17" ht="57.6" x14ac:dyDescent="0.3">
      <c r="A164" s="259" t="s">
        <v>737</v>
      </c>
      <c r="B164" s="263" t="s">
        <v>1297</v>
      </c>
      <c r="C164" s="263" t="s">
        <v>1119</v>
      </c>
      <c r="D164" s="263" t="s">
        <v>1120</v>
      </c>
      <c r="E164" s="271" t="s">
        <v>410</v>
      </c>
      <c r="F164" s="271" t="s">
        <v>411</v>
      </c>
      <c r="G164" s="271" t="s">
        <v>412</v>
      </c>
      <c r="H164" s="265" t="s">
        <v>739</v>
      </c>
      <c r="I164" s="265" t="s">
        <v>32</v>
      </c>
      <c r="J164" s="265" t="s">
        <v>10</v>
      </c>
      <c r="K164" s="265" t="s">
        <v>824</v>
      </c>
      <c r="L164" s="265" t="s">
        <v>1112</v>
      </c>
      <c r="M164" s="263" t="s">
        <v>1113</v>
      </c>
      <c r="N164" s="263" t="s">
        <v>743</v>
      </c>
      <c r="O164" s="265" t="s">
        <v>43</v>
      </c>
      <c r="P164" s="271" t="s">
        <v>744</v>
      </c>
      <c r="Q164" s="264"/>
    </row>
    <row r="165" spans="1:17" ht="72" x14ac:dyDescent="0.3">
      <c r="A165" s="259" t="s">
        <v>737</v>
      </c>
      <c r="B165" s="260" t="s">
        <v>904</v>
      </c>
      <c r="C165" s="260" t="s">
        <v>1121</v>
      </c>
      <c r="D165" s="260" t="s">
        <v>1122</v>
      </c>
      <c r="E165" s="269" t="s">
        <v>413</v>
      </c>
      <c r="F165" s="269" t="s">
        <v>414</v>
      </c>
      <c r="G165" s="269" t="s">
        <v>415</v>
      </c>
      <c r="H165" s="262" t="s">
        <v>762</v>
      </c>
      <c r="I165" s="262" t="s">
        <v>32</v>
      </c>
      <c r="J165" s="262" t="s">
        <v>10</v>
      </c>
      <c r="K165" s="262" t="s">
        <v>763</v>
      </c>
      <c r="L165" s="262" t="s">
        <v>764</v>
      </c>
      <c r="M165" s="260" t="s">
        <v>936</v>
      </c>
      <c r="N165" s="260" t="s">
        <v>743</v>
      </c>
      <c r="O165" s="262" t="s">
        <v>168</v>
      </c>
      <c r="P165" s="269" t="s">
        <v>744</v>
      </c>
      <c r="Q165" s="261"/>
    </row>
    <row r="166" spans="1:17" ht="72" x14ac:dyDescent="0.3">
      <c r="A166" s="259" t="s">
        <v>737</v>
      </c>
      <c r="B166" s="263" t="s">
        <v>904</v>
      </c>
      <c r="C166" s="263" t="s">
        <v>1123</v>
      </c>
      <c r="D166" s="263" t="s">
        <v>1124</v>
      </c>
      <c r="E166" s="271" t="s">
        <v>416</v>
      </c>
      <c r="F166" s="271" t="s">
        <v>417</v>
      </c>
      <c r="G166" s="271" t="s">
        <v>418</v>
      </c>
      <c r="H166" s="265" t="s">
        <v>762</v>
      </c>
      <c r="I166" s="265" t="s">
        <v>32</v>
      </c>
      <c r="J166" s="265" t="s">
        <v>10</v>
      </c>
      <c r="K166" s="265" t="s">
        <v>763</v>
      </c>
      <c r="L166" s="265" t="s">
        <v>764</v>
      </c>
      <c r="M166" s="263" t="s">
        <v>936</v>
      </c>
      <c r="N166" s="263" t="s">
        <v>743</v>
      </c>
      <c r="O166" s="265" t="s">
        <v>168</v>
      </c>
      <c r="P166" s="271" t="s">
        <v>744</v>
      </c>
      <c r="Q166" s="264"/>
    </row>
    <row r="167" spans="1:17" ht="43.2" x14ac:dyDescent="0.3">
      <c r="A167" s="259" t="s">
        <v>737</v>
      </c>
      <c r="B167" s="260" t="s">
        <v>811</v>
      </c>
      <c r="C167" s="260" t="s">
        <v>1125</v>
      </c>
      <c r="D167" s="260" t="s">
        <v>1126</v>
      </c>
      <c r="E167" s="269" t="s">
        <v>419</v>
      </c>
      <c r="F167" s="269" t="s">
        <v>581</v>
      </c>
      <c r="G167" s="269" t="s">
        <v>582</v>
      </c>
      <c r="H167" s="262" t="s">
        <v>739</v>
      </c>
      <c r="I167" s="262" t="s">
        <v>32</v>
      </c>
      <c r="J167" s="262" t="s">
        <v>10</v>
      </c>
      <c r="K167" s="262" t="s">
        <v>763</v>
      </c>
      <c r="L167" s="262" t="s">
        <v>814</v>
      </c>
      <c r="M167" s="260" t="s">
        <v>871</v>
      </c>
      <c r="N167" s="260" t="s">
        <v>743</v>
      </c>
      <c r="O167" s="262" t="s">
        <v>575</v>
      </c>
      <c r="P167" s="269" t="s">
        <v>744</v>
      </c>
      <c r="Q167" s="261"/>
    </row>
    <row r="168" spans="1:17" ht="43.2" x14ac:dyDescent="0.3">
      <c r="A168" s="259" t="s">
        <v>737</v>
      </c>
      <c r="B168" s="263" t="s">
        <v>811</v>
      </c>
      <c r="C168" s="263" t="s">
        <v>1127</v>
      </c>
      <c r="D168" s="263" t="s">
        <v>1128</v>
      </c>
      <c r="E168" s="271" t="s">
        <v>421</v>
      </c>
      <c r="F168" s="271" t="s">
        <v>583</v>
      </c>
      <c r="G168" s="271" t="s">
        <v>584</v>
      </c>
      <c r="H168" s="265" t="s">
        <v>739</v>
      </c>
      <c r="I168" s="265" t="s">
        <v>32</v>
      </c>
      <c r="J168" s="265" t="s">
        <v>10</v>
      </c>
      <c r="K168" s="265" t="s">
        <v>763</v>
      </c>
      <c r="L168" s="265" t="s">
        <v>814</v>
      </c>
      <c r="M168" s="263" t="s">
        <v>871</v>
      </c>
      <c r="N168" s="263" t="s">
        <v>743</v>
      </c>
      <c r="O168" s="265" t="s">
        <v>420</v>
      </c>
      <c r="P168" s="271" t="s">
        <v>744</v>
      </c>
      <c r="Q168" s="264"/>
    </row>
    <row r="169" spans="1:17" ht="72" x14ac:dyDescent="0.3">
      <c r="A169" s="259" t="s">
        <v>737</v>
      </c>
      <c r="B169" s="260" t="s">
        <v>1129</v>
      </c>
      <c r="C169" s="260"/>
      <c r="D169" s="260" t="s">
        <v>1130</v>
      </c>
      <c r="E169" s="269" t="s">
        <v>422</v>
      </c>
      <c r="F169" s="269" t="s">
        <v>423</v>
      </c>
      <c r="G169" s="269" t="s">
        <v>424</v>
      </c>
      <c r="H169" s="262" t="s">
        <v>739</v>
      </c>
      <c r="I169" s="262" t="s">
        <v>9</v>
      </c>
      <c r="J169" s="262" t="s">
        <v>10</v>
      </c>
      <c r="K169" s="262" t="s">
        <v>740</v>
      </c>
      <c r="L169" s="262" t="s">
        <v>827</v>
      </c>
      <c r="M169" s="260" t="s">
        <v>1131</v>
      </c>
      <c r="N169" s="260" t="s">
        <v>743</v>
      </c>
      <c r="O169" s="262" t="s">
        <v>102</v>
      </c>
      <c r="P169" s="269" t="s">
        <v>744</v>
      </c>
      <c r="Q169" s="261"/>
    </row>
    <row r="170" spans="1:17" ht="72" x14ac:dyDescent="0.3">
      <c r="A170" s="259" t="s">
        <v>737</v>
      </c>
      <c r="B170" s="263" t="s">
        <v>1129</v>
      </c>
      <c r="C170" s="263"/>
      <c r="D170" s="263" t="s">
        <v>1132</v>
      </c>
      <c r="E170" s="271" t="s">
        <v>425</v>
      </c>
      <c r="F170" s="271" t="s">
        <v>426</v>
      </c>
      <c r="G170" s="271" t="s">
        <v>427</v>
      </c>
      <c r="H170" s="265" t="s">
        <v>739</v>
      </c>
      <c r="I170" s="265" t="s">
        <v>9</v>
      </c>
      <c r="J170" s="265" t="s">
        <v>10</v>
      </c>
      <c r="K170" s="265" t="s">
        <v>740</v>
      </c>
      <c r="L170" s="265" t="s">
        <v>827</v>
      </c>
      <c r="M170" s="263" t="s">
        <v>1131</v>
      </c>
      <c r="N170" s="263" t="s">
        <v>743</v>
      </c>
      <c r="O170" s="265" t="s">
        <v>102</v>
      </c>
      <c r="P170" s="271" t="s">
        <v>744</v>
      </c>
      <c r="Q170" s="264"/>
    </row>
    <row r="171" spans="1:17" ht="72" x14ac:dyDescent="0.3">
      <c r="A171" s="259" t="s">
        <v>737</v>
      </c>
      <c r="B171" s="260" t="s">
        <v>1129</v>
      </c>
      <c r="C171" s="260"/>
      <c r="D171" s="260" t="s">
        <v>1133</v>
      </c>
      <c r="E171" s="269" t="s">
        <v>428</v>
      </c>
      <c r="F171" s="269" t="s">
        <v>585</v>
      </c>
      <c r="G171" s="269" t="s">
        <v>586</v>
      </c>
      <c r="H171" s="262" t="s">
        <v>739</v>
      </c>
      <c r="I171" s="262" t="s">
        <v>9</v>
      </c>
      <c r="J171" s="262" t="s">
        <v>10</v>
      </c>
      <c r="K171" s="262" t="s">
        <v>740</v>
      </c>
      <c r="L171" s="262" t="s">
        <v>827</v>
      </c>
      <c r="M171" s="260" t="s">
        <v>1131</v>
      </c>
      <c r="N171" s="260" t="s">
        <v>743</v>
      </c>
      <c r="O171" s="262" t="s">
        <v>102</v>
      </c>
      <c r="P171" s="269" t="s">
        <v>744</v>
      </c>
      <c r="Q171" s="261"/>
    </row>
    <row r="172" spans="1:17" ht="72" x14ac:dyDescent="0.3">
      <c r="A172" s="259" t="s">
        <v>737</v>
      </c>
      <c r="B172" s="263" t="s">
        <v>804</v>
      </c>
      <c r="C172" s="263"/>
      <c r="D172" s="263" t="s">
        <v>1134</v>
      </c>
      <c r="E172" s="271" t="s">
        <v>429</v>
      </c>
      <c r="F172" s="271" t="s">
        <v>430</v>
      </c>
      <c r="G172" s="271" t="s">
        <v>431</v>
      </c>
      <c r="H172" s="265" t="s">
        <v>739</v>
      </c>
      <c r="I172" s="265" t="s">
        <v>9</v>
      </c>
      <c r="J172" s="265" t="s">
        <v>10</v>
      </c>
      <c r="K172" s="265" t="s">
        <v>740</v>
      </c>
      <c r="L172" s="265" t="s">
        <v>751</v>
      </c>
      <c r="M172" s="263" t="s">
        <v>1135</v>
      </c>
      <c r="N172" s="263" t="s">
        <v>755</v>
      </c>
      <c r="O172" s="265"/>
      <c r="P172" s="271" t="s">
        <v>744</v>
      </c>
      <c r="Q172" s="264"/>
    </row>
    <row r="173" spans="1:17" ht="57.6" x14ac:dyDescent="0.3">
      <c r="A173" s="259" t="s">
        <v>737</v>
      </c>
      <c r="B173" s="260" t="s">
        <v>1262</v>
      </c>
      <c r="C173" s="260"/>
      <c r="D173" s="260" t="s">
        <v>1136</v>
      </c>
      <c r="E173" s="269" t="s">
        <v>432</v>
      </c>
      <c r="F173" s="269" t="s">
        <v>433</v>
      </c>
      <c r="G173" s="269" t="s">
        <v>434</v>
      </c>
      <c r="H173" s="262" t="s">
        <v>739</v>
      </c>
      <c r="I173" s="262" t="s">
        <v>9</v>
      </c>
      <c r="J173" s="262" t="s">
        <v>10</v>
      </c>
      <c r="K173" s="262" t="s">
        <v>763</v>
      </c>
      <c r="L173" s="262" t="s">
        <v>764</v>
      </c>
      <c r="M173" s="260" t="s">
        <v>1137</v>
      </c>
      <c r="N173" s="260" t="s">
        <v>743</v>
      </c>
      <c r="O173" s="262" t="s">
        <v>43</v>
      </c>
      <c r="P173" s="269" t="s">
        <v>744</v>
      </c>
      <c r="Q173" s="261"/>
    </row>
    <row r="174" spans="1:17" ht="57.6" x14ac:dyDescent="0.3">
      <c r="A174" s="259" t="s">
        <v>737</v>
      </c>
      <c r="B174" s="263" t="s">
        <v>1262</v>
      </c>
      <c r="C174" s="263"/>
      <c r="D174" s="263" t="s">
        <v>1138</v>
      </c>
      <c r="E174" s="271" t="s">
        <v>435</v>
      </c>
      <c r="F174" s="271" t="s">
        <v>436</v>
      </c>
      <c r="G174" s="271" t="s">
        <v>437</v>
      </c>
      <c r="H174" s="265" t="s">
        <v>739</v>
      </c>
      <c r="I174" s="265" t="s">
        <v>9</v>
      </c>
      <c r="J174" s="265" t="s">
        <v>10</v>
      </c>
      <c r="K174" s="265" t="s">
        <v>763</v>
      </c>
      <c r="L174" s="265" t="s">
        <v>764</v>
      </c>
      <c r="M174" s="263" t="s">
        <v>1137</v>
      </c>
      <c r="N174" s="263" t="s">
        <v>743</v>
      </c>
      <c r="O174" s="265" t="s">
        <v>438</v>
      </c>
      <c r="P174" s="271" t="s">
        <v>744</v>
      </c>
      <c r="Q174" s="264"/>
    </row>
    <row r="175" spans="1:17" ht="100.8" x14ac:dyDescent="0.3">
      <c r="A175" s="259" t="s">
        <v>737</v>
      </c>
      <c r="B175" s="260" t="s">
        <v>929</v>
      </c>
      <c r="C175" s="260" t="s">
        <v>1139</v>
      </c>
      <c r="D175" s="260" t="s">
        <v>1140</v>
      </c>
      <c r="E175" s="269" t="s">
        <v>715</v>
      </c>
      <c r="F175" s="269" t="s">
        <v>716</v>
      </c>
      <c r="G175" s="269" t="s">
        <v>717</v>
      </c>
      <c r="H175" s="262" t="s">
        <v>762</v>
      </c>
      <c r="I175" s="262" t="s">
        <v>32</v>
      </c>
      <c r="J175" s="262" t="s">
        <v>18</v>
      </c>
      <c r="K175" s="262" t="s">
        <v>763</v>
      </c>
      <c r="L175" s="262" t="s">
        <v>764</v>
      </c>
      <c r="M175" s="260" t="s">
        <v>932</v>
      </c>
      <c r="N175" s="260" t="s">
        <v>743</v>
      </c>
      <c r="O175" s="262" t="s">
        <v>59</v>
      </c>
      <c r="P175" s="269" t="s">
        <v>744</v>
      </c>
      <c r="Q175" s="261"/>
    </row>
    <row r="176" spans="1:17" ht="86.4" x14ac:dyDescent="0.3">
      <c r="A176" s="259" t="s">
        <v>737</v>
      </c>
      <c r="B176" s="263" t="s">
        <v>865</v>
      </c>
      <c r="C176" s="263"/>
      <c r="D176" s="263" t="s">
        <v>1141</v>
      </c>
      <c r="E176" s="271" t="s">
        <v>439</v>
      </c>
      <c r="F176" s="271" t="s">
        <v>440</v>
      </c>
      <c r="G176" s="271" t="s">
        <v>441</v>
      </c>
      <c r="H176" s="265" t="s">
        <v>739</v>
      </c>
      <c r="I176" s="265" t="s">
        <v>9</v>
      </c>
      <c r="J176" s="265" t="s">
        <v>10</v>
      </c>
      <c r="K176" s="265" t="s">
        <v>1142</v>
      </c>
      <c r="L176" s="265" t="s">
        <v>798</v>
      </c>
      <c r="M176" s="263" t="s">
        <v>893</v>
      </c>
      <c r="N176" s="263" t="s">
        <v>743</v>
      </c>
      <c r="O176" s="265" t="s">
        <v>115</v>
      </c>
      <c r="P176" s="271" t="s">
        <v>744</v>
      </c>
      <c r="Q176" s="264"/>
    </row>
    <row r="177" spans="1:17" ht="86.4" x14ac:dyDescent="0.3">
      <c r="A177" s="259" t="s">
        <v>737</v>
      </c>
      <c r="B177" s="260" t="s">
        <v>865</v>
      </c>
      <c r="C177" s="260"/>
      <c r="D177" s="260" t="s">
        <v>1143</v>
      </c>
      <c r="E177" s="269" t="s">
        <v>442</v>
      </c>
      <c r="F177" s="269" t="s">
        <v>443</v>
      </c>
      <c r="G177" s="269" t="s">
        <v>444</v>
      </c>
      <c r="H177" s="262" t="s">
        <v>739</v>
      </c>
      <c r="I177" s="262" t="s">
        <v>9</v>
      </c>
      <c r="J177" s="262" t="s">
        <v>18</v>
      </c>
      <c r="K177" s="262" t="s">
        <v>1142</v>
      </c>
      <c r="L177" s="262" t="s">
        <v>798</v>
      </c>
      <c r="M177" s="260" t="s">
        <v>1144</v>
      </c>
      <c r="N177" s="260" t="s">
        <v>743</v>
      </c>
      <c r="O177" s="262" t="s">
        <v>115</v>
      </c>
      <c r="P177" s="269" t="s">
        <v>744</v>
      </c>
      <c r="Q177" s="261"/>
    </row>
    <row r="178" spans="1:17" ht="86.4" x14ac:dyDescent="0.3">
      <c r="A178" s="259" t="s">
        <v>737</v>
      </c>
      <c r="B178" s="263" t="s">
        <v>865</v>
      </c>
      <c r="C178" s="263"/>
      <c r="D178" s="263" t="s">
        <v>1145</v>
      </c>
      <c r="E178" s="271" t="s">
        <v>445</v>
      </c>
      <c r="F178" s="271" t="s">
        <v>446</v>
      </c>
      <c r="G178" s="271" t="s">
        <v>447</v>
      </c>
      <c r="H178" s="265" t="s">
        <v>739</v>
      </c>
      <c r="I178" s="265" t="s">
        <v>9</v>
      </c>
      <c r="J178" s="265" t="s">
        <v>10</v>
      </c>
      <c r="K178" s="265" t="s">
        <v>1142</v>
      </c>
      <c r="L178" s="265" t="s">
        <v>798</v>
      </c>
      <c r="M178" s="263" t="s">
        <v>893</v>
      </c>
      <c r="N178" s="263" t="s">
        <v>743</v>
      </c>
      <c r="O178" s="265" t="s">
        <v>115</v>
      </c>
      <c r="P178" s="271" t="s">
        <v>744</v>
      </c>
      <c r="Q178" s="264"/>
    </row>
    <row r="179" spans="1:17" ht="86.4" x14ac:dyDescent="0.3">
      <c r="A179" s="259" t="s">
        <v>737</v>
      </c>
      <c r="B179" s="260" t="s">
        <v>865</v>
      </c>
      <c r="C179" s="260"/>
      <c r="D179" s="260" t="s">
        <v>1146</v>
      </c>
      <c r="E179" s="269" t="s">
        <v>448</v>
      </c>
      <c r="F179" s="269" t="s">
        <v>449</v>
      </c>
      <c r="G179" s="269" t="s">
        <v>450</v>
      </c>
      <c r="H179" s="262" t="s">
        <v>739</v>
      </c>
      <c r="I179" s="262" t="s">
        <v>9</v>
      </c>
      <c r="J179" s="262" t="s">
        <v>10</v>
      </c>
      <c r="K179" s="262" t="s">
        <v>1142</v>
      </c>
      <c r="L179" s="262" t="s">
        <v>798</v>
      </c>
      <c r="M179" s="260" t="s">
        <v>1144</v>
      </c>
      <c r="N179" s="260" t="s">
        <v>743</v>
      </c>
      <c r="O179" s="262" t="s">
        <v>115</v>
      </c>
      <c r="P179" s="269" t="s">
        <v>744</v>
      </c>
      <c r="Q179" s="261"/>
    </row>
    <row r="180" spans="1:17" ht="86.4" x14ac:dyDescent="0.3">
      <c r="A180" s="259" t="s">
        <v>737</v>
      </c>
      <c r="B180" s="263" t="s">
        <v>865</v>
      </c>
      <c r="C180" s="263"/>
      <c r="D180" s="263" t="s">
        <v>1147</v>
      </c>
      <c r="E180" s="271" t="s">
        <v>451</v>
      </c>
      <c r="F180" s="271" t="s">
        <v>452</v>
      </c>
      <c r="G180" s="271" t="s">
        <v>453</v>
      </c>
      <c r="H180" s="265" t="s">
        <v>739</v>
      </c>
      <c r="I180" s="265" t="s">
        <v>9</v>
      </c>
      <c r="J180" s="265" t="s">
        <v>10</v>
      </c>
      <c r="K180" s="265" t="s">
        <v>1142</v>
      </c>
      <c r="L180" s="265" t="s">
        <v>798</v>
      </c>
      <c r="M180" s="263" t="s">
        <v>893</v>
      </c>
      <c r="N180" s="263" t="s">
        <v>743</v>
      </c>
      <c r="O180" s="265" t="s">
        <v>115</v>
      </c>
      <c r="P180" s="271" t="s">
        <v>744</v>
      </c>
      <c r="Q180" s="264"/>
    </row>
    <row r="181" spans="1:17" ht="72" x14ac:dyDescent="0.3">
      <c r="A181" s="259" t="s">
        <v>737</v>
      </c>
      <c r="B181" s="260" t="s">
        <v>865</v>
      </c>
      <c r="C181" s="260"/>
      <c r="D181" s="260" t="s">
        <v>1148</v>
      </c>
      <c r="E181" s="269" t="s">
        <v>454</v>
      </c>
      <c r="F181" s="269" t="s">
        <v>455</v>
      </c>
      <c r="G181" s="269" t="s">
        <v>456</v>
      </c>
      <c r="H181" s="262" t="s">
        <v>739</v>
      </c>
      <c r="I181" s="262" t="s">
        <v>9</v>
      </c>
      <c r="J181" s="262" t="s">
        <v>18</v>
      </c>
      <c r="K181" s="262" t="s">
        <v>1142</v>
      </c>
      <c r="L181" s="262" t="s">
        <v>798</v>
      </c>
      <c r="M181" s="260" t="s">
        <v>1144</v>
      </c>
      <c r="N181" s="260" t="s">
        <v>743</v>
      </c>
      <c r="O181" s="262" t="s">
        <v>115</v>
      </c>
      <c r="P181" s="269" t="s">
        <v>744</v>
      </c>
      <c r="Q181" s="261"/>
    </row>
    <row r="182" spans="1:17" ht="72" x14ac:dyDescent="0.3">
      <c r="A182" s="259" t="s">
        <v>737</v>
      </c>
      <c r="B182" s="263" t="s">
        <v>865</v>
      </c>
      <c r="C182" s="263"/>
      <c r="D182" s="263" t="s">
        <v>1149</v>
      </c>
      <c r="E182" s="271" t="s">
        <v>457</v>
      </c>
      <c r="F182" s="271" t="s">
        <v>458</v>
      </c>
      <c r="G182" s="271" t="s">
        <v>459</v>
      </c>
      <c r="H182" s="265" t="s">
        <v>739</v>
      </c>
      <c r="I182" s="265" t="s">
        <v>9</v>
      </c>
      <c r="J182" s="265" t="s">
        <v>10</v>
      </c>
      <c r="K182" s="265" t="s">
        <v>1142</v>
      </c>
      <c r="L182" s="265" t="s">
        <v>798</v>
      </c>
      <c r="M182" s="263" t="s">
        <v>1144</v>
      </c>
      <c r="N182" s="263" t="s">
        <v>743</v>
      </c>
      <c r="O182" s="265" t="s">
        <v>115</v>
      </c>
      <c r="P182" s="271" t="s">
        <v>744</v>
      </c>
      <c r="Q182" s="264"/>
    </row>
    <row r="183" spans="1:17" ht="86.4" x14ac:dyDescent="0.3">
      <c r="A183" s="259" t="s">
        <v>737</v>
      </c>
      <c r="B183" s="260" t="s">
        <v>865</v>
      </c>
      <c r="C183" s="260"/>
      <c r="D183" s="260" t="s">
        <v>1150</v>
      </c>
      <c r="E183" s="269" t="s">
        <v>460</v>
      </c>
      <c r="F183" s="269" t="s">
        <v>461</v>
      </c>
      <c r="G183" s="269" t="s">
        <v>462</v>
      </c>
      <c r="H183" s="262" t="s">
        <v>739</v>
      </c>
      <c r="I183" s="262" t="s">
        <v>9</v>
      </c>
      <c r="J183" s="262" t="s">
        <v>18</v>
      </c>
      <c r="K183" s="262" t="s">
        <v>1142</v>
      </c>
      <c r="L183" s="262" t="s">
        <v>798</v>
      </c>
      <c r="M183" s="260" t="s">
        <v>1144</v>
      </c>
      <c r="N183" s="260" t="s">
        <v>743</v>
      </c>
      <c r="O183" s="262" t="s">
        <v>115</v>
      </c>
      <c r="P183" s="269" t="s">
        <v>744</v>
      </c>
      <c r="Q183" s="261"/>
    </row>
    <row r="184" spans="1:17" ht="86.4" x14ac:dyDescent="0.3">
      <c r="A184" s="259" t="s">
        <v>737</v>
      </c>
      <c r="B184" s="263" t="s">
        <v>865</v>
      </c>
      <c r="C184" s="263"/>
      <c r="D184" s="263" t="s">
        <v>1151</v>
      </c>
      <c r="E184" s="271" t="s">
        <v>463</v>
      </c>
      <c r="F184" s="271" t="s">
        <v>464</v>
      </c>
      <c r="G184" s="271" t="s">
        <v>465</v>
      </c>
      <c r="H184" s="265" t="s">
        <v>739</v>
      </c>
      <c r="I184" s="265" t="s">
        <v>9</v>
      </c>
      <c r="J184" s="265" t="s">
        <v>10</v>
      </c>
      <c r="K184" s="265" t="s">
        <v>1142</v>
      </c>
      <c r="L184" s="265" t="s">
        <v>798</v>
      </c>
      <c r="M184" s="263" t="s">
        <v>1144</v>
      </c>
      <c r="N184" s="263" t="s">
        <v>743</v>
      </c>
      <c r="O184" s="265" t="s">
        <v>115</v>
      </c>
      <c r="P184" s="271" t="s">
        <v>744</v>
      </c>
      <c r="Q184" s="264"/>
    </row>
    <row r="185" spans="1:17" ht="86.4" x14ac:dyDescent="0.3">
      <c r="A185" s="259" t="s">
        <v>737</v>
      </c>
      <c r="B185" s="260" t="s">
        <v>865</v>
      </c>
      <c r="C185" s="260"/>
      <c r="D185" s="260" t="s">
        <v>1152</v>
      </c>
      <c r="E185" s="269" t="s">
        <v>466</v>
      </c>
      <c r="F185" s="269" t="s">
        <v>467</v>
      </c>
      <c r="G185" s="269" t="s">
        <v>468</v>
      </c>
      <c r="H185" s="262" t="s">
        <v>739</v>
      </c>
      <c r="I185" s="262" t="s">
        <v>9</v>
      </c>
      <c r="J185" s="262" t="s">
        <v>18</v>
      </c>
      <c r="K185" s="262" t="s">
        <v>1142</v>
      </c>
      <c r="L185" s="262" t="s">
        <v>798</v>
      </c>
      <c r="M185" s="260" t="s">
        <v>893</v>
      </c>
      <c r="N185" s="260" t="s">
        <v>743</v>
      </c>
      <c r="O185" s="262" t="s">
        <v>115</v>
      </c>
      <c r="P185" s="269" t="s">
        <v>744</v>
      </c>
      <c r="Q185" s="261"/>
    </row>
    <row r="186" spans="1:17" ht="86.4" x14ac:dyDescent="0.3">
      <c r="A186" s="259" t="s">
        <v>737</v>
      </c>
      <c r="B186" s="263" t="s">
        <v>865</v>
      </c>
      <c r="C186" s="263"/>
      <c r="D186" s="263" t="s">
        <v>1153</v>
      </c>
      <c r="E186" s="271" t="s">
        <v>469</v>
      </c>
      <c r="F186" s="271" t="s">
        <v>470</v>
      </c>
      <c r="G186" s="271" t="s">
        <v>471</v>
      </c>
      <c r="H186" s="265" t="s">
        <v>739</v>
      </c>
      <c r="I186" s="265" t="s">
        <v>9</v>
      </c>
      <c r="J186" s="265" t="s">
        <v>10</v>
      </c>
      <c r="K186" s="265" t="s">
        <v>1142</v>
      </c>
      <c r="L186" s="265" t="s">
        <v>798</v>
      </c>
      <c r="M186" s="263" t="s">
        <v>1144</v>
      </c>
      <c r="N186" s="263" t="s">
        <v>743</v>
      </c>
      <c r="O186" s="265" t="s">
        <v>115</v>
      </c>
      <c r="P186" s="271" t="s">
        <v>744</v>
      </c>
      <c r="Q186" s="264"/>
    </row>
    <row r="187" spans="1:17" ht="57.6" x14ac:dyDescent="0.3">
      <c r="A187" s="259" t="s">
        <v>737</v>
      </c>
      <c r="B187" s="268">
        <v>44910</v>
      </c>
      <c r="C187" s="260" t="s">
        <v>1154</v>
      </c>
      <c r="D187" s="260" t="s">
        <v>1155</v>
      </c>
      <c r="E187" s="269" t="s">
        <v>472</v>
      </c>
      <c r="F187" s="269" t="s">
        <v>473</v>
      </c>
      <c r="G187" s="269" t="s">
        <v>474</v>
      </c>
      <c r="H187" s="262" t="s">
        <v>809</v>
      </c>
      <c r="I187" s="262" t="s">
        <v>32</v>
      </c>
      <c r="J187" s="262" t="s">
        <v>18</v>
      </c>
      <c r="K187" s="262" t="s">
        <v>824</v>
      </c>
      <c r="L187" s="262" t="s">
        <v>741</v>
      </c>
      <c r="M187" s="260" t="s">
        <v>1156</v>
      </c>
      <c r="N187" s="260" t="s">
        <v>755</v>
      </c>
      <c r="O187" s="262"/>
      <c r="P187" s="269" t="s">
        <v>744</v>
      </c>
      <c r="Q187" s="261"/>
    </row>
    <row r="188" spans="1:17" ht="57.6" x14ac:dyDescent="0.3">
      <c r="A188" s="259" t="s">
        <v>737</v>
      </c>
      <c r="B188" s="270">
        <v>44910</v>
      </c>
      <c r="C188" s="263" t="s">
        <v>1157</v>
      </c>
      <c r="D188" s="263" t="s">
        <v>1158</v>
      </c>
      <c r="E188" s="271" t="s">
        <v>475</v>
      </c>
      <c r="F188" s="271" t="s">
        <v>476</v>
      </c>
      <c r="G188" s="271" t="s">
        <v>477</v>
      </c>
      <c r="H188" s="265" t="s">
        <v>809</v>
      </c>
      <c r="I188" s="265" t="s">
        <v>32</v>
      </c>
      <c r="J188" s="265" t="s">
        <v>18</v>
      </c>
      <c r="K188" s="265" t="s">
        <v>824</v>
      </c>
      <c r="L188" s="265" t="s">
        <v>741</v>
      </c>
      <c r="M188" s="263" t="s">
        <v>1156</v>
      </c>
      <c r="N188" s="263" t="s">
        <v>755</v>
      </c>
      <c r="O188" s="265"/>
      <c r="P188" s="271" t="s">
        <v>744</v>
      </c>
      <c r="Q188" s="264"/>
    </row>
    <row r="189" spans="1:17" ht="72" x14ac:dyDescent="0.3">
      <c r="A189" s="259" t="s">
        <v>737</v>
      </c>
      <c r="B189" s="260" t="s">
        <v>1159</v>
      </c>
      <c r="C189" s="260" t="s">
        <v>1160</v>
      </c>
      <c r="D189" s="260" t="s">
        <v>1161</v>
      </c>
      <c r="E189" s="269" t="s">
        <v>478</v>
      </c>
      <c r="F189" s="269" t="s">
        <v>479</v>
      </c>
      <c r="G189" s="269" t="s">
        <v>480</v>
      </c>
      <c r="H189" s="262" t="s">
        <v>809</v>
      </c>
      <c r="I189" s="262" t="s">
        <v>32</v>
      </c>
      <c r="J189" s="262" t="s">
        <v>18</v>
      </c>
      <c r="K189" s="262" t="s">
        <v>740</v>
      </c>
      <c r="L189" s="262" t="s">
        <v>801</v>
      </c>
      <c r="M189" s="260" t="s">
        <v>1162</v>
      </c>
      <c r="N189" s="260" t="s">
        <v>755</v>
      </c>
      <c r="O189" s="262"/>
      <c r="P189" s="269" t="s">
        <v>744</v>
      </c>
      <c r="Q189" s="261"/>
    </row>
    <row r="190" spans="1:17" ht="72" x14ac:dyDescent="0.3">
      <c r="A190" s="259" t="s">
        <v>737</v>
      </c>
      <c r="B190" s="263" t="s">
        <v>1163</v>
      </c>
      <c r="C190" s="263" t="s">
        <v>1164</v>
      </c>
      <c r="D190" s="263" t="s">
        <v>1165</v>
      </c>
      <c r="E190" s="271" t="s">
        <v>481</v>
      </c>
      <c r="F190" s="271" t="s">
        <v>482</v>
      </c>
      <c r="G190" s="271" t="s">
        <v>483</v>
      </c>
      <c r="H190" s="265" t="s">
        <v>739</v>
      </c>
      <c r="I190" s="265" t="s">
        <v>32</v>
      </c>
      <c r="J190" s="265" t="s">
        <v>18</v>
      </c>
      <c r="K190" s="265" t="s">
        <v>763</v>
      </c>
      <c r="L190" s="265" t="s">
        <v>764</v>
      </c>
      <c r="M190" s="263" t="s">
        <v>1166</v>
      </c>
      <c r="N190" s="263" t="s">
        <v>743</v>
      </c>
      <c r="O190" s="265" t="s">
        <v>484</v>
      </c>
      <c r="P190" s="271" t="s">
        <v>744</v>
      </c>
      <c r="Q190" s="264"/>
    </row>
    <row r="191" spans="1:17" ht="72" x14ac:dyDescent="0.3">
      <c r="A191" s="259" t="s">
        <v>737</v>
      </c>
      <c r="B191" s="260" t="s">
        <v>1163</v>
      </c>
      <c r="C191" s="260" t="s">
        <v>1167</v>
      </c>
      <c r="D191" s="260" t="s">
        <v>1168</v>
      </c>
      <c r="E191" s="269" t="s">
        <v>485</v>
      </c>
      <c r="F191" s="269" t="s">
        <v>486</v>
      </c>
      <c r="G191" s="269" t="s">
        <v>487</v>
      </c>
      <c r="H191" s="262" t="s">
        <v>739</v>
      </c>
      <c r="I191" s="262" t="s">
        <v>32</v>
      </c>
      <c r="J191" s="262" t="s">
        <v>18</v>
      </c>
      <c r="K191" s="262" t="s">
        <v>763</v>
      </c>
      <c r="L191" s="262" t="s">
        <v>764</v>
      </c>
      <c r="M191" s="260" t="s">
        <v>1166</v>
      </c>
      <c r="N191" s="260" t="s">
        <v>743</v>
      </c>
      <c r="O191" s="262" t="s">
        <v>484</v>
      </c>
      <c r="P191" s="269" t="s">
        <v>744</v>
      </c>
      <c r="Q191" s="261"/>
    </row>
    <row r="192" spans="1:17" ht="72" x14ac:dyDescent="0.3">
      <c r="A192" s="259" t="s">
        <v>737</v>
      </c>
      <c r="B192" s="263" t="s">
        <v>1163</v>
      </c>
      <c r="C192" s="263" t="s">
        <v>1169</v>
      </c>
      <c r="D192" s="263" t="s">
        <v>1170</v>
      </c>
      <c r="E192" s="271" t="s">
        <v>488</v>
      </c>
      <c r="F192" s="271" t="s">
        <v>489</v>
      </c>
      <c r="G192" s="271" t="s">
        <v>490</v>
      </c>
      <c r="H192" s="265" t="s">
        <v>739</v>
      </c>
      <c r="I192" s="265" t="s">
        <v>32</v>
      </c>
      <c r="J192" s="265" t="s">
        <v>18</v>
      </c>
      <c r="K192" s="265" t="s">
        <v>763</v>
      </c>
      <c r="L192" s="265" t="s">
        <v>764</v>
      </c>
      <c r="M192" s="263" t="s">
        <v>1166</v>
      </c>
      <c r="N192" s="263" t="s">
        <v>743</v>
      </c>
      <c r="O192" s="265" t="s">
        <v>484</v>
      </c>
      <c r="P192" s="271" t="s">
        <v>744</v>
      </c>
      <c r="Q192" s="264"/>
    </row>
    <row r="193" spans="1:17" ht="72" x14ac:dyDescent="0.3">
      <c r="A193" s="259" t="s">
        <v>737</v>
      </c>
      <c r="B193" s="260" t="s">
        <v>1163</v>
      </c>
      <c r="C193" s="260" t="s">
        <v>1171</v>
      </c>
      <c r="D193" s="260" t="s">
        <v>1172</v>
      </c>
      <c r="E193" s="269" t="s">
        <v>491</v>
      </c>
      <c r="F193" s="269" t="s">
        <v>492</v>
      </c>
      <c r="G193" s="269" t="s">
        <v>493</v>
      </c>
      <c r="H193" s="262" t="s">
        <v>739</v>
      </c>
      <c r="I193" s="262" t="s">
        <v>32</v>
      </c>
      <c r="J193" s="262" t="s">
        <v>18</v>
      </c>
      <c r="K193" s="262" t="s">
        <v>763</v>
      </c>
      <c r="L193" s="262" t="s">
        <v>764</v>
      </c>
      <c r="M193" s="260" t="s">
        <v>1166</v>
      </c>
      <c r="N193" s="260" t="s">
        <v>743</v>
      </c>
      <c r="O193" s="262" t="s">
        <v>484</v>
      </c>
      <c r="P193" s="269" t="s">
        <v>744</v>
      </c>
      <c r="Q193" s="261"/>
    </row>
    <row r="194" spans="1:17" ht="72" x14ac:dyDescent="0.3">
      <c r="A194" s="259" t="s">
        <v>737</v>
      </c>
      <c r="B194" s="263" t="s">
        <v>1163</v>
      </c>
      <c r="C194" s="263" t="s">
        <v>1173</v>
      </c>
      <c r="D194" s="263" t="s">
        <v>1174</v>
      </c>
      <c r="E194" s="271" t="s">
        <v>494</v>
      </c>
      <c r="F194" s="271" t="s">
        <v>495</v>
      </c>
      <c r="G194" s="271" t="s">
        <v>496</v>
      </c>
      <c r="H194" s="265" t="s">
        <v>739</v>
      </c>
      <c r="I194" s="265" t="s">
        <v>32</v>
      </c>
      <c r="J194" s="265" t="s">
        <v>18</v>
      </c>
      <c r="K194" s="265" t="s">
        <v>763</v>
      </c>
      <c r="L194" s="265" t="s">
        <v>764</v>
      </c>
      <c r="M194" s="263" t="s">
        <v>1166</v>
      </c>
      <c r="N194" s="263" t="s">
        <v>743</v>
      </c>
      <c r="O194" s="265" t="s">
        <v>484</v>
      </c>
      <c r="P194" s="271" t="s">
        <v>744</v>
      </c>
      <c r="Q194" s="264"/>
    </row>
    <row r="195" spans="1:17" ht="57.6" x14ac:dyDescent="0.3">
      <c r="A195" s="259" t="s">
        <v>737</v>
      </c>
      <c r="B195" s="260" t="s">
        <v>904</v>
      </c>
      <c r="C195" s="260" t="s">
        <v>1175</v>
      </c>
      <c r="D195" s="260" t="s">
        <v>1176</v>
      </c>
      <c r="E195" s="269" t="s">
        <v>497</v>
      </c>
      <c r="F195" s="269" t="s">
        <v>498</v>
      </c>
      <c r="G195" s="269" t="s">
        <v>499</v>
      </c>
      <c r="H195" s="262" t="s">
        <v>823</v>
      </c>
      <c r="I195" s="262" t="s">
        <v>32</v>
      </c>
      <c r="J195" s="262" t="s">
        <v>10</v>
      </c>
      <c r="K195" s="262" t="s">
        <v>763</v>
      </c>
      <c r="L195" s="262" t="s">
        <v>764</v>
      </c>
      <c r="M195" s="260" t="s">
        <v>1177</v>
      </c>
      <c r="N195" s="260" t="s">
        <v>755</v>
      </c>
      <c r="O195" s="262"/>
      <c r="P195" s="269" t="s">
        <v>744</v>
      </c>
      <c r="Q195" s="261"/>
    </row>
    <row r="196" spans="1:17" ht="57.6" x14ac:dyDescent="0.3">
      <c r="A196" s="259" t="s">
        <v>737</v>
      </c>
      <c r="B196" s="263" t="s">
        <v>1262</v>
      </c>
      <c r="C196" s="263" t="s">
        <v>1178</v>
      </c>
      <c r="D196" s="263" t="s">
        <v>1179</v>
      </c>
      <c r="E196" s="271" t="s">
        <v>500</v>
      </c>
      <c r="F196" s="271" t="s">
        <v>501</v>
      </c>
      <c r="G196" s="271" t="s">
        <v>502</v>
      </c>
      <c r="H196" s="265" t="s">
        <v>823</v>
      </c>
      <c r="I196" s="265" t="s">
        <v>32</v>
      </c>
      <c r="J196" s="265" t="s">
        <v>10</v>
      </c>
      <c r="K196" s="265" t="s">
        <v>763</v>
      </c>
      <c r="L196" s="265" t="s">
        <v>764</v>
      </c>
      <c r="M196" s="263" t="s">
        <v>1180</v>
      </c>
      <c r="N196" s="263"/>
      <c r="O196" s="265"/>
      <c r="P196" s="271" t="s">
        <v>744</v>
      </c>
      <c r="Q196" s="264"/>
    </row>
    <row r="197" spans="1:17" ht="86.4" x14ac:dyDescent="0.3">
      <c r="A197" s="259" t="s">
        <v>737</v>
      </c>
      <c r="B197" s="268">
        <v>44910</v>
      </c>
      <c r="C197" s="260" t="s">
        <v>1181</v>
      </c>
      <c r="D197" s="260" t="s">
        <v>1182</v>
      </c>
      <c r="E197" s="269" t="s">
        <v>503</v>
      </c>
      <c r="F197" s="269" t="s">
        <v>504</v>
      </c>
      <c r="G197" s="269" t="s">
        <v>505</v>
      </c>
      <c r="H197" s="262" t="s">
        <v>823</v>
      </c>
      <c r="I197" s="262" t="s">
        <v>32</v>
      </c>
      <c r="J197" s="262" t="s">
        <v>18</v>
      </c>
      <c r="K197" s="262" t="s">
        <v>824</v>
      </c>
      <c r="L197" s="262" t="s">
        <v>741</v>
      </c>
      <c r="M197" s="260" t="s">
        <v>1183</v>
      </c>
      <c r="N197" s="260" t="s">
        <v>755</v>
      </c>
      <c r="O197" s="262"/>
      <c r="P197" s="269" t="s">
        <v>744</v>
      </c>
      <c r="Q197" s="261"/>
    </row>
    <row r="198" spans="1:17" ht="86.4" x14ac:dyDescent="0.3">
      <c r="A198" s="259" t="s">
        <v>737</v>
      </c>
      <c r="B198" s="270">
        <v>45489</v>
      </c>
      <c r="C198" s="263" t="s">
        <v>1184</v>
      </c>
      <c r="D198" s="263" t="s">
        <v>1185</v>
      </c>
      <c r="E198" s="271" t="s">
        <v>506</v>
      </c>
      <c r="F198" s="271" t="s">
        <v>507</v>
      </c>
      <c r="G198" s="271" t="s">
        <v>508</v>
      </c>
      <c r="H198" s="265" t="s">
        <v>823</v>
      </c>
      <c r="I198" s="265" t="s">
        <v>32</v>
      </c>
      <c r="J198" s="265" t="s">
        <v>10</v>
      </c>
      <c r="K198" s="265" t="s">
        <v>824</v>
      </c>
      <c r="L198" s="265" t="s">
        <v>741</v>
      </c>
      <c r="M198" s="263" t="s">
        <v>1183</v>
      </c>
      <c r="N198" s="263" t="s">
        <v>755</v>
      </c>
      <c r="O198" s="265"/>
      <c r="P198" s="271" t="s">
        <v>744</v>
      </c>
      <c r="Q198" s="264"/>
    </row>
    <row r="199" spans="1:17" ht="86.4" x14ac:dyDescent="0.3">
      <c r="A199" s="259" t="s">
        <v>737</v>
      </c>
      <c r="B199" s="268">
        <v>45530</v>
      </c>
      <c r="C199" s="260" t="s">
        <v>1186</v>
      </c>
      <c r="D199" s="260" t="s">
        <v>1187</v>
      </c>
      <c r="E199" s="269" t="s">
        <v>509</v>
      </c>
      <c r="F199" s="269" t="s">
        <v>510</v>
      </c>
      <c r="G199" s="269" t="s">
        <v>511</v>
      </c>
      <c r="H199" s="262" t="s">
        <v>823</v>
      </c>
      <c r="I199" s="262" t="s">
        <v>32</v>
      </c>
      <c r="J199" s="262" t="s">
        <v>10</v>
      </c>
      <c r="K199" s="262" t="s">
        <v>824</v>
      </c>
      <c r="L199" s="262" t="s">
        <v>741</v>
      </c>
      <c r="M199" s="260" t="s">
        <v>1183</v>
      </c>
      <c r="N199" s="260" t="s">
        <v>755</v>
      </c>
      <c r="O199" s="262"/>
      <c r="P199" s="269" t="s">
        <v>744</v>
      </c>
      <c r="Q199" s="261"/>
    </row>
    <row r="200" spans="1:17" ht="57.6" x14ac:dyDescent="0.3">
      <c r="A200" s="259" t="s">
        <v>737</v>
      </c>
      <c r="B200" s="263" t="s">
        <v>904</v>
      </c>
      <c r="C200" s="263"/>
      <c r="D200" s="263" t="s">
        <v>1188</v>
      </c>
      <c r="E200" s="271" t="s">
        <v>591</v>
      </c>
      <c r="F200" s="271" t="s">
        <v>587</v>
      </c>
      <c r="G200" s="271" t="s">
        <v>588</v>
      </c>
      <c r="H200" s="265" t="s">
        <v>739</v>
      </c>
      <c r="I200" s="265" t="s">
        <v>9</v>
      </c>
      <c r="J200" s="265" t="s">
        <v>10</v>
      </c>
      <c r="K200" s="265" t="s">
        <v>763</v>
      </c>
      <c r="L200" s="265" t="s">
        <v>764</v>
      </c>
      <c r="M200" s="263" t="s">
        <v>1189</v>
      </c>
      <c r="N200" s="263" t="s">
        <v>743</v>
      </c>
      <c r="O200" s="265" t="s">
        <v>484</v>
      </c>
      <c r="P200" s="271" t="s">
        <v>744</v>
      </c>
      <c r="Q200" s="264"/>
    </row>
    <row r="201" spans="1:17" ht="72" x14ac:dyDescent="0.3">
      <c r="A201" s="259" t="s">
        <v>737</v>
      </c>
      <c r="B201" s="260" t="s">
        <v>1190</v>
      </c>
      <c r="C201" s="260"/>
      <c r="D201" s="260" t="s">
        <v>1191</v>
      </c>
      <c r="E201" s="269" t="s">
        <v>512</v>
      </c>
      <c r="F201" s="269" t="s">
        <v>513</v>
      </c>
      <c r="G201" s="269" t="s">
        <v>514</v>
      </c>
      <c r="H201" s="262" t="s">
        <v>739</v>
      </c>
      <c r="I201" s="262" t="s">
        <v>9</v>
      </c>
      <c r="J201" s="262" t="s">
        <v>18</v>
      </c>
      <c r="K201" s="262" t="s">
        <v>763</v>
      </c>
      <c r="L201" s="262" t="s">
        <v>764</v>
      </c>
      <c r="M201" s="260" t="s">
        <v>1189</v>
      </c>
      <c r="N201" s="260" t="s">
        <v>743</v>
      </c>
      <c r="O201" s="262" t="s">
        <v>515</v>
      </c>
      <c r="P201" s="269" t="s">
        <v>744</v>
      </c>
      <c r="Q201" s="261"/>
    </row>
    <row r="202" spans="1:17" ht="43.2" x14ac:dyDescent="0.3">
      <c r="A202" s="259" t="s">
        <v>737</v>
      </c>
      <c r="B202" s="263" t="s">
        <v>1262</v>
      </c>
      <c r="C202" s="263" t="s">
        <v>1192</v>
      </c>
      <c r="D202" s="263" t="s">
        <v>1193</v>
      </c>
      <c r="E202" s="271" t="s">
        <v>516</v>
      </c>
      <c r="F202" s="271" t="s">
        <v>517</v>
      </c>
      <c r="G202" s="271" t="s">
        <v>518</v>
      </c>
      <c r="H202" s="265" t="s">
        <v>823</v>
      </c>
      <c r="I202" s="265" t="s">
        <v>32</v>
      </c>
      <c r="J202" s="265" t="s">
        <v>10</v>
      </c>
      <c r="K202" s="265" t="s">
        <v>763</v>
      </c>
      <c r="L202" s="265" t="s">
        <v>764</v>
      </c>
      <c r="M202" s="263" t="s">
        <v>1180</v>
      </c>
      <c r="N202" s="263" t="s">
        <v>755</v>
      </c>
      <c r="O202" s="265"/>
      <c r="P202" s="271" t="s">
        <v>744</v>
      </c>
      <c r="Q202" s="264"/>
    </row>
    <row r="203" spans="1:17" ht="72" x14ac:dyDescent="0.3">
      <c r="A203" s="259" t="s">
        <v>737</v>
      </c>
      <c r="B203" s="268">
        <v>45121</v>
      </c>
      <c r="C203" s="260"/>
      <c r="D203" s="260" t="s">
        <v>1194</v>
      </c>
      <c r="E203" s="269" t="s">
        <v>519</v>
      </c>
      <c r="F203" s="269" t="s">
        <v>520</v>
      </c>
      <c r="G203" s="269" t="s">
        <v>521</v>
      </c>
      <c r="H203" s="262" t="s">
        <v>739</v>
      </c>
      <c r="I203" s="262" t="s">
        <v>9</v>
      </c>
      <c r="J203" s="262" t="s">
        <v>18</v>
      </c>
      <c r="K203" s="262" t="s">
        <v>824</v>
      </c>
      <c r="L203" s="262" t="s">
        <v>741</v>
      </c>
      <c r="M203" s="260" t="s">
        <v>742</v>
      </c>
      <c r="N203" s="260" t="s">
        <v>743</v>
      </c>
      <c r="O203" s="262" t="s">
        <v>11</v>
      </c>
      <c r="P203" s="269" t="s">
        <v>744</v>
      </c>
      <c r="Q203" s="261"/>
    </row>
    <row r="204" spans="1:17" ht="72" x14ac:dyDescent="0.3">
      <c r="A204" s="259" t="s">
        <v>737</v>
      </c>
      <c r="B204" s="270">
        <v>45121</v>
      </c>
      <c r="C204" s="263"/>
      <c r="D204" s="263" t="s">
        <v>1195</v>
      </c>
      <c r="E204" s="271" t="s">
        <v>522</v>
      </c>
      <c r="F204" s="271" t="s">
        <v>523</v>
      </c>
      <c r="G204" s="271" t="s">
        <v>524</v>
      </c>
      <c r="H204" s="265" t="s">
        <v>739</v>
      </c>
      <c r="I204" s="265" t="s">
        <v>9</v>
      </c>
      <c r="J204" s="265" t="s">
        <v>10</v>
      </c>
      <c r="K204" s="265" t="s">
        <v>824</v>
      </c>
      <c r="L204" s="265" t="s">
        <v>741</v>
      </c>
      <c r="M204" s="263" t="s">
        <v>742</v>
      </c>
      <c r="N204" s="263" t="s">
        <v>743</v>
      </c>
      <c r="O204" s="265" t="s">
        <v>11</v>
      </c>
      <c r="P204" s="271" t="s">
        <v>744</v>
      </c>
      <c r="Q204" s="264"/>
    </row>
    <row r="205" spans="1:17" ht="57.6" x14ac:dyDescent="0.3">
      <c r="A205" s="259" t="s">
        <v>737</v>
      </c>
      <c r="B205" s="260" t="s">
        <v>904</v>
      </c>
      <c r="C205" s="260" t="s">
        <v>1196</v>
      </c>
      <c r="D205" s="260" t="s">
        <v>1197</v>
      </c>
      <c r="E205" s="269" t="s">
        <v>525</v>
      </c>
      <c r="F205" s="269" t="s">
        <v>526</v>
      </c>
      <c r="G205" s="269" t="s">
        <v>527</v>
      </c>
      <c r="H205" s="262" t="s">
        <v>762</v>
      </c>
      <c r="I205" s="262" t="s">
        <v>32</v>
      </c>
      <c r="J205" s="262" t="s">
        <v>10</v>
      </c>
      <c r="K205" s="262" t="s">
        <v>763</v>
      </c>
      <c r="L205" s="262" t="s">
        <v>764</v>
      </c>
      <c r="M205" s="260" t="s">
        <v>936</v>
      </c>
      <c r="N205" s="260" t="s">
        <v>743</v>
      </c>
      <c r="O205" s="262" t="s">
        <v>168</v>
      </c>
      <c r="P205" s="269" t="s">
        <v>744</v>
      </c>
      <c r="Q205" s="261"/>
    </row>
    <row r="206" spans="1:17" ht="57.6" x14ac:dyDescent="0.3">
      <c r="A206" s="259" t="s">
        <v>737</v>
      </c>
      <c r="B206" s="263" t="s">
        <v>904</v>
      </c>
      <c r="C206" s="263" t="s">
        <v>1198</v>
      </c>
      <c r="D206" s="263" t="s">
        <v>1199</v>
      </c>
      <c r="E206" s="271" t="s">
        <v>528</v>
      </c>
      <c r="F206" s="271" t="s">
        <v>529</v>
      </c>
      <c r="G206" s="271" t="s">
        <v>530</v>
      </c>
      <c r="H206" s="265" t="s">
        <v>762</v>
      </c>
      <c r="I206" s="265" t="s">
        <v>32</v>
      </c>
      <c r="J206" s="265" t="s">
        <v>10</v>
      </c>
      <c r="K206" s="265" t="s">
        <v>763</v>
      </c>
      <c r="L206" s="265" t="s">
        <v>764</v>
      </c>
      <c r="M206" s="263" t="s">
        <v>936</v>
      </c>
      <c r="N206" s="263" t="s">
        <v>743</v>
      </c>
      <c r="O206" s="265" t="s">
        <v>73</v>
      </c>
      <c r="P206" s="271" t="s">
        <v>744</v>
      </c>
      <c r="Q206" s="264"/>
    </row>
    <row r="207" spans="1:17" ht="72" x14ac:dyDescent="0.3">
      <c r="A207" s="259" t="s">
        <v>737</v>
      </c>
      <c r="B207" s="260" t="s">
        <v>1037</v>
      </c>
      <c r="C207" s="260"/>
      <c r="D207" s="260" t="s">
        <v>1200</v>
      </c>
      <c r="E207" s="269" t="s">
        <v>531</v>
      </c>
      <c r="F207" s="269" t="s">
        <v>532</v>
      </c>
      <c r="G207" s="269" t="s">
        <v>533</v>
      </c>
      <c r="H207" s="262" t="s">
        <v>739</v>
      </c>
      <c r="I207" s="262" t="s">
        <v>9</v>
      </c>
      <c r="J207" s="262" t="s">
        <v>18</v>
      </c>
      <c r="K207" s="262" t="s">
        <v>740</v>
      </c>
      <c r="L207" s="262" t="s">
        <v>801</v>
      </c>
      <c r="M207" s="260" t="s">
        <v>959</v>
      </c>
      <c r="N207" s="260" t="s">
        <v>743</v>
      </c>
      <c r="O207" s="262" t="s">
        <v>102</v>
      </c>
      <c r="P207" s="269" t="s">
        <v>744</v>
      </c>
      <c r="Q207" s="261"/>
    </row>
    <row r="208" spans="1:17" ht="72" x14ac:dyDescent="0.3">
      <c r="A208" s="259" t="s">
        <v>737</v>
      </c>
      <c r="B208" s="263" t="s">
        <v>1055</v>
      </c>
      <c r="C208" s="263" t="s">
        <v>1201</v>
      </c>
      <c r="D208" s="263" t="s">
        <v>1202</v>
      </c>
      <c r="E208" s="271" t="s">
        <v>534</v>
      </c>
      <c r="F208" s="271" t="s">
        <v>535</v>
      </c>
      <c r="G208" s="271" t="s">
        <v>536</v>
      </c>
      <c r="H208" s="265" t="s">
        <v>809</v>
      </c>
      <c r="I208" s="265" t="s">
        <v>32</v>
      </c>
      <c r="J208" s="265" t="s">
        <v>10</v>
      </c>
      <c r="K208" s="265" t="s">
        <v>740</v>
      </c>
      <c r="L208" s="265" t="s">
        <v>801</v>
      </c>
      <c r="M208" s="263" t="s">
        <v>802</v>
      </c>
      <c r="N208" s="263" t="s">
        <v>755</v>
      </c>
      <c r="O208" s="265"/>
      <c r="P208" s="271" t="s">
        <v>744</v>
      </c>
      <c r="Q208" s="264"/>
    </row>
    <row r="209" spans="1:17" ht="100.8" x14ac:dyDescent="0.3">
      <c r="A209" s="259" t="s">
        <v>737</v>
      </c>
      <c r="B209" s="260" t="s">
        <v>1083</v>
      </c>
      <c r="C209" s="260" t="s">
        <v>1203</v>
      </c>
      <c r="D209" s="260" t="s">
        <v>1204</v>
      </c>
      <c r="E209" s="269" t="s">
        <v>1205</v>
      </c>
      <c r="F209" s="269" t="s">
        <v>589</v>
      </c>
      <c r="G209" s="269" t="s">
        <v>590</v>
      </c>
      <c r="H209" s="262" t="s">
        <v>762</v>
      </c>
      <c r="I209" s="262" t="s">
        <v>32</v>
      </c>
      <c r="J209" s="262" t="s">
        <v>18</v>
      </c>
      <c r="K209" s="262" t="s">
        <v>740</v>
      </c>
      <c r="L209" s="262" t="s">
        <v>801</v>
      </c>
      <c r="M209" s="260" t="s">
        <v>1206</v>
      </c>
      <c r="N209" s="260" t="s">
        <v>743</v>
      </c>
      <c r="O209" s="262" t="s">
        <v>1207</v>
      </c>
      <c r="P209" s="269" t="s">
        <v>744</v>
      </c>
      <c r="Q209" s="261"/>
    </row>
    <row r="210" spans="1:17" ht="72" x14ac:dyDescent="0.3">
      <c r="A210" s="259" t="s">
        <v>737</v>
      </c>
      <c r="B210" s="264"/>
      <c r="C210" s="263" t="s">
        <v>1298</v>
      </c>
      <c r="D210" s="263" t="s">
        <v>1299</v>
      </c>
      <c r="E210" s="271" t="s">
        <v>1300</v>
      </c>
      <c r="F210" s="271" t="s">
        <v>1301</v>
      </c>
      <c r="G210" s="271" t="s">
        <v>1302</v>
      </c>
      <c r="H210" s="265" t="s">
        <v>762</v>
      </c>
      <c r="I210" s="265" t="s">
        <v>32</v>
      </c>
      <c r="J210" s="265" t="s">
        <v>18</v>
      </c>
      <c r="K210" s="265" t="s">
        <v>1142</v>
      </c>
      <c r="L210" s="265" t="s">
        <v>798</v>
      </c>
      <c r="M210" s="263" t="s">
        <v>1303</v>
      </c>
      <c r="N210" s="263" t="s">
        <v>755</v>
      </c>
      <c r="O210" s="265" t="s">
        <v>1304</v>
      </c>
      <c r="P210" s="271" t="s">
        <v>744</v>
      </c>
      <c r="Q210" s="264"/>
    </row>
    <row r="211" spans="1:17" ht="72" x14ac:dyDescent="0.3">
      <c r="A211" s="259" t="s">
        <v>737</v>
      </c>
      <c r="B211" s="261"/>
      <c r="C211" s="260" t="s">
        <v>1020</v>
      </c>
      <c r="D211" s="260" t="s">
        <v>1208</v>
      </c>
      <c r="E211" s="269" t="s">
        <v>1209</v>
      </c>
      <c r="F211" s="269" t="s">
        <v>1305</v>
      </c>
      <c r="G211" s="269" t="s">
        <v>1306</v>
      </c>
      <c r="H211" s="262" t="s">
        <v>762</v>
      </c>
      <c r="I211" s="262" t="s">
        <v>32</v>
      </c>
      <c r="J211" s="262" t="s">
        <v>18</v>
      </c>
      <c r="K211" s="262" t="s">
        <v>824</v>
      </c>
      <c r="L211" s="262" t="s">
        <v>741</v>
      </c>
      <c r="M211" s="260" t="s">
        <v>1210</v>
      </c>
      <c r="N211" s="260" t="s">
        <v>743</v>
      </c>
      <c r="O211" s="262" t="s">
        <v>1211</v>
      </c>
      <c r="P211" s="269" t="s">
        <v>744</v>
      </c>
      <c r="Q211" s="261"/>
    </row>
    <row r="212" spans="1:17" ht="100.8" x14ac:dyDescent="0.3">
      <c r="A212" s="259" t="s">
        <v>737</v>
      </c>
      <c r="B212" s="264"/>
      <c r="C212" s="263" t="s">
        <v>1212</v>
      </c>
      <c r="D212" s="263" t="s">
        <v>1213</v>
      </c>
      <c r="E212" s="271" t="s">
        <v>1214</v>
      </c>
      <c r="F212" s="271" t="s">
        <v>1215</v>
      </c>
      <c r="G212" s="271" t="s">
        <v>1216</v>
      </c>
      <c r="H212" s="265" t="s">
        <v>762</v>
      </c>
      <c r="I212" s="265" t="s">
        <v>32</v>
      </c>
      <c r="J212" s="265" t="s">
        <v>18</v>
      </c>
      <c r="K212" s="265" t="s">
        <v>824</v>
      </c>
      <c r="L212" s="265" t="s">
        <v>741</v>
      </c>
      <c r="M212" s="263" t="s">
        <v>1210</v>
      </c>
      <c r="N212" s="263" t="s">
        <v>1217</v>
      </c>
      <c r="O212" s="265" t="s">
        <v>1218</v>
      </c>
      <c r="P212" s="271" t="s">
        <v>744</v>
      </c>
      <c r="Q212" s="264"/>
    </row>
    <row r="213" spans="1:17" ht="72" x14ac:dyDescent="0.3">
      <c r="A213" s="259" t="s">
        <v>737</v>
      </c>
      <c r="B213" s="268">
        <v>45530</v>
      </c>
      <c r="C213" s="260" t="s">
        <v>1219</v>
      </c>
      <c r="D213" s="260" t="s">
        <v>1220</v>
      </c>
      <c r="E213" s="269" t="s">
        <v>537</v>
      </c>
      <c r="F213" s="269" t="s">
        <v>1221</v>
      </c>
      <c r="G213" s="269" t="s">
        <v>1222</v>
      </c>
      <c r="H213" s="262" t="s">
        <v>762</v>
      </c>
      <c r="I213" s="262" t="s">
        <v>32</v>
      </c>
      <c r="J213" s="262" t="s">
        <v>10</v>
      </c>
      <c r="K213" s="262" t="s">
        <v>824</v>
      </c>
      <c r="L213" s="262" t="s">
        <v>741</v>
      </c>
      <c r="M213" s="260" t="s">
        <v>1210</v>
      </c>
      <c r="N213" s="260" t="s">
        <v>755</v>
      </c>
      <c r="O213" s="262"/>
      <c r="P213" s="269" t="s">
        <v>744</v>
      </c>
      <c r="Q213" s="261"/>
    </row>
    <row r="214" spans="1:17" ht="86.4" x14ac:dyDescent="0.3">
      <c r="A214" s="259" t="s">
        <v>737</v>
      </c>
      <c r="B214" s="270">
        <v>44849</v>
      </c>
      <c r="C214" s="263" t="s">
        <v>1223</v>
      </c>
      <c r="D214" s="263" t="s">
        <v>1224</v>
      </c>
      <c r="E214" s="271" t="s">
        <v>592</v>
      </c>
      <c r="F214" s="271" t="s">
        <v>1225</v>
      </c>
      <c r="G214" s="271" t="s">
        <v>1226</v>
      </c>
      <c r="H214" s="265" t="s">
        <v>762</v>
      </c>
      <c r="I214" s="265" t="s">
        <v>32</v>
      </c>
      <c r="J214" s="265" t="s">
        <v>18</v>
      </c>
      <c r="K214" s="265" t="s">
        <v>824</v>
      </c>
      <c r="L214" s="265" t="s">
        <v>741</v>
      </c>
      <c r="M214" s="263" t="s">
        <v>1210</v>
      </c>
      <c r="N214" s="263" t="s">
        <v>755</v>
      </c>
      <c r="O214" s="265" t="s">
        <v>576</v>
      </c>
      <c r="P214" s="271" t="s">
        <v>744</v>
      </c>
      <c r="Q214" s="264"/>
    </row>
    <row r="215" spans="1:17" ht="57.6" x14ac:dyDescent="0.3">
      <c r="A215" s="259" t="s">
        <v>737</v>
      </c>
      <c r="B215" s="261"/>
      <c r="C215" s="260"/>
      <c r="D215" s="260" t="s">
        <v>1227</v>
      </c>
      <c r="E215" s="269" t="s">
        <v>1228</v>
      </c>
      <c r="F215" s="269" t="s">
        <v>1229</v>
      </c>
      <c r="G215" s="269" t="s">
        <v>1230</v>
      </c>
      <c r="H215" s="262" t="s">
        <v>739</v>
      </c>
      <c r="I215" s="262" t="s">
        <v>9</v>
      </c>
      <c r="J215" s="262" t="s">
        <v>18</v>
      </c>
      <c r="K215" s="262" t="s">
        <v>824</v>
      </c>
      <c r="L215" s="262" t="s">
        <v>741</v>
      </c>
      <c r="M215" s="260" t="s">
        <v>1231</v>
      </c>
      <c r="N215" s="260" t="s">
        <v>1217</v>
      </c>
      <c r="O215" s="262" t="s">
        <v>1232</v>
      </c>
      <c r="P215" s="269" t="s">
        <v>744</v>
      </c>
      <c r="Q215" s="261"/>
    </row>
    <row r="216" spans="1:17" ht="86.4" x14ac:dyDescent="0.3">
      <c r="A216" s="259" t="s">
        <v>737</v>
      </c>
      <c r="B216" s="270">
        <v>45525</v>
      </c>
      <c r="C216" s="263" t="s">
        <v>1233</v>
      </c>
      <c r="D216" s="263" t="s">
        <v>1234</v>
      </c>
      <c r="E216" s="271" t="s">
        <v>538</v>
      </c>
      <c r="F216" s="271" t="s">
        <v>539</v>
      </c>
      <c r="G216" s="271" t="s">
        <v>540</v>
      </c>
      <c r="H216" s="265" t="s">
        <v>762</v>
      </c>
      <c r="I216" s="265" t="s">
        <v>32</v>
      </c>
      <c r="J216" s="265" t="s">
        <v>10</v>
      </c>
      <c r="K216" s="265" t="s">
        <v>824</v>
      </c>
      <c r="L216" s="265" t="s">
        <v>741</v>
      </c>
      <c r="M216" s="263" t="s">
        <v>1235</v>
      </c>
      <c r="N216" s="263" t="s">
        <v>755</v>
      </c>
      <c r="O216" s="265"/>
      <c r="P216" s="271" t="s">
        <v>744</v>
      </c>
      <c r="Q216" s="264"/>
    </row>
    <row r="217" spans="1:17" ht="86.4" x14ac:dyDescent="0.3">
      <c r="A217" s="259" t="s">
        <v>737</v>
      </c>
      <c r="B217" s="268">
        <v>44849</v>
      </c>
      <c r="C217" s="260" t="s">
        <v>1236</v>
      </c>
      <c r="D217" s="260" t="s">
        <v>1237</v>
      </c>
      <c r="E217" s="269" t="s">
        <v>541</v>
      </c>
      <c r="F217" s="269" t="s">
        <v>542</v>
      </c>
      <c r="G217" s="269" t="s">
        <v>543</v>
      </c>
      <c r="H217" s="262" t="s">
        <v>762</v>
      </c>
      <c r="I217" s="262" t="s">
        <v>32</v>
      </c>
      <c r="J217" s="262" t="s">
        <v>18</v>
      </c>
      <c r="K217" s="262" t="s">
        <v>824</v>
      </c>
      <c r="L217" s="262" t="s">
        <v>741</v>
      </c>
      <c r="M217" s="260" t="s">
        <v>1235</v>
      </c>
      <c r="N217" s="260" t="s">
        <v>755</v>
      </c>
      <c r="O217" s="262"/>
      <c r="P217" s="269" t="s">
        <v>744</v>
      </c>
      <c r="Q217" s="261"/>
    </row>
    <row r="218" spans="1:17" ht="100.8" x14ac:dyDescent="0.3">
      <c r="A218" s="259" t="s">
        <v>737</v>
      </c>
      <c r="B218" s="264"/>
      <c r="C218" s="263" t="s">
        <v>1307</v>
      </c>
      <c r="D218" s="263" t="s">
        <v>1308</v>
      </c>
      <c r="E218" s="271" t="s">
        <v>1309</v>
      </c>
      <c r="F218" s="271" t="s">
        <v>1310</v>
      </c>
      <c r="G218" s="271" t="s">
        <v>1311</v>
      </c>
      <c r="H218" s="265" t="s">
        <v>762</v>
      </c>
      <c r="I218" s="265" t="s">
        <v>32</v>
      </c>
      <c r="J218" s="265" t="s">
        <v>18</v>
      </c>
      <c r="K218" s="265" t="s">
        <v>797</v>
      </c>
      <c r="L218" s="265" t="s">
        <v>798</v>
      </c>
      <c r="M218" s="263" t="s">
        <v>1312</v>
      </c>
      <c r="N218" s="263" t="s">
        <v>755</v>
      </c>
      <c r="O218" s="265" t="s">
        <v>1313</v>
      </c>
      <c r="P218" s="271" t="s">
        <v>744</v>
      </c>
      <c r="Q218" s="264"/>
    </row>
    <row r="219" spans="1:17" ht="100.8" x14ac:dyDescent="0.3">
      <c r="A219" s="259" t="s">
        <v>737</v>
      </c>
      <c r="B219" s="261"/>
      <c r="C219" s="260"/>
      <c r="D219" s="260" t="s">
        <v>1314</v>
      </c>
      <c r="E219" s="269" t="s">
        <v>1315</v>
      </c>
      <c r="F219" s="269" t="s">
        <v>1316</v>
      </c>
      <c r="G219" s="269" t="s">
        <v>1317</v>
      </c>
      <c r="H219" s="262" t="s">
        <v>739</v>
      </c>
      <c r="I219" s="262" t="s">
        <v>9</v>
      </c>
      <c r="J219" s="262" t="s">
        <v>18</v>
      </c>
      <c r="K219" s="262" t="s">
        <v>1142</v>
      </c>
      <c r="L219" s="262" t="s">
        <v>798</v>
      </c>
      <c r="M219" s="260" t="s">
        <v>1312</v>
      </c>
      <c r="N219" s="260" t="s">
        <v>1217</v>
      </c>
      <c r="O219" s="262" t="s">
        <v>1318</v>
      </c>
      <c r="P219" s="269" t="s">
        <v>744</v>
      </c>
      <c r="Q219" s="261"/>
    </row>
    <row r="220" spans="1:17" ht="100.8" x14ac:dyDescent="0.3">
      <c r="A220" s="259" t="s">
        <v>737</v>
      </c>
      <c r="B220" s="264"/>
      <c r="C220" s="263"/>
      <c r="D220" s="263" t="s">
        <v>1319</v>
      </c>
      <c r="E220" s="271" t="s">
        <v>1320</v>
      </c>
      <c r="F220" s="271" t="s">
        <v>1321</v>
      </c>
      <c r="G220" s="271" t="s">
        <v>1322</v>
      </c>
      <c r="H220" s="265" t="s">
        <v>739</v>
      </c>
      <c r="I220" s="265" t="s">
        <v>9</v>
      </c>
      <c r="J220" s="265" t="s">
        <v>18</v>
      </c>
      <c r="K220" s="265" t="s">
        <v>1142</v>
      </c>
      <c r="L220" s="265" t="s">
        <v>798</v>
      </c>
      <c r="M220" s="263" t="s">
        <v>1312</v>
      </c>
      <c r="N220" s="263" t="s">
        <v>755</v>
      </c>
      <c r="O220" s="265" t="s">
        <v>1323</v>
      </c>
      <c r="P220" s="271" t="s">
        <v>744</v>
      </c>
      <c r="Q220" s="264"/>
    </row>
    <row r="221" spans="1:17" ht="100.8" x14ac:dyDescent="0.3">
      <c r="A221" s="259" t="s">
        <v>737</v>
      </c>
      <c r="B221" s="261"/>
      <c r="C221" s="260"/>
      <c r="D221" s="260" t="s">
        <v>1324</v>
      </c>
      <c r="E221" s="269" t="s">
        <v>1325</v>
      </c>
      <c r="F221" s="269" t="s">
        <v>1326</v>
      </c>
      <c r="G221" s="269" t="s">
        <v>1327</v>
      </c>
      <c r="H221" s="262" t="s">
        <v>739</v>
      </c>
      <c r="I221" s="262" t="s">
        <v>9</v>
      </c>
      <c r="J221" s="262" t="s">
        <v>18</v>
      </c>
      <c r="K221" s="262" t="s">
        <v>763</v>
      </c>
      <c r="L221" s="262" t="s">
        <v>764</v>
      </c>
      <c r="M221" s="260" t="s">
        <v>1312</v>
      </c>
      <c r="N221" s="260" t="s">
        <v>755</v>
      </c>
      <c r="O221" s="262" t="s">
        <v>1323</v>
      </c>
      <c r="P221" s="269" t="s">
        <v>744</v>
      </c>
      <c r="Q221" s="261"/>
    </row>
    <row r="222" spans="1:17" ht="129.6" x14ac:dyDescent="0.3">
      <c r="A222" s="259" t="s">
        <v>737</v>
      </c>
      <c r="B222" s="264"/>
      <c r="C222" s="263"/>
      <c r="D222" s="263" t="s">
        <v>1328</v>
      </c>
      <c r="E222" s="271" t="s">
        <v>1329</v>
      </c>
      <c r="F222" s="271" t="s">
        <v>1330</v>
      </c>
      <c r="G222" s="271" t="s">
        <v>1331</v>
      </c>
      <c r="H222" s="265" t="s">
        <v>739</v>
      </c>
      <c r="I222" s="265" t="s">
        <v>9</v>
      </c>
      <c r="J222" s="265" t="s">
        <v>18</v>
      </c>
      <c r="K222" s="265" t="s">
        <v>1142</v>
      </c>
      <c r="L222" s="265" t="s">
        <v>798</v>
      </c>
      <c r="M222" s="263" t="s">
        <v>1312</v>
      </c>
      <c r="N222" s="263" t="s">
        <v>755</v>
      </c>
      <c r="O222" s="265" t="s">
        <v>1332</v>
      </c>
      <c r="P222" s="271" t="s">
        <v>744</v>
      </c>
      <c r="Q222" s="264"/>
    </row>
    <row r="223" spans="1:17" ht="129.6" x14ac:dyDescent="0.3">
      <c r="A223" s="259" t="s">
        <v>737</v>
      </c>
      <c r="B223" s="261"/>
      <c r="C223" s="260"/>
      <c r="D223" s="260" t="s">
        <v>1333</v>
      </c>
      <c r="E223" s="269" t="s">
        <v>1334</v>
      </c>
      <c r="F223" s="269" t="s">
        <v>1335</v>
      </c>
      <c r="G223" s="269" t="s">
        <v>1336</v>
      </c>
      <c r="H223" s="262" t="s">
        <v>739</v>
      </c>
      <c r="I223" s="262" t="s">
        <v>9</v>
      </c>
      <c r="J223" s="262" t="s">
        <v>18</v>
      </c>
      <c r="K223" s="262" t="s">
        <v>1142</v>
      </c>
      <c r="L223" s="262" t="s">
        <v>798</v>
      </c>
      <c r="M223" s="260" t="s">
        <v>1312</v>
      </c>
      <c r="N223" s="260" t="s">
        <v>743</v>
      </c>
      <c r="O223" s="262" t="s">
        <v>1337</v>
      </c>
      <c r="P223" s="269" t="s">
        <v>744</v>
      </c>
      <c r="Q223" s="261"/>
    </row>
    <row r="224" spans="1:17" ht="129.6" x14ac:dyDescent="0.3">
      <c r="A224" s="259" t="s">
        <v>737</v>
      </c>
      <c r="B224" s="264"/>
      <c r="C224" s="263"/>
      <c r="D224" s="263" t="s">
        <v>1338</v>
      </c>
      <c r="E224" s="271" t="s">
        <v>1339</v>
      </c>
      <c r="F224" s="271" t="s">
        <v>1340</v>
      </c>
      <c r="G224" s="271" t="s">
        <v>1341</v>
      </c>
      <c r="H224" s="265" t="s">
        <v>739</v>
      </c>
      <c r="I224" s="265" t="s">
        <v>9</v>
      </c>
      <c r="J224" s="265" t="s">
        <v>18</v>
      </c>
      <c r="K224" s="265" t="s">
        <v>1142</v>
      </c>
      <c r="L224" s="265" t="s">
        <v>798</v>
      </c>
      <c r="M224" s="263" t="s">
        <v>1312</v>
      </c>
      <c r="N224" s="263" t="s">
        <v>743</v>
      </c>
      <c r="O224" s="265" t="s">
        <v>1337</v>
      </c>
      <c r="P224" s="271" t="s">
        <v>744</v>
      </c>
      <c r="Q224" s="264"/>
    </row>
    <row r="225" spans="1:17" ht="129.6" x14ac:dyDescent="0.3">
      <c r="A225" s="259" t="s">
        <v>737</v>
      </c>
      <c r="B225" s="261"/>
      <c r="C225" s="260"/>
      <c r="D225" s="260" t="s">
        <v>1342</v>
      </c>
      <c r="E225" s="269" t="s">
        <v>1343</v>
      </c>
      <c r="F225" s="269" t="s">
        <v>1344</v>
      </c>
      <c r="G225" s="269" t="s">
        <v>1311</v>
      </c>
      <c r="H225" s="262" t="s">
        <v>739</v>
      </c>
      <c r="I225" s="262" t="s">
        <v>9</v>
      </c>
      <c r="J225" s="262" t="s">
        <v>18</v>
      </c>
      <c r="K225" s="262" t="s">
        <v>1142</v>
      </c>
      <c r="L225" s="262" t="s">
        <v>798</v>
      </c>
      <c r="M225" s="260" t="s">
        <v>1312</v>
      </c>
      <c r="N225" s="260" t="s">
        <v>743</v>
      </c>
      <c r="O225" s="262" t="s">
        <v>1337</v>
      </c>
      <c r="P225" s="269" t="s">
        <v>744</v>
      </c>
      <c r="Q225" s="261"/>
    </row>
    <row r="226" spans="1:17" ht="129.6" x14ac:dyDescent="0.3">
      <c r="A226" s="259" t="s">
        <v>737</v>
      </c>
      <c r="B226" s="264"/>
      <c r="C226" s="263"/>
      <c r="D226" s="263" t="s">
        <v>1345</v>
      </c>
      <c r="E226" s="271" t="s">
        <v>1346</v>
      </c>
      <c r="F226" s="271" t="s">
        <v>1347</v>
      </c>
      <c r="G226" s="271" t="s">
        <v>1348</v>
      </c>
      <c r="H226" s="265" t="s">
        <v>739</v>
      </c>
      <c r="I226" s="265" t="s">
        <v>9</v>
      </c>
      <c r="J226" s="265" t="s">
        <v>18</v>
      </c>
      <c r="K226" s="265" t="s">
        <v>1142</v>
      </c>
      <c r="L226" s="265" t="s">
        <v>798</v>
      </c>
      <c r="M226" s="263" t="s">
        <v>1312</v>
      </c>
      <c r="N226" s="263" t="s">
        <v>743</v>
      </c>
      <c r="O226" s="265" t="s">
        <v>1337</v>
      </c>
      <c r="P226" s="271" t="s">
        <v>744</v>
      </c>
      <c r="Q226" s="264"/>
    </row>
    <row r="227" spans="1:17" ht="100.8" x14ac:dyDescent="0.3">
      <c r="A227" s="259" t="s">
        <v>737</v>
      </c>
      <c r="B227" s="261"/>
      <c r="C227" s="260"/>
      <c r="D227" s="260" t="s">
        <v>1349</v>
      </c>
      <c r="E227" s="269" t="s">
        <v>1350</v>
      </c>
      <c r="F227" s="269" t="s">
        <v>1335</v>
      </c>
      <c r="G227" s="269" t="s">
        <v>1317</v>
      </c>
      <c r="H227" s="262" t="s">
        <v>739</v>
      </c>
      <c r="I227" s="262" t="s">
        <v>9</v>
      </c>
      <c r="J227" s="262" t="s">
        <v>18</v>
      </c>
      <c r="K227" s="262" t="s">
        <v>1142</v>
      </c>
      <c r="L227" s="262" t="s">
        <v>798</v>
      </c>
      <c r="M227" s="260" t="s">
        <v>1312</v>
      </c>
      <c r="N227" s="260" t="s">
        <v>755</v>
      </c>
      <c r="O227" s="262" t="s">
        <v>1323</v>
      </c>
      <c r="P227" s="269" t="s">
        <v>744</v>
      </c>
      <c r="Q227" s="261"/>
    </row>
    <row r="228" spans="1:17" ht="129.6" x14ac:dyDescent="0.3">
      <c r="A228" s="259" t="s">
        <v>737</v>
      </c>
      <c r="B228" s="264"/>
      <c r="C228" s="263"/>
      <c r="D228" s="263" t="s">
        <v>1351</v>
      </c>
      <c r="E228" s="271" t="s">
        <v>1352</v>
      </c>
      <c r="F228" s="271" t="s">
        <v>1353</v>
      </c>
      <c r="G228" s="271" t="s">
        <v>1354</v>
      </c>
      <c r="H228" s="265" t="s">
        <v>739</v>
      </c>
      <c r="I228" s="265" t="s">
        <v>9</v>
      </c>
      <c r="J228" s="265" t="s">
        <v>18</v>
      </c>
      <c r="K228" s="265" t="s">
        <v>1142</v>
      </c>
      <c r="L228" s="265" t="s">
        <v>798</v>
      </c>
      <c r="M228" s="263" t="s">
        <v>1312</v>
      </c>
      <c r="N228" s="263" t="s">
        <v>743</v>
      </c>
      <c r="O228" s="265" t="s">
        <v>1337</v>
      </c>
      <c r="P228" s="271" t="s">
        <v>744</v>
      </c>
      <c r="Q228" s="264"/>
    </row>
    <row r="229" spans="1:17" ht="129.6" x14ac:dyDescent="0.3">
      <c r="A229" s="259" t="s">
        <v>737</v>
      </c>
      <c r="B229" s="261"/>
      <c r="C229" s="260"/>
      <c r="D229" s="260" t="s">
        <v>1355</v>
      </c>
      <c r="E229" s="269" t="s">
        <v>1356</v>
      </c>
      <c r="F229" s="269" t="s">
        <v>1353</v>
      </c>
      <c r="G229" s="269" t="s">
        <v>1357</v>
      </c>
      <c r="H229" s="262" t="s">
        <v>739</v>
      </c>
      <c r="I229" s="262" t="s">
        <v>9</v>
      </c>
      <c r="J229" s="262" t="s">
        <v>18</v>
      </c>
      <c r="K229" s="262" t="s">
        <v>1142</v>
      </c>
      <c r="L229" s="262" t="s">
        <v>798</v>
      </c>
      <c r="M229" s="260" t="s">
        <v>1312</v>
      </c>
      <c r="N229" s="260" t="s">
        <v>743</v>
      </c>
      <c r="O229" s="262" t="s">
        <v>1337</v>
      </c>
      <c r="P229" s="269" t="s">
        <v>744</v>
      </c>
      <c r="Q229" s="261"/>
    </row>
    <row r="230" spans="1:17" ht="57.6" x14ac:dyDescent="0.3">
      <c r="A230" s="259" t="s">
        <v>737</v>
      </c>
      <c r="B230" s="263" t="s">
        <v>1358</v>
      </c>
      <c r="C230" s="263"/>
      <c r="D230" s="263" t="s">
        <v>1238</v>
      </c>
      <c r="E230" s="271" t="s">
        <v>1239</v>
      </c>
      <c r="F230" s="271" t="s">
        <v>1240</v>
      </c>
      <c r="G230" s="271" t="s">
        <v>1241</v>
      </c>
      <c r="H230" s="265" t="s">
        <v>739</v>
      </c>
      <c r="I230" s="265" t="s">
        <v>9</v>
      </c>
      <c r="J230" s="265" t="s">
        <v>10</v>
      </c>
      <c r="K230" s="265" t="s">
        <v>763</v>
      </c>
      <c r="L230" s="265" t="s">
        <v>764</v>
      </c>
      <c r="M230" s="263" t="s">
        <v>1242</v>
      </c>
      <c r="N230" s="263" t="s">
        <v>755</v>
      </c>
      <c r="O230" s="265"/>
      <c r="P230" s="271" t="s">
        <v>744</v>
      </c>
      <c r="Q230" s="264"/>
    </row>
    <row r="231" spans="1:17" ht="57.6" x14ac:dyDescent="0.3">
      <c r="A231" s="259" t="s">
        <v>737</v>
      </c>
      <c r="B231" s="260" t="s">
        <v>1358</v>
      </c>
      <c r="C231" s="260"/>
      <c r="D231" s="260" t="s">
        <v>1243</v>
      </c>
      <c r="E231" s="269" t="s">
        <v>1244</v>
      </c>
      <c r="F231" s="269" t="s">
        <v>1245</v>
      </c>
      <c r="G231" s="269" t="s">
        <v>1246</v>
      </c>
      <c r="H231" s="262" t="s">
        <v>739</v>
      </c>
      <c r="I231" s="262" t="s">
        <v>9</v>
      </c>
      <c r="J231" s="262" t="s">
        <v>10</v>
      </c>
      <c r="K231" s="262" t="s">
        <v>763</v>
      </c>
      <c r="L231" s="262" t="s">
        <v>764</v>
      </c>
      <c r="M231" s="260" t="s">
        <v>1242</v>
      </c>
      <c r="N231" s="260" t="s">
        <v>755</v>
      </c>
      <c r="O231" s="262"/>
      <c r="P231" s="269" t="s">
        <v>744</v>
      </c>
      <c r="Q231" s="261"/>
    </row>
    <row r="232" spans="1:17" ht="57.6" x14ac:dyDescent="0.3">
      <c r="A232" s="259" t="s">
        <v>737</v>
      </c>
      <c r="B232" s="263" t="s">
        <v>1358</v>
      </c>
      <c r="C232" s="263"/>
      <c r="D232" s="263" t="s">
        <v>1247</v>
      </c>
      <c r="E232" s="271" t="s">
        <v>1248</v>
      </c>
      <c r="F232" s="271" t="s">
        <v>1249</v>
      </c>
      <c r="G232" s="271" t="s">
        <v>1250</v>
      </c>
      <c r="H232" s="265" t="s">
        <v>739</v>
      </c>
      <c r="I232" s="265" t="s">
        <v>9</v>
      </c>
      <c r="J232" s="265" t="s">
        <v>10</v>
      </c>
      <c r="K232" s="265" t="s">
        <v>763</v>
      </c>
      <c r="L232" s="265" t="s">
        <v>764</v>
      </c>
      <c r="M232" s="263" t="s">
        <v>1242</v>
      </c>
      <c r="N232" s="263" t="s">
        <v>755</v>
      </c>
      <c r="O232" s="265"/>
      <c r="P232" s="271" t="s">
        <v>744</v>
      </c>
      <c r="Q232" s="264"/>
    </row>
    <row r="233" spans="1:17" ht="57.6" x14ac:dyDescent="0.3">
      <c r="A233" s="259" t="s">
        <v>737</v>
      </c>
      <c r="B233" s="260" t="s">
        <v>1358</v>
      </c>
      <c r="C233" s="260"/>
      <c r="D233" s="260" t="s">
        <v>1251</v>
      </c>
      <c r="E233" s="269" t="s">
        <v>1252</v>
      </c>
      <c r="F233" s="269" t="s">
        <v>1253</v>
      </c>
      <c r="G233" s="269" t="s">
        <v>1254</v>
      </c>
      <c r="H233" s="262" t="s">
        <v>739</v>
      </c>
      <c r="I233" s="262" t="s">
        <v>9</v>
      </c>
      <c r="J233" s="262" t="s">
        <v>10</v>
      </c>
      <c r="K233" s="262" t="s">
        <v>763</v>
      </c>
      <c r="L233" s="262" t="s">
        <v>764</v>
      </c>
      <c r="M233" s="260" t="s">
        <v>1242</v>
      </c>
      <c r="N233" s="260" t="s">
        <v>755</v>
      </c>
      <c r="O233" s="262"/>
      <c r="P233" s="269" t="s">
        <v>744</v>
      </c>
      <c r="Q233" s="261"/>
    </row>
    <row r="234" spans="1:17" ht="57.6" x14ac:dyDescent="0.3">
      <c r="A234" s="259" t="s">
        <v>737</v>
      </c>
      <c r="B234" s="263" t="s">
        <v>1255</v>
      </c>
      <c r="C234" s="263"/>
      <c r="D234" s="263" t="s">
        <v>1256</v>
      </c>
      <c r="E234" s="271" t="s">
        <v>544</v>
      </c>
      <c r="F234" s="271" t="s">
        <v>545</v>
      </c>
      <c r="G234" s="271" t="s">
        <v>546</v>
      </c>
      <c r="H234" s="265" t="s">
        <v>739</v>
      </c>
      <c r="I234" s="265" t="s">
        <v>9</v>
      </c>
      <c r="J234" s="265" t="s">
        <v>18</v>
      </c>
      <c r="K234" s="265" t="s">
        <v>740</v>
      </c>
      <c r="L234" s="265" t="s">
        <v>751</v>
      </c>
      <c r="M234" s="263" t="s">
        <v>1257</v>
      </c>
      <c r="N234" s="263" t="s">
        <v>743</v>
      </c>
      <c r="O234" s="265" t="s">
        <v>115</v>
      </c>
      <c r="P234" s="271" t="s">
        <v>744</v>
      </c>
      <c r="Q234" s="264"/>
    </row>
    <row r="235" spans="1:17" ht="57.6" x14ac:dyDescent="0.3">
      <c r="A235" s="259" t="s">
        <v>737</v>
      </c>
      <c r="B235" s="260" t="s">
        <v>1255</v>
      </c>
      <c r="C235" s="260"/>
      <c r="D235" s="260" t="s">
        <v>1258</v>
      </c>
      <c r="E235" s="269" t="s">
        <v>547</v>
      </c>
      <c r="F235" s="269" t="s">
        <v>548</v>
      </c>
      <c r="G235" s="269" t="s">
        <v>549</v>
      </c>
      <c r="H235" s="262" t="s">
        <v>739</v>
      </c>
      <c r="I235" s="262" t="s">
        <v>9</v>
      </c>
      <c r="J235" s="262" t="s">
        <v>18</v>
      </c>
      <c r="K235" s="262" t="s">
        <v>740</v>
      </c>
      <c r="L235" s="262" t="s">
        <v>751</v>
      </c>
      <c r="M235" s="260" t="s">
        <v>1257</v>
      </c>
      <c r="N235" s="260" t="s">
        <v>743</v>
      </c>
      <c r="O235" s="262" t="s">
        <v>115</v>
      </c>
      <c r="P235" s="269" t="s">
        <v>744</v>
      </c>
      <c r="Q235" s="261"/>
    </row>
    <row r="236" spans="1:17" ht="57.6" x14ac:dyDescent="0.3">
      <c r="A236" s="259" t="s">
        <v>737</v>
      </c>
      <c r="B236" s="263" t="s">
        <v>1114</v>
      </c>
      <c r="C236" s="263"/>
      <c r="D236" s="263" t="s">
        <v>1259</v>
      </c>
      <c r="E236" s="271" t="s">
        <v>550</v>
      </c>
      <c r="F236" s="271" t="s">
        <v>551</v>
      </c>
      <c r="G236" s="271" t="s">
        <v>552</v>
      </c>
      <c r="H236" s="265" t="s">
        <v>739</v>
      </c>
      <c r="I236" s="265" t="s">
        <v>9</v>
      </c>
      <c r="J236" s="265" t="s">
        <v>18</v>
      </c>
      <c r="K236" s="265" t="s">
        <v>740</v>
      </c>
      <c r="L236" s="265" t="s">
        <v>751</v>
      </c>
      <c r="M236" s="263" t="s">
        <v>1257</v>
      </c>
      <c r="N236" s="263" t="s">
        <v>743</v>
      </c>
      <c r="O236" s="265" t="s">
        <v>115</v>
      </c>
      <c r="P236" s="271" t="s">
        <v>744</v>
      </c>
      <c r="Q236" s="264"/>
    </row>
    <row r="237" spans="1:17" ht="57.6" x14ac:dyDescent="0.3">
      <c r="A237" s="259" t="s">
        <v>737</v>
      </c>
      <c r="B237" s="260" t="s">
        <v>1255</v>
      </c>
      <c r="C237" s="260"/>
      <c r="D237" s="260" t="s">
        <v>1260</v>
      </c>
      <c r="E237" s="269" t="s">
        <v>553</v>
      </c>
      <c r="F237" s="269" t="s">
        <v>554</v>
      </c>
      <c r="G237" s="269" t="s">
        <v>555</v>
      </c>
      <c r="H237" s="262" t="s">
        <v>739</v>
      </c>
      <c r="I237" s="262" t="s">
        <v>9</v>
      </c>
      <c r="J237" s="262" t="s">
        <v>18</v>
      </c>
      <c r="K237" s="262" t="s">
        <v>740</v>
      </c>
      <c r="L237" s="262" t="s">
        <v>751</v>
      </c>
      <c r="M237" s="260" t="s">
        <v>1257</v>
      </c>
      <c r="N237" s="260" t="s">
        <v>743</v>
      </c>
      <c r="O237" s="262" t="s">
        <v>115</v>
      </c>
      <c r="P237" s="269" t="s">
        <v>744</v>
      </c>
      <c r="Q237" s="261"/>
    </row>
  </sheetData>
  <hyperlinks>
    <hyperlink ref="A2" r:id="rId1" display="http://www.usharbormaster.com/secure/auxviewall.cfm" xr:uid="{21E91CA1-9F0C-4C0D-A6F2-AB5455EECC7E}"/>
    <hyperlink ref="B2" r:id="rId2" display="http://www.usharbormaster.com/secure/auxviewall.cfm" xr:uid="{DBD90AE3-B63E-4048-B651-EFF8435CD2F7}"/>
    <hyperlink ref="C2" r:id="rId3" display="http://www.usharbormaster.com/secure/auxviewall.cfm" xr:uid="{5D3780BC-4B7B-4251-BFC3-03FA16A35158}"/>
    <hyperlink ref="D2" r:id="rId4" display="http://www.usharbormaster.com/secure/auxviewall.cfm" xr:uid="{A689387D-D49A-4DD6-8DEB-3F8A0E6B6225}"/>
    <hyperlink ref="E2" r:id="rId5" display="http://www.usharbormaster.com/secure/auxviewall.cfm" xr:uid="{AB485FB3-DDCE-4B45-B466-1AD6A513B772}"/>
    <hyperlink ref="F2" r:id="rId6" display="http://www.usharbormaster.com/secure/auxviewall.cfm" xr:uid="{EC69E20B-2B04-4FD0-BC91-0638F701B0ED}"/>
    <hyperlink ref="G2" r:id="rId7" display="http://www.usharbormaster.com/secure/auxviewall.cfm" xr:uid="{234F0ECE-9FD7-4E17-ADD0-3ECEFC9766C8}"/>
    <hyperlink ref="H2" r:id="rId8" display="http://www.usharbormaster.com/secure/auxviewall.cfm" xr:uid="{3954DB6C-2644-4610-9BD4-06CC7C952913}"/>
    <hyperlink ref="I2" r:id="rId9" display="http://www.usharbormaster.com/secure/auxviewall.cfm" xr:uid="{7A6AD2E5-16C7-4980-A151-29EE5113F363}"/>
    <hyperlink ref="J2" r:id="rId10" display="http://www.usharbormaster.com/secure/auxviewall.cfm" xr:uid="{03407D09-D8D9-465B-BD1D-F1704A9385D6}"/>
    <hyperlink ref="K2" r:id="rId11" display="http://www.usharbormaster.com/secure/auxviewall.cfm" xr:uid="{247D7323-51CE-4158-83B4-1D8A79C6DF64}"/>
    <hyperlink ref="L2" r:id="rId12" display="http://www.usharbormaster.com/secure/auxviewall.cfm" xr:uid="{9A2D5A40-3534-4688-A627-B2281809390A}"/>
    <hyperlink ref="M2" r:id="rId13" display="http://www.usharbormaster.com/secure/auxviewall.cfm" xr:uid="{78C2BCA9-2A9D-4EAF-8F77-46ACA8014678}"/>
    <hyperlink ref="N2" r:id="rId14" display="http://www.usharbormaster.com/secure/auxviewall.cfm" xr:uid="{8FA5D28A-FCA2-41E2-B48A-BAA5A004C435}"/>
    <hyperlink ref="O2" r:id="rId15" display="http://www.usharbormaster.com/secure/auxviewall.cfm" xr:uid="{C0D82757-A7A4-423B-94DE-D6F694AECD4C}"/>
    <hyperlink ref="P2" r:id="rId16" display="http://www.usharbormaster.com/secure/auxviewall.cfm" xr:uid="{33C5AFF5-B560-4E70-A577-34978B0BFC12}"/>
    <hyperlink ref="E3" r:id="rId17" display="http://www.usharbormaster.com/secure/auxview.cfm?recordid=41343" xr:uid="{55244728-FB63-417E-BA5F-26C494B6864F}"/>
    <hyperlink ref="F3" r:id="rId18" display="http://maps.google.com/?output=embed&amp;q=43.08160000,-70.72241667" xr:uid="{B471B14A-71B3-4B52-94F8-64088C62BA8C}"/>
    <hyperlink ref="G3" r:id="rId19" display="http://maps.google.com/?output=embed&amp;q=43.08160000,-70.72241667" xr:uid="{1938F514-DC97-48F8-BEDC-4EFCAE73B868}"/>
    <hyperlink ref="P3" r:id="rId20" display="http://www.usharbormaster.com/secure/AuxAidReport_new.cfm?id=41343" xr:uid="{044552BC-6C64-461E-83CD-2EA8D9DB753E}"/>
    <hyperlink ref="E4" r:id="rId21" display="http://www.usharbormaster.com/secure/auxview.cfm?recordid=41344" xr:uid="{9F4C5D7B-A3E1-4FCD-B678-0D16325ABB7C}"/>
    <hyperlink ref="F4" r:id="rId22" display="http://maps.google.com/?output=embed&amp;q=43.08419444,-70.71419444" xr:uid="{98953465-1CB6-448E-B22D-8DAEE52AEE95}"/>
    <hyperlink ref="G4" r:id="rId23" display="http://maps.google.com/?output=embed&amp;q=43.08419444,-70.71419444" xr:uid="{E26A1232-A9E6-4001-8776-0AC0897B4E54}"/>
    <hyperlink ref="P4" r:id="rId24" display="http://www.usharbormaster.com/secure/AuxAidReport_new.cfm?id=41344" xr:uid="{E8E3292A-EE5A-4521-B740-02EFE04F3AF5}"/>
    <hyperlink ref="E5" r:id="rId25" display="http://www.usharbormaster.com/secure/auxview.cfm?recordid=41345" xr:uid="{A013929A-9AEA-43A5-BD62-50F7FEAFCBB2}"/>
    <hyperlink ref="F5" r:id="rId26" display="http://maps.google.com/?output=embed&amp;q=43.08108333,-70.74838333" xr:uid="{B7D177DE-B057-45ED-8FDE-DEEA599DFAB5}"/>
    <hyperlink ref="G5" r:id="rId27" display="http://maps.google.com/?output=embed&amp;q=43.08108333,-70.74838333" xr:uid="{95B5D4C5-3802-46E0-A3DF-1F801C92FC23}"/>
    <hyperlink ref="P5" r:id="rId28" display="http://www.usharbormaster.com/secure/AuxAidReport_new.cfm?id=41345" xr:uid="{904AA38B-6945-453E-9B85-8764AF8F3113}"/>
    <hyperlink ref="E6" r:id="rId29" display="http://www.usharbormaster.com/secure/auxview.cfm?recordid=41346" xr:uid="{F79A1A5A-5116-4FBF-80A9-0BC8567F898C}"/>
    <hyperlink ref="F6" r:id="rId30" display="http://maps.google.com/?output=embed&amp;q=43.08353333,-70.75000278" xr:uid="{18CBBCD9-5D4E-4A09-8525-D61D35853D05}"/>
    <hyperlink ref="G6" r:id="rId31" display="http://maps.google.com/?output=embed&amp;q=43.08353333,-70.75000278" xr:uid="{0D7A7E52-F304-46C4-AF53-82C642199DCB}"/>
    <hyperlink ref="P6" r:id="rId32" display="http://www.usharbormaster.com/secure/AuxAidReport_new.cfm?id=41346" xr:uid="{85F4255D-8903-4361-B55A-5CFE33B9682E}"/>
    <hyperlink ref="E7" r:id="rId33" display="http://www.usharbormaster.com/secure/auxview.cfm?recordid=32331" xr:uid="{305F4A20-E6D7-4424-8CA6-99AB9DCE48BA}"/>
    <hyperlink ref="F7" r:id="rId34" display="http://maps.google.com/?output=embed&amp;q=43.88443333,-69.66671667" xr:uid="{12325929-A073-479E-8146-27525AD9B95D}"/>
    <hyperlink ref="G7" r:id="rId35" display="http://maps.google.com/?output=embed&amp;q=43.88443333,-69.66671667" xr:uid="{6861CCAC-8AC3-4201-A459-0045345EC510}"/>
    <hyperlink ref="P7" r:id="rId36" display="http://www.usharbormaster.com/secure/AuxAidReport_new.cfm?id=32331" xr:uid="{55CF2CC4-A84B-4423-AE81-12920C005318}"/>
    <hyperlink ref="E8" r:id="rId37" display="http://www.usharbormaster.com/secure/auxview.cfm?recordid=42743" xr:uid="{D184EE94-559B-4486-9804-3327EC7640C2}"/>
    <hyperlink ref="F8" r:id="rId38" display="http://maps.google.com/?output=embed&amp;q=43.08071667,-70.75390000" xr:uid="{850C96E8-989D-48F6-8BCB-96849FB59722}"/>
    <hyperlink ref="G8" r:id="rId39" display="http://maps.google.com/?output=embed&amp;q=43.08071667,-70.75390000" xr:uid="{BA15D086-6C69-46C4-BCE9-01FEE416A388}"/>
    <hyperlink ref="P8" r:id="rId40" display="http://www.usharbormaster.com/secure/AuxAidReport_new.cfm?id=42743" xr:uid="{5532828F-FF83-4B81-8416-A568A665921B}"/>
    <hyperlink ref="E9" r:id="rId41" display="http://www.usharbormaster.com/secure/auxview.cfm?recordid=42742" xr:uid="{9B69B861-3BBF-4AAD-997D-EB74C39A3C20}"/>
    <hyperlink ref="F9" r:id="rId42" display="http://maps.google.com/?output=embed&amp;q=43.08066667,-70.75528333" xr:uid="{D2859A0D-EEFC-4DB2-8C1D-CB9013EC30F7}"/>
    <hyperlink ref="G9" r:id="rId43" display="http://maps.google.com/?output=embed&amp;q=43.08066667,-70.75528333" xr:uid="{C92D0160-7181-44B1-9058-7F40540F461F}"/>
    <hyperlink ref="P9" r:id="rId44" display="http://www.usharbormaster.com/secure/AuxAidReport_new.cfm?id=42742" xr:uid="{C44BAE71-5012-4D1E-989B-FF30783EC4CB}"/>
    <hyperlink ref="E10" r:id="rId45" display="http://www.usharbormaster.com/secure/auxview.cfm?recordid=44488" xr:uid="{72C23AD4-287B-4E45-ACC5-9378D4C323DC}"/>
    <hyperlink ref="F10" r:id="rId46" display="http://maps.google.com/?output=embed&amp;q=43.72673056,-70.09483889" xr:uid="{5E83703A-60C9-47FB-B1BD-2B25D10A2EC5}"/>
    <hyperlink ref="G10" r:id="rId47" display="http://maps.google.com/?output=embed&amp;q=43.72673056,-70.09483889" xr:uid="{E4F5325D-1EA1-452A-9162-02A3ACD06DDE}"/>
    <hyperlink ref="P10" r:id="rId48" display="http://www.usharbormaster.com/secure/AuxAidReport_new.cfm?id=44488" xr:uid="{F2123F40-FD97-481F-8089-8419B36B74C8}"/>
    <hyperlink ref="E11" r:id="rId49" display="http://www.usharbormaster.com/secure/auxview.cfm?recordid=44489" xr:uid="{13913C5F-783B-41DF-A261-7F642D77BE41}"/>
    <hyperlink ref="F11" r:id="rId50" display="http://maps.google.com/?output=embed&amp;q=43.72741944,-70.09399444" xr:uid="{9CC2C57A-64B6-4340-B068-C991A9EE5EA9}"/>
    <hyperlink ref="G11" r:id="rId51" display="http://maps.google.com/?output=embed&amp;q=43.72741944,-70.09399444" xr:uid="{0FC56C9B-41FF-45C6-B4C5-090ABD5FC5E1}"/>
    <hyperlink ref="P11" r:id="rId52" display="http://www.usharbormaster.com/secure/AuxAidReport_new.cfm?id=44489" xr:uid="{82558B7F-BB06-4460-A82A-EF7009D6AAFA}"/>
    <hyperlink ref="E12" r:id="rId53" display="http://www.usharbormaster.com/secure/auxview.cfm?recordid=44490" xr:uid="{4881751A-0774-4C2E-9DEC-251B82A3C2FF}"/>
    <hyperlink ref="F12" r:id="rId54" display="http://maps.google.com/?output=embed&amp;q=43.72785278,-70.09366389" xr:uid="{DD3ACA48-F80A-437A-9FDC-429A3D5B4BDA}"/>
    <hyperlink ref="G12" r:id="rId55" display="http://maps.google.com/?output=embed&amp;q=43.72785278,-70.09366389" xr:uid="{A21B7E91-A575-4252-8DFA-25E9E2A155FF}"/>
    <hyperlink ref="P12" r:id="rId56" display="http://www.usharbormaster.com/secure/AuxAidReport_new.cfm?id=44490" xr:uid="{CAEA3505-A294-487D-9DB3-4AE3FCBA6B95}"/>
    <hyperlink ref="E13" r:id="rId57" display="http://www.usharbormaster.com/secure/auxview.cfm?recordid=44484" xr:uid="{F8865A2F-E381-4589-86C6-A1972532568E}"/>
    <hyperlink ref="F13" r:id="rId58" display="http://maps.google.com/?output=embed&amp;q=43.73388056,-70.16216111" xr:uid="{24BF294B-1A92-4009-AA1B-41308BFF2254}"/>
    <hyperlink ref="G13" r:id="rId59" display="http://maps.google.com/?output=embed&amp;q=43.73388056,-70.16216111" xr:uid="{F06324AE-8589-438A-B34A-8F4077FA01D2}"/>
    <hyperlink ref="P13" r:id="rId60" display="http://www.usharbormaster.com/secure/AuxAidReport_new.cfm?id=44484" xr:uid="{1E725929-9490-418B-A1F6-805C434FC1B3}"/>
    <hyperlink ref="E14" r:id="rId61" display="http://www.usharbormaster.com/secure/auxview.cfm?recordid=44485" xr:uid="{431C568F-25BE-4B87-9841-E7F6682C43A3}"/>
    <hyperlink ref="F14" r:id="rId62" display="http://maps.google.com/?output=embed&amp;q=43.73358889,-70.16302778" xr:uid="{39E5FD2B-9413-41C0-84A4-F0E4DBC44E4E}"/>
    <hyperlink ref="G14" r:id="rId63" display="http://maps.google.com/?output=embed&amp;q=43.73358889,-70.16302778" xr:uid="{471AB1A6-24A4-4634-AA47-02CAC41F30D0}"/>
    <hyperlink ref="P14" r:id="rId64" display="http://www.usharbormaster.com/secure/AuxAidReport_new.cfm?id=44485" xr:uid="{0C67C6D5-7A38-4722-B591-351990EA4DBA}"/>
    <hyperlink ref="E15" r:id="rId65" display="http://www.usharbormaster.com/secure/auxview.cfm?recordid=44486" xr:uid="{16ADBC51-525D-4578-B4FD-8AEBD8C73051}"/>
    <hyperlink ref="F15" r:id="rId66" display="http://maps.google.com/?output=embed&amp;q=43.73325000,-70.16331389" xr:uid="{E3BC48FF-6778-4207-826A-779AB1D4D937}"/>
    <hyperlink ref="G15" r:id="rId67" display="http://maps.google.com/?output=embed&amp;q=43.73325000,-70.16331389" xr:uid="{4FC4A92F-C6BD-4426-ADD6-8BC05ADCF416}"/>
    <hyperlink ref="P15" r:id="rId68" display="http://www.usharbormaster.com/secure/AuxAidReport_new.cfm?id=44486" xr:uid="{CACDE97E-BE70-4301-988F-586821403407}"/>
    <hyperlink ref="E16" r:id="rId69" display="http://www.usharbormaster.com/secure/auxview.cfm?recordid=28655" xr:uid="{1F0929D3-C21D-4CAE-88E4-0E87D411978D}"/>
    <hyperlink ref="F16" r:id="rId70" display="http://maps.google.com/?output=embed&amp;q=43.73277778,-70.16444444" xr:uid="{4539AEE0-373F-4E81-ACAA-AEE390582B6F}"/>
    <hyperlink ref="G16" r:id="rId71" display="http://maps.google.com/?output=embed&amp;q=43.73277778,-70.16444444" xr:uid="{F403A282-9678-49AF-98A6-C253B24AE86A}"/>
    <hyperlink ref="P16" r:id="rId72" display="http://www.usharbormaster.com/secure/AuxAidReport_new.cfm?id=28655" xr:uid="{B5874024-F02D-40C5-9CB5-28A2F8F1B7DB}"/>
    <hyperlink ref="E17" r:id="rId73" display="http://www.usharbormaster.com/secure/auxview.cfm?recordid=36912" xr:uid="{505605C1-7DD8-46F0-9E94-BFEF4D11C2BE}"/>
    <hyperlink ref="F17" r:id="rId74" display="http://maps.google.com/?output=embed&amp;q=43.38750000,-70.42791667" xr:uid="{41A71FD8-BFD5-4BA5-928B-34CA544CCA7D}"/>
    <hyperlink ref="G17" r:id="rId75" display="http://maps.google.com/?output=embed&amp;q=43.38750000,-70.42791667" xr:uid="{AD0C219D-2DA4-470F-8279-3EE7BDA97DE2}"/>
    <hyperlink ref="P17" r:id="rId76" display="http://www.usharbormaster.com/secure/AuxAidReport_new.cfm?id=36912" xr:uid="{44193380-BDC4-45EC-A9BD-94D028F33F32}"/>
    <hyperlink ref="E18" r:id="rId77" display="http://www.usharbormaster.com/secure/auxview.cfm?recordid=29996" xr:uid="{5EDBC13D-FDE1-4F38-BFA2-B63D9EBE4140}"/>
    <hyperlink ref="F18" r:id="rId78" display="http://maps.google.com/?output=embed&amp;q=43.83951667,-69.64011667" xr:uid="{5439B6FB-62A1-4248-B55D-913F18700062}"/>
    <hyperlink ref="G18" r:id="rId79" display="http://maps.google.com/?output=embed&amp;q=43.83951667,-69.64011667" xr:uid="{60ADFB03-25A0-4302-9C14-23687EE058B5}"/>
    <hyperlink ref="P18" r:id="rId80" display="http://www.usharbormaster.com/secure/AuxAidReport_new.cfm?id=29996" xr:uid="{7A6DC237-9003-4B3E-89C2-4C369CAE89BC}"/>
    <hyperlink ref="E19" r:id="rId81" display="http://www.usharbormaster.com/secure/auxview.cfm?recordid=29997" xr:uid="{EEA6993B-F848-42A8-A06A-C67A6085A80C}"/>
    <hyperlink ref="F19" r:id="rId82" display="http://maps.google.com/?output=embed&amp;q=43.83906667,-69.63903333" xr:uid="{E78A3564-DDD9-4FD8-8D1E-BDAA13F6FA47}"/>
    <hyperlink ref="G19" r:id="rId83" display="http://maps.google.com/?output=embed&amp;q=43.83906667,-69.63903333" xr:uid="{A4E4E4B7-7C2D-4CC7-B5A1-9ED981FF64FB}"/>
    <hyperlink ref="P19" r:id="rId84" display="http://www.usharbormaster.com/secure/AuxAidReport_new.cfm?id=29997" xr:uid="{146676C1-81D4-4511-B217-156E6641B0F9}"/>
    <hyperlink ref="E20" r:id="rId85" display="http://www.usharbormaster.com/secure/auxview.cfm?recordid=29998" xr:uid="{FE11C539-AD61-4AFA-96A9-955AEC20ACD7}"/>
    <hyperlink ref="F20" r:id="rId86" display="http://maps.google.com/?output=embed&amp;q=43.83848333,-69.63756667" xr:uid="{07F9A07A-E679-4831-B9E9-F73741D572CB}"/>
    <hyperlink ref="G20" r:id="rId87" display="http://maps.google.com/?output=embed&amp;q=43.83848333,-69.63756667" xr:uid="{E381CE56-0F6C-4C81-9A3E-A0997891DD7D}"/>
    <hyperlink ref="P20" r:id="rId88" display="http://www.usharbormaster.com/secure/AuxAidReport_new.cfm?id=29998" xr:uid="{55F1929C-9E31-498C-8514-19FE52CEEBF8}"/>
    <hyperlink ref="E21" r:id="rId89" display="http://www.usharbormaster.com/secure/auxview.cfm?recordid=29999" xr:uid="{D2E16EA9-A2EB-48BF-A5E7-78A8B2A6DFD1}"/>
    <hyperlink ref="F21" r:id="rId90" display="http://maps.google.com/?output=embed&amp;q=43.83670000,-69.63196667" xr:uid="{84123D41-F7C4-4AF5-A802-2B434F7E9822}"/>
    <hyperlink ref="G21" r:id="rId91" display="http://maps.google.com/?output=embed&amp;q=43.83670000,-69.63196667" xr:uid="{E7F2A6CF-8466-4AE8-A5D6-24C86AF5923A}"/>
    <hyperlink ref="P21" r:id="rId92" display="http://www.usharbormaster.com/secure/AuxAidReport_new.cfm?id=29999" xr:uid="{430C587A-AD6F-4F0F-A3C7-EF7C5F93907F}"/>
    <hyperlink ref="E22" r:id="rId93" display="http://www.usharbormaster.com/secure/auxview.cfm?recordid=31122" xr:uid="{3E1D4EAD-E2E3-48BE-9FB6-FFCC5E053CDD}"/>
    <hyperlink ref="F22" r:id="rId94" display="http://maps.google.com/?output=embed&amp;q=43.84833333,-69.63194444" xr:uid="{6CB23FFC-EAA9-4871-8FE0-3226A121DFD5}"/>
    <hyperlink ref="G22" r:id="rId95" display="http://maps.google.com/?output=embed&amp;q=43.84833333,-69.63194444" xr:uid="{0ACA3E91-2385-48A6-8BC6-BFA41537ADAD}"/>
    <hyperlink ref="P22" r:id="rId96" display="http://www.usharbormaster.com/secure/AuxAidReport_new.cfm?id=31122" xr:uid="{D14DAF37-3A02-46F4-ADE7-C1CDA9644594}"/>
    <hyperlink ref="E23" r:id="rId97" display="http://www.usharbormaster.com/secure/auxview.cfm?recordid=28057" xr:uid="{1D84F5D8-FAF1-47CD-9555-713D33DE655B}"/>
    <hyperlink ref="F23" r:id="rId98" display="http://maps.google.com/?output=embed&amp;q=43.76063333,-69.98853333" xr:uid="{DEA585C5-FE75-45A9-92AC-8082F981BE95}"/>
    <hyperlink ref="G23" r:id="rId99" display="http://maps.google.com/?output=embed&amp;q=43.76063333,-69.98853333" xr:uid="{A1D3F4D6-3207-4F83-B967-F20F139DC6F0}"/>
    <hyperlink ref="P23" r:id="rId100" display="http://www.usharbormaster.com/secure/AuxAidReport_new.cfm?id=28057" xr:uid="{4A3BD783-83B9-47D4-A733-B21C2E96E384}"/>
    <hyperlink ref="E24" r:id="rId101" display="http://www.usharbormaster.com/secure/auxview.cfm?recordid=32247" xr:uid="{2020655D-C702-41B7-B8BD-EF4189874027}"/>
    <hyperlink ref="F24" r:id="rId102" display="http://maps.google.com/?output=embed&amp;q=43.86638889,-69.55388889" xr:uid="{ADFE9DF1-9EE3-414C-9407-B0E00226A6B5}"/>
    <hyperlink ref="G24" r:id="rId103" display="http://maps.google.com/?output=embed&amp;q=43.86638889,-69.55388889" xr:uid="{57530BBB-F30D-4F7A-82A0-3FE4D4499C1F}"/>
    <hyperlink ref="P24" r:id="rId104" display="http://www.usharbormaster.com/secure/AuxAidReport_new.cfm?id=32247" xr:uid="{C861CD20-0DDD-4CFA-A2C8-9F530165C0D3}"/>
    <hyperlink ref="E25" r:id="rId105" display="http://www.usharbormaster.com/secure/auxview.cfm?recordid=32248" xr:uid="{FE0238B7-8D60-4C5E-9873-53FEB598CCF7}"/>
    <hyperlink ref="F25" r:id="rId106" display="http://maps.google.com/?output=embed&amp;q=43.86427778,-69.55386111" xr:uid="{FD22820A-BC45-43DF-983F-4F957594991A}"/>
    <hyperlink ref="G25" r:id="rId107" display="http://maps.google.com/?output=embed&amp;q=43.86427778,-69.55386111" xr:uid="{5535AF8A-4C87-432F-91AB-AC556FFEBC38}"/>
    <hyperlink ref="P25" r:id="rId108" display="http://www.usharbormaster.com/secure/AuxAidReport_new.cfm?id=32248" xr:uid="{1FF3CE94-F691-47D0-AE15-75730906AD5F}"/>
    <hyperlink ref="E26" r:id="rId109" display="http://www.usharbormaster.com/secure/auxview.cfm?recordid=32249" xr:uid="{D39E3D22-2B6C-4370-9595-18933E9880A0}"/>
    <hyperlink ref="F26" r:id="rId110" display="http://maps.google.com/?output=embed&amp;q=43.86200000,-69.55933333" xr:uid="{E45C9A68-67EE-49F3-9D2C-47416DCDE072}"/>
    <hyperlink ref="G26" r:id="rId111" display="http://maps.google.com/?output=embed&amp;q=43.86200000,-69.55933333" xr:uid="{E368F070-1797-4B9C-890B-FAA49BADC2F1}"/>
    <hyperlink ref="P26" r:id="rId112" display="http://www.usharbormaster.com/secure/AuxAidReport_new.cfm?id=32249" xr:uid="{779B388D-242C-4E45-9C80-6283D90CF6DE}"/>
    <hyperlink ref="E27" r:id="rId113" display="http://www.usharbormaster.com/secure/auxview.cfm?recordid=32250" xr:uid="{4E0F407E-EF3A-4E98-873D-557C7364B49F}"/>
    <hyperlink ref="F27" r:id="rId114" display="http://maps.google.com/?output=embed&amp;q=43.86088889,-69.56230556" xr:uid="{2FA5FE75-F366-48D0-A8F4-08C39D45A336}"/>
    <hyperlink ref="G27" r:id="rId115" display="http://maps.google.com/?output=embed&amp;q=43.86088889,-69.56230556" xr:uid="{FAD78A20-05F9-414D-BA8E-D0F3DB96A771}"/>
    <hyperlink ref="P27" r:id="rId116" display="http://www.usharbormaster.com/secure/AuxAidReport_new.cfm?id=32250" xr:uid="{9961DF03-19FB-49CC-A9F7-71C0E3F9DB29}"/>
    <hyperlink ref="E28" r:id="rId117" display="http://www.usharbormaster.com/secure/auxview.cfm?recordid=23614" xr:uid="{B200E18E-DFE7-45FD-B11C-2FB56EA17483}"/>
    <hyperlink ref="F28" r:id="rId118" display="http://maps.google.com/?output=embed&amp;q=43.10366667,-70.79208333" xr:uid="{F99DAA1A-1E1E-4FFC-92CB-BF113C43AA3C}"/>
    <hyperlink ref="G28" r:id="rId119" display="http://maps.google.com/?output=embed&amp;q=43.10366667,-70.79208333" xr:uid="{60B15643-915D-43E8-88C5-42FB94D9F5EF}"/>
    <hyperlink ref="P28" r:id="rId120" display="http://www.usharbormaster.com/secure/AuxAidReport_new.cfm?id=23614" xr:uid="{A01771E8-D67D-443E-A91C-86C1715B38A2}"/>
    <hyperlink ref="E29" r:id="rId121" display="http://www.usharbormaster.com/secure/auxview.cfm?recordid=28341" xr:uid="{AFE4863F-DCCC-4E6C-971D-FEEA9BB776EA}"/>
    <hyperlink ref="F29" r:id="rId122" display="http://maps.google.com/?output=embed&amp;q=44.00697222,-69.88155556" xr:uid="{A9745341-D6D7-4A27-B477-B1B59F32A550}"/>
    <hyperlink ref="G29" r:id="rId123" display="http://maps.google.com/?output=embed&amp;q=44.00697222,-69.88155556" xr:uid="{9D862ADA-2C34-4103-A8F5-AF0E536181F4}"/>
    <hyperlink ref="P29" r:id="rId124" display="http://www.usharbormaster.com/secure/AuxAidReport_new.cfm?id=28341" xr:uid="{62B0D0DE-7F12-4A01-B1CA-6ACA265C3CD6}"/>
    <hyperlink ref="E30" r:id="rId125" display="http://www.usharbormaster.com/secure/auxview.cfm?recordid=41340" xr:uid="{C9382CF5-9CC6-4339-940F-F4FBA36C84AB}"/>
    <hyperlink ref="F30" r:id="rId126" display="http://maps.google.com/?output=embed&amp;q=43.07966194,-70.69982083" xr:uid="{651A549E-C78A-462C-9852-5F2C708655EB}"/>
    <hyperlink ref="G30" r:id="rId127" display="http://maps.google.com/?output=embed&amp;q=43.07966194,-70.69982083" xr:uid="{AE105C68-AD21-495C-A509-A0FDE8DF5094}"/>
    <hyperlink ref="P30" r:id="rId128" display="http://www.usharbormaster.com/secure/AuxAidReport_new.cfm?id=41340" xr:uid="{26FAE06A-92B6-4231-B466-816377A2FF6B}"/>
    <hyperlink ref="E31" r:id="rId129" display="http://www.usharbormaster.com/secure/auxview.cfm?recordid=32251" xr:uid="{BFB73AAD-14F2-48E8-A3F8-3C594401689F}"/>
    <hyperlink ref="F31" r:id="rId130" display="http://maps.google.com/?output=embed&amp;q=43.84405556,-69.55944444" xr:uid="{7A6194D7-16F6-404C-BB6B-799E99105CB3}"/>
    <hyperlink ref="G31" r:id="rId131" display="http://maps.google.com/?output=embed&amp;q=43.84405556,-69.55944444" xr:uid="{941D43A2-C480-4E81-A713-7977179AC43D}"/>
    <hyperlink ref="P31" r:id="rId132" display="http://www.usharbormaster.com/secure/AuxAidReport_new.cfm?id=32251" xr:uid="{14FFADF0-BC6A-44A0-99EA-0710CF58D042}"/>
    <hyperlink ref="E32" r:id="rId133" display="http://www.usharbormaster.com/secure/auxview.cfm?recordid=32252" xr:uid="{0E6ED6A2-D83E-4C4B-93C9-FC150E92B97C}"/>
    <hyperlink ref="F32" r:id="rId134" display="http://maps.google.com/?output=embed&amp;q=43.84388889,-69.55930556" xr:uid="{CADB58AF-B32F-40EE-BCC1-C83DF1A4BB6C}"/>
    <hyperlink ref="G32" r:id="rId135" display="http://maps.google.com/?output=embed&amp;q=43.84388889,-69.55930556" xr:uid="{48723FA2-497A-4902-A74A-58F64EA7CB2F}"/>
    <hyperlink ref="P32" r:id="rId136" display="http://www.usharbormaster.com/secure/AuxAidReport_new.cfm?id=32252" xr:uid="{A556100B-EFDA-497C-95D5-6B0B1969C6F3}"/>
    <hyperlink ref="E33" r:id="rId137" display="http://www.usharbormaster.com/secure/auxview.cfm?recordid=32253" xr:uid="{E8E3E9B7-932F-43D3-A0CB-493B18039166}"/>
    <hyperlink ref="F33" r:id="rId138" display="http://maps.google.com/?output=embed&amp;q=43.84344444,-69.55888889" xr:uid="{B81846AF-D710-4680-8537-960D93C3FAB0}"/>
    <hyperlink ref="G33" r:id="rId139" display="http://maps.google.com/?output=embed&amp;q=43.84344444,-69.55888889" xr:uid="{0A1D508E-CFAF-4AF5-9E94-28EC7F8C72E4}"/>
    <hyperlink ref="P33" r:id="rId140" display="http://www.usharbormaster.com/secure/AuxAidReport_new.cfm?id=32253" xr:uid="{0DFA951E-9F66-439C-A92B-5DB6A1490370}"/>
    <hyperlink ref="E34" r:id="rId141" display="http://www.usharbormaster.com/secure/auxview.cfm?recordid=44478" xr:uid="{31C42537-C9E3-4D49-93DC-6888F192F2A8}"/>
    <hyperlink ref="F34" r:id="rId142" display="http://maps.google.com/?output=embed&amp;q=43.71366667,-70.18588889" xr:uid="{69FFB70D-BE16-432B-9C12-31C27CF83334}"/>
    <hyperlink ref="G34" r:id="rId143" display="http://maps.google.com/?output=embed&amp;q=43.71366667,-70.18588889" xr:uid="{2A898442-FC1E-44B4-A263-CED916D76A83}"/>
    <hyperlink ref="P34" r:id="rId144" display="http://www.usharbormaster.com/secure/AuxAidReport_new.cfm?id=44478" xr:uid="{998DE58A-0215-41D1-8FCA-71372F154C19}"/>
    <hyperlink ref="E35" r:id="rId145" display="http://www.usharbormaster.com/secure/auxview.cfm?recordid=44479" xr:uid="{00E25A9F-0B5B-47F3-9A98-4368E2E5AF22}"/>
    <hyperlink ref="F35" r:id="rId146" display="http://maps.google.com/?output=embed&amp;q=43.71324167,-70.18627500" xr:uid="{7BC51CB1-D764-4A45-8247-25ADFD672FF5}"/>
    <hyperlink ref="G35" r:id="rId147" display="http://maps.google.com/?output=embed&amp;q=43.71324167,-70.18627500" xr:uid="{8ADF9DA3-8F4B-4223-860B-BC4315096A1D}"/>
    <hyperlink ref="P35" r:id="rId148" display="http://www.usharbormaster.com/secure/AuxAidReport_new.cfm?id=44479" xr:uid="{FCD494ED-6A85-4966-85C6-334677781868}"/>
    <hyperlink ref="E36" r:id="rId149" display="http://www.usharbormaster.com/secure/auxview.cfm?recordid=44480" xr:uid="{7E814CCE-9231-408D-806A-4DAE396E06E8}"/>
    <hyperlink ref="F36" r:id="rId150" display="http://maps.google.com/?output=embed&amp;q=43.71391389,-70.18707500" xr:uid="{30C96B74-CE0E-4652-8D97-B6C1BE09DB0E}"/>
    <hyperlink ref="G36" r:id="rId151" display="http://maps.google.com/?output=embed&amp;q=43.71391389,-70.18707500" xr:uid="{E481A3E0-5053-4412-BD25-7FEFDC30A3D2}"/>
    <hyperlink ref="P36" r:id="rId152" display="http://www.usharbormaster.com/secure/AuxAidReport_new.cfm?id=44480" xr:uid="{4A38F166-6E21-441C-A24C-56884F0EA729}"/>
    <hyperlink ref="E37" r:id="rId153" display="http://www.usharbormaster.com/secure/auxview.cfm?recordid=44481" xr:uid="{C9864A02-C34C-4CE7-8B5C-A7726F5892CA}"/>
    <hyperlink ref="F37" r:id="rId154" display="http://maps.google.com/?output=embed&amp;q=43.71347500,-70.18736944" xr:uid="{DE2E5172-6A53-4F4E-987B-DFE7C068E676}"/>
    <hyperlink ref="G37" r:id="rId155" display="http://maps.google.com/?output=embed&amp;q=43.71347500,-70.18736944" xr:uid="{31AC0B2B-9148-4A7A-BA7D-3E160D561729}"/>
    <hyperlink ref="P37" r:id="rId156" display="http://www.usharbormaster.com/secure/AuxAidReport_new.cfm?id=44481" xr:uid="{118714C8-AC75-4B6E-B1C7-20EDCC556BC6}"/>
    <hyperlink ref="E38" r:id="rId157" display="http://www.usharbormaster.com/secure/auxview.cfm?recordid=44482" xr:uid="{C5D12339-C033-4999-A689-432FF10BBB98}"/>
    <hyperlink ref="F38" r:id="rId158" display="http://maps.google.com/?output=embed&amp;q=43.71235000,-70.18769722" xr:uid="{10EA6B81-F386-4B38-96F6-77549B661142}"/>
    <hyperlink ref="G38" r:id="rId159" display="http://maps.google.com/?output=embed&amp;q=43.71235000,-70.18769722" xr:uid="{52578D75-F3ED-46FC-BA0D-C59FCBDE2626}"/>
    <hyperlink ref="P38" r:id="rId160" display="http://www.usharbormaster.com/secure/AuxAidReport_new.cfm?id=44482" xr:uid="{4D5FC513-5722-401F-86FC-D31F57A71DD9}"/>
    <hyperlink ref="E39" r:id="rId161" display="http://www.usharbormaster.com/secure/auxview.cfm?recordid=44483" xr:uid="{6718F676-5BF2-402D-AD21-2360AD46454B}"/>
    <hyperlink ref="F39" r:id="rId162" display="http://maps.google.com/?output=embed&amp;q=43.71198889,-70.18813333" xr:uid="{6FFA0602-2A51-49D1-ADFE-5AD8104785D8}"/>
    <hyperlink ref="G39" r:id="rId163" display="http://maps.google.com/?output=embed&amp;q=43.71198889,-70.18813333" xr:uid="{EA56A56B-2A7F-4B83-BEF8-3705065A62E1}"/>
    <hyperlink ref="P39" r:id="rId164" display="http://www.usharbormaster.com/secure/AuxAidReport_new.cfm?id=44483" xr:uid="{40C62034-7471-4CAC-A36B-FC2A5D55E7B2}"/>
    <hyperlink ref="E40" r:id="rId165" display="http://www.usharbormaster.com/secure/auxview.cfm?recordid=28282" xr:uid="{79308F41-C6B9-49C2-B514-942457357C28}"/>
    <hyperlink ref="F40" r:id="rId166" display="http://maps.google.com/?output=embed&amp;q=43.79950000,-70.15146667" xr:uid="{8E40310A-89F0-4F07-AD3E-83B71DF00A84}"/>
    <hyperlink ref="G40" r:id="rId167" display="http://maps.google.com/?output=embed&amp;q=43.79950000,-70.15146667" xr:uid="{0E867D11-65D7-4A80-84D1-988C4C175BBA}"/>
    <hyperlink ref="P40" r:id="rId168" display="http://www.usharbormaster.com/secure/AuxAidReport_new.cfm?id=28282" xr:uid="{81263580-26D7-4747-82A1-5EF34F5551CE}"/>
    <hyperlink ref="E41" r:id="rId169" display="http://www.usharbormaster.com/secure/auxview.cfm?recordid=29070" xr:uid="{3DCCC452-7794-4254-9206-0BDCE684611D}"/>
    <hyperlink ref="F41" r:id="rId170" display="http://maps.google.com/?output=embed&amp;q=43.74805556,-69.98769444" xr:uid="{1DDFFA66-E2B7-4095-8C96-E3438512EC4B}"/>
    <hyperlink ref="G41" r:id="rId171" display="http://maps.google.com/?output=embed&amp;q=43.74805556,-69.98769444" xr:uid="{8D2C0289-9EC8-4861-911D-2700A25A5421}"/>
    <hyperlink ref="P41" r:id="rId172" display="http://www.usharbormaster.com/secure/AuxAidReport_new.cfm?id=29070" xr:uid="{60B8FCDE-3660-44E8-8B7B-42D0225F6F04}"/>
    <hyperlink ref="E42" r:id="rId173" display="http://www.usharbormaster.com/secure/auxview.cfm?recordid=29038" xr:uid="{31E9A2F3-A80A-4CE7-ADE2-3FD3EEF4CBB7}"/>
    <hyperlink ref="F42" r:id="rId174" display="http://maps.google.com/?output=embed&amp;q=43.74800000,-69.98738889" xr:uid="{5E3EAB92-E28D-4975-ADD3-3F5D01250834}"/>
    <hyperlink ref="G42" r:id="rId175" display="http://maps.google.com/?output=embed&amp;q=43.74800000,-69.98738889" xr:uid="{80641977-2DA0-4C99-8AE6-F01BA9910B4E}"/>
    <hyperlink ref="P42" r:id="rId176" display="http://www.usharbormaster.com/secure/AuxAidReport_new.cfm?id=29038" xr:uid="{1BB63D1D-5C7D-4D77-A856-3E673D196C30}"/>
    <hyperlink ref="E43" r:id="rId177" display="http://www.usharbormaster.com/secure/auxview.cfm?recordid=40110" xr:uid="{490362CA-687C-4A02-89C7-B47823B843F4}"/>
    <hyperlink ref="F43" r:id="rId178" display="http://maps.google.com/?output=embed&amp;q=44.03104056,-69.53565778" xr:uid="{671BF5EF-0396-42E8-B5F1-098D74A8ABF3}"/>
    <hyperlink ref="G43" r:id="rId179" display="http://maps.google.com/?output=embed&amp;q=44.03104056,-69.53565778" xr:uid="{2D6D2119-475E-4490-835E-94598FF5928B}"/>
    <hyperlink ref="P43" r:id="rId180" display="http://www.usharbormaster.com/secure/AuxAidReport_new.cfm?id=40110" xr:uid="{69E50A23-72FE-4A6F-BFA6-338ED94B075B}"/>
    <hyperlink ref="E44" r:id="rId181" display="http://www.usharbormaster.com/secure/auxview.cfm?recordid=40109" xr:uid="{B48077E5-1782-41FC-8737-4C8ECC2FE0A4}"/>
    <hyperlink ref="F44" r:id="rId182" display="http://maps.google.com/?output=embed&amp;q=44.03209444,-69.53482778" xr:uid="{D6336A15-3242-44F1-9DAF-FABE7F2DED17}"/>
    <hyperlink ref="G44" r:id="rId183" display="http://maps.google.com/?output=embed&amp;q=44.03209444,-69.53482778" xr:uid="{C07311D8-88E9-4DC9-B5A9-B43E3BB33A7C}"/>
    <hyperlink ref="P44" r:id="rId184" display="http://www.usharbormaster.com/secure/AuxAidReport_new.cfm?id=40109" xr:uid="{42C2420B-D64A-4E48-AFE0-F774B50DBE99}"/>
    <hyperlink ref="E45" r:id="rId185" display="http://www.usharbormaster.com/secure/auxview.cfm?recordid=36825" xr:uid="{C457021D-516F-4FF2-A074-378186C33C5A}"/>
    <hyperlink ref="F45" r:id="rId186" display="http://maps.google.com/?output=embed&amp;q=43.79667500,-69.95395833" xr:uid="{650DE572-5DBD-4FDA-B7E1-31CCDF704824}"/>
    <hyperlink ref="G45" r:id="rId187" display="http://maps.google.com/?output=embed&amp;q=43.79667500,-69.95395833" xr:uid="{17805964-BD18-4674-A518-F06D4239DD45}"/>
    <hyperlink ref="P45" r:id="rId188" display="http://www.usharbormaster.com/secure/AuxAidReport_new.cfm?id=36825" xr:uid="{C0C322AA-E072-4BDA-85FB-E61EE56B10C5}"/>
    <hyperlink ref="E46" r:id="rId189" display="http://www.usharbormaster.com/secure/auxview.cfm?recordid=25793" xr:uid="{8D182139-A21B-4AB9-BA7B-3E33A9BE2F3D}"/>
    <hyperlink ref="F46" r:id="rId190" display="http://maps.google.com/?output=embed&amp;q=43.15655000,-70.83094444" xr:uid="{2A7E13DF-79B5-4A31-B10D-7762AE65D9A4}"/>
    <hyperlink ref="G46" r:id="rId191" display="http://maps.google.com/?output=embed&amp;q=43.15655000,-70.83094444" xr:uid="{CBEE04DD-5AC7-44B7-87D1-1AE29AD0E424}"/>
    <hyperlink ref="P46" r:id="rId192" display="http://www.usharbormaster.com/secure/AuxAidReport_new.cfm?id=25793" xr:uid="{59F4CCA0-3410-49FB-861B-45B31A9B2232}"/>
    <hyperlink ref="E47" r:id="rId193" display="http://www.usharbormaster.com/secure/auxview.cfm?recordid=44771" xr:uid="{141A1D6A-693B-4BEA-A4F2-1971316B2E47}"/>
    <hyperlink ref="F47" r:id="rId194" display="http://maps.google.com/?output=embed&amp;q=43.85757500,-69.66427500" xr:uid="{E9F4449D-F594-4CA0-9710-0A997BD66D33}"/>
    <hyperlink ref="G47" r:id="rId195" display="http://maps.google.com/?output=embed&amp;q=43.85757500,-69.66427500" xr:uid="{6A0B309B-74CE-47C3-94FE-B2551350A9E0}"/>
    <hyperlink ref="P47" r:id="rId196" display="http://www.usharbormaster.com/secure/AuxAidReport_new.cfm?id=44771" xr:uid="{689AAF27-E441-4EB8-8A1C-F5868343492E}"/>
    <hyperlink ref="E48" r:id="rId197" display="http://www.usharbormaster.com/secure/auxview.cfm?recordid=44770" xr:uid="{06FD200F-5B0D-43B3-B45C-0A9A7E26D646}"/>
    <hyperlink ref="F48" r:id="rId198" display="http://maps.google.com/?output=embed&amp;q=43.85694722,-69.66428056" xr:uid="{BC6F9894-C230-4965-973D-DB6A3F57DDE9}"/>
    <hyperlink ref="G48" r:id="rId199" display="http://maps.google.com/?output=embed&amp;q=43.85694722,-69.66428056" xr:uid="{5ECCCF39-2A9C-4B68-9576-580B5BA38035}"/>
    <hyperlink ref="P48" r:id="rId200" display="http://www.usharbormaster.com/secure/AuxAidReport_new.cfm?id=44770" xr:uid="{8AA1772E-37FD-46C5-9B09-5DA6D3C47E90}"/>
    <hyperlink ref="E49" r:id="rId201" display="http://www.usharbormaster.com/secure/auxview.cfm?recordid=44722" xr:uid="{DCC403CF-B62F-46F9-925D-04F3CEE0C515}"/>
    <hyperlink ref="F49" r:id="rId202" display="http://maps.google.com/?output=embed&amp;q=42.95054972,-70.71471972" xr:uid="{9E241554-31F6-46CA-B240-650C66BEEFA3}"/>
    <hyperlink ref="G49" r:id="rId203" display="http://maps.google.com/?output=embed&amp;q=42.95054972,-70.71471972" xr:uid="{FE37D8DC-9FBD-4072-B6CF-47681E96D5CC}"/>
    <hyperlink ref="P49" r:id="rId204" display="http://www.usharbormaster.com/secure/AuxAidReport_new.cfm?id=44722" xr:uid="{34EF2ACF-C6EE-4712-9A75-6D63888E63AB}"/>
    <hyperlink ref="E50" r:id="rId205" display="http://www.usharbormaster.com/secure/auxview.cfm?recordid=36843" xr:uid="{B4907E2E-8FF6-442F-9C2A-BB192FC3DDFD}"/>
    <hyperlink ref="F50" r:id="rId206" display="http://maps.google.com/?output=embed&amp;q=43.49229167,-70.44044444" xr:uid="{18EC7BEF-18A3-47F5-9C13-CD8B50F10F1A}"/>
    <hyperlink ref="G50" r:id="rId207" display="http://maps.google.com/?output=embed&amp;q=43.49229167,-70.44044444" xr:uid="{E5F1F536-7EAE-4908-A374-FB93F09AF7D7}"/>
    <hyperlink ref="P50" r:id="rId208" display="http://www.usharbormaster.com/secure/AuxAidReport_new.cfm?id=36843" xr:uid="{2866E33D-384D-41E7-9AD5-23275E5B3837}"/>
    <hyperlink ref="E51" r:id="rId209" display="http://www.usharbormaster.com/secure/auxview.cfm?recordid=36844" xr:uid="{446C0D87-079C-4740-8D54-AD8F877D2687}"/>
    <hyperlink ref="F51" r:id="rId210" display="http://maps.google.com/?output=embed&amp;q=43.49247222,-70.44025000" xr:uid="{62D907CE-4675-40AD-A084-3B9AC157975E}"/>
    <hyperlink ref="G51" r:id="rId211" display="http://maps.google.com/?output=embed&amp;q=43.49247222,-70.44025000" xr:uid="{BF1D6624-980E-44EC-A45C-AD6833FDA537}"/>
    <hyperlink ref="P51" r:id="rId212" display="http://www.usharbormaster.com/secure/AuxAidReport_new.cfm?id=36844" xr:uid="{86263568-2B62-4025-823A-EB5EAAA65EEC}"/>
    <hyperlink ref="E52" r:id="rId213" display="http://www.usharbormaster.com/secure/auxview.cfm?recordid=36845" xr:uid="{5A014B2F-2C5A-4468-8497-84DCD1C17205}"/>
    <hyperlink ref="F52" r:id="rId214" display="http://maps.google.com/?output=embed&amp;q=43.49400000,-70.44472222" xr:uid="{3870F880-F2A4-4A00-A282-5B5C748FB276}"/>
    <hyperlink ref="G52" r:id="rId215" display="http://maps.google.com/?output=embed&amp;q=43.49400000,-70.44472222" xr:uid="{780190A6-1FFA-4833-9E9E-7B8BA0AE6814}"/>
    <hyperlink ref="P52" r:id="rId216" display="http://www.usharbormaster.com/secure/AuxAidReport_new.cfm?id=36845" xr:uid="{587F0D37-B63D-45E8-8761-DBDC21537546}"/>
    <hyperlink ref="E53" r:id="rId217" display="http://www.usharbormaster.com/secure/auxview.cfm?recordid=36846" xr:uid="{0EDE9A9D-6926-4343-941D-76C4E7DD71F3}"/>
    <hyperlink ref="F53" r:id="rId218" display="http://maps.google.com/?output=embed&amp;q=43.49408333,-70.44441667" xr:uid="{BE32B619-386C-439B-9A5F-6E0ED227DD60}"/>
    <hyperlink ref="G53" r:id="rId219" display="http://maps.google.com/?output=embed&amp;q=43.49408333,-70.44441667" xr:uid="{E65A028C-CFAB-435D-98EC-C2CFE2D1AD5C}"/>
    <hyperlink ref="P53" r:id="rId220" display="http://www.usharbormaster.com/secure/AuxAidReport_new.cfm?id=36846" xr:uid="{443D91EB-F616-465A-B686-923086E74737}"/>
    <hyperlink ref="E54" r:id="rId221" display="http://www.usharbormaster.com/secure/auxview.cfm?recordid=36847" xr:uid="{81984031-6463-42D8-AD25-38CFB3F2674D}"/>
    <hyperlink ref="F54" r:id="rId222" display="http://maps.google.com/?output=embed&amp;q=43.49300000,-70.44619444" xr:uid="{E3B2848C-D868-4ACF-AB7E-1F0C8664874E}"/>
    <hyperlink ref="G54" r:id="rId223" display="http://maps.google.com/?output=embed&amp;q=43.49300000,-70.44619444" xr:uid="{F29D49E6-AE68-4F84-8734-1F5F68A29271}"/>
    <hyperlink ref="P54" r:id="rId224" display="http://www.usharbormaster.com/secure/AuxAidReport_new.cfm?id=36847" xr:uid="{5D191C14-BECA-4DDC-9F69-CF3801A35AC2}"/>
    <hyperlink ref="E55" r:id="rId225" display="http://www.usharbormaster.com/secure/auxview.cfm?recordid=36848" xr:uid="{9EB1B641-904E-41B9-AA28-44FA64682002}"/>
    <hyperlink ref="F55" r:id="rId226" display="http://maps.google.com/?output=embed&amp;q=43.49302778,-70.44661111" xr:uid="{09844BFF-1010-4267-8638-93281B6D08EA}"/>
    <hyperlink ref="G55" r:id="rId227" display="http://maps.google.com/?output=embed&amp;q=43.49302778,-70.44661111" xr:uid="{52D74500-288E-468D-91BA-2CC2716AF3D1}"/>
    <hyperlink ref="P55" r:id="rId228" display="http://www.usharbormaster.com/secure/AuxAidReport_new.cfm?id=36848" xr:uid="{44F9BBD4-F1C5-41AE-9D8C-44D36912E099}"/>
    <hyperlink ref="E56" r:id="rId229" display="http://www.usharbormaster.com/secure/auxview.cfm?recordid=23597" xr:uid="{9B970A87-F592-4B12-AE89-FB61834D9B86}"/>
    <hyperlink ref="F56" r:id="rId230" display="http://maps.google.com/?output=embed&amp;q=43.64235167,-70.25980000" xr:uid="{3FA995D6-C7C0-4F09-BE1E-6151FB12D778}"/>
    <hyperlink ref="G56" r:id="rId231" display="http://maps.google.com/?output=embed&amp;q=43.64235167,-70.25980000" xr:uid="{D95B0609-7296-42BC-AE78-5588E6D0C4C1}"/>
    <hyperlink ref="P56" r:id="rId232" display="http://www.usharbormaster.com/secure/AuxAidReport_new.cfm?id=23597" xr:uid="{A9512DC9-5FE4-4760-B30B-CBD5BF534C22}"/>
    <hyperlink ref="E57" r:id="rId233" display="http://www.usharbormaster.com/secure/auxview.cfm?recordid=32396" xr:uid="{ED634AF0-45A9-443B-92EF-4A51C2462EAC}"/>
    <hyperlink ref="F57" r:id="rId234" display="http://maps.google.com/?output=embed&amp;q=43.86126667,-69.56100000" xr:uid="{FF09D887-C30E-4A65-910C-3BC367608B5A}"/>
    <hyperlink ref="G57" r:id="rId235" display="http://maps.google.com/?output=embed&amp;q=43.86126667,-69.56100000" xr:uid="{C51DB5A0-4353-4C15-8024-99F8DF5CF6CE}"/>
    <hyperlink ref="P57" r:id="rId236" display="http://www.usharbormaster.com/secure/AuxAidReport_new.cfm?id=32396" xr:uid="{7C1AF4B6-16BA-4916-AF3A-F30441FA0942}"/>
    <hyperlink ref="E58" r:id="rId237" display="http://www.usharbormaster.com/secure/auxview.cfm?recordid=30845" xr:uid="{873CE23A-DFA4-4991-9288-30BF43A17B27}"/>
    <hyperlink ref="F58" r:id="rId238" display="http://maps.google.com/?output=embed&amp;q=43.85373333,-69.72898056" xr:uid="{EFA1BE54-9DAB-4767-A4CE-78A7F014FC2C}"/>
    <hyperlink ref="G58" r:id="rId239" display="http://maps.google.com/?output=embed&amp;q=43.85373333,-69.72898056" xr:uid="{3B2CCF24-D56D-4B60-8C47-4905B996C925}"/>
    <hyperlink ref="P58" r:id="rId240" display="http://www.usharbormaster.com/secure/AuxAidReport_new.cfm?id=30845" xr:uid="{B94351B7-4A9F-40AA-84FF-EAD2ED0D5E51}"/>
    <hyperlink ref="E59" r:id="rId241" display="http://www.usharbormaster.com/secure/auxview.cfm?recordid=31066" xr:uid="{2231C608-2747-494E-83BB-967F0A2A05D5}"/>
    <hyperlink ref="F59" r:id="rId242" display="http://maps.google.com/?output=embed&amp;q=43.81136944,-69.74578611" xr:uid="{332358C0-D9CD-4768-B9E0-27587977E5CF}"/>
    <hyperlink ref="G59" r:id="rId243" display="http://maps.google.com/?output=embed&amp;q=43.81136944,-69.74578611" xr:uid="{5F370F99-DDD9-41FC-ADC8-0F11475C9258}"/>
    <hyperlink ref="P59" r:id="rId244" display="http://www.usharbormaster.com/secure/AuxAidReport_new.cfm?id=31066" xr:uid="{8905E85F-5334-4638-AE60-C94B9AE6647C}"/>
    <hyperlink ref="E60" r:id="rId245" display="http://www.usharbormaster.com/secure/auxview.cfm?recordid=31067" xr:uid="{9D53F661-A603-4289-8124-3898BEE6FDD7}"/>
    <hyperlink ref="F60" r:id="rId246" display="http://maps.google.com/?output=embed&amp;q=43.80952778,-69.74655556" xr:uid="{2B284DC9-9271-4B97-8011-B097AF3FC9E6}"/>
    <hyperlink ref="G60" r:id="rId247" display="http://maps.google.com/?output=embed&amp;q=43.80952778,-69.74655556" xr:uid="{8410F79F-158E-4564-82BE-7FEC8DB3012A}"/>
    <hyperlink ref="P60" r:id="rId248" display="http://www.usharbormaster.com/secure/AuxAidReport_new.cfm?id=31067" xr:uid="{6CACDD1E-B656-4C66-9F22-D829E69C2377}"/>
    <hyperlink ref="E61" r:id="rId249" display="http://www.usharbormaster.com/secure/auxview.cfm?recordid=31068" xr:uid="{14E2CBA9-4336-4CF8-B8FE-43A3ABB1B7EC}"/>
    <hyperlink ref="F61" r:id="rId250" display="http://maps.google.com/?output=embed&amp;q=43.83958333,-69.71347222" xr:uid="{89C40247-D719-47D1-A9E8-020C0570515B}"/>
    <hyperlink ref="G61" r:id="rId251" display="http://maps.google.com/?output=embed&amp;q=43.83958333,-69.71347222" xr:uid="{D5CE8A57-94CF-40FF-B256-463091326889}"/>
    <hyperlink ref="P61" r:id="rId252" display="http://www.usharbormaster.com/secure/AuxAidReport_new.cfm?id=31068" xr:uid="{2DC5672C-4B6B-4C2E-91F5-96A1EBEFB494}"/>
    <hyperlink ref="E62" r:id="rId253" display="http://www.usharbormaster.com/secure/auxview.cfm?recordid=31069" xr:uid="{0D3D2680-0CAB-4DD9-9A01-A3684B3CCCF6}"/>
    <hyperlink ref="F62" r:id="rId254" display="http://maps.google.com/?output=embed&amp;q=43.82781389,-69.70643056" xr:uid="{4C9EAAE7-EBC5-4B4A-9C65-8A73D6EE211B}"/>
    <hyperlink ref="G62" r:id="rId255" display="http://maps.google.com/?output=embed&amp;q=43.82781389,-69.70643056" xr:uid="{0A28DC65-5E82-4806-BF0D-4926FDBF7172}"/>
    <hyperlink ref="P62" r:id="rId256" display="http://www.usharbormaster.com/secure/AuxAidReport_new.cfm?id=31069" xr:uid="{0B2A243C-32A0-43B2-A407-6475BD71B2C6}"/>
    <hyperlink ref="E63" r:id="rId257" display="http://www.usharbormaster.com/secure/auxview.cfm?recordid=31070" xr:uid="{9404AB5C-F6CF-4BA0-B0B5-754DD10218A8}"/>
    <hyperlink ref="F63" r:id="rId258" display="http://maps.google.com/?output=embed&amp;q=43.82322778,-69.70573611" xr:uid="{D90E6249-ADD9-484D-980D-B8182D61CEA5}"/>
    <hyperlink ref="G63" r:id="rId259" display="http://maps.google.com/?output=embed&amp;q=43.82322778,-69.70573611" xr:uid="{97BE3F3E-2A16-40E2-883A-62B0A7ABBF9B}"/>
    <hyperlink ref="P63" r:id="rId260" display="http://www.usharbormaster.com/secure/AuxAidReport_new.cfm?id=31070" xr:uid="{4A96932D-9289-443F-8225-04FC8B5D2F27}"/>
    <hyperlink ref="E64" r:id="rId261" display="http://www.usharbormaster.com/secure/auxview.cfm?recordid=31071" xr:uid="{E53D3AE3-3476-4A33-99FA-E483C103C086}"/>
    <hyperlink ref="F64" r:id="rId262" display="http://maps.google.com/?output=embed&amp;q=43.81926389,-69.71020833" xr:uid="{247280C0-93B5-4427-A5E0-5DD7CF3A85A7}"/>
    <hyperlink ref="G64" r:id="rId263" display="http://maps.google.com/?output=embed&amp;q=43.81926389,-69.71020833" xr:uid="{221CD1B3-16AD-4F9F-A079-5DE1F2D03769}"/>
    <hyperlink ref="P64" r:id="rId264" display="http://www.usharbormaster.com/secure/AuxAidReport_new.cfm?id=31071" xr:uid="{0C7DCEE1-A42A-488D-8C87-0FCF5284A4AC}"/>
    <hyperlink ref="E65" r:id="rId265" display="http://www.usharbormaster.com/secure/auxview.cfm?recordid=31072" xr:uid="{3BB43F5C-377C-4666-8B07-B774C1B1AE04}"/>
    <hyperlink ref="F65" r:id="rId266" display="http://maps.google.com/?output=embed&amp;q=43.80705833,-69.71856389" xr:uid="{ABEA2F2E-95CF-4BFD-BD47-D647889D0726}"/>
    <hyperlink ref="G65" r:id="rId267" display="http://maps.google.com/?output=embed&amp;q=43.80705833,-69.71856389" xr:uid="{34BD154E-8E4C-4BCB-8E3D-5428FA2F8F36}"/>
    <hyperlink ref="P65" r:id="rId268" display="http://www.usharbormaster.com/secure/AuxAidReport_new.cfm?id=31072" xr:uid="{E0B1BE93-5608-47F4-A41B-D14A661DB425}"/>
    <hyperlink ref="E66" r:id="rId269" display="http://www.usharbormaster.com/secure/auxview.cfm?recordid=44620" xr:uid="{1A58CCF3-0C44-4F5B-95EE-AC5957505467}"/>
    <hyperlink ref="F66" r:id="rId270" display="http://maps.google.com/?output=embed&amp;q=43.34472222,-70.48194444" xr:uid="{449C93E1-2E48-4B52-B4E0-8A5A1AE113F1}"/>
    <hyperlink ref="G66" r:id="rId271" display="http://maps.google.com/?output=embed&amp;q=43.34472222,-70.48194444" xr:uid="{0355E3AA-6759-4CDF-8707-B05B7C15CDFF}"/>
    <hyperlink ref="P66" r:id="rId272" display="http://www.usharbormaster.com/secure/AuxAidReport_new.cfm?id=44620" xr:uid="{911FAA01-A1AE-4AA4-8843-FA6E67C0FDD0}"/>
    <hyperlink ref="E67" r:id="rId273" display="http://www.usharbormaster.com/secure/auxview.cfm?recordid=43988" xr:uid="{A334E24F-1017-4728-9D05-0A3567A67CC0}"/>
    <hyperlink ref="F67" r:id="rId274" display="http://maps.google.com/?output=embed&amp;q=43.80249278,-70.04369889" xr:uid="{03456B73-395C-4EDE-B886-A50C4E4D0E38}"/>
    <hyperlink ref="G67" r:id="rId275" display="http://maps.google.com/?output=embed&amp;q=43.80249278,-70.04369889" xr:uid="{9E31DAD9-DB3C-4079-8963-A67FD81D5A68}"/>
    <hyperlink ref="P67" r:id="rId276" display="http://www.usharbormaster.com/secure/AuxAidReport_new.cfm?id=43988" xr:uid="{409EBC05-8802-466D-AD48-4221FC9E1CF6}"/>
    <hyperlink ref="E68" r:id="rId277" display="http://www.usharbormaster.com/secure/auxview.cfm?recordid=42697" xr:uid="{A20F6069-7211-4FD1-B815-04C4A1B93C0D}"/>
    <hyperlink ref="F68" r:id="rId278" display="http://maps.google.com/?output=embed&amp;q=43.76606667,-69.94751667" xr:uid="{00B78969-A5DB-42D0-A413-DACB1C5212AF}"/>
    <hyperlink ref="G68" r:id="rId279" display="http://maps.google.com/?output=embed&amp;q=43.76606667,-69.94751667" xr:uid="{DA900D63-151C-445E-9A53-9F0B90E19ACF}"/>
    <hyperlink ref="P68" r:id="rId280" display="http://www.usharbormaster.com/secure/AuxAidReport_new.cfm?id=42697" xr:uid="{39BA52F8-A35D-4225-8C8D-8141194D7BAA}"/>
    <hyperlink ref="E69" r:id="rId281" display="http://www.usharbormaster.com/secure/auxview.cfm?recordid=28311" xr:uid="{922B9C35-25E8-4B8E-BD5E-257B757DE836}"/>
    <hyperlink ref="F69" r:id="rId282" display="http://maps.google.com/?output=embed&amp;q=43.72331667,-70.19855000" xr:uid="{C6AED780-9475-4942-AAA0-E859C8056BF0}"/>
    <hyperlink ref="G69" r:id="rId283" display="http://maps.google.com/?output=embed&amp;q=43.72331667,-70.19855000" xr:uid="{DFE6324B-3AA6-4C7C-8515-D91317BA4D08}"/>
    <hyperlink ref="P69" r:id="rId284" display="http://www.usharbormaster.com/secure/AuxAidReport_new.cfm?id=28311" xr:uid="{8F504946-CAF2-4CEF-AECA-3CC4B6043553}"/>
    <hyperlink ref="E70" r:id="rId285" display="http://www.usharbormaster.com/secure/auxview.cfm?recordid=28310" xr:uid="{C004ED64-2288-40C0-8B6E-7A8A63810533}"/>
    <hyperlink ref="F70" r:id="rId286" display="http://maps.google.com/?output=embed&amp;q=43.72380000,-70.19803333" xr:uid="{2DC9D7D0-10A9-425F-A3C1-5DBA2F6E6D9B}"/>
    <hyperlink ref="G70" r:id="rId287" display="http://maps.google.com/?output=embed&amp;q=43.72380000,-70.19803333" xr:uid="{D63BFFC2-C249-4F9E-9DD3-2AFF3EEA9FF5}"/>
    <hyperlink ref="P70" r:id="rId288" display="http://www.usharbormaster.com/secure/AuxAidReport_new.cfm?id=28310" xr:uid="{9D2C7E9B-71B1-4568-BD05-3BEE8F6CC1FB}"/>
    <hyperlink ref="E71" r:id="rId289" display="http://www.usharbormaster.com/secure/auxview.cfm?recordid=44019" xr:uid="{D0DCABB9-D8B0-45C6-A494-E6FDB8466075}"/>
    <hyperlink ref="F71" r:id="rId290" display="http://maps.google.com/?output=embed&amp;q=43.86391667,-69.67698333" xr:uid="{B127437C-5F9A-4656-8DAD-905CFE82F2AB}"/>
    <hyperlink ref="G71" r:id="rId291" display="http://maps.google.com/?output=embed&amp;q=43.86391667,-69.67698333" xr:uid="{02FB0282-9DC4-4B67-844A-765A5708355E}"/>
    <hyperlink ref="P71" r:id="rId292" display="http://www.usharbormaster.com/secure/AuxAidReport_new.cfm?id=44019" xr:uid="{7695E6FC-15C0-48EC-8129-828E24157549}"/>
    <hyperlink ref="E72" r:id="rId293" display="http://www.usharbormaster.com/secure/auxview.cfm?recordid=44020" xr:uid="{845A5178-BCA0-419C-B7ED-7BE36A46C889}"/>
    <hyperlink ref="F72" r:id="rId294" display="http://maps.google.com/?output=embed&amp;q=43.86346667,-69.67731667" xr:uid="{282C4AD4-EBE9-4088-AEE2-1A4EE4903FFA}"/>
    <hyperlink ref="G72" r:id="rId295" display="http://maps.google.com/?output=embed&amp;q=43.86346667,-69.67731667" xr:uid="{32709D87-A2EC-4510-B2DB-2B3AAA600C2C}"/>
    <hyperlink ref="P72" r:id="rId296" display="http://www.usharbormaster.com/secure/AuxAidReport_new.cfm?id=44020" xr:uid="{F9985017-132B-4987-8AA7-511040F2956C}"/>
    <hyperlink ref="E73" r:id="rId297" display="http://www.usharbormaster.com/secure/auxview.cfm?recordid=44021" xr:uid="{F15591BF-244E-43E6-99C2-AB66A00C2F5C}"/>
    <hyperlink ref="F73" r:id="rId298" display="http://maps.google.com/?output=embed&amp;q=43.84896667,-69.67876667" xr:uid="{017E137C-9713-42CD-9029-26573C028B1A}"/>
    <hyperlink ref="G73" r:id="rId299" display="http://maps.google.com/?output=embed&amp;q=43.84896667,-69.67876667" xr:uid="{F0028663-9F8C-41E1-9BDB-A9A8ADA63FF1}"/>
    <hyperlink ref="P73" r:id="rId300" display="http://www.usharbormaster.com/secure/AuxAidReport_new.cfm?id=44021" xr:uid="{A4888B54-71EC-4766-917F-E3A130CD4E55}"/>
    <hyperlink ref="E74" r:id="rId301" display="http://www.usharbormaster.com/secure/auxview.cfm?recordid=44022" xr:uid="{E9D96419-51E4-4702-9034-CDB699E427E2}"/>
    <hyperlink ref="F74" r:id="rId302" display="http://maps.google.com/?output=embed&amp;q=43.86558333,-69.67946667" xr:uid="{DCD4BE21-E33A-42A7-AC2F-892B3D9BADB4}"/>
    <hyperlink ref="G74" r:id="rId303" display="http://maps.google.com/?output=embed&amp;q=43.86558333,-69.67946667" xr:uid="{656C4FB2-2B8D-44A6-B2CB-97A5CC012641}"/>
    <hyperlink ref="P74" r:id="rId304" display="http://www.usharbormaster.com/secure/AuxAidReport_new.cfm?id=44022" xr:uid="{491D4B4E-DEFA-4858-95EA-0975F3AA1677}"/>
    <hyperlink ref="E75" r:id="rId305" display="http://www.usharbormaster.com/secure/auxview.cfm?recordid=30375" xr:uid="{C329EFFE-BB24-46CF-99E9-001011824A73}"/>
    <hyperlink ref="F75" r:id="rId306" display="http://maps.google.com/?output=embed&amp;q=43.70826111,-70.15868611" xr:uid="{3B86AFE1-A796-4961-8810-DF0FD0885130}"/>
    <hyperlink ref="G75" r:id="rId307" display="http://maps.google.com/?output=embed&amp;q=43.70826111,-70.15868611" xr:uid="{FC2CA6DD-D299-420E-A9FE-BCD5635AA199}"/>
    <hyperlink ref="P75" r:id="rId308" display="http://www.usharbormaster.com/secure/AuxAidReport_new.cfm?id=30375" xr:uid="{8A7A30ED-3FF7-4114-B96A-5A8159071B2A}"/>
    <hyperlink ref="E76" r:id="rId309" display="http://www.usharbormaster.com/secure/auxview.cfm?recordid=30376" xr:uid="{D45DCC2E-7B6E-4FEA-A599-2B8E7032907A}"/>
    <hyperlink ref="F76" r:id="rId310" display="http://maps.google.com/?output=embed&amp;q=43.70792778,-70.15865000" xr:uid="{FBF08684-0CD0-4F64-A1DB-6E0D4A30DF4D}"/>
    <hyperlink ref="G76" r:id="rId311" display="http://maps.google.com/?output=embed&amp;q=43.70792778,-70.15865000" xr:uid="{54655FE0-0D47-44A0-91EC-797855CA7266}"/>
    <hyperlink ref="P76" r:id="rId312" display="http://www.usharbormaster.com/secure/AuxAidReport_new.cfm?id=30376" xr:uid="{73D3F178-8F50-48B3-8809-1CEB3203F40A}"/>
    <hyperlink ref="E77" r:id="rId313" display="http://www.usharbormaster.com/secure/auxview.cfm?recordid=30377" xr:uid="{46AFE2D0-C329-4A85-993F-1A7104BFE004}"/>
    <hyperlink ref="F77" r:id="rId314" display="http://maps.google.com/?output=embed&amp;q=43.70813889,-70.15634722" xr:uid="{C792A883-6973-4684-8FC4-56D60FB5A78B}"/>
    <hyperlink ref="G77" r:id="rId315" display="http://maps.google.com/?output=embed&amp;q=43.70813889,-70.15634722" xr:uid="{2FDE659D-9665-4EB5-93A6-9D6BD76E0406}"/>
    <hyperlink ref="P77" r:id="rId316" display="http://www.usharbormaster.com/secure/AuxAidReport_new.cfm?id=30377" xr:uid="{ADAF9C15-B935-4E69-8343-2C7A711C1FD8}"/>
    <hyperlink ref="E78" r:id="rId317" display="http://www.usharbormaster.com/secure/auxview.cfm?recordid=30378" xr:uid="{96032491-968A-4C37-AD36-F44B504FFA7C}"/>
    <hyperlink ref="F78" r:id="rId318" display="http://maps.google.com/?output=embed&amp;q=43.70779444,-70.15634444" xr:uid="{7B726C22-4A13-421F-A71F-E95576AA1D97}"/>
    <hyperlink ref="G78" r:id="rId319" display="http://maps.google.com/?output=embed&amp;q=43.70779444,-70.15634444" xr:uid="{2E80E0AB-6B23-4178-8305-B1F4223F50EC}"/>
    <hyperlink ref="P78" r:id="rId320" display="http://www.usharbormaster.com/secure/AuxAidReport_new.cfm?id=30378" xr:uid="{A4000672-E6B4-4D67-A8C3-1EE8B2217D99}"/>
    <hyperlink ref="E79" r:id="rId321" display="http://www.usharbormaster.com/secure/auxview.cfm?recordid=44487" xr:uid="{6E2F1485-7DF0-4951-83FE-25C2D1E8AC94}"/>
    <hyperlink ref="F79" r:id="rId322" display="http://maps.google.com/?output=embed&amp;q=43.70808333,-70.15733889" xr:uid="{53C7E35F-9E85-4DD2-A5CA-66268D62CFA1}"/>
    <hyperlink ref="G79" r:id="rId323" display="http://maps.google.com/?output=embed&amp;q=43.70808333,-70.15733889" xr:uid="{6C2925A2-E874-433D-A430-C34FE2A79B5D}"/>
    <hyperlink ref="P79" r:id="rId324" display="http://www.usharbormaster.com/secure/AuxAidReport_new.cfm?id=44487" xr:uid="{F33DDED8-9BEA-4BE3-89EB-ADB0F6C9F109}"/>
    <hyperlink ref="E80" r:id="rId325" display="http://www.usharbormaster.com/secure/auxview.cfm?recordid=32332" xr:uid="{9D0B02BA-5489-4810-B234-9DADC570232D}"/>
    <hyperlink ref="F80" r:id="rId326" display="http://maps.google.com/?output=embed&amp;q=43.82519444,-69.58336111" xr:uid="{7CB2E4CE-313E-4EF6-B00C-706D38BA3219}"/>
    <hyperlink ref="G80" r:id="rId327" display="http://maps.google.com/?output=embed&amp;q=43.82519444,-69.58336111" xr:uid="{B388F5C8-1339-48C1-9972-D3A985A3394D}"/>
    <hyperlink ref="P80" r:id="rId328" display="http://www.usharbormaster.com/secure/AuxAidReport_new.cfm?id=32332" xr:uid="{AB71462E-F236-4878-86CB-96BD516322E4}"/>
    <hyperlink ref="E81" r:id="rId329" display="http://www.usharbormaster.com/secure/auxview.cfm?recordid=36911" xr:uid="{FE67E866-1EE7-4794-92DC-89D46C2410F1}"/>
    <hyperlink ref="F81" r:id="rId330" display="http://maps.google.com/?output=embed&amp;q=43.40150000,-70.39900000" xr:uid="{35A47400-AB38-4563-86F6-E6FCF00E6141}"/>
    <hyperlink ref="G81" r:id="rId331" display="http://maps.google.com/?output=embed&amp;q=43.40150000,-70.39900000" xr:uid="{5325B19D-4430-4BD8-B568-305CA5AFEA16}"/>
    <hyperlink ref="P81" r:id="rId332" display="http://www.usharbormaster.com/secure/AuxAidReport_new.cfm?id=36911" xr:uid="{4588C271-3BB8-4ED2-8468-7681F0181FE0}"/>
    <hyperlink ref="E82" r:id="rId333" display="http://www.usharbormaster.com/secure/auxview.cfm?recordid=32394" xr:uid="{D8DA4E61-0AFD-4091-926E-8365C420E969}"/>
    <hyperlink ref="F82" r:id="rId334" display="http://maps.google.com/?output=embed&amp;q=43.83588333,-69.68011667" xr:uid="{D5B9A1C0-B9A7-4C97-80B9-267EDFAC971B}"/>
    <hyperlink ref="G82" r:id="rId335" display="http://maps.google.com/?output=embed&amp;q=43.83588333,-69.68011667" xr:uid="{4E626CF5-880B-425F-A557-89C6B6EE605B}"/>
    <hyperlink ref="P82" r:id="rId336" display="http://www.usharbormaster.com/secure/AuxAidReport_new.cfm?id=32394" xr:uid="{85F5502F-0221-4FCB-B154-07201673D188}"/>
    <hyperlink ref="E83" r:id="rId337" display="http://www.usharbormaster.com/secure/auxview.cfm?recordid=23602" xr:uid="{9A3D3D2D-FC44-4E56-93B5-B66DABF6FE7C}"/>
    <hyperlink ref="F83" r:id="rId338" display="http://maps.google.com/?output=embed&amp;q=43.84852500,-69.63050000" xr:uid="{E2E38E32-DABE-4F66-9C28-6054AC16F7EF}"/>
    <hyperlink ref="G83" r:id="rId339" display="http://maps.google.com/?output=embed&amp;q=43.84852500,-69.63050000" xr:uid="{49630090-0144-46CA-BB96-0BDC01F4A081}"/>
    <hyperlink ref="P83" r:id="rId340" display="http://www.usharbormaster.com/secure/AuxAidReport_new.cfm?id=23602" xr:uid="{7A48F9E9-B6CB-42F5-90DD-96BA37F19CE5}"/>
    <hyperlink ref="E84" r:id="rId341" display="http://www.usharbormaster.com/secure/auxview.cfm?recordid=29994" xr:uid="{8878E7C9-104F-4AC5-BAAF-21CEA2436890}"/>
    <hyperlink ref="F84" r:id="rId342" display="http://maps.google.com/?output=embed&amp;q=43.84788333,-69.62850000" xr:uid="{E220BF0E-71CF-49A8-8749-B99D5CCFEF11}"/>
    <hyperlink ref="G84" r:id="rId343" display="http://maps.google.com/?output=embed&amp;q=43.84788333,-69.62850000" xr:uid="{3A56DA4E-63EE-4B8E-AD9D-E47265FC3D90}"/>
    <hyperlink ref="P84" r:id="rId344" display="http://www.usharbormaster.com/secure/AuxAidReport_new.cfm?id=29994" xr:uid="{129CF039-AA43-4127-9933-E918122BF17D}"/>
    <hyperlink ref="E85" r:id="rId345" display="http://www.usharbormaster.com/secure/auxview.cfm?recordid=28902" xr:uid="{D990A3B1-6DE9-461B-A6F7-DEF26632B85D}"/>
    <hyperlink ref="F85" r:id="rId346" display="http://maps.google.com/?output=embed&amp;q=43.82723333,-70.01580000" xr:uid="{34A0FB7C-0243-49B4-BC3B-8C2AD4340764}"/>
    <hyperlink ref="G85" r:id="rId347" display="http://maps.google.com/?output=embed&amp;q=43.82723333,-70.01580000" xr:uid="{A6FA1620-285F-4C00-8A4D-63D9D8926398}"/>
    <hyperlink ref="P85" r:id="rId348" display="http://www.usharbormaster.com/secure/AuxAidReport_new.cfm?id=28902" xr:uid="{BE984473-8091-47A3-A97C-E27512DA629A}"/>
    <hyperlink ref="E86" r:id="rId349" display="http://www.usharbormaster.com/secure/auxview.cfm?recordid=28903" xr:uid="{312FA9BD-AEF6-4700-AB46-8B614C1A7B8F}"/>
    <hyperlink ref="F86" r:id="rId350" display="http://maps.google.com/?output=embed&amp;q=43.82745000,-70.01555000" xr:uid="{0B362172-F9DB-4C17-973A-00E658118CA4}"/>
    <hyperlink ref="G86" r:id="rId351" display="http://maps.google.com/?output=embed&amp;q=43.82745000,-70.01555000" xr:uid="{82973FC0-8B30-4688-890F-64344B7FD61F}"/>
    <hyperlink ref="P86" r:id="rId352" display="http://www.usharbormaster.com/secure/AuxAidReport_new.cfm?id=28903" xr:uid="{E7B4A73C-600B-4675-93CD-81B0293FC062}"/>
    <hyperlink ref="E87" r:id="rId353" display="http://www.usharbormaster.com/secure/auxview.cfm?recordid=28900" xr:uid="{E3B98717-CCA7-4ABA-8580-EC31D8779E34}"/>
    <hyperlink ref="F87" r:id="rId354" display="http://maps.google.com/?output=embed&amp;q=43.82765000,-70.01623333" xr:uid="{D1D535B9-200E-4BEF-A8F7-E427DBFBB03D}"/>
    <hyperlink ref="G87" r:id="rId355" display="http://maps.google.com/?output=embed&amp;q=43.82765000,-70.01623333" xr:uid="{5AA2AE8E-FC71-4F5E-B5C4-BD2B06E1CCB8}"/>
    <hyperlink ref="P87" r:id="rId356" display="http://www.usharbormaster.com/secure/AuxAidReport_new.cfm?id=28900" xr:uid="{344A5499-DA9E-428C-B3AC-39DC8D3AA7EE}"/>
    <hyperlink ref="E88" r:id="rId357" display="http://www.usharbormaster.com/secure/auxview.cfm?recordid=28901" xr:uid="{7D847F88-2653-4682-AC4A-E7DDE2469EAB}"/>
    <hyperlink ref="F88" r:id="rId358" display="http://maps.google.com/?output=embed&amp;q=43.82783333,-70.01606667" xr:uid="{19A717FB-6937-4B67-B90E-D1F085B00A44}"/>
    <hyperlink ref="G88" r:id="rId359" display="http://maps.google.com/?output=embed&amp;q=43.82783333,-70.01606667" xr:uid="{A091475A-C6A4-453E-8E67-94E2D00CC206}"/>
    <hyperlink ref="P88" r:id="rId360" display="http://www.usharbormaster.com/secure/AuxAidReport_new.cfm?id=28901" xr:uid="{66A44CCF-2E2E-4314-98DD-3DB2F718B301}"/>
    <hyperlink ref="E89" r:id="rId361" display="http://www.usharbormaster.com/secure/auxview.cfm?recordid=42623" xr:uid="{B837850A-34DB-46DC-A35B-8B6D38CD318F}"/>
    <hyperlink ref="F89" r:id="rId362" display="http://maps.google.com/?output=embed&amp;q=43.83747778,-70.02151944" xr:uid="{1B544E36-00C1-49F5-948F-3724DC8996D9}"/>
    <hyperlink ref="G89" r:id="rId363" display="http://maps.google.com/?output=embed&amp;q=43.83747778,-70.02151944" xr:uid="{AB448D8D-D881-4169-9BD9-4D657B390B7E}"/>
    <hyperlink ref="P89" r:id="rId364" display="http://www.usharbormaster.com/secure/AuxAidReport_new.cfm?id=42623" xr:uid="{D2AAC949-C842-4904-9441-C9ED57FB76D3}"/>
    <hyperlink ref="E90" r:id="rId365" display="http://www.usharbormaster.com/secure/auxview.cfm?recordid=42626" xr:uid="{3EF18B29-21C2-4598-B7CB-7D6FD15C42C7}"/>
    <hyperlink ref="F90" r:id="rId366" display="http://maps.google.com/?output=embed&amp;q=43.83863889,-70.02361111" xr:uid="{D5B82297-45FC-4EAD-B9CF-9BC7A90EE2F5}"/>
    <hyperlink ref="G90" r:id="rId367" display="http://maps.google.com/?output=embed&amp;q=43.83863889,-70.02361111" xr:uid="{EB4B755F-32C6-4FF9-BAE6-5C608AAED884}"/>
    <hyperlink ref="P90" r:id="rId368" display="http://www.usharbormaster.com/secure/AuxAidReport_new.cfm?id=42626" xr:uid="{2091CEE8-4AA0-4C62-8928-FF41CC1192D6}"/>
    <hyperlink ref="E91" r:id="rId369" display="http://www.usharbormaster.com/secure/auxview.cfm?recordid=42624" xr:uid="{E05C4B5F-5D7F-4478-9ECB-A182FB6923EE}"/>
    <hyperlink ref="F91" r:id="rId370" display="http://maps.google.com/?output=embed&amp;q=43.83247500,-70.02697222" xr:uid="{C8EBBAD6-D66A-44AF-A491-B4E427DEC1AD}"/>
    <hyperlink ref="G91" r:id="rId371" display="http://maps.google.com/?output=embed&amp;q=43.83247500,-70.02697222" xr:uid="{FBC01911-27C4-4C91-BEEA-C9DDA56711C3}"/>
    <hyperlink ref="P91" r:id="rId372" display="http://www.usharbormaster.com/secure/AuxAidReport_new.cfm?id=42624" xr:uid="{E0CA28B9-E163-4598-BBD9-FF5FC66E053C}"/>
    <hyperlink ref="E92" r:id="rId373" display="http://www.usharbormaster.com/secure/auxview.cfm?recordid=42625" xr:uid="{3AFA1561-B26D-4E09-917A-7D95F360A998}"/>
    <hyperlink ref="F92" r:id="rId374" display="http://maps.google.com/?output=embed&amp;q=43.83347222,-70.02877778" xr:uid="{819EEDCF-9543-47B2-AA34-3BDE84DB2CFA}"/>
    <hyperlink ref="G92" r:id="rId375" display="http://maps.google.com/?output=embed&amp;q=43.83347222,-70.02877778" xr:uid="{ACF9690F-6A23-4D59-87E9-68311B4C482E}"/>
    <hyperlink ref="P92" r:id="rId376" display="http://www.usharbormaster.com/secure/AuxAidReport_new.cfm?id=42625" xr:uid="{8FA84048-64C7-4E33-BD86-A6C3DFEC3202}"/>
    <hyperlink ref="E93" r:id="rId377" display="http://www.usharbormaster.com/secure/auxview.cfm?recordid=28329" xr:uid="{B5EB56CF-9CDA-46B4-9711-10529675ACC4}"/>
    <hyperlink ref="F93" r:id="rId378" display="http://maps.google.com/?output=embed&amp;q=43.98283056,-69.85472222" xr:uid="{D7286131-6351-41C1-AF01-9F62DF5DCEC8}"/>
    <hyperlink ref="G93" r:id="rId379" display="http://maps.google.com/?output=embed&amp;q=43.98283056,-69.85472222" xr:uid="{A921F965-911B-4823-88AD-18EC5406B2D4}"/>
    <hyperlink ref="P93" r:id="rId380" display="http://www.usharbormaster.com/secure/AuxAidReport_new.cfm?id=28329" xr:uid="{393AB403-3C8E-40D3-AA2F-4B9BDD847082}"/>
    <hyperlink ref="E94" r:id="rId381" display="http://www.usharbormaster.com/secure/auxview.cfm?recordid=28332" xr:uid="{22ABF310-A548-4EBC-8D3B-79BC57AE5F21}"/>
    <hyperlink ref="F94" r:id="rId382" display="http://maps.google.com/?output=embed&amp;q=43.98119722,-69.87094444" xr:uid="{D498DFD0-2C20-41E6-B0B3-CFA4F1A678E6}"/>
    <hyperlink ref="G94" r:id="rId383" display="http://maps.google.com/?output=embed&amp;q=43.98119722,-69.87094444" xr:uid="{B7149B13-F09D-4CB7-8481-27AAA776B509}"/>
    <hyperlink ref="P94" r:id="rId384" display="http://www.usharbormaster.com/secure/AuxAidReport_new.cfm?id=28332" xr:uid="{F04328BB-2742-4E08-9302-5EFC3458EE28}"/>
    <hyperlink ref="E95" r:id="rId385" display="http://www.usharbormaster.com/secure/auxview.cfm?recordid=28387" xr:uid="{7F8D1FC0-F7BE-4B31-B960-016C7D0FACF9}"/>
    <hyperlink ref="F95" r:id="rId386" display="http://maps.google.com/?output=embed&amp;q=43.98465000,-69.87548333" xr:uid="{7883EF97-2835-48CF-B490-FA6825A20D6B}"/>
    <hyperlink ref="G95" r:id="rId387" display="http://maps.google.com/?output=embed&amp;q=43.98465000,-69.87548333" xr:uid="{345C61E5-508E-4E8F-9D69-DF7DB04566C3}"/>
    <hyperlink ref="P95" r:id="rId388" display="http://www.usharbormaster.com/secure/AuxAidReport_new.cfm?id=28387" xr:uid="{D7D58CF8-A11E-4D5E-B0EF-0F1A6EB4B3A1}"/>
    <hyperlink ref="E96" r:id="rId389" display="http://www.usharbormaster.com/secure/auxview.cfm?recordid=28334" xr:uid="{BCE366CD-9E24-49CC-8095-4B34A9EE4882}"/>
    <hyperlink ref="F96" r:id="rId390" display="http://maps.google.com/?output=embed&amp;q=43.98483333,-69.87603333" xr:uid="{2030FEFB-FF0B-4F21-A8DF-33EFC24C196B}"/>
    <hyperlink ref="G96" r:id="rId391" display="http://maps.google.com/?output=embed&amp;q=43.98483333,-69.87603333" xr:uid="{9136FEFB-CA48-46D7-AB59-512098D2539B}"/>
    <hyperlink ref="P96" r:id="rId392" display="http://www.usharbormaster.com/secure/AuxAidReport_new.cfm?id=28334" xr:uid="{814DC62A-8C86-4FE3-A873-F32904A05647}"/>
    <hyperlink ref="E97" r:id="rId393" display="http://www.usharbormaster.com/secure/auxview.cfm?recordid=23731" xr:uid="{946A2E73-2300-4C89-90A8-17E56DC13DBA}"/>
    <hyperlink ref="F97" r:id="rId394" display="http://maps.google.com/?output=embed&amp;q=43.64582778,-70.25252500" xr:uid="{1285DAB9-98CA-4B93-984F-07510C199291}"/>
    <hyperlink ref="G97" r:id="rId395" display="http://maps.google.com/?output=embed&amp;q=43.64582778,-70.25252500" xr:uid="{538CE63D-EA5C-4EF7-B87E-3C0749D61082}"/>
    <hyperlink ref="P97" r:id="rId396" display="http://www.usharbormaster.com/secure/AuxAidReport_new.cfm?id=23731" xr:uid="{EBF91A68-8B0B-4F71-AF64-2A6A34DC2CEF}"/>
    <hyperlink ref="E98" r:id="rId397" display="http://www.usharbormaster.com/secure/auxview.cfm?recordid=23732" xr:uid="{A34CF79E-2F1D-4807-A127-2C8D62BB2921}"/>
    <hyperlink ref="F98" r:id="rId398" display="http://maps.google.com/?output=embed&amp;q=43.64501111,-70.25216111" xr:uid="{E7937A5E-CE02-4F9C-B213-A4BA8895CED9}"/>
    <hyperlink ref="G98" r:id="rId399" display="http://maps.google.com/?output=embed&amp;q=43.64501111,-70.25216111" xr:uid="{E21C836C-E155-431E-8165-8A159C5C9C78}"/>
    <hyperlink ref="P98" r:id="rId400" display="http://www.usharbormaster.com/secure/AuxAidReport_new.cfm?id=23732" xr:uid="{BE15BC19-F5A0-4311-BCE7-2BD1DDFA62C7}"/>
    <hyperlink ref="E99" r:id="rId401" display="http://www.usharbormaster.com/secure/auxview.cfm?recordid=23733" xr:uid="{6D7F20ED-2651-4F0D-A15C-C4E7B7299F1C}"/>
    <hyperlink ref="F99" r:id="rId402" display="http://maps.google.com/?output=embed&amp;q=43.64439444,-70.25185000" xr:uid="{A45E07E7-7E09-4870-9258-7B3EE7416410}"/>
    <hyperlink ref="G99" r:id="rId403" display="http://maps.google.com/?output=embed&amp;q=43.64439444,-70.25185000" xr:uid="{46DAD988-B12C-40E9-B4FD-4EAAB5F0E246}"/>
    <hyperlink ref="P99" r:id="rId404" display="http://www.usharbormaster.com/secure/AuxAidReport_new.cfm?id=23733" xr:uid="{6A25B0C4-45E2-45BD-BE1A-C74B237C63C6}"/>
    <hyperlink ref="E100" r:id="rId405" display="http://www.usharbormaster.com/secure/auxview.cfm?recordid=23725" xr:uid="{026453C5-9E9B-4066-BAB0-C3B8E6AFDD67}"/>
    <hyperlink ref="F100" r:id="rId406" display="http://maps.google.com/?output=embed&amp;q=43.64679444,-70.25325528" xr:uid="{66184CBC-86AB-46A8-A90F-CDA56606DDBD}"/>
    <hyperlink ref="G100" r:id="rId407" display="http://maps.google.com/?output=embed&amp;q=43.64679444,-70.25325528" xr:uid="{633EF239-9AD1-4847-8AD7-D40A92E91295}"/>
    <hyperlink ref="P100" r:id="rId408" display="http://www.usharbormaster.com/secure/AuxAidReport_new.cfm?id=23725" xr:uid="{07ED5D93-98BF-4356-BFC8-C57993BCB72F}"/>
    <hyperlink ref="E101" r:id="rId409" display="http://www.usharbormaster.com/secure/auxview.cfm?recordid=23734" xr:uid="{1AC19329-DCB1-465F-8E56-6B569799631C}"/>
    <hyperlink ref="F101" r:id="rId410" display="http://maps.google.com/?output=embed&amp;q=43.64247028,-70.25080000" xr:uid="{81CCDAB8-4DFE-457A-A711-C4739D8495C3}"/>
    <hyperlink ref="G101" r:id="rId411" display="http://maps.google.com/?output=embed&amp;q=43.64247028,-70.25080000" xr:uid="{43D5BABE-4D90-4A57-8436-51B4B471F252}"/>
    <hyperlink ref="P101" r:id="rId412" display="http://www.usharbormaster.com/secure/AuxAidReport_new.cfm?id=23734" xr:uid="{67850D64-BF16-4B07-9846-A09DA14568EC}"/>
    <hyperlink ref="E102" r:id="rId413" display="http://www.usharbormaster.com/secure/auxview.cfm?recordid=23726" xr:uid="{3A51737E-7FF5-4211-B10C-043B2C7151B4}"/>
    <hyperlink ref="F102" r:id="rId414" display="http://maps.google.com/?output=embed&amp;q=43.64669639,-70.25346917" xr:uid="{5B457E93-8405-490B-8F25-A5461A5E8A0E}"/>
    <hyperlink ref="G102" r:id="rId415" display="http://maps.google.com/?output=embed&amp;q=43.64669639,-70.25346917" xr:uid="{F50B05F1-235B-4595-90AB-E794BF69D4C2}"/>
    <hyperlink ref="P102" r:id="rId416" display="http://www.usharbormaster.com/secure/AuxAidReport_new.cfm?id=23726" xr:uid="{7C63581B-2983-48ED-AEFB-26CBF6A6E674}"/>
    <hyperlink ref="E103" r:id="rId417" display="http://www.usharbormaster.com/secure/auxview.cfm?recordid=23727" xr:uid="{E950BF41-A3AE-400B-BAB7-C7F01BE2A26C}"/>
    <hyperlink ref="F103" r:id="rId418" display="http://maps.google.com/?output=embed&amp;q=43.64567389,-70.25283694" xr:uid="{F7E17C74-12CF-4909-87BD-921EE86CAA4A}"/>
    <hyperlink ref="G103" r:id="rId419" display="http://maps.google.com/?output=embed&amp;q=43.64567389,-70.25283694" xr:uid="{5C4AF2E7-72F8-46DD-80A9-A19597833842}"/>
    <hyperlink ref="P103" r:id="rId420" display="http://www.usharbormaster.com/secure/AuxAidReport_new.cfm?id=23727" xr:uid="{49CDFFB3-30F2-47DC-B6FB-80A1D010DCB4}"/>
    <hyperlink ref="E104" r:id="rId421" display="http://www.usharbormaster.com/secure/auxview.cfm?recordid=23728" xr:uid="{03A00F24-C347-4276-A47F-FBA339953BE1}"/>
    <hyperlink ref="F104" r:id="rId422" display="http://maps.google.com/?output=embed&amp;q=43.64489111,-70.25235750" xr:uid="{3B0FE408-DC05-4724-93B5-40A03B52B245}"/>
    <hyperlink ref="G104" r:id="rId423" display="http://maps.google.com/?output=embed&amp;q=43.64489111,-70.25235750" xr:uid="{61BC21DD-05C7-4D72-8CE5-205B5DD5F4EF}"/>
    <hyperlink ref="P104" r:id="rId424" display="http://www.usharbormaster.com/secure/AuxAidReport_new.cfm?id=23728" xr:uid="{A2CE79A9-1E0F-4EF5-8612-C561A16DA3F0}"/>
    <hyperlink ref="E105" r:id="rId425" display="http://www.usharbormaster.com/secure/auxview.cfm?recordid=23729" xr:uid="{5352E007-ACBF-4510-AB8F-E34E045806E7}"/>
    <hyperlink ref="F105" r:id="rId426" display="http://maps.google.com/?output=embed&amp;q=43.64426556,-70.25198167" xr:uid="{C59FA2BB-A053-424A-AEF5-C3BE1DE5DBD2}"/>
    <hyperlink ref="G105" r:id="rId427" display="http://maps.google.com/?output=embed&amp;q=43.64426556,-70.25198167" xr:uid="{7779B3E3-2238-4321-B7D9-012472206FA6}"/>
    <hyperlink ref="P105" r:id="rId428" display="http://www.usharbormaster.com/secure/AuxAidReport_new.cfm?id=23729" xr:uid="{72F47AF4-3A92-4508-8DFF-A6E16F214130}"/>
    <hyperlink ref="E106" r:id="rId429" display="http://www.usharbormaster.com/secure/auxview.cfm?recordid=28386" xr:uid="{43C4CB7B-2C5F-4A34-AD8B-625703126209}"/>
    <hyperlink ref="F106" r:id="rId430" display="http://maps.google.com/?output=embed&amp;q=43.64352556,-70.25171333" xr:uid="{609EAE7D-5264-45DE-BFB2-2E93E87CE0FD}"/>
    <hyperlink ref="G106" r:id="rId431" display="http://maps.google.com/?output=embed&amp;q=43.64352556,-70.25171333" xr:uid="{8A747B43-BD59-423E-8311-39335EDE6495}"/>
    <hyperlink ref="P106" r:id="rId432" display="http://www.usharbormaster.com/secure/AuxAidReport_new.cfm?id=28386" xr:uid="{752DCEF2-D8A6-4F1A-830A-63348225752E}"/>
    <hyperlink ref="E107" r:id="rId433" display="http://www.usharbormaster.com/secure/auxview.cfm?recordid=44850" xr:uid="{6B9CD0A8-1A28-4E37-83FE-FEFDBA9710DB}"/>
    <hyperlink ref="F107" r:id="rId434" display="http://maps.google.com/?output=embed&amp;q=43.56608000,-70.20000694" xr:uid="{20A560A9-1D19-4C63-95C3-45E7FF8CFB92}"/>
    <hyperlink ref="G107" r:id="rId435" display="http://maps.google.com/?output=embed&amp;q=43.56608000,-70.20000694" xr:uid="{49D3BA78-0803-47DC-BD02-660825F87704}"/>
    <hyperlink ref="P107" r:id="rId436" display="http://www.usharbormaster.com/secure/AuxAidReport_new.cfm?id=44850" xr:uid="{E67E649F-5FEF-412D-A0CB-464FA8E9D6F3}"/>
    <hyperlink ref="E108" r:id="rId437" display="http://www.usharbormaster.com/secure/auxview.cfm?recordid=44717" xr:uid="{55AAE93A-1FAD-4788-AA49-812556E98E2F}"/>
    <hyperlink ref="F108" r:id="rId438" display="http://maps.google.com/?output=embed&amp;q=43.65598417,-70.03686694" xr:uid="{FC668ABC-8EA9-4730-AD6A-CDE2BA6BDFC4}"/>
    <hyperlink ref="G108" r:id="rId439" display="http://maps.google.com/?output=embed&amp;q=43.65598417,-70.03686694" xr:uid="{00700EF8-81B0-4D1A-97DF-4BECE5BC11C6}"/>
    <hyperlink ref="P108" r:id="rId440" display="http://www.usharbormaster.com/secure/AuxAidReport_new.cfm?id=44717" xr:uid="{67092907-6788-4241-B90F-46FEBF773FB0}"/>
    <hyperlink ref="E109" r:id="rId441" display="http://www.usharbormaster.com/secure/auxview.cfm?recordid=45115" xr:uid="{2B20ADE7-EEC1-4580-9BFE-8960B5CFC871}"/>
    <hyperlink ref="F109" r:id="rId442" display="http://maps.google.com/?output=embed&amp;q=43.76484000,-69.31581000" xr:uid="{34C94F4D-0AF3-4735-8B0E-66ADE1919395}"/>
    <hyperlink ref="G109" r:id="rId443" display="http://maps.google.com/?output=embed&amp;q=43.76484000,-69.31581000" xr:uid="{79EA9D59-6A85-4A97-9B74-FD3FACBC3CC9}"/>
    <hyperlink ref="P109" r:id="rId444" display="http://www.usharbormaster.com/secure/AuxAidReport_new.cfm?id=45115" xr:uid="{7EADFE9A-31E8-4820-9A7C-258A593824EE}"/>
    <hyperlink ref="E110" r:id="rId445" display="http://www.usharbormaster.com/secure/auxview.cfm?recordid=44849" xr:uid="{788BB1EF-F6E8-44B8-8479-7D0C34A5BFA9}"/>
    <hyperlink ref="F110" r:id="rId446" display="http://maps.google.com/?output=embed&amp;q=43.83697000,-69.50606000" xr:uid="{EFD4B564-D2D5-41BD-B08D-B8F786CBC2A2}"/>
    <hyperlink ref="G110" r:id="rId447" display="http://maps.google.com/?output=embed&amp;q=43.83697000,-69.50606000" xr:uid="{CECE6155-F7C4-4D7F-9EBC-34FAF5A0B646}"/>
    <hyperlink ref="P110" r:id="rId448" display="http://www.usharbormaster.com/secure/AuxAidReport_new.cfm?id=44849" xr:uid="{12B611EF-775F-480B-91F2-97A726BA0389}"/>
    <hyperlink ref="E111" r:id="rId449" display="http://www.usharbormaster.com/secure/auxview.cfm?recordid=44851" xr:uid="{E0DBCD79-74A1-4F4B-976D-681A06CF893B}"/>
    <hyperlink ref="F111" r:id="rId450" display="http://maps.google.com/?output=embed&amp;q=42.96723000,-70.62338000" xr:uid="{A3E5F52F-A70E-4A6A-B4D3-721601257636}"/>
    <hyperlink ref="G111" r:id="rId451" display="http://maps.google.com/?output=embed&amp;q=42.96723000,-70.62338000" xr:uid="{D8DE008D-E045-4FF6-B6B3-22D104090EB7}"/>
    <hyperlink ref="P111" r:id="rId452" display="http://www.usharbormaster.com/secure/AuxAidReport_new.cfm?id=44851" xr:uid="{16FCA0A9-8A3C-4CAB-AD07-5A8F77363C32}"/>
    <hyperlink ref="E112" r:id="rId453" display="http://www.usharbormaster.com/secure/auxview.cfm?recordid=44720" xr:uid="{C700EFD4-FD0F-4427-8E1A-6B696FB96814}"/>
    <hyperlink ref="F112" r:id="rId454" display="http://maps.google.com/?output=embed&amp;q=43.70747444,-69.75783889" xr:uid="{10245465-BF43-4BDA-B56D-7C4514E1ED78}"/>
    <hyperlink ref="G112" r:id="rId455" display="http://maps.google.com/?output=embed&amp;q=43.70747444,-69.75783889" xr:uid="{3F378368-7D49-421D-8E85-B5DABC89A0D1}"/>
    <hyperlink ref="P112" r:id="rId456" display="http://www.usharbormaster.com/secure/AuxAidReport_new.cfm?id=44720" xr:uid="{28CC60EC-3362-48A8-9D7D-31293628B514}"/>
    <hyperlink ref="E113" r:id="rId457" display="http://www.usharbormaster.com/secure/auxview.cfm?recordid=44719" xr:uid="{2D5AC522-B0FA-405C-A95E-DAC49A031512}"/>
    <hyperlink ref="F113" r:id="rId458" display="http://maps.google.com/?output=embed&amp;q=43.45698861,-70.32901833" xr:uid="{2836195D-D8E1-4134-B972-BA62B2C4530F}"/>
    <hyperlink ref="G113" r:id="rId459" display="http://maps.google.com/?output=embed&amp;q=43.45698861,-70.32901833" xr:uid="{A8D1A462-5B44-4E48-A670-2ADE0DFF1128}"/>
    <hyperlink ref="P113" r:id="rId460" display="http://www.usharbormaster.com/secure/AuxAidReport_new.cfm?id=44719" xr:uid="{E1B5EB67-2422-4E88-9CD8-2FC0DCEA0EDF}"/>
    <hyperlink ref="E114" r:id="rId461" display="http://www.usharbormaster.com/secure/auxview.cfm?recordid=30994" xr:uid="{6A98B966-397A-4293-90F2-EFD93F2FDB6C}"/>
    <hyperlink ref="F114" r:id="rId462" display="http://maps.google.com/?output=embed&amp;q=44.01883333,-69.54508333" xr:uid="{84EFC620-164E-4411-9B5D-24BFE2B746ED}"/>
    <hyperlink ref="G114" r:id="rId463" display="http://maps.google.com/?output=embed&amp;q=44.01883333,-69.54508333" xr:uid="{B9F18AF1-CD71-411F-9E59-E98C6167C475}"/>
    <hyperlink ref="P114" r:id="rId464" display="http://www.usharbormaster.com/secure/AuxAidReport_new.cfm?id=30994" xr:uid="{8813D249-BBBD-4A56-9CAD-D15D1B635C2A}"/>
    <hyperlink ref="E115" r:id="rId465" display="http://www.usharbormaster.com/secure/auxview.cfm?recordid=30995" xr:uid="{7FE125F9-40A3-4937-AC82-61ABFC8CD917}"/>
    <hyperlink ref="F115" r:id="rId466" display="http://maps.google.com/?output=embed&amp;q=44.01935833,-69.54416667" xr:uid="{751538F8-369F-47D2-9088-93B160406AC5}"/>
    <hyperlink ref="G115" r:id="rId467" display="http://maps.google.com/?output=embed&amp;q=44.01935833,-69.54416667" xr:uid="{4D1A1ECA-F097-4761-9D75-D1C1DE6FA137}"/>
    <hyperlink ref="P115" r:id="rId468" display="http://www.usharbormaster.com/secure/AuxAidReport_new.cfm?id=30995" xr:uid="{3F53C80D-82CD-430D-B711-A71EF27D50D4}"/>
    <hyperlink ref="E116" r:id="rId469" display="http://www.usharbormaster.com/secure/auxview.cfm?recordid=30996" xr:uid="{13FFEC02-528C-422E-ADDC-131808D8C8A5}"/>
    <hyperlink ref="F116" r:id="rId470" display="http://maps.google.com/?output=embed&amp;q=44.01983333,-69.54337222" xr:uid="{E942B2D3-D38E-4E61-83B0-A7C061191878}"/>
    <hyperlink ref="G116" r:id="rId471" display="http://maps.google.com/?output=embed&amp;q=44.01983333,-69.54337222" xr:uid="{659DE12B-AAFC-4A67-B5CB-A5B134618BD5}"/>
    <hyperlink ref="P116" r:id="rId472" display="http://www.usharbormaster.com/secure/AuxAidReport_new.cfm?id=30996" xr:uid="{A5D3D488-DAF5-419B-96B8-38D4D48CB3F3}"/>
    <hyperlink ref="E117" r:id="rId473" display="http://www.usharbormaster.com/secure/auxview.cfm?recordid=30997" xr:uid="{E6C45245-B7AA-47DD-9875-356C7AF380B8}"/>
    <hyperlink ref="F117" r:id="rId474" display="http://maps.google.com/?output=embed&amp;q=44.02185000,-69.54335000" xr:uid="{F028F332-2F84-4BB1-B48E-857C8BB93AD8}"/>
    <hyperlink ref="G117" r:id="rId475" display="http://maps.google.com/?output=embed&amp;q=44.02185000,-69.54335000" xr:uid="{91F6B773-B867-42EF-B3FC-8C1E0B1893C4}"/>
    <hyperlink ref="P117" r:id="rId476" display="http://www.usharbormaster.com/secure/AuxAidReport_new.cfm?id=30997" xr:uid="{F9DAB420-25DB-4FC2-B8DB-45828CB53125}"/>
    <hyperlink ref="E118" r:id="rId477" display="http://www.usharbormaster.com/secure/auxview.cfm?recordid=30998" xr:uid="{B212320A-6C71-43F9-8DB3-68031F00F433}"/>
    <hyperlink ref="F118" r:id="rId478" display="http://maps.google.com/?output=embed&amp;q=44.02405833,-69.54298333" xr:uid="{DAD76477-0AFE-402D-8F25-969452BB2D92}"/>
    <hyperlink ref="G118" r:id="rId479" display="http://maps.google.com/?output=embed&amp;q=44.02405833,-69.54298333" xr:uid="{FCBD0B25-BF3A-4AF3-9711-450ED49C7D4F}"/>
    <hyperlink ref="P118" r:id="rId480" display="http://www.usharbormaster.com/secure/AuxAidReport_new.cfm?id=30998" xr:uid="{01ECB04B-D37A-4873-939C-B291DAB4000A}"/>
    <hyperlink ref="E119" r:id="rId481" display="http://www.usharbormaster.com/secure/auxview.cfm?recordid=30999" xr:uid="{7B53D3DA-6949-415D-A447-5A733172B657}"/>
    <hyperlink ref="F119" r:id="rId482" display="http://maps.google.com/?output=embed&amp;q=43.99993611,-69.54590556" xr:uid="{C76904C3-A5B3-4BC0-9440-FE62F90D23D2}"/>
    <hyperlink ref="G119" r:id="rId483" display="http://maps.google.com/?output=embed&amp;q=43.99993611,-69.54590556" xr:uid="{1014230B-2AFD-42F2-92CB-1338F2B7D70B}"/>
    <hyperlink ref="P119" r:id="rId484" display="http://www.usharbormaster.com/secure/AuxAidReport_new.cfm?id=30999" xr:uid="{08C6B128-775F-4278-BCFA-C6711E3AB668}"/>
    <hyperlink ref="E120" r:id="rId485" display="http://www.usharbormaster.com/secure/auxview.cfm?recordid=31000" xr:uid="{687D985D-B21C-4090-ADDE-EF3A875417A0}"/>
    <hyperlink ref="F120" r:id="rId486" display="http://maps.google.com/?output=embed&amp;q=43.99980556,-69.54511667" xr:uid="{2F776517-2DE9-4C41-9B8D-78F69F032E5D}"/>
    <hyperlink ref="G120" r:id="rId487" display="http://maps.google.com/?output=embed&amp;q=43.99980556,-69.54511667" xr:uid="{A65B472F-6D5D-473D-9689-A186C4182226}"/>
    <hyperlink ref="P120" r:id="rId488" display="http://www.usharbormaster.com/secure/AuxAidReport_new.cfm?id=31000" xr:uid="{A4E9237D-0D35-4885-ACB0-5681FEC28393}"/>
    <hyperlink ref="E121" r:id="rId489" display="http://www.usharbormaster.com/secure/auxview.cfm?recordid=31001" xr:uid="{92997F5D-B8DF-43A4-8AEE-BEB6D14CABA6}"/>
    <hyperlink ref="F121" r:id="rId490" display="http://maps.google.com/?output=embed&amp;q=43.99968611,-69.54431944" xr:uid="{A75A948B-AE6A-4296-A8B9-5841C29ABF9E}"/>
    <hyperlink ref="G121" r:id="rId491" display="http://maps.google.com/?output=embed&amp;q=43.99968611,-69.54431944" xr:uid="{A990E7B3-321C-4B5A-B03E-857AEFC3F68B}"/>
    <hyperlink ref="P121" r:id="rId492" display="http://www.usharbormaster.com/secure/AuxAidReport_new.cfm?id=31001" xr:uid="{65F4A4EE-821D-4CD9-AE18-F2AAC464DDE9}"/>
    <hyperlink ref="E122" r:id="rId493" display="http://www.usharbormaster.com/secure/auxview.cfm?recordid=31002" xr:uid="{380E31A7-EAA1-4732-AF4F-3058850892CA}"/>
    <hyperlink ref="F122" r:id="rId494" display="http://maps.google.com/?output=embed&amp;q=43.99955556,-69.54353056" xr:uid="{219A7E23-3B53-4C95-8474-A9FDFBA45638}"/>
    <hyperlink ref="G122" r:id="rId495" display="http://maps.google.com/?output=embed&amp;q=43.99955556,-69.54353056" xr:uid="{173C8A50-D1E6-4729-B073-F2EB0036E812}"/>
    <hyperlink ref="P122" r:id="rId496" display="http://www.usharbormaster.com/secure/AuxAidReport_new.cfm?id=31002" xr:uid="{D771EEEA-82C9-4D8B-80D6-F0D8CA900895}"/>
    <hyperlink ref="E123" r:id="rId497" display="http://www.usharbormaster.com/secure/auxview.cfm?recordid=31003" xr:uid="{630D4A62-A800-4B29-B3A3-650714606BC1}"/>
    <hyperlink ref="F123" r:id="rId498" display="http://maps.google.com/?output=embed&amp;q=44.00019444,-69.54331111" xr:uid="{7F32C88E-79F1-491B-91F1-2DE762B6C2C6}"/>
    <hyperlink ref="G123" r:id="rId499" display="http://maps.google.com/?output=embed&amp;q=44.00019444,-69.54331111" xr:uid="{97646DD8-7ADA-47C8-8B9C-66BC3C3666AA}"/>
    <hyperlink ref="P123" r:id="rId500" display="http://www.usharbormaster.com/secure/AuxAidReport_new.cfm?id=31003" xr:uid="{52562A6A-DCFC-440D-B436-C1845AF32E24}"/>
    <hyperlink ref="E124" r:id="rId501" display="http://www.usharbormaster.com/secure/auxview.cfm?recordid=31004" xr:uid="{703B3722-9C44-4957-849A-C58BDC70E7ED}"/>
    <hyperlink ref="F124" r:id="rId502" display="http://maps.google.com/?output=embed&amp;q=44.00084722,-69.54308333" xr:uid="{2333C015-CED4-4189-BE51-23807CF181F5}"/>
    <hyperlink ref="G124" r:id="rId503" display="http://maps.google.com/?output=embed&amp;q=44.00084722,-69.54308333" xr:uid="{FBD671EE-7E2D-4AB5-825D-0552410BB53B}"/>
    <hyperlink ref="P124" r:id="rId504" display="http://www.usharbormaster.com/secure/AuxAidReport_new.cfm?id=31004" xr:uid="{C95CDF48-F816-4769-B92F-43A43B289371}"/>
    <hyperlink ref="E125" r:id="rId505" display="http://www.usharbormaster.com/secure/auxview.cfm?recordid=31005" xr:uid="{D8B40C95-4762-4767-A5DB-F8EFA337DF6C}"/>
    <hyperlink ref="F125" r:id="rId506" display="http://maps.google.com/?output=embed&amp;q=44.00150278,-69.54288056" xr:uid="{C2C17BE5-AC76-446C-923E-2BBAC93A4A90}"/>
    <hyperlink ref="G125" r:id="rId507" display="http://maps.google.com/?output=embed&amp;q=44.00150278,-69.54288056" xr:uid="{E9BAB687-9FEF-486C-8E35-A65AF9C71E4E}"/>
    <hyperlink ref="P125" r:id="rId508" display="http://www.usharbormaster.com/secure/AuxAidReport_new.cfm?id=31005" xr:uid="{07046B9C-82DC-40FF-8514-B23BBB02437F}"/>
    <hyperlink ref="E126" r:id="rId509" display="http://www.usharbormaster.com/secure/auxview.cfm?recordid=31006" xr:uid="{3D1FA393-9AF8-4603-886B-DE628FE4A500}"/>
    <hyperlink ref="F126" r:id="rId510" display="http://maps.google.com/?output=embed&amp;q=44.00236111,-69.54314722" xr:uid="{3DEB6529-9C3D-4552-8A63-B417336BA3E9}"/>
    <hyperlink ref="G126" r:id="rId511" display="http://maps.google.com/?output=embed&amp;q=44.00236111,-69.54314722" xr:uid="{D68085BA-6BAE-480C-88CB-9388C43DFBDD}"/>
    <hyperlink ref="P126" r:id="rId512" display="http://www.usharbormaster.com/secure/AuxAidReport_new.cfm?id=31006" xr:uid="{D9E9A4D5-251D-4D2D-AABB-3ED79F9DF87C}"/>
    <hyperlink ref="E127" r:id="rId513" display="http://www.usharbormaster.com/secure/auxview.cfm?recordid=31007" xr:uid="{24FF011D-9CA3-4FC7-B5C0-D35ED9E2DA4F}"/>
    <hyperlink ref="F127" r:id="rId514" display="http://maps.google.com/?output=embed&amp;q=44.00320556,-69.54343333" xr:uid="{AB09E6E3-F441-406B-9F61-F7614C07A032}"/>
    <hyperlink ref="G127" r:id="rId515" display="http://maps.google.com/?output=embed&amp;q=44.00320556,-69.54343333" xr:uid="{135539C2-59CD-4594-93E0-C857BF317530}"/>
    <hyperlink ref="P127" r:id="rId516" display="http://www.usharbormaster.com/secure/AuxAidReport_new.cfm?id=31007" xr:uid="{37454566-4254-4574-A4DA-ECAE1F840882}"/>
    <hyperlink ref="E128" r:id="rId517" display="http://www.usharbormaster.com/secure/auxview.cfm?recordid=31008" xr:uid="{DFC37BF8-E78F-428C-9800-E598E3D7D818}"/>
    <hyperlink ref="F128" r:id="rId518" display="http://maps.google.com/?output=embed&amp;q=44.00448056,-69.54385833" xr:uid="{767CE92E-081D-4CBA-8873-0E02695B4214}"/>
    <hyperlink ref="G128" r:id="rId519" display="http://maps.google.com/?output=embed&amp;q=44.00448056,-69.54385833" xr:uid="{004CBE90-9D7D-47AB-B3EF-F6252F38EE0A}"/>
    <hyperlink ref="P128" r:id="rId520" display="http://www.usharbormaster.com/secure/AuxAidReport_new.cfm?id=31008" xr:uid="{5B6C07D4-ED3B-4EA0-8453-12D554A3F864}"/>
    <hyperlink ref="E129" r:id="rId521" display="http://www.usharbormaster.com/secure/auxview.cfm?recordid=31009" xr:uid="{A6723BE7-3D4C-43BC-A99D-E226AB8AD0F3}"/>
    <hyperlink ref="F129" r:id="rId522" display="http://maps.google.com/?output=embed&amp;q=44.00574444,-69.54428611" xr:uid="{FD2F03D1-7027-4DB2-BF28-05357835A046}"/>
    <hyperlink ref="G129" r:id="rId523" display="http://maps.google.com/?output=embed&amp;q=44.00574444,-69.54428611" xr:uid="{E37D8E44-0E97-463A-A24A-0AA85B7A7EC9}"/>
    <hyperlink ref="P129" r:id="rId524" display="http://www.usharbormaster.com/secure/AuxAidReport_new.cfm?id=31009" xr:uid="{FA8D7EEF-BF1D-4A94-965B-37A36560E14B}"/>
    <hyperlink ref="E130" r:id="rId525" display="http://www.usharbormaster.com/secure/auxview.cfm?recordid=32333" xr:uid="{A0643E06-B4AB-499D-8228-C00F5318CF7C}"/>
    <hyperlink ref="F130" r:id="rId526" display="http://maps.google.com/?output=embed&amp;q=43.85900000,-69.59261111" xr:uid="{17036BE1-AD67-422C-A920-DF87BA0D85B0}"/>
    <hyperlink ref="G130" r:id="rId527" display="http://maps.google.com/?output=embed&amp;q=43.85900000,-69.59261111" xr:uid="{B8BA85BB-91F9-4402-933B-9E909D80A7B9}"/>
    <hyperlink ref="P130" r:id="rId528" display="http://www.usharbormaster.com/secure/AuxAidReport_new.cfm?id=32333" xr:uid="{52EAAC09-2F29-48B1-9A46-EF51E8763A6B}"/>
    <hyperlink ref="E131" r:id="rId529" display="http://www.usharbormaster.com/secure/auxview.cfm?recordid=32334" xr:uid="{76A11967-2946-4DF3-9AE2-330B6532525B}"/>
    <hyperlink ref="F131" r:id="rId530" display="http://maps.google.com/?output=embed&amp;q=43.85908333,-69.59169444" xr:uid="{EFB9597E-54F6-4166-832F-9E60E2EE3A17}"/>
    <hyperlink ref="G131" r:id="rId531" display="http://maps.google.com/?output=embed&amp;q=43.85908333,-69.59169444" xr:uid="{52C0DA4F-721C-40DD-B428-90B84232E1AA}"/>
    <hyperlink ref="P131" r:id="rId532" display="http://www.usharbormaster.com/secure/AuxAidReport_new.cfm?id=32334" xr:uid="{CB76B47B-7A6F-4247-B5AE-33EECF86B3D6}"/>
    <hyperlink ref="E132" r:id="rId533" display="http://www.usharbormaster.com/secure/auxview.cfm?recordid=32335" xr:uid="{B22C4133-47AF-414A-9AC0-898148F44516}"/>
    <hyperlink ref="F132" r:id="rId534" display="http://maps.google.com/?output=embed&amp;q=43.86025000,-69.59194444" xr:uid="{A8DE35DF-8CFE-40DA-8F6F-804A0DA046B6}"/>
    <hyperlink ref="G132" r:id="rId535" display="http://maps.google.com/?output=embed&amp;q=43.86025000,-69.59194444" xr:uid="{7FDA0DEE-FDB4-42D0-8252-D26AAFECB707}"/>
    <hyperlink ref="P132" r:id="rId536" display="http://www.usharbormaster.com/secure/AuxAidReport_new.cfm?id=32335" xr:uid="{7B50305A-32A8-4A76-B5F6-B0497B193DD2}"/>
    <hyperlink ref="E133" r:id="rId537" display="http://www.usharbormaster.com/secure/auxview.cfm?recordid=32380" xr:uid="{AB83087D-795B-4A90-802B-2CC1E465BF28}"/>
    <hyperlink ref="F133" r:id="rId538" display="http://maps.google.com/?output=embed&amp;q=43.86102778,-69.59166667" xr:uid="{2F6D00FA-BF54-452E-91B2-309F43674488}"/>
    <hyperlink ref="G133" r:id="rId539" display="http://maps.google.com/?output=embed&amp;q=43.86102778,-69.59166667" xr:uid="{0CD5E681-5391-42A4-865C-060414F91574}"/>
    <hyperlink ref="P133" r:id="rId540" display="http://www.usharbormaster.com/secure/AuxAidReport_new.cfm?id=32380" xr:uid="{07CCFFF0-E607-44BD-89E7-F43F48BAD275}"/>
    <hyperlink ref="E134" r:id="rId541" display="http://www.usharbormaster.com/secure/auxview.cfm?recordid=29008" xr:uid="{40D0AA35-D97D-4A4D-A55A-7A8A7B1F0261}"/>
    <hyperlink ref="F134" r:id="rId542" display="http://maps.google.com/?output=embed&amp;q=43.82233333,-69.60913333" xr:uid="{C5CD4DF2-DCF8-4A54-BDC6-C79BB99DB9D4}"/>
    <hyperlink ref="G134" r:id="rId543" display="http://maps.google.com/?output=embed&amp;q=43.82233333,-69.60913333" xr:uid="{31D66499-4543-4B51-8F59-7F91E1FB7D01}"/>
    <hyperlink ref="P134" r:id="rId544" display="http://www.usharbormaster.com/secure/AuxAidReport_new.cfm?id=29008" xr:uid="{00430BBA-7E7F-4880-99D7-8913B17A5A27}"/>
    <hyperlink ref="E135" r:id="rId545" display="http://www.usharbormaster.com/secure/auxview.cfm?recordid=32329" xr:uid="{5EC10B08-E8D9-4B4A-9DA0-D30C2CE9E947}"/>
    <hyperlink ref="F135" r:id="rId546" display="http://maps.google.com/?output=embed&amp;q=43.82227778,-69.60813889" xr:uid="{489711D2-D7CC-404A-A013-A2270CAD1A86}"/>
    <hyperlink ref="G135" r:id="rId547" display="http://maps.google.com/?output=embed&amp;q=43.82227778,-69.60813889" xr:uid="{3E92056D-75A4-42CA-9BE1-2BC19458A0AF}"/>
    <hyperlink ref="P135" r:id="rId548" display="http://www.usharbormaster.com/secure/AuxAidReport_new.cfm?id=32329" xr:uid="{45B875CC-BF2B-4BAD-8710-ABD676A17376}"/>
    <hyperlink ref="E136" r:id="rId549" display="http://www.usharbormaster.com/secure/auxview.cfm?recordid=30347" xr:uid="{CCB7C8C2-2D25-4565-A442-21606C4412B1}"/>
    <hyperlink ref="F136" r:id="rId550" display="http://maps.google.com/?output=embed&amp;q=43.10620000,-70.85580000" xr:uid="{8ACD1DC9-0F50-42DF-990A-9CE6CB349BB5}"/>
    <hyperlink ref="G136" r:id="rId551" display="http://maps.google.com/?output=embed&amp;q=43.10620000,-70.85580000" xr:uid="{BC74CB6C-908E-4AAF-A405-BC1C55A37609}"/>
    <hyperlink ref="P136" r:id="rId552" display="http://www.usharbormaster.com/secure/AuxAidReport_new.cfm?id=30347" xr:uid="{CC6B466C-45AB-474C-AC7E-E8CD67B9D5BC}"/>
    <hyperlink ref="E137" r:id="rId553" display="http://www.usharbormaster.com/secure/auxview.cfm?recordid=30349" xr:uid="{00F712F7-D452-4522-8572-C670935BEB5E}"/>
    <hyperlink ref="F137" r:id="rId554" display="http://maps.google.com/?output=embed&amp;q=43.10633333,-70.85646667" xr:uid="{1F32BA78-7B67-4A7E-B6CD-115307026831}"/>
    <hyperlink ref="G137" r:id="rId555" display="http://maps.google.com/?output=embed&amp;q=43.10633333,-70.85646667" xr:uid="{1D418F25-57A1-4117-A653-FFA0E52CDB48}"/>
    <hyperlink ref="P137" r:id="rId556" display="http://www.usharbormaster.com/secure/AuxAidReport_new.cfm?id=30349" xr:uid="{44F1919D-2F56-409C-A480-3678251426A9}"/>
    <hyperlink ref="E138" r:id="rId557" display="http://www.usharbormaster.com/secure/auxview.cfm?recordid=30350" xr:uid="{B05F31FC-3F50-4EBA-AFD9-7F611FA9EEBB}"/>
    <hyperlink ref="F138" r:id="rId558" display="http://maps.google.com/?output=embed&amp;q=43.11321667,-70.86211667" xr:uid="{1A7DE315-0D76-4141-9DD7-A9513891B1AA}"/>
    <hyperlink ref="G138" r:id="rId559" display="http://maps.google.com/?output=embed&amp;q=43.11321667,-70.86211667" xr:uid="{1B9CA482-B2CC-4BB7-985F-3A10476244A3}"/>
    <hyperlink ref="P138" r:id="rId560" display="http://www.usharbormaster.com/secure/AuxAidReport_new.cfm?id=30350" xr:uid="{C03E6E26-0E28-407F-916A-18907AE7EB6E}"/>
    <hyperlink ref="E139" r:id="rId561" display="http://www.usharbormaster.com/secure/auxview.cfm?recordid=30351" xr:uid="{0A98DD9C-374C-4BB4-A082-AD1F1F57B6A2}"/>
    <hyperlink ref="F139" r:id="rId562" display="http://maps.google.com/?output=embed&amp;q=43.11333333,-70.86275000" xr:uid="{50DC411B-6026-4991-992D-03687B1E318E}"/>
    <hyperlink ref="G139" r:id="rId563" display="http://maps.google.com/?output=embed&amp;q=43.11333333,-70.86275000" xr:uid="{42B2DE61-4234-4F06-864F-37E47873A55B}"/>
    <hyperlink ref="P139" r:id="rId564" display="http://www.usharbormaster.com/secure/AuxAidReport_new.cfm?id=30351" xr:uid="{70894943-37B0-4947-B0DC-E4B02F22A6D0}"/>
    <hyperlink ref="E140" r:id="rId565" display="http://www.usharbormaster.com/secure/auxview.cfm?recordid=30352" xr:uid="{3AA13D41-C3C4-45FB-9672-D17D6E98CCE5}"/>
    <hyperlink ref="F140" r:id="rId566" display="http://maps.google.com/?output=embed&amp;q=43.11130000,-70.86035000" xr:uid="{D9909BE8-7D68-4BC9-A177-E9F16BBFE962}"/>
    <hyperlink ref="G140" r:id="rId567" display="http://maps.google.com/?output=embed&amp;q=43.11130000,-70.86035000" xr:uid="{7B40A5EF-D1BF-4116-9DDE-FCDD47FD4C37}"/>
    <hyperlink ref="P140" r:id="rId568" display="http://www.usharbormaster.com/secure/AuxAidReport_new.cfm?id=30352" xr:uid="{9B96591D-C9FB-4718-BC2D-66166FE102ED}"/>
    <hyperlink ref="E141" r:id="rId569" display="http://www.usharbormaster.com/secure/auxview.cfm?recordid=30353" xr:uid="{6F261094-AEBE-41F4-8F3C-D4C9F71F3AD9}"/>
    <hyperlink ref="F141" r:id="rId570" display="http://maps.google.com/?output=embed&amp;q=43.11146667,-70.86100000" xr:uid="{9254F469-7B82-41C1-A463-81003B135DDB}"/>
    <hyperlink ref="G141" r:id="rId571" display="http://maps.google.com/?output=embed&amp;q=43.11146667,-70.86100000" xr:uid="{6D2FB2DC-1267-45B1-A790-A6DFB5197BBF}"/>
    <hyperlink ref="P141" r:id="rId572" display="http://www.usharbormaster.com/secure/AuxAidReport_new.cfm?id=30353" xr:uid="{0A09C6DE-1BCD-4E5D-9D88-04935BA70E47}"/>
    <hyperlink ref="E142" r:id="rId573" display="http://www.usharbormaster.com/secure/auxview.cfm?recordid=30354" xr:uid="{3C3C4418-5E95-4B58-8C9E-C296833D7DD3}"/>
    <hyperlink ref="F142" r:id="rId574" display="http://maps.google.com/?output=embed&amp;q=43.10953333,-70.85875000" xr:uid="{00B32337-ACC6-48B2-A479-9D89D7FFFDDA}"/>
    <hyperlink ref="G142" r:id="rId575" display="http://maps.google.com/?output=embed&amp;q=43.10953333,-70.85875000" xr:uid="{B671BCB8-4222-45EB-87A6-00C9F508D0A9}"/>
    <hyperlink ref="P142" r:id="rId576" display="http://www.usharbormaster.com/secure/AuxAidReport_new.cfm?id=30354" xr:uid="{57E9C98C-B234-42B9-99AD-600FBD49ABC6}"/>
    <hyperlink ref="E143" r:id="rId577" display="http://www.usharbormaster.com/secure/auxview.cfm?recordid=30355" xr:uid="{3AE64D6C-585F-406E-AB6F-6771A87D4A5D}"/>
    <hyperlink ref="F143" r:id="rId578" display="http://maps.google.com/?output=embed&amp;q=43.10960000,-70.85918333" xr:uid="{681F8AED-41EB-44E9-80C4-BB3BF69F4E82}"/>
    <hyperlink ref="G143" r:id="rId579" display="http://maps.google.com/?output=embed&amp;q=43.10960000,-70.85918333" xr:uid="{481FB6D6-02D5-43C6-A41F-6DF36C27E27C}"/>
    <hyperlink ref="P143" r:id="rId580" display="http://www.usharbormaster.com/secure/AuxAidReport_new.cfm?id=30355" xr:uid="{3E19952E-066B-4193-9462-DEE4434D670D}"/>
    <hyperlink ref="E144" r:id="rId581" display="http://www.usharbormaster.com/secure/auxview.cfm?recordid=30356" xr:uid="{DF94B965-1FB5-4A8D-A0CC-AA39751BA549}"/>
    <hyperlink ref="F144" r:id="rId582" display="http://maps.google.com/?output=embed&amp;q=43.10711667,-70.85658333" xr:uid="{9CEB3B8B-5ECA-41BC-8F7E-D5A011C72EFA}"/>
    <hyperlink ref="G144" r:id="rId583" display="http://maps.google.com/?output=embed&amp;q=43.10711667,-70.85658333" xr:uid="{CF45637E-5564-4113-96AA-9E6D94227118}"/>
    <hyperlink ref="P144" r:id="rId584" display="http://www.usharbormaster.com/secure/AuxAidReport_new.cfm?id=30356" xr:uid="{EDE0FCFD-857D-4398-9399-F5A1D534C128}"/>
    <hyperlink ref="E145" r:id="rId585" display="http://www.usharbormaster.com/secure/auxview.cfm?recordid=30357" xr:uid="{BE231E70-D0F7-4993-8F1B-30CC827F652F}"/>
    <hyperlink ref="F145" r:id="rId586" display="http://maps.google.com/?output=embed&amp;q=43.10730000,-70.85711667" xr:uid="{4BD08E10-7995-435B-A226-76F8989A98A2}"/>
    <hyperlink ref="G145" r:id="rId587" display="http://maps.google.com/?output=embed&amp;q=43.10730000,-70.85711667" xr:uid="{627C2AC7-9EF6-4B88-A5D4-F8CF75EDB66B}"/>
    <hyperlink ref="P145" r:id="rId588" display="http://www.usharbormaster.com/secure/AuxAidReport_new.cfm?id=30357" xr:uid="{FF006616-B2A1-40CE-905B-B0C257091DBE}"/>
    <hyperlink ref="E146" r:id="rId589" display="http://www.usharbormaster.com/secure/auxview.cfm?recordid=33420" xr:uid="{D95A3246-7B09-4952-88D5-43C6CD7EC445}"/>
    <hyperlink ref="F146" r:id="rId590" display="http://maps.google.com/?output=embed&amp;q=43.78541667,-69.87666667" xr:uid="{C022080A-F40C-4B3D-8FA1-450B6DF15807}"/>
    <hyperlink ref="G146" r:id="rId591" display="http://maps.google.com/?output=embed&amp;q=43.78541667,-69.87666667" xr:uid="{FAF07BF9-8830-4891-816E-F0CF4466E8C7}"/>
    <hyperlink ref="P146" r:id="rId592" display="http://www.usharbormaster.com/secure/AuxAidReport_new.cfm?id=33420" xr:uid="{F68DE54E-A4A8-4211-A3BE-1D5CB30BF9FA}"/>
    <hyperlink ref="E147" r:id="rId593" display="http://www.usharbormaster.com/secure/auxview.cfm?recordid=33419" xr:uid="{C3804534-88E6-4900-A9BD-71417AC5FC5F}"/>
    <hyperlink ref="F147" r:id="rId594" display="http://maps.google.com/?output=embed&amp;q=43.78550000,-69.87525000" xr:uid="{4448A152-951A-48F2-8EA9-934B47191E36}"/>
    <hyperlink ref="G147" r:id="rId595" display="http://maps.google.com/?output=embed&amp;q=43.78550000,-69.87525000" xr:uid="{ACCAECC5-3CE7-4975-A942-105F4301E847}"/>
    <hyperlink ref="P147" r:id="rId596" display="http://www.usharbormaster.com/secure/AuxAidReport_new.cfm?id=33419" xr:uid="{1AC9AC38-87EE-4C8E-A0BF-7B66AE77F5F6}"/>
    <hyperlink ref="E148" r:id="rId597" display="http://www.usharbormaster.com/secure/auxview.cfm?recordid=32330" xr:uid="{F798DEE9-7ECA-4FBF-A364-353F95989838}"/>
    <hyperlink ref="F148" r:id="rId598" display="http://maps.google.com/?output=embed&amp;q=43.81930556,-69.60566667" xr:uid="{C9F0A23A-EB07-4BD1-86D1-3B60368E774F}"/>
    <hyperlink ref="G148" r:id="rId599" display="http://maps.google.com/?output=embed&amp;q=43.81930556,-69.60566667" xr:uid="{07CF34AB-178C-4CB9-B551-6FE8FD139D80}"/>
    <hyperlink ref="P148" r:id="rId600" display="http://www.usharbormaster.com/secure/AuxAidReport_new.cfm?id=32330" xr:uid="{6BB1ACB0-ECAA-4D33-9BDD-1710C1A3A6DC}"/>
    <hyperlink ref="E149" r:id="rId601" display="http://www.usharbormaster.com/secure/auxview.cfm?recordid=25102" xr:uid="{D20D3F89-2BE1-4494-878D-4BC377653639}"/>
    <hyperlink ref="F149" r:id="rId602" display="http://maps.google.com/?output=embed&amp;q=43.07944444,-70.70444444" xr:uid="{2797B519-12E2-42E0-BF7E-5160329B7F08}"/>
    <hyperlink ref="G149" r:id="rId603" display="http://maps.google.com/?output=embed&amp;q=43.07944444,-70.70444444" xr:uid="{9035863F-C23A-4064-8711-54499CF2DD32}"/>
    <hyperlink ref="P149" r:id="rId604" display="http://www.usharbormaster.com/secure/AuxAidReport_new.cfm?id=25102" xr:uid="{F30D0C97-F044-4C4A-BFD9-B7DDDDB2E216}"/>
    <hyperlink ref="E150" r:id="rId605" display="http://www.usharbormaster.com/secure/auxview.cfm?recordid=25103" xr:uid="{B5D7B641-EAE7-431F-8622-9DFB047F4C89}"/>
    <hyperlink ref="F150" r:id="rId606" display="http://maps.google.com/?output=embed&amp;q=43.08019444,-70.70436111" xr:uid="{B57A3DF9-68BC-4CC6-A9A8-415CBB0DC17E}"/>
    <hyperlink ref="G150" r:id="rId607" display="http://maps.google.com/?output=embed&amp;q=43.08019444,-70.70436111" xr:uid="{66D37F5B-F530-4597-9BA9-B52C02FF8811}"/>
    <hyperlink ref="P150" r:id="rId608" display="http://www.usharbormaster.com/secure/AuxAidReport_new.cfm?id=25103" xr:uid="{BB092476-F2D0-4EC0-9D1F-6CD725DA1E8C}"/>
    <hyperlink ref="E151" r:id="rId609" display="http://www.usharbormaster.com/secure/auxview.cfm?recordid=25104" xr:uid="{46C254BD-F64C-417A-A409-C38674E7D463}"/>
    <hyperlink ref="F151" r:id="rId610" display="http://maps.google.com/?output=embed&amp;q=43.08100000,-70.70425000" xr:uid="{16A75BB7-92D5-47C6-BFFC-532A4146987C}"/>
    <hyperlink ref="G151" r:id="rId611" display="http://maps.google.com/?output=embed&amp;q=43.08100000,-70.70425000" xr:uid="{926EE998-B354-4E6C-8606-52E0CABD1434}"/>
    <hyperlink ref="P151" r:id="rId612" display="http://www.usharbormaster.com/secure/AuxAidReport_new.cfm?id=25104" xr:uid="{EE41C427-EC91-40EC-8EB8-7491BE2887B8}"/>
    <hyperlink ref="E152" r:id="rId613" display="http://www.usharbormaster.com/secure/auxview.cfm?recordid=41338" xr:uid="{5A3A44D7-4756-4762-8C4B-4D702333E1FA}"/>
    <hyperlink ref="F152" r:id="rId614" display="http://maps.google.com/?output=embed&amp;q=43.07851000,-70.70517694" xr:uid="{BCD90B58-46C1-4917-8826-DFEEEA9CC6C8}"/>
    <hyperlink ref="G152" r:id="rId615" display="http://maps.google.com/?output=embed&amp;q=43.07851000,-70.70517694" xr:uid="{0CB0E894-9015-4A06-8E26-6C03B325BE8C}"/>
    <hyperlink ref="P152" r:id="rId616" display="http://www.usharbormaster.com/secure/AuxAidReport_new.cfm?id=41338" xr:uid="{32811692-6188-4A58-99DB-55FC17A6B14B}"/>
    <hyperlink ref="E153" r:id="rId617" display="http://www.usharbormaster.com/secure/auxview.cfm?recordid=41339" xr:uid="{9012C9A1-12C2-4FE0-8404-8912CE5BD9A3}"/>
    <hyperlink ref="F153" r:id="rId618" display="http://maps.google.com/?output=embed&amp;q=43.07996389,-70.70794694" xr:uid="{395668D0-B4E9-4700-BA43-F9700C555BD6}"/>
    <hyperlink ref="G153" r:id="rId619" display="http://maps.google.com/?output=embed&amp;q=43.07996389,-70.70794694" xr:uid="{B4912154-168F-4E37-A20E-91EE410C0155}"/>
    <hyperlink ref="P153" r:id="rId620" display="http://www.usharbormaster.com/secure/AuxAidReport_new.cfm?id=41339" xr:uid="{63E154E7-339B-4782-86F1-F36AC971D0B5}"/>
    <hyperlink ref="E154" r:id="rId621" display="http://www.usharbormaster.com/secure/auxview.cfm?recordid=30051" xr:uid="{DBBBC097-2D01-450C-84EC-0790F5CFDC6A}"/>
    <hyperlink ref="F154" r:id="rId622" display="http://maps.google.com/?output=embed&amp;q=43.82133333,-69.64950000" xr:uid="{88EBBD81-81F1-43EF-8D68-6E4F288DCFAC}"/>
    <hyperlink ref="G154" r:id="rId623" display="http://maps.google.com/?output=embed&amp;q=43.82133333,-69.64950000" xr:uid="{5F44E842-28DB-41D8-AC01-DFBF65D56C7E}"/>
    <hyperlink ref="P154" r:id="rId624" display="http://www.usharbormaster.com/secure/AuxAidReport_new.cfm?id=30051" xr:uid="{3D8D403F-823B-457B-ADE8-8BEBADB814E2}"/>
    <hyperlink ref="E155" r:id="rId625" display="http://www.usharbormaster.com/secure/auxview.cfm?recordid=30053" xr:uid="{9B9D6732-BF06-4AFC-95CB-87718CDE13C8}"/>
    <hyperlink ref="F155" r:id="rId626" display="http://maps.google.com/?output=embed&amp;q=43.83333361,-69.64933333" xr:uid="{7BB8A10E-0284-45DE-9B25-4150973DD52C}"/>
    <hyperlink ref="G155" r:id="rId627" display="http://maps.google.com/?output=embed&amp;q=43.83333361,-69.64933333" xr:uid="{EBC8EF31-DF2B-457B-A524-0ABF87BDD321}"/>
    <hyperlink ref="P155" r:id="rId628" display="http://www.usharbormaster.com/secure/AuxAidReport_new.cfm?id=30053" xr:uid="{F905D2AD-6D7F-480E-8FA1-98F43B68E96A}"/>
    <hyperlink ref="E156" r:id="rId629" display="http://www.usharbormaster.com/secure/auxview.cfm?recordid=30052" xr:uid="{E965CFF6-CD0E-491E-806A-E31799AD1118}"/>
    <hyperlink ref="F156" r:id="rId630" display="http://maps.google.com/?output=embed&amp;q=43.83083333,-69.64783333" xr:uid="{F661D65E-3D61-4B8A-AFC5-CB64CC0A24D2}"/>
    <hyperlink ref="G156" r:id="rId631" display="http://maps.google.com/?output=embed&amp;q=43.83083333,-69.64783333" xr:uid="{7BC1EAE1-FDF8-49FE-869A-BD351066A16D}"/>
    <hyperlink ref="P156" r:id="rId632" display="http://www.usharbormaster.com/secure/AuxAidReport_new.cfm?id=30052" xr:uid="{D9A8CAF3-5381-4C5B-9A0C-875D3FDEA4F2}"/>
    <hyperlink ref="E157" r:id="rId633" display="http://www.usharbormaster.com/secure/auxview.cfm?recordid=42715" xr:uid="{761217ED-04F1-44E4-809D-38F1484A6372}"/>
    <hyperlink ref="F157" r:id="rId634" display="http://maps.google.com/?output=embed&amp;q=43.08035306,-70.75107778" xr:uid="{16B1087E-AAD2-4873-B84D-118C015FDF3E}"/>
    <hyperlink ref="G157" r:id="rId635" display="http://maps.google.com/?output=embed&amp;q=43.08035306,-70.75107778" xr:uid="{455A6F61-0DD4-408D-99BB-99CCF4219FFE}"/>
    <hyperlink ref="P157" r:id="rId636" display="http://www.usharbormaster.com/secure/AuxAidReport_new.cfm?id=42715" xr:uid="{55F5E23F-88AE-4A49-BBB3-9AF84ADA01E7}"/>
    <hyperlink ref="E158" r:id="rId637" display="http://www.usharbormaster.com/secure/auxview.cfm?recordid=44618" xr:uid="{0CEFC65A-1892-40A2-86F2-B56A1E3F26FA}"/>
    <hyperlink ref="F158" r:id="rId638" display="http://maps.google.com/?output=embed&amp;q=43.92065611,-69.59288583" xr:uid="{17B55DFD-88F4-4335-87F6-856EE8106271}"/>
    <hyperlink ref="G158" r:id="rId639" display="http://maps.google.com/?output=embed&amp;q=43.92065611,-69.59288583" xr:uid="{55C6B729-6F18-41E1-93E4-BC8402B3D311}"/>
    <hyperlink ref="P158" r:id="rId640" display="http://www.usharbormaster.com/secure/AuxAidReport_new.cfm?id=44618" xr:uid="{B8FA9D5D-6583-41DA-805F-8B5A3888D368}"/>
    <hyperlink ref="E159" r:id="rId641" display="http://www.usharbormaster.com/secure/auxview.cfm?recordid=44045" xr:uid="{F27FD13F-0A77-4EFD-AC24-2AC94DE9E8CA}"/>
    <hyperlink ref="F159" r:id="rId642" display="http://maps.google.com/?output=embed&amp;q=43.92415556,-69.58347222" xr:uid="{EE204058-9200-4709-AC01-A3005D5BD5EB}"/>
    <hyperlink ref="G159" r:id="rId643" display="http://maps.google.com/?output=embed&amp;q=43.92415556,-69.58347222" xr:uid="{A1F9983C-1311-45CC-A61F-AB78259EB49C}"/>
    <hyperlink ref="P159" r:id="rId644" display="http://www.usharbormaster.com/secure/AuxAidReport_new.cfm?id=44045" xr:uid="{A6BDE362-E2BE-451A-B903-8EE5656DA4AD}"/>
    <hyperlink ref="E160" r:id="rId645" display="http://www.usharbormaster.com/secure/auxview.cfm?recordid=42739" xr:uid="{26AB0C42-5715-4461-B9C5-80416E75EA60}"/>
    <hyperlink ref="F160" r:id="rId646" display="http://maps.google.com/?output=embed&amp;q=43.92102778,-69.59222222" xr:uid="{C793702E-3C45-4036-B32A-250E65BF3584}"/>
    <hyperlink ref="G160" r:id="rId647" display="http://maps.google.com/?output=embed&amp;q=43.92102778,-69.59222222" xr:uid="{065C9A0F-F818-4C20-935A-2558D7F9912A}"/>
    <hyperlink ref="P160" r:id="rId648" display="http://www.usharbormaster.com/secure/AuxAidReport_new.cfm?id=42739" xr:uid="{D0674400-ED66-4B0B-B9D1-14821F097CFE}"/>
    <hyperlink ref="E161" r:id="rId649" display="http://www.usharbormaster.com/secure/auxview.cfm?recordid=40156" xr:uid="{0D6C3246-846A-4456-B8B5-C2F6DD0D2577}"/>
    <hyperlink ref="F161" r:id="rId650" display="http://maps.google.com/?output=embed&amp;q=43.92856667,-69.26430000" xr:uid="{55E15F25-DDDB-4BCD-8AD8-3DB20E96C9E6}"/>
    <hyperlink ref="G161" r:id="rId651" display="http://maps.google.com/?output=embed&amp;q=43.92856667,-69.26430000" xr:uid="{482DA6FB-C53D-4CA2-93F3-5F5E448F148A}"/>
    <hyperlink ref="P161" r:id="rId652" display="http://www.usharbormaster.com/secure/AuxAidReport_new.cfm?id=40156" xr:uid="{624C40A8-6A34-4F3B-9CBA-5C89FB8ED22B}"/>
    <hyperlink ref="E162" r:id="rId653" display="http://www.usharbormaster.com/secure/auxview.cfm?recordid=40157" xr:uid="{F47B0946-C06B-4315-95E0-44769AA038B9}"/>
    <hyperlink ref="F162" r:id="rId654" display="http://maps.google.com/?output=embed&amp;q=43.92893333,-69.26405000" xr:uid="{7C146721-70EC-45F6-A323-6A3B80284ECE}"/>
    <hyperlink ref="G162" r:id="rId655" display="http://maps.google.com/?output=embed&amp;q=43.92893333,-69.26405000" xr:uid="{F0CD5118-23A2-485C-BE92-591D81235394}"/>
    <hyperlink ref="P162" r:id="rId656" display="http://www.usharbormaster.com/secure/AuxAidReport_new.cfm?id=40157" xr:uid="{16F979DF-00D9-44FF-BF68-F997B754C15E}"/>
    <hyperlink ref="E163" r:id="rId657" display="http://www.usharbormaster.com/secure/auxview.cfm?recordid=40158" xr:uid="{523AE12A-B1F9-40C7-9E1A-1A280B6E8A7B}"/>
    <hyperlink ref="F163" r:id="rId658" display="http://maps.google.com/?output=embed&amp;q=43.92988333,-69.26536667" xr:uid="{DE31EDAB-7D3E-48BF-924A-5753E4C8F0C9}"/>
    <hyperlink ref="G163" r:id="rId659" display="http://maps.google.com/?output=embed&amp;q=43.92988333,-69.26536667" xr:uid="{3AD5EC40-8A4C-4B47-96A0-8BF51A7C1629}"/>
    <hyperlink ref="P163" r:id="rId660" display="http://www.usharbormaster.com/secure/AuxAidReport_new.cfm?id=40158" xr:uid="{A322AB6C-6BC7-40D7-BD15-B08CAD53F969}"/>
    <hyperlink ref="E164" r:id="rId661" display="http://www.usharbormaster.com/secure/auxview.cfm?recordid=40159" xr:uid="{94E5B510-3D5F-4A44-AB63-69F04B4153D2}"/>
    <hyperlink ref="F164" r:id="rId662" display="http://maps.google.com/?output=embed&amp;q=43.93038333,-69.26486667" xr:uid="{8B0BC2EC-D2EC-46DB-BE60-5EB59B593461}"/>
    <hyperlink ref="G164" r:id="rId663" display="http://maps.google.com/?output=embed&amp;q=43.93038333,-69.26486667" xr:uid="{5181925B-6109-444B-A43C-53B0F1EB866F}"/>
    <hyperlink ref="P164" r:id="rId664" display="http://www.usharbormaster.com/secure/AuxAidReport_new.cfm?id=40159" xr:uid="{A8AB790B-75AE-42F4-B63D-A26701B60B07}"/>
    <hyperlink ref="E165" r:id="rId665" display="http://www.usharbormaster.com/secure/auxview.cfm?recordid=28309" xr:uid="{37243317-876B-436B-ABEF-26B693BCDE28}"/>
    <hyperlink ref="F165" r:id="rId666" display="http://maps.google.com/?output=embed&amp;q=43.72446667,-70.19663333" xr:uid="{48FED628-C9F9-4BFE-855B-D5EE9A49E503}"/>
    <hyperlink ref="G165" r:id="rId667" display="http://maps.google.com/?output=embed&amp;q=43.72446667,-70.19663333" xr:uid="{A4109BF2-2EA2-4A81-9E8F-1D37EF6BDD3C}"/>
    <hyperlink ref="P165" r:id="rId668" display="http://www.usharbormaster.com/secure/AuxAidReport_new.cfm?id=28309" xr:uid="{D4F58111-2474-468B-9A52-567AE1E02359}"/>
    <hyperlink ref="E166" r:id="rId669" display="http://www.usharbormaster.com/secure/auxview.cfm?recordid=28308" xr:uid="{C1E79204-79E0-4FC0-AC58-6A633E3C215D}"/>
    <hyperlink ref="F166" r:id="rId670" display="http://maps.google.com/?output=embed&amp;q=43.72520000,-70.19665000" xr:uid="{EBFE64B9-7932-460E-8402-F8075365B60F}"/>
    <hyperlink ref="G166" r:id="rId671" display="http://maps.google.com/?output=embed&amp;q=43.72520000,-70.19665000" xr:uid="{3A838662-2205-4A7B-9294-9ABCC1011042}"/>
    <hyperlink ref="P166" r:id="rId672" display="http://www.usharbormaster.com/secure/AuxAidReport_new.cfm?id=28308" xr:uid="{2F1BAEAC-A82C-488D-ACAC-B0C4B3A0ACBF}"/>
    <hyperlink ref="E167" r:id="rId673" display="http://www.usharbormaster.com/secure/auxview.cfm?recordid=31214" xr:uid="{C776A389-F1FB-4578-B3F3-059BC258B7C7}"/>
    <hyperlink ref="F167" r:id="rId674" display="http://maps.google.com/?output=embed&amp;q=43.74948333,-69.98943333" xr:uid="{875F3CF2-244A-4D5E-9890-AC20C6C49D04}"/>
    <hyperlink ref="G167" r:id="rId675" display="http://maps.google.com/?output=embed&amp;q=43.74948333,-69.98943333" xr:uid="{9D28FEA8-1700-442C-ADAD-1B4848BFD845}"/>
    <hyperlink ref="P167" r:id="rId676" display="http://www.usharbormaster.com/secure/AuxAidReport_new.cfm?id=31214" xr:uid="{A8F6B9CE-22A4-40BE-AFF7-E3279F25B4E6}"/>
    <hyperlink ref="E168" r:id="rId677" display="http://www.usharbormaster.com/secure/auxview.cfm?recordid=36715" xr:uid="{1A27D45E-0E40-48CF-A448-CBF3FFF13450}"/>
    <hyperlink ref="F168" r:id="rId678" display="http://maps.google.com/?output=embed&amp;q=43.74966667,-69.98921667" xr:uid="{E95C7BBB-7B41-4E9D-8C01-C19DB509BF8D}"/>
    <hyperlink ref="G168" r:id="rId679" display="http://maps.google.com/?output=embed&amp;q=43.74966667,-69.98921667" xr:uid="{349AF40D-89A5-42B3-A52A-EDD5EFC4EC7A}"/>
    <hyperlink ref="P168" r:id="rId680" display="http://www.usharbormaster.com/secure/AuxAidReport_new.cfm?id=36715" xr:uid="{193C5272-57F3-4887-9112-27C38CECA9D7}"/>
    <hyperlink ref="E169" r:id="rId681" display="http://www.usharbormaster.com/secure/auxview.cfm?recordid=28873" xr:uid="{5FBF23EE-8E19-49B4-A554-C98637992BA2}"/>
    <hyperlink ref="F169" r:id="rId682" display="http://maps.google.com/?output=embed&amp;q=44.08941667,-69.79125000" xr:uid="{B13E88CA-8A26-48C0-93C3-03613FE89607}"/>
    <hyperlink ref="G169" r:id="rId683" display="http://maps.google.com/?output=embed&amp;q=44.08941667,-69.79125000" xr:uid="{FFD38086-D973-4B5A-966D-888149F74F59}"/>
    <hyperlink ref="P169" r:id="rId684" display="http://www.usharbormaster.com/secure/AuxAidReport_new.cfm?id=28873" xr:uid="{9A52D3F2-C2B1-494E-B02F-C3F6A912C736}"/>
    <hyperlink ref="E170" r:id="rId685" display="http://www.usharbormaster.com/secure/auxview.cfm?recordid=28875" xr:uid="{CBC8FB38-3B27-4C9A-87EA-AC7186FB4EA9}"/>
    <hyperlink ref="F170" r:id="rId686" display="http://maps.google.com/?output=embed&amp;q=44.08705000,-69.79863333" xr:uid="{85F91DF0-56D3-41A5-8AE0-177816D9B495}"/>
    <hyperlink ref="G170" r:id="rId687" display="http://maps.google.com/?output=embed&amp;q=44.08705000,-69.79863333" xr:uid="{C33A2F56-45A0-4CFE-BD24-A65B00EFADD1}"/>
    <hyperlink ref="P170" r:id="rId688" display="http://www.usharbormaster.com/secure/AuxAidReport_new.cfm?id=28875" xr:uid="{944CC70C-7E6F-4AA3-9A1B-6015BE777832}"/>
    <hyperlink ref="E171" r:id="rId689" display="http://www.usharbormaster.com/secure/auxview.cfm?recordid=28876" xr:uid="{3813FE98-EF1B-460A-A6C4-6380BD8C49F9}"/>
    <hyperlink ref="F171" r:id="rId690" display="http://maps.google.com/?output=embed&amp;q=44.07900000,-69.80011111" xr:uid="{077C99AC-B78C-4F11-AA11-2D79821C80E9}"/>
    <hyperlink ref="G171" r:id="rId691" display="http://maps.google.com/?output=embed&amp;q=44.07900000,-69.80011111" xr:uid="{E919D05B-979C-414C-969A-3C4ADC196F6D}"/>
    <hyperlink ref="P171" r:id="rId692" display="http://www.usharbormaster.com/secure/AuxAidReport_new.cfm?id=28876" xr:uid="{3F80F39D-85AE-41C5-BC66-EA07DE9ADF73}"/>
    <hyperlink ref="E172" r:id="rId693" display="http://www.usharbormaster.com/secure/auxview.cfm?recordid=35450" xr:uid="{11ADB35D-5065-4D00-BE7F-22C1D90E9C1A}"/>
    <hyperlink ref="F172" r:id="rId694" display="http://maps.google.com/?output=embed&amp;q=43.83210278,-69.73617222" xr:uid="{7AAC7A5E-E2F5-4C52-A7E6-CB1739049E20}"/>
    <hyperlink ref="G172" r:id="rId695" display="http://maps.google.com/?output=embed&amp;q=43.83210278,-69.73617222" xr:uid="{E60135E3-783B-4CD9-A78C-822F7F1F48A5}"/>
    <hyperlink ref="P172" r:id="rId696" display="http://www.usharbormaster.com/secure/AuxAidReport_new.cfm?id=35450" xr:uid="{CCD16A2C-A2B2-405E-A544-2310DF0983B7}"/>
    <hyperlink ref="E173" r:id="rId697" display="http://www.usharbormaster.com/secure/auxview.cfm?recordid=30638" xr:uid="{793CF0B1-2302-4FEB-A38E-8CAF546B913C}"/>
    <hyperlink ref="F173" r:id="rId698" display="http://maps.google.com/?output=embed&amp;q=43.78936111,-70.15788889" xr:uid="{E9EEBB67-ED99-4EFA-9E03-E0176373399D}"/>
    <hyperlink ref="G173" r:id="rId699" display="http://maps.google.com/?output=embed&amp;q=43.78936111,-70.15788889" xr:uid="{C6AA680E-07E3-43E9-A540-26FDB386AD5E}"/>
    <hyperlink ref="P173" r:id="rId700" display="http://www.usharbormaster.com/secure/AuxAidReport_new.cfm?id=30638" xr:uid="{8833ADCE-5B7B-474A-8138-9498EF367CD5}"/>
    <hyperlink ref="E174" r:id="rId701" display="http://www.usharbormaster.com/secure/auxview.cfm?recordid=30639" xr:uid="{67257A56-CC7B-44B4-A4EA-A1C4823B5202}"/>
    <hyperlink ref="F174" r:id="rId702" display="http://maps.google.com/?output=embed&amp;q=43.79240000,-70.15026667" xr:uid="{D63EB811-46CC-4255-A055-A35DD3DA0DAF}"/>
    <hyperlink ref="G174" r:id="rId703" display="http://maps.google.com/?output=embed&amp;q=43.79240000,-70.15026667" xr:uid="{FE9E2EEB-38DD-49F4-BAE6-8711D91E9575}"/>
    <hyperlink ref="P174" r:id="rId704" display="http://www.usharbormaster.com/secure/AuxAidReport_new.cfm?id=30639" xr:uid="{BD8DA97C-E5AA-4FE0-968D-AF4D3A735C7E}"/>
    <hyperlink ref="E175" r:id="rId705" display="http://www.usharbormaster.com/secure/auxview.cfm?recordid=43985" xr:uid="{D44F2D7C-19FF-4B3F-B50A-843FC7B6D1D4}"/>
    <hyperlink ref="F175" r:id="rId706" display="http://maps.google.com/?output=embed&amp;q=43.81990000,-69.98470806" xr:uid="{39451224-FE47-4572-9824-B7E70607ACDC}"/>
    <hyperlink ref="G175" r:id="rId707" display="http://maps.google.com/?output=embed&amp;q=43.81990000,-69.98470806" xr:uid="{C422C53C-37A6-445E-AE7F-FA8843BB08A1}"/>
    <hyperlink ref="P175" r:id="rId708" display="http://www.usharbormaster.com/secure/AuxAidReport_new.cfm?id=43985" xr:uid="{4FA450E9-1B4F-45D2-9A07-D5A6CAE4F561}"/>
    <hyperlink ref="E176" r:id="rId709" display="http://www.usharbormaster.com/secure/auxview.cfm?recordid=36839" xr:uid="{BEEB80B0-AB18-4662-BA23-4AC23487E4FB}"/>
    <hyperlink ref="F176" r:id="rId710" display="http://maps.google.com/?output=embed&amp;q=43.46347222,-70.39350000" xr:uid="{6CBBDCC8-B58A-46E2-A41A-321774439834}"/>
    <hyperlink ref="G176" r:id="rId711" display="http://maps.google.com/?output=embed&amp;q=43.46347222,-70.39350000" xr:uid="{FFC39ED2-94E5-4D9B-8A23-1267F71EECD6}"/>
    <hyperlink ref="P176" r:id="rId712" display="http://www.usharbormaster.com/secure/AuxAidReport_new.cfm?id=36839" xr:uid="{EAF1BFB2-104A-4319-AD82-9FB7F16E0B93}"/>
    <hyperlink ref="E177" r:id="rId713" display="http://www.usharbormaster.com/secure/auxview.cfm?recordid=25874" xr:uid="{F7F6CF47-D7E8-483D-8F18-286CC817FD19}"/>
    <hyperlink ref="F177" r:id="rId714" display="http://maps.google.com/?output=embed&amp;q=43.47122222,-70.39808333" xr:uid="{151ECB08-8B6A-4686-9CAC-8AD2682E8D2E}"/>
    <hyperlink ref="G177" r:id="rId715" display="http://maps.google.com/?output=embed&amp;q=43.47122222,-70.39808333" xr:uid="{25F809B4-20FB-480B-AA43-F113D58BD712}"/>
    <hyperlink ref="P177" r:id="rId716" display="http://www.usharbormaster.com/secure/AuxAidReport_new.cfm?id=25874" xr:uid="{6969A96D-95E5-410B-A021-121E4653C68A}"/>
    <hyperlink ref="E178" r:id="rId717" display="http://www.usharbormaster.com/secure/auxview.cfm?recordid=36841" xr:uid="{F7C5E0E0-6E57-45ED-9A5E-16CB574916C5}"/>
    <hyperlink ref="F178" r:id="rId718" display="http://maps.google.com/?output=embed&amp;q=43.48305556,-70.42330556" xr:uid="{1F45C42D-E1B6-4553-A301-33F58A113430}"/>
    <hyperlink ref="G178" r:id="rId719" display="http://maps.google.com/?output=embed&amp;q=43.48305556,-70.42330556" xr:uid="{AB7DD1A4-F1DF-47D2-8B0F-E1BA4641B6A0}"/>
    <hyperlink ref="P178" r:id="rId720" display="http://www.usharbormaster.com/secure/AuxAidReport_new.cfm?id=36841" xr:uid="{A2D017EE-F098-444E-9F27-93BC28C9B6DC}"/>
    <hyperlink ref="E179" r:id="rId721" display="http://www.usharbormaster.com/secure/auxview.cfm?recordid=25878" xr:uid="{177B2D2F-62A6-4FF9-8E92-3EC179FB6C31}"/>
    <hyperlink ref="F179" r:id="rId722" display="http://maps.google.com/?output=embed&amp;q=43.49202778,-70.43936111" xr:uid="{4EC1372D-29DA-46AF-B401-B284EB7BA5F8}"/>
    <hyperlink ref="G179" r:id="rId723" display="http://maps.google.com/?output=embed&amp;q=43.49202778,-70.43936111" xr:uid="{399A49BE-4445-4F9C-8BB2-1224BC410BD7}"/>
    <hyperlink ref="P179" r:id="rId724" display="http://www.usharbormaster.com/secure/AuxAidReport_new.cfm?id=25878" xr:uid="{502F0870-75F1-4C45-A341-EB22598CB3CB}"/>
    <hyperlink ref="E180" r:id="rId725" display="http://www.usharbormaster.com/secure/auxview.cfm?recordid=36842" xr:uid="{1D84F871-DA5B-4E0D-AA29-8D6D96562E11}"/>
    <hyperlink ref="F180" r:id="rId726" display="http://maps.google.com/?output=embed&amp;q=43.48780556,-70.43361111" xr:uid="{5785FDB6-9F9E-460E-BBD6-33593E68ED02}"/>
    <hyperlink ref="G180" r:id="rId727" display="http://maps.google.com/?output=embed&amp;q=43.48780556,-70.43361111" xr:uid="{876F9975-28AF-442F-BF78-94C86EC01F0E}"/>
    <hyperlink ref="P180" r:id="rId728" display="http://www.usharbormaster.com/secure/AuxAidReport_new.cfm?id=36842" xr:uid="{B693212A-AA84-44AE-92D1-C45B0B73E91A}"/>
    <hyperlink ref="E181" r:id="rId729" display="http://www.usharbormaster.com/secure/auxview.cfm?recordid=25871" xr:uid="{411B6270-34FD-4FDE-8008-623ABCDE5AF1}"/>
    <hyperlink ref="F181" r:id="rId730" display="http://maps.google.com/?output=embed&amp;q=43.46166667,-70.37672222" xr:uid="{85936A28-86D7-455F-952A-3148F036E610}"/>
    <hyperlink ref="G181" r:id="rId731" display="http://maps.google.com/?output=embed&amp;q=43.46166667,-70.37672222" xr:uid="{CB8DADB0-B85E-43DB-BBCC-54AD91C753DC}"/>
    <hyperlink ref="P181" r:id="rId732" display="http://www.usharbormaster.com/secure/AuxAidReport_new.cfm?id=25871" xr:uid="{3609D532-E2A1-42F5-9512-E8CB9B0E84E3}"/>
    <hyperlink ref="E182" r:id="rId733" display="http://www.usharbormaster.com/secure/auxview.cfm?recordid=25877" xr:uid="{495504FD-11A5-4C07-A0F1-5F7F83CA9B78}"/>
    <hyperlink ref="F182" r:id="rId734" display="http://maps.google.com/?output=embed&amp;q=43.48063889,-70.41808333" xr:uid="{B5F5309C-AF86-4EB6-9DDE-9A7FE61EDBC8}"/>
    <hyperlink ref="G182" r:id="rId735" display="http://maps.google.com/?output=embed&amp;q=43.48063889,-70.41808333" xr:uid="{6FF1379A-77A6-461D-BBC8-398BDC03DE3B}"/>
    <hyperlink ref="P182" r:id="rId736" display="http://www.usharbormaster.com/secure/AuxAidReport_new.cfm?id=25877" xr:uid="{48351087-892D-49C5-B9DF-B67F54288DA2}"/>
    <hyperlink ref="E183" r:id="rId737" display="http://www.usharbormaster.com/secure/auxview.cfm?recordid=25872" xr:uid="{F7E4906F-8ED8-4643-8AF7-73C83853E70D}"/>
    <hyperlink ref="F183" r:id="rId738" display="http://maps.google.com/?output=embed&amp;q=43.46180556,-70.38816667" xr:uid="{EB5D5A9D-3ECB-4FF2-8185-C5A3AA15138D}"/>
    <hyperlink ref="G183" r:id="rId739" display="http://maps.google.com/?output=embed&amp;q=43.46180556,-70.38816667" xr:uid="{F9824E4A-BB69-4955-964E-98DDA3C373E1}"/>
    <hyperlink ref="P183" r:id="rId740" display="http://www.usharbormaster.com/secure/AuxAidReport_new.cfm?id=25872" xr:uid="{3DD2EA11-FB10-4A02-943E-486D5B1335A3}"/>
    <hyperlink ref="E184" r:id="rId741" display="http://www.usharbormaster.com/secure/auxview.cfm?recordid=25876" xr:uid="{FBC5B811-785E-41EC-A53E-D0B6579C5C4F}"/>
    <hyperlink ref="F184" r:id="rId742" display="http://maps.google.com/?output=embed&amp;q=43.47886111,-70.41100000" xr:uid="{CFA59A60-1588-4D31-998B-9079CD032EBA}"/>
    <hyperlink ref="G184" r:id="rId743" display="http://maps.google.com/?output=embed&amp;q=43.47886111,-70.41100000" xr:uid="{D4A24CE7-98B5-4828-A5AD-D181668EF06B}"/>
    <hyperlink ref="P184" r:id="rId744" display="http://www.usharbormaster.com/secure/AuxAidReport_new.cfm?id=25876" xr:uid="{32F78FDF-1CFC-4950-965A-3FF67D2C73FB}"/>
    <hyperlink ref="E185" r:id="rId745" display="http://www.usharbormaster.com/secure/auxview.cfm?recordid=36840" xr:uid="{ABA75138-943D-405A-8600-C50701362ADD}"/>
    <hyperlink ref="F185" r:id="rId746" display="http://maps.google.com/?output=embed&amp;q=43.47316667,-70.40125000" xr:uid="{F3DC7B8E-223E-4643-84CF-04375FF03CDB}"/>
    <hyperlink ref="G185" r:id="rId747" display="http://maps.google.com/?output=embed&amp;q=43.47316667,-70.40125000" xr:uid="{F98DCECF-64B4-4342-B2E4-B1E6FE27319C}"/>
    <hyperlink ref="P185" r:id="rId748" display="http://www.usharbormaster.com/secure/AuxAidReport_new.cfm?id=36840" xr:uid="{9402E224-370D-4A0E-A513-1234F07A2322}"/>
    <hyperlink ref="E186" r:id="rId749" display="http://www.usharbormaster.com/secure/auxview.cfm?recordid=25873" xr:uid="{A3E16334-9F35-47B0-AC0A-677D9F4A2867}"/>
    <hyperlink ref="F186" r:id="rId750" display="http://maps.google.com/?output=embed&amp;q=43.46555556,-70.39444444" xr:uid="{3FF8C1F9-E610-4857-A293-37582A976B2F}"/>
    <hyperlink ref="G186" r:id="rId751" display="http://maps.google.com/?output=embed&amp;q=43.46555556,-70.39444444" xr:uid="{E3B89BEA-4BA5-4961-8DBA-76440384CA72}"/>
    <hyperlink ref="P186" r:id="rId752" display="http://www.usharbormaster.com/secure/AuxAidReport_new.cfm?id=25873" xr:uid="{CEC0E186-DCF4-465C-B974-BC630AD46F74}"/>
    <hyperlink ref="E187" r:id="rId753" display="http://www.usharbormaster.com/secure/auxview.cfm?recordid=26239" xr:uid="{2EE70164-5BF2-4EE5-9844-EA4426C1CCB7}"/>
    <hyperlink ref="F187" r:id="rId754" display="http://maps.google.com/?output=embed&amp;q=43.07935333,-70.74055167" xr:uid="{7FAD6C3B-D6BA-447B-9CD5-C99642BC4B6D}"/>
    <hyperlink ref="G187" r:id="rId755" display="http://maps.google.com/?output=embed&amp;q=43.07935333,-70.74055167" xr:uid="{CD9A4A21-11A3-429D-A415-967E04E8DF6D}"/>
    <hyperlink ref="P187" r:id="rId756" display="http://www.usharbormaster.com/secure/AuxAidReport_new.cfm?id=26239" xr:uid="{104D3F6D-50C4-48F8-A500-E5ACA2171026}"/>
    <hyperlink ref="E188" r:id="rId757" display="http://www.usharbormaster.com/secure/auxview.cfm?recordid=26240" xr:uid="{E940A586-949B-4292-9530-219D37442130}"/>
    <hyperlink ref="F188" r:id="rId758" display="http://maps.google.com/?output=embed&amp;q=43.07946333,-70.74115333" xr:uid="{229F3642-AC04-4714-83C2-5056AD68FC8A}"/>
    <hyperlink ref="G188" r:id="rId759" display="http://maps.google.com/?output=embed&amp;q=43.07946333,-70.74115333" xr:uid="{8F9E4357-6926-4E88-A87A-E2F9DFCAC09D}"/>
    <hyperlink ref="P188" r:id="rId760" display="http://www.usharbormaster.com/secure/AuxAidReport_new.cfm?id=26240" xr:uid="{DFC995B1-9BB1-4715-A406-36F5FFA489D3}"/>
    <hyperlink ref="E189" r:id="rId761" display="http://www.usharbormaster.com/secure/auxview.cfm?recordid=29957" xr:uid="{130F837C-1625-40F7-95B4-F6E661A71360}"/>
    <hyperlink ref="F189" r:id="rId762" display="http://maps.google.com/?output=embed&amp;q=43.84985556,-69.63502778" xr:uid="{F7C59CBC-A2B5-4F2D-B426-34F90C84E0FF}"/>
    <hyperlink ref="G189" r:id="rId763" display="http://maps.google.com/?output=embed&amp;q=43.84985556,-69.63502778" xr:uid="{72804F7D-91D5-4809-900B-D1F80C54B7CD}"/>
    <hyperlink ref="P189" r:id="rId764" display="http://www.usharbormaster.com/secure/AuxAidReport_new.cfm?id=29957" xr:uid="{04773507-376C-4E57-B142-C716C9143370}"/>
    <hyperlink ref="E190" r:id="rId765" display="http://www.usharbormaster.com/secure/auxview.cfm?recordid=36871" xr:uid="{6CDE32EF-5348-409C-9966-968C51DA79D7}"/>
    <hyperlink ref="F190" r:id="rId766" display="http://maps.google.com/?output=embed&amp;q=43.65578333,-70.23723333" xr:uid="{639FEE70-6A27-4643-9273-F4D7C725E6A4}"/>
    <hyperlink ref="G190" r:id="rId767" display="http://maps.google.com/?output=embed&amp;q=43.65578333,-70.23723333" xr:uid="{4E9AE420-9C09-4F17-8502-7057D3EB373F}"/>
    <hyperlink ref="P190" r:id="rId768" display="http://www.usharbormaster.com/secure/AuxAidReport_new.cfm?id=36871" xr:uid="{F31D3843-E439-4425-AACF-7EF3D56CB0F7}"/>
    <hyperlink ref="E191" r:id="rId769" display="http://www.usharbormaster.com/secure/auxview.cfm?recordid=36869" xr:uid="{D079819F-18FD-49B2-9E6C-35ED32DED08F}"/>
    <hyperlink ref="F191" r:id="rId770" display="http://maps.google.com/?output=embed&amp;q=43.65546667,-70.23708333" xr:uid="{8A3AA633-EE63-41E4-9278-D55A0E68B959}"/>
    <hyperlink ref="G191" r:id="rId771" display="http://maps.google.com/?output=embed&amp;q=43.65546667,-70.23708333" xr:uid="{82819B0C-1C93-4CDE-92A4-98C7AF3C548E}"/>
    <hyperlink ref="P191" r:id="rId772" display="http://www.usharbormaster.com/secure/AuxAidReport_new.cfm?id=36869" xr:uid="{FDAF15B7-D861-4C14-ACC5-76D8D2307C87}"/>
    <hyperlink ref="E192" r:id="rId773" display="http://www.usharbormaster.com/secure/auxview.cfm?recordid=36867" xr:uid="{1C23B844-0B34-4BE0-A5A2-4B4C633871B5}"/>
    <hyperlink ref="F192" r:id="rId774" display="http://maps.google.com/?output=embed&amp;q=43.65503333,-70.23688333" xr:uid="{98E2492F-9CEA-4855-9FDE-04EAAA8A8C43}"/>
    <hyperlink ref="G192" r:id="rId775" display="http://maps.google.com/?output=embed&amp;q=43.65503333,-70.23688333" xr:uid="{4DE04FF4-9D1D-4501-BA5D-C1214503651A}"/>
    <hyperlink ref="P192" r:id="rId776" display="http://www.usharbormaster.com/secure/AuxAidReport_new.cfm?id=36867" xr:uid="{8EA02E61-AF24-4742-80D1-2AD4CDB7A34C}"/>
    <hyperlink ref="E193" r:id="rId777" display="http://www.usharbormaster.com/secure/auxview.cfm?recordid=36870" xr:uid="{6745D7E9-E20F-4966-B5ED-838186D75929}"/>
    <hyperlink ref="F193" r:id="rId778" display="http://maps.google.com/?output=embed&amp;q=43.65485000,-70.23711667" xr:uid="{B095B552-10DD-4D1E-8357-B7EEA107C99E}"/>
    <hyperlink ref="G193" r:id="rId779" display="http://maps.google.com/?output=embed&amp;q=43.65485000,-70.23711667" xr:uid="{A3700D42-0FCC-4443-84E7-5490A1092077}"/>
    <hyperlink ref="P193" r:id="rId780" display="http://www.usharbormaster.com/secure/AuxAidReport_new.cfm?id=36870" xr:uid="{14057D69-1F0A-497F-8438-4E9FE7F29ACE}"/>
    <hyperlink ref="E194" r:id="rId781" display="http://www.usharbormaster.com/secure/auxview.cfm?recordid=36868" xr:uid="{A161C4C1-138F-48E1-B808-FF07E8A9CA39}"/>
    <hyperlink ref="F194" r:id="rId782" display="http://maps.google.com/?output=embed&amp;q=43.65478333,-70.23700000" xr:uid="{EFDA0CE0-52C6-43BF-87E3-17FD67827B69}"/>
    <hyperlink ref="G194" r:id="rId783" display="http://maps.google.com/?output=embed&amp;q=43.65478333,-70.23700000" xr:uid="{08378F61-CAE9-4550-A7C0-4CB2C564BC6C}"/>
    <hyperlink ref="P194" r:id="rId784" display="http://www.usharbormaster.com/secure/AuxAidReport_new.cfm?id=36868" xr:uid="{F1D556FB-8DFE-45B3-8DF6-96D4AF044DD2}"/>
    <hyperlink ref="E195" r:id="rId785" display="http://www.usharbormaster.com/secure/auxview.cfm?recordid=27010" xr:uid="{BE5F4F00-1772-43B5-8579-5F347A846156}"/>
    <hyperlink ref="F195" r:id="rId786" display="http://maps.google.com/?output=embed&amp;q=43.65552000,-70.23485306" xr:uid="{E0C06EA0-A934-4FFB-9212-CB779A3F17EE}"/>
    <hyperlink ref="G195" r:id="rId787" display="http://maps.google.com/?output=embed&amp;q=43.65552000,-70.23485306" xr:uid="{112F3C2A-CE77-4A0A-AE3F-595E5880AEC9}"/>
    <hyperlink ref="P195" r:id="rId788" display="http://www.usharbormaster.com/secure/AuxAidReport_new.cfm?id=27010" xr:uid="{56983278-0999-43E6-9730-B1274A633135}"/>
    <hyperlink ref="E196" r:id="rId789" display="http://www.usharbormaster.com/secure/auxview.cfm?recordid=26267" xr:uid="{E3254078-51C1-43FF-B844-92111F861A4F}"/>
    <hyperlink ref="F196" r:id="rId790" display="http://maps.google.com/?output=embed&amp;q=43.65310528,-70.24311750" xr:uid="{360B10EE-5AE0-4436-88D8-DAB4552C6635}"/>
    <hyperlink ref="G196" r:id="rId791" display="http://maps.google.com/?output=embed&amp;q=43.65310528,-70.24311750" xr:uid="{5059F559-098A-4217-BEC2-2AD791BAE08B}"/>
    <hyperlink ref="P196" r:id="rId792" display="http://www.usharbormaster.com/secure/AuxAidReport_new.cfm?id=26267" xr:uid="{9EFF6E69-6294-417C-ADE0-B27081C5FAFD}"/>
    <hyperlink ref="E197" r:id="rId793" display="http://www.usharbormaster.com/secure/auxview.cfm?recordid=23723" xr:uid="{7CD81F8D-EAA7-42E0-8FF7-355A2FF303FE}"/>
    <hyperlink ref="F197" r:id="rId794" display="http://maps.google.com/?output=embed&amp;q=43.11648333,-70.81041667" xr:uid="{B9AC8135-ECB7-44E8-977A-E0BD52F6F041}"/>
    <hyperlink ref="G197" r:id="rId795" display="http://maps.google.com/?output=embed&amp;q=43.11648333,-70.81041667" xr:uid="{B9C503D1-188B-4C92-AFC0-D2802540A1D6}"/>
    <hyperlink ref="P197" r:id="rId796" display="http://www.usharbormaster.com/secure/AuxAidReport_new.cfm?id=23723" xr:uid="{E1D3C51E-F23F-4240-936A-7E4473FCBCC1}"/>
    <hyperlink ref="E198" r:id="rId797" display="http://www.usharbormaster.com/secure/auxview.cfm?recordid=23722" xr:uid="{0D85ABBA-6D1F-455D-8C3C-C8DD9BCF32F1}"/>
    <hyperlink ref="F198" r:id="rId798" display="http://maps.google.com/?output=embed&amp;q=43.11583333,-70.81000000" xr:uid="{AA855F81-83C1-44AC-B67E-0128AD802A7E}"/>
    <hyperlink ref="G198" r:id="rId799" display="http://maps.google.com/?output=embed&amp;q=43.11583333,-70.81000000" xr:uid="{9AFFDB00-424F-4BAB-8631-D92A9E23B163}"/>
    <hyperlink ref="P198" r:id="rId800" display="http://www.usharbormaster.com/secure/AuxAidReport_new.cfm?id=23722" xr:uid="{68D67142-8DEF-475B-80DF-0CC97D9FD70B}"/>
    <hyperlink ref="E199" r:id="rId801" display="http://www.usharbormaster.com/secure/auxview.cfm?recordid=23724" xr:uid="{0E989BB8-B721-4F45-BE65-0B739250D0A7}"/>
    <hyperlink ref="F199" r:id="rId802" display="http://maps.google.com/?output=embed&amp;q=43.11750000,-70.81222222" xr:uid="{61484218-A072-42DD-BA69-13953BED7B70}"/>
    <hyperlink ref="G199" r:id="rId803" display="http://maps.google.com/?output=embed&amp;q=43.11750000,-70.81222222" xr:uid="{D74F9D9B-EC03-4B3D-9464-374041248CF0}"/>
    <hyperlink ref="P199" r:id="rId804" display="http://www.usharbormaster.com/secure/AuxAidReport_new.cfm?id=23724" xr:uid="{D0855C9E-2523-402A-9610-9CEBD7D981FB}"/>
    <hyperlink ref="E200" r:id="rId805" display="http://www.usharbormaster.com/secure/auxview.cfm?recordid=43833" xr:uid="{D27CD066-F4D7-4063-89E5-367FC2A1B870}"/>
    <hyperlink ref="F200" r:id="rId806" display="http://maps.google.com/?output=embed&amp;q=43.65030556,-70.22952778" xr:uid="{020C6FEF-89EA-479E-98C0-0A33842B1993}"/>
    <hyperlink ref="G200" r:id="rId807" display="http://maps.google.com/?output=embed&amp;q=43.65030556,-70.22952778" xr:uid="{64DA82CE-9218-4DBB-A10C-21EE98C83733}"/>
    <hyperlink ref="P200" r:id="rId808" display="http://www.usharbormaster.com/secure/AuxAidReport_new.cfm?id=43833" xr:uid="{F362586B-95E6-43BD-B24A-6778FF9098C0}"/>
    <hyperlink ref="E201" r:id="rId809" display="http://www.usharbormaster.com/secure/auxview.cfm?recordid=41206" xr:uid="{2A5C7077-FA09-47C8-9CD6-AD60A546251B}"/>
    <hyperlink ref="F201" r:id="rId810" display="http://maps.google.com/?output=embed&amp;q=43.65277778,-70.22805556" xr:uid="{A13B7C6A-4800-4592-8927-CB092959500B}"/>
    <hyperlink ref="G201" r:id="rId811" display="http://maps.google.com/?output=embed&amp;q=43.65277778,-70.22805556" xr:uid="{C7C651C1-ADD1-4D23-82A2-B6396274CA81}"/>
    <hyperlink ref="P201" r:id="rId812" display="http://www.usharbormaster.com/secure/AuxAidReport_new.cfm?id=41206" xr:uid="{88E3D860-DC0A-467B-8314-844312F61CEB}"/>
    <hyperlink ref="E202" r:id="rId813" display="http://www.usharbormaster.com/secure/auxview.cfm?recordid=26266" xr:uid="{2F5B9603-A197-40AA-BA27-E0DB887D431A}"/>
    <hyperlink ref="F202" r:id="rId814" display="http://maps.google.com/?output=embed&amp;q=43.65531833,-70.22816139" xr:uid="{F17ED2C6-35FD-4B92-981E-0039320063B3}"/>
    <hyperlink ref="G202" r:id="rId815" display="http://maps.google.com/?output=embed&amp;q=43.65531833,-70.22816139" xr:uid="{0F72954E-D8F7-4539-9D7A-2C018F1D3117}"/>
    <hyperlink ref="P202" r:id="rId816" display="http://www.usharbormaster.com/secure/AuxAidReport_new.cfm?id=26266" xr:uid="{FB68D4EF-679F-4007-95FF-B41AA30D2FD2}"/>
    <hyperlink ref="E203" r:id="rId817" display="http://www.usharbormaster.com/secure/auxview.cfm?recordid=41341" xr:uid="{6CFDD956-44B3-4A14-8843-255D58A32987}"/>
    <hyperlink ref="F203" r:id="rId818" display="http://maps.google.com/?output=embed&amp;q=43.08250000,-70.71925000" xr:uid="{16A71465-246F-490F-9A3E-9DC0F7D05587}"/>
    <hyperlink ref="G203" r:id="rId819" display="http://maps.google.com/?output=embed&amp;q=43.08250000,-70.71925000" xr:uid="{EDA5A19A-D8D8-476E-8573-9053FE654101}"/>
    <hyperlink ref="P203" r:id="rId820" display="http://www.usharbormaster.com/secure/AuxAidReport_new.cfm?id=41341" xr:uid="{5D9FC1FF-77C9-45F5-A880-39DC44A7D95C}"/>
    <hyperlink ref="E204" r:id="rId821" display="http://www.usharbormaster.com/secure/auxview.cfm?recordid=41342" xr:uid="{EBEFE0D6-B9F3-4A45-8CD7-24035738B286}"/>
    <hyperlink ref="F204" r:id="rId822" display="http://maps.google.com/?output=embed&amp;q=43.08383333,-70.71835000" xr:uid="{17F1767F-F199-4B00-B52D-EE025F1DCB07}"/>
    <hyperlink ref="G204" r:id="rId823" display="http://maps.google.com/?output=embed&amp;q=43.08383333,-70.71835000" xr:uid="{5DDCF391-1852-49DE-9444-1499CE76AA8F}"/>
    <hyperlink ref="P204" r:id="rId824" display="http://www.usharbormaster.com/secure/AuxAidReport_new.cfm?id=41342" xr:uid="{C0D348E0-C067-412C-8BF5-2D4BEB49ACAF}"/>
    <hyperlink ref="E205" r:id="rId825" display="http://www.usharbormaster.com/secure/auxview.cfm?recordid=28307" xr:uid="{3A997388-40A8-46B6-8A8D-07878F5DC8D5}"/>
    <hyperlink ref="F205" r:id="rId826" display="http://maps.google.com/?output=embed&amp;q=43.72675000,-70.19461667" xr:uid="{56999F30-BB7D-454E-BEDE-6C20F861DCF4}"/>
    <hyperlink ref="G205" r:id="rId827" display="http://maps.google.com/?output=embed&amp;q=43.72675000,-70.19461667" xr:uid="{1DB6BDC1-EAC1-4C64-99A6-9E77439C9039}"/>
    <hyperlink ref="P205" r:id="rId828" display="http://www.usharbormaster.com/secure/AuxAidReport_new.cfm?id=28307" xr:uid="{62C09AD7-B521-4EE7-A10A-85583794D194}"/>
    <hyperlink ref="E206" r:id="rId829" display="http://www.usharbormaster.com/secure/auxview.cfm?recordid=28306" xr:uid="{C1BFEF7F-BB2D-48AF-A405-4E9ABF5309B1}"/>
    <hyperlink ref="F206" r:id="rId830" display="http://maps.google.com/?output=embed&amp;q=43.72758333,-70.19383333" xr:uid="{AE0CF5E7-3E52-4A30-A4F5-F55CBAC41D2E}"/>
    <hyperlink ref="G206" r:id="rId831" display="http://maps.google.com/?output=embed&amp;q=43.72758333,-70.19383333" xr:uid="{3E269A92-AE65-456A-949E-739F29C3D2F1}"/>
    <hyperlink ref="P206" r:id="rId832" display="http://www.usharbormaster.com/secure/AuxAidReport_new.cfm?id=28306" xr:uid="{DC2CB530-0C2E-404F-9218-25DD360C9C6D}"/>
    <hyperlink ref="E207" r:id="rId833" display="http://www.usharbormaster.com/secure/auxview.cfm?recordid=30054" xr:uid="{4DA59D55-3ECC-4A45-A685-D70501D724FE}"/>
    <hyperlink ref="F207" r:id="rId834" display="http://maps.google.com/?output=embed&amp;q=43.85066667,-69.66700000" xr:uid="{EB96EAA0-6D9A-432B-8D2C-33AEE8531FAC}"/>
    <hyperlink ref="G207" r:id="rId835" display="http://maps.google.com/?output=embed&amp;q=43.85066667,-69.66700000" xr:uid="{BB63580C-A19E-422B-8D3A-4F76EB7455DA}"/>
    <hyperlink ref="P207" r:id="rId836" display="http://www.usharbormaster.com/secure/AuxAidReport_new.cfm?id=30054" xr:uid="{0A1C94A4-A49D-408A-96DA-19C2992C4873}"/>
    <hyperlink ref="E208" r:id="rId837" display="http://www.usharbormaster.com/secure/auxview.cfm?recordid=29995" xr:uid="{79BF6C93-DF82-4E4F-8016-4A26216F6A1E}"/>
    <hyperlink ref="F208" r:id="rId838" display="http://maps.google.com/?output=embed&amp;q=43.83821667,-69.63225000" xr:uid="{82EB5309-41CD-4E31-9699-85BD487015BE}"/>
    <hyperlink ref="G208" r:id="rId839" display="http://maps.google.com/?output=embed&amp;q=43.83821667,-69.63225000" xr:uid="{CAC3BC48-E70F-416F-BFAC-2F148DA207B2}"/>
    <hyperlink ref="P208" r:id="rId840" display="http://www.usharbormaster.com/secure/AuxAidReport_new.cfm?id=29995" xr:uid="{B736C9AB-4681-4E43-882A-5E0D9E14F039}"/>
    <hyperlink ref="E209" r:id="rId841" display="http://www.usharbormaster.com/secure/auxview.cfm?recordid=42781" xr:uid="{690D3F1E-4A61-4AC2-AA6F-644489C62137}"/>
    <hyperlink ref="F209" r:id="rId842" display="http://maps.google.com/?output=embed&amp;q=43.93075000,-69.57958333" xr:uid="{91ACD576-61F2-4B31-87EC-C5E5C13BAEE2}"/>
    <hyperlink ref="G209" r:id="rId843" display="http://maps.google.com/?output=embed&amp;q=43.93075000,-69.57958333" xr:uid="{075583B3-227C-4C4D-8D36-6C26752E821E}"/>
    <hyperlink ref="P209" r:id="rId844" display="http://www.usharbormaster.com/secure/AuxAidReport_new.cfm?id=42781" xr:uid="{238CAB76-5310-45E0-A31B-BC30E19246D8}"/>
    <hyperlink ref="E210" r:id="rId845" display="http://www.usharbormaster.com/secure/auxview.cfm?recordid=45050" xr:uid="{81D606F3-4504-4359-8124-CF469D5F79F5}"/>
    <hyperlink ref="F210" r:id="rId846" display="http://maps.google.com/?output=embed&amp;q=43.47250000,-70.36222222" xr:uid="{9D1B5EC1-1F1C-4AE0-A603-C278A19077CC}"/>
    <hyperlink ref="G210" r:id="rId847" display="http://maps.google.com/?output=embed&amp;q=43.47250000,-70.36222222" xr:uid="{3329E1D5-A44A-4EE1-BE12-0239F582ED6E}"/>
    <hyperlink ref="P210" r:id="rId848" display="http://www.usharbormaster.com/secure/AuxAidReport_new.cfm?id=45050" xr:uid="{3A3AFC17-279A-48B0-8EFD-95D217CBD92C}"/>
    <hyperlink ref="E211" r:id="rId849" display="http://www.usharbormaster.com/secure/auxview.cfm?recordid=44582" xr:uid="{791E81CA-D00B-41CB-B956-DC93D10BB8E4}"/>
    <hyperlink ref="F211" r:id="rId850" display="http://maps.google.com/?output=embed&amp;q=43.02223000,-70.54138000" xr:uid="{E1C6ECD1-C23C-45D5-A521-69C404BF263C}"/>
    <hyperlink ref="G211" r:id="rId851" display="http://maps.google.com/?output=embed&amp;q=43.02223000,-70.54138000" xr:uid="{D6CE6747-5C8E-44B5-9503-DE7633E84778}"/>
    <hyperlink ref="P211" r:id="rId852" display="http://www.usharbormaster.com/secure/AuxAidReport_new.cfm?id=44582" xr:uid="{A92C8E73-69A6-4DE8-87FC-882FDEBBFB39}"/>
    <hyperlink ref="E212" r:id="rId853" display="http://www.usharbormaster.com/secure/auxview.cfm?recordid=44619" xr:uid="{C7E9E0AF-4453-4B86-842C-02A6D9A26514}"/>
    <hyperlink ref="F212" r:id="rId854" display="http://maps.google.com/?output=embed&amp;q=42.92930833,-70.69509167" xr:uid="{A5451CF9-F1F3-44F0-BCCD-FCC9F65111C7}"/>
    <hyperlink ref="G212" r:id="rId855" display="http://maps.google.com/?output=embed&amp;q=42.92930833,-70.69509167" xr:uid="{95A911C4-93ED-4187-BECB-0734257D4BD7}"/>
    <hyperlink ref="P212" r:id="rId856" display="http://www.usharbormaster.com/secure/AuxAidReport_new.cfm?id=44619" xr:uid="{09768A66-73D0-487B-ADF5-17F007762836}"/>
    <hyperlink ref="E213" r:id="rId857" display="http://www.usharbormaster.com/secure/auxview.cfm?recordid=27883" xr:uid="{798F6357-6A1A-47D5-B9DD-D02324026528}"/>
    <hyperlink ref="F213" r:id="rId858" display="http://maps.google.com/?output=embed&amp;q=43.02225000,-70.54005000" xr:uid="{5C8CA99F-F6EC-4448-A0DF-C315AF32A0C1}"/>
    <hyperlink ref="G213" r:id="rId859" display="http://maps.google.com/?output=embed&amp;q=43.02225000,-70.54005000" xr:uid="{65913858-29E9-466E-B7F5-1C4E403501A5}"/>
    <hyperlink ref="P213" r:id="rId860" display="http://www.usharbormaster.com/secure/AuxAidReport_new.cfm?id=27883" xr:uid="{77FAF045-5C57-431A-9336-60D4138CFA19}"/>
    <hyperlink ref="E214" r:id="rId861" display="http://www.usharbormaster.com/secure/auxview.cfm?recordid=42814" xr:uid="{B6506C9C-425B-46FA-964D-E9141121A11F}"/>
    <hyperlink ref="F214" r:id="rId862" display="http://maps.google.com/?output=embed&amp;q=42.88000000,-70.04620000" xr:uid="{E2ACA593-F853-46A6-AF26-721405254043}"/>
    <hyperlink ref="G214" r:id="rId863" display="http://maps.google.com/?output=embed&amp;q=42.88000000,-70.04620000" xr:uid="{0D0CF30E-72DE-403D-B73A-ABE2F71C8941}"/>
    <hyperlink ref="P214" r:id="rId864" display="http://www.usharbormaster.com/secure/AuxAidReport_new.cfm?id=42814" xr:uid="{7B48B8AA-B6B2-4986-99D7-C85A36067C2E}"/>
    <hyperlink ref="E215" r:id="rId865" display="http://www.usharbormaster.com/secure/auxview.cfm?recordid=44638" xr:uid="{0C5E35B0-F6DB-4C23-8DD2-A36C2D0C19A4}"/>
    <hyperlink ref="F215" r:id="rId866" display="http://maps.google.com/?output=embed&amp;q=43.10737972,-70.86337000" xr:uid="{A069F538-2130-4750-943F-624F1E537B64}"/>
    <hyperlink ref="G215" r:id="rId867" display="http://maps.google.com/?output=embed&amp;q=43.10737972,-70.86337000" xr:uid="{B409B3CE-A6E3-4405-B692-5B687A73F30B}"/>
    <hyperlink ref="P215" r:id="rId868" display="http://www.usharbormaster.com/secure/AuxAidReport_new.cfm?id=44638" xr:uid="{7BB34109-BD17-46AC-820B-7D46C64F7A61}"/>
    <hyperlink ref="E216" r:id="rId869" display="http://www.usharbormaster.com/secure/auxview.cfm?recordid=26991" xr:uid="{D112DEBD-9533-4305-971D-FE81F2D13836}"/>
    <hyperlink ref="F216" r:id="rId870" display="http://maps.google.com/?output=embed&amp;q=43.17966667,-70.42683333" xr:uid="{286DC96E-8D95-487E-9713-CA0B6B1A0196}"/>
    <hyperlink ref="G216" r:id="rId871" display="http://maps.google.com/?output=embed&amp;q=43.17966667,-70.42683333" xr:uid="{4025A89D-628D-461D-B57E-6806A6BBAED6}"/>
    <hyperlink ref="P216" r:id="rId872" display="http://www.usharbormaster.com/secure/AuxAidReport_new.cfm?id=26991" xr:uid="{651CC80F-82C1-4F59-96CF-4E4B031B3757}"/>
    <hyperlink ref="E217" r:id="rId873" display="http://www.usharbormaster.com/secure/auxview.cfm?recordid=26992" xr:uid="{4EC68C93-766E-432E-9252-B18CCC6E05A1}"/>
    <hyperlink ref="F217" r:id="rId874" display="http://maps.google.com/?output=embed&amp;q=43.71511111,-69.35475000" xr:uid="{D89805AA-B5B1-426B-A6FC-1112D6145536}"/>
    <hyperlink ref="G217" r:id="rId875" display="http://maps.google.com/?output=embed&amp;q=43.71511111,-69.35475000" xr:uid="{E041859C-40EE-4CE9-A9A3-3410029D0C9F}"/>
    <hyperlink ref="P217" r:id="rId876" display="http://www.usharbormaster.com/secure/AuxAidReport_new.cfm?id=26992" xr:uid="{092B7B46-094A-49FC-8F6F-E5010C088A44}"/>
    <hyperlink ref="E218" r:id="rId877" display="http://www.usharbormaster.com/secure/auxview.cfm?recordid=45075" xr:uid="{E910BC2D-E242-43F9-A060-1707E3637EBE}"/>
    <hyperlink ref="F218" r:id="rId878" display="http://maps.google.com/?output=embed&amp;q=43.43500000,-70.35027778" xr:uid="{87A3AC77-88DF-4546-9FAC-03D94EE938DA}"/>
    <hyperlink ref="G218" r:id="rId879" display="http://maps.google.com/?output=embed&amp;q=43.43500000,-70.35027778" xr:uid="{0FC1FC0C-B9CA-447F-9453-73836134B97A}"/>
    <hyperlink ref="P218" r:id="rId880" display="http://www.usharbormaster.com/secure/AuxAidReport_new.cfm?id=45075" xr:uid="{D775C450-4276-4414-9800-C1B9CF3CA141}"/>
    <hyperlink ref="E219" r:id="rId881" display="http://www.usharbormaster.com/secure/auxview.cfm?recordid=45081" xr:uid="{F151FAD4-0C88-4C02-A715-9A0D1B760A52}"/>
    <hyperlink ref="F219" r:id="rId882" display="http://maps.google.com/?output=embed&amp;q=43.46361111,-70.35694444" xr:uid="{95041852-6EE8-43DB-B46F-4EBA8ACE148B}"/>
    <hyperlink ref="G219" r:id="rId883" display="http://maps.google.com/?output=embed&amp;q=43.46361111,-70.35694444" xr:uid="{F9F2FAAB-D086-4BAA-9D8D-852E18B1AA18}"/>
    <hyperlink ref="P219" r:id="rId884" display="http://www.usharbormaster.com/secure/AuxAidReport_new.cfm?id=45081" xr:uid="{D1CB441B-776F-4E57-AD02-9C9992EEE08A}"/>
    <hyperlink ref="E220" r:id="rId885" display="http://www.usharbormaster.com/secure/auxview.cfm?recordid=45079" xr:uid="{DFB1A7C5-447C-4985-BF25-D5216CA09369}"/>
    <hyperlink ref="F220" r:id="rId886" display="http://maps.google.com/?output=embed&amp;q=43.38694444,-70.41000000" xr:uid="{92FE6C74-F603-4927-8A3D-143BC867ED37}"/>
    <hyperlink ref="G220" r:id="rId887" display="http://maps.google.com/?output=embed&amp;q=43.38694444,-70.41000000" xr:uid="{42CF5C42-8812-473B-B01F-43983B597F97}"/>
    <hyperlink ref="P220" r:id="rId888" display="http://www.usharbormaster.com/secure/AuxAidReport_new.cfm?id=45079" xr:uid="{16B860B1-DFC6-429C-BC2D-BE45958CFBB2}"/>
    <hyperlink ref="E221" r:id="rId889" display="http://www.usharbormaster.com/secure/auxview.cfm?recordid=45080" xr:uid="{1DB6491A-300C-4318-978E-2D0F56904D12}"/>
    <hyperlink ref="F221" r:id="rId890" display="http://maps.google.com/?output=embed&amp;q=43.65194444,-70.11805556" xr:uid="{D2DF6985-F869-47B4-A833-629CD861591D}"/>
    <hyperlink ref="G221" r:id="rId891" display="http://maps.google.com/?output=embed&amp;q=43.65194444,-70.11805556" xr:uid="{0E22E443-615C-468F-9862-0A410BD15622}"/>
    <hyperlink ref="P221" r:id="rId892" display="http://www.usharbormaster.com/secure/AuxAidReport_new.cfm?id=45080" xr:uid="{D1A27B76-11DF-47E8-A873-6012CB96E08E}"/>
    <hyperlink ref="E222" r:id="rId893" display="http://www.usharbormaster.com/secure/auxview.cfm?recordid=45103" xr:uid="{B1DBF916-13C9-41E1-9C3A-E64A4E7FD486}"/>
    <hyperlink ref="F222" r:id="rId894" display="http://maps.google.com/?output=embed&amp;q=43.46694444,-70.36000000" xr:uid="{95D589FB-91CF-4A22-9D55-A472025A6266}"/>
    <hyperlink ref="G222" r:id="rId895" display="http://maps.google.com/?output=embed&amp;q=43.46694444,-70.36000000" xr:uid="{6A56F788-7FFE-4CA7-A05D-4FB496A6C0C5}"/>
    <hyperlink ref="P222" r:id="rId896" display="http://www.usharbormaster.com/secure/AuxAidReport_new.cfm?id=45103" xr:uid="{6112FB79-BCE1-42E9-B769-CB996CE62C9F}"/>
    <hyperlink ref="E223" r:id="rId897" display="http://www.usharbormaster.com/secure/auxview.cfm?recordid=45053" xr:uid="{9F9C8E60-809C-42B9-B550-3D0744BADAE1}"/>
    <hyperlink ref="F223" r:id="rId898" display="http://maps.google.com/?output=embed&amp;q=43.46972222,-70.35083333" xr:uid="{41BCCF0D-9728-4FDB-9AD2-E21F1E1FCA09}"/>
    <hyperlink ref="G223" r:id="rId899" display="http://maps.google.com/?output=embed&amp;q=43.46972222,-70.35083333" xr:uid="{AEDE7E57-D65A-4657-98F3-EDA1144A8083}"/>
    <hyperlink ref="P223" r:id="rId900" display="http://www.usharbormaster.com/secure/AuxAidReport_new.cfm?id=45053" xr:uid="{5D6BF70F-9064-4CBA-BB87-A7E758E5FECE}"/>
    <hyperlink ref="E224" r:id="rId901" display="http://www.usharbormaster.com/secure/auxview.cfm?recordid=45054" xr:uid="{587292EE-281F-4B2F-A54A-112799C65F03}"/>
    <hyperlink ref="F224" r:id="rId902" display="http://maps.google.com/?output=embed&amp;q=43.47027778,-70.34972222" xr:uid="{2A1571DE-9237-40EA-9EC6-C4EDF9EB5DB4}"/>
    <hyperlink ref="G224" r:id="rId903" display="http://maps.google.com/?output=embed&amp;q=43.47027778,-70.34972222" xr:uid="{C99E43DE-7761-4CB3-AD39-CBD75FC0D9DE}"/>
    <hyperlink ref="P224" r:id="rId904" display="http://www.usharbormaster.com/secure/AuxAidReport_new.cfm?id=45054" xr:uid="{46995451-A2C1-4CA5-BE91-3CFB90414A2E}"/>
    <hyperlink ref="E225" r:id="rId905" display="http://www.usharbormaster.com/secure/auxview.cfm?recordid=45055" xr:uid="{5DAD7FFF-6A1A-4C4C-AF72-19C821D5E01C}"/>
    <hyperlink ref="F225" r:id="rId906" display="http://maps.google.com/?output=embed&amp;q=43.46944444,-70.35027778" xr:uid="{4C00C4B4-D530-43A2-8B8E-EABC66751004}"/>
    <hyperlink ref="G225" r:id="rId907" display="http://maps.google.com/?output=embed&amp;q=43.46944444,-70.35027778" xr:uid="{34D3B64E-7C9C-44EC-B53B-980C0F9BAC6A}"/>
    <hyperlink ref="P225" r:id="rId908" display="http://www.usharbormaster.com/secure/AuxAidReport_new.cfm?id=45055" xr:uid="{E6A1E3AD-E1EE-4FA6-AB41-A4A336D6E1F4}"/>
    <hyperlink ref="E226" r:id="rId909" display="http://www.usharbormaster.com/secure/auxview.cfm?recordid=45056" xr:uid="{AB12A76D-18F2-47E4-94D4-37E7B20A4EDF}"/>
    <hyperlink ref="F226" r:id="rId910" display="http://maps.google.com/?output=embed&amp;q=43.47000000,-70.34944444" xr:uid="{EE30452A-B139-4800-89E2-594BFA9F86AF}"/>
    <hyperlink ref="G226" r:id="rId911" display="http://maps.google.com/?output=embed&amp;q=43.47000000,-70.34944444" xr:uid="{003C5256-1FFD-4496-AB77-D73894F7854D}"/>
    <hyperlink ref="P226" r:id="rId912" display="http://www.usharbormaster.com/secure/AuxAidReport_new.cfm?id=45056" xr:uid="{94C7E14D-FE50-4B63-8924-7396AA87DFA6}"/>
    <hyperlink ref="E227" r:id="rId913" display="http://www.usharbormaster.com/secure/auxview.cfm?recordid=45078" xr:uid="{FFE8D47B-9C01-4ECC-A6D5-C3B24221315A}"/>
    <hyperlink ref="F227" r:id="rId914" display="http://maps.google.com/?output=embed&amp;q=43.46972222,-70.35694444" xr:uid="{519DF20B-2879-4FDB-AEB8-32D3895E7F5B}"/>
    <hyperlink ref="G227" r:id="rId915" display="http://maps.google.com/?output=embed&amp;q=43.46972222,-70.35694444" xr:uid="{7E56FE7D-7AC3-4641-9A16-D47912A27BAC}"/>
    <hyperlink ref="P227" r:id="rId916" display="http://www.usharbormaster.com/secure/AuxAidReport_new.cfm?id=45078" xr:uid="{F69C5C9D-D725-41FA-BF3F-7078ACA68445}"/>
    <hyperlink ref="E228" r:id="rId917" display="http://www.usharbormaster.com/secure/auxview.cfm?recordid=45057" xr:uid="{D82F6860-B897-4CB6-813A-2BCF2DCCC324}"/>
    <hyperlink ref="F228" r:id="rId918" display="http://maps.google.com/?output=embed&amp;q=43.45500000,-70.33638889" xr:uid="{ECB6D82C-C930-4D89-A365-A001BF8D17B5}"/>
    <hyperlink ref="G228" r:id="rId919" display="http://maps.google.com/?output=embed&amp;q=43.45500000,-70.33638889" xr:uid="{AA5E92FB-0577-431D-9C7D-80D04023A314}"/>
    <hyperlink ref="P228" r:id="rId920" display="http://www.usharbormaster.com/secure/AuxAidReport_new.cfm?id=45057" xr:uid="{A421C546-5203-437B-9995-873A17C10831}"/>
    <hyperlink ref="E229" r:id="rId921" display="http://www.usharbormaster.com/secure/auxview.cfm?recordid=45058" xr:uid="{C9CBCB55-4AAB-4CF0-8BC7-249E1DEE381A}"/>
    <hyperlink ref="F229" r:id="rId922" display="http://maps.google.com/?output=embed&amp;q=43.45500000,-70.33250000" xr:uid="{6B35E86C-655F-40F5-8548-235A33A020BA}"/>
    <hyperlink ref="G229" r:id="rId923" display="http://maps.google.com/?output=embed&amp;q=43.45500000,-70.33250000" xr:uid="{33570152-48F5-4329-8A41-C167C34D8860}"/>
    <hyperlink ref="P229" r:id="rId924" display="http://www.usharbormaster.com/secure/AuxAidReport_new.cfm?id=45058" xr:uid="{0B65BD33-3FF6-47B3-8FD5-61210CCC9A9A}"/>
    <hyperlink ref="E230" r:id="rId925" display="http://www.usharbormaster.com/secure/auxview.cfm?recordid=44590" xr:uid="{0D7FDF5D-E76D-46E6-BC2B-E7C35B04088C}"/>
    <hyperlink ref="F230" r:id="rId926" display="http://maps.google.com/?output=embed&amp;q=43.81400361,-69.98189361" xr:uid="{70535E14-2A50-4314-8197-82ADF66E3D44}"/>
    <hyperlink ref="G230" r:id="rId927" display="http://maps.google.com/?output=embed&amp;q=43.81400361,-69.98189361" xr:uid="{04F628AC-98F1-4801-B245-2213E69470D1}"/>
    <hyperlink ref="P230" r:id="rId928" display="http://www.usharbormaster.com/secure/AuxAidReport_new.cfm?id=44590" xr:uid="{B9D1C5A8-9A4C-4CD2-ADBA-E0E57DA4595C}"/>
    <hyperlink ref="E231" r:id="rId929" display="http://www.usharbormaster.com/secure/auxview.cfm?recordid=44591" xr:uid="{6C79387D-1E40-40C2-87D8-5104BD6ECAF8}"/>
    <hyperlink ref="F231" r:id="rId930" display="http://maps.google.com/?output=embed&amp;q=43.81484389,-69.98009972" xr:uid="{319CB9E9-71AA-4A74-9DE6-BD8785E3019C}"/>
    <hyperlink ref="G231" r:id="rId931" display="http://maps.google.com/?output=embed&amp;q=43.81484389,-69.98009972" xr:uid="{E87AECDA-DD6F-4D99-BD7D-AEB6426B51BB}"/>
    <hyperlink ref="P231" r:id="rId932" display="http://www.usharbormaster.com/secure/AuxAidReport_new.cfm?id=44591" xr:uid="{E2C38CB4-1DAE-48BB-8C90-62FEF9A8EE16}"/>
    <hyperlink ref="E232" r:id="rId933" display="http://www.usharbormaster.com/secure/auxview.cfm?recordid=44592" xr:uid="{8DA21AAF-44FE-4D01-9449-750B9E5B1CA6}"/>
    <hyperlink ref="F232" r:id="rId934" display="http://maps.google.com/?output=embed&amp;q=43.81328778,-69.98133083" xr:uid="{6863AEB1-BAD7-4F8C-BA29-659C3AC41D80}"/>
    <hyperlink ref="G232" r:id="rId935" display="http://maps.google.com/?output=embed&amp;q=43.81328778,-69.98133083" xr:uid="{1BB936F0-CAF1-494F-832E-E89CE18F700D}"/>
    <hyperlink ref="P232" r:id="rId936" display="http://www.usharbormaster.com/secure/AuxAidReport_new.cfm?id=44592" xr:uid="{F6BB5803-0C75-4CDC-8464-1498EFD198B9}"/>
    <hyperlink ref="E233" r:id="rId937" display="http://www.usharbormaster.com/secure/auxview.cfm?recordid=44593" xr:uid="{01EA3B88-A607-4B88-A52F-D1B2C0D6FCA6}"/>
    <hyperlink ref="F233" r:id="rId938" display="http://maps.google.com/?output=embed&amp;q=43.81415278,-69.97949389" xr:uid="{235F79D4-B882-4556-BE07-E601C1F1C8CE}"/>
    <hyperlink ref="G233" r:id="rId939" display="http://maps.google.com/?output=embed&amp;q=43.81415278,-69.97949389" xr:uid="{F3E88B12-90B8-4109-A8BF-294B632F0CE2}"/>
    <hyperlink ref="P233" r:id="rId940" display="http://www.usharbormaster.com/secure/AuxAidReport_new.cfm?id=44593" xr:uid="{2E964A86-F3C1-4637-BCE0-F30885E48BB2}"/>
    <hyperlink ref="E234" r:id="rId941" display="http://www.usharbormaster.com/secure/auxview.cfm?recordid=30059" xr:uid="{9F7B7E73-95DB-4EC7-81EC-29B7549EB795}"/>
    <hyperlink ref="F234" r:id="rId942" display="http://maps.google.com/?output=embed&amp;q=43.99605556,-69.66397222" xr:uid="{F80F1458-0A77-44B7-BD52-8FB45B920895}"/>
    <hyperlink ref="G234" r:id="rId943" display="http://maps.google.com/?output=embed&amp;q=43.99605556,-69.66397222" xr:uid="{C2F12A9E-471D-4FB1-AAEA-0400229B84FD}"/>
    <hyperlink ref="P234" r:id="rId944" display="http://www.usharbormaster.com/secure/AuxAidReport_new.cfm?id=30059" xr:uid="{C1CC10E0-676F-4695-A2F4-A47DB9E4C7A3}"/>
    <hyperlink ref="E235" r:id="rId945" display="http://www.usharbormaster.com/secure/auxview.cfm?recordid=30060" xr:uid="{08D2C68D-DF9B-4D9B-BA68-440B6019474E}"/>
    <hyperlink ref="F235" r:id="rId946" display="http://maps.google.com/?output=embed&amp;q=43.99780556,-69.66450000" xr:uid="{8C4BE992-061A-4B3D-8ED2-40E082BE8C6E}"/>
    <hyperlink ref="G235" r:id="rId947" display="http://maps.google.com/?output=embed&amp;q=43.99780556,-69.66450000" xr:uid="{EB728BFD-549E-44FA-ACBE-1600F28E1055}"/>
    <hyperlink ref="P235" r:id="rId948" display="http://www.usharbormaster.com/secure/AuxAidReport_new.cfm?id=30060" xr:uid="{006252A9-F521-421E-919E-419A1D37C22E}"/>
    <hyperlink ref="E236" r:id="rId949" display="http://www.usharbormaster.com/secure/auxview.cfm?recordid=30061" xr:uid="{0F4A04DA-DAB8-4344-9263-A0A74E30CBA6}"/>
    <hyperlink ref="F236" r:id="rId950" display="http://maps.google.com/?output=embed&amp;q=43.99638889,-69.66277778" xr:uid="{AD313123-298C-4E4F-9E69-F0AE97101BFD}"/>
    <hyperlink ref="G236" r:id="rId951" display="http://maps.google.com/?output=embed&amp;q=43.99638889,-69.66277778" xr:uid="{0F60D833-A76D-4C43-9F4D-56E55BAC9393}"/>
    <hyperlink ref="P236" r:id="rId952" display="http://www.usharbormaster.com/secure/AuxAidReport_new.cfm?id=30061" xr:uid="{4A13189F-AC00-41DE-833C-92273E1EED30}"/>
    <hyperlink ref="E237" r:id="rId953" display="http://www.usharbormaster.com/secure/auxview.cfm?recordid=30062" xr:uid="{B70DA692-53BC-4D4C-8951-8F2C9CDE2357}"/>
    <hyperlink ref="F237" r:id="rId954" display="http://maps.google.com/?output=embed&amp;q=43.99777778,-69.66111111" xr:uid="{33D798F7-1C17-428F-8CEC-143B783400CD}"/>
    <hyperlink ref="G237" r:id="rId955" display="http://maps.google.com/?output=embed&amp;q=43.99777778,-69.66111111" xr:uid="{DA21491C-ABFD-48AC-8E3D-6164BAC3C794}"/>
    <hyperlink ref="P237" r:id="rId956" display="http://www.usharbormaster.com/secure/AuxAidReport_new.cfm?id=30062" xr:uid="{85C78167-CEED-4531-A9BD-01E9CD1FFAB2}"/>
  </hyperlinks>
  <pageMargins left="0.7" right="0.7" top="0.75" bottom="0.75" header="0.3" footer="0.3"/>
  <drawing r:id="rId9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30FF-D366-42C5-8FFD-D8481A3C3254}">
  <dimension ref="A1:E22"/>
  <sheetViews>
    <sheetView workbookViewId="0">
      <selection activeCell="A4" sqref="A4"/>
    </sheetView>
  </sheetViews>
  <sheetFormatPr defaultRowHeight="14.4" x14ac:dyDescent="0.3"/>
  <cols>
    <col min="1" max="1" width="94.109375" customWidth="1"/>
    <col min="2" max="2" width="3.109375" customWidth="1"/>
  </cols>
  <sheetData>
    <row r="1" spans="1:1" ht="20.100000000000001" customHeight="1" x14ac:dyDescent="0.3">
      <c r="A1" s="17" t="s">
        <v>560</v>
      </c>
    </row>
    <row r="2" spans="1:1" ht="20.100000000000001" customHeight="1" x14ac:dyDescent="0.3">
      <c r="A2" s="256" t="s">
        <v>719</v>
      </c>
    </row>
    <row r="3" spans="1:1" ht="20.100000000000001" customHeight="1" x14ac:dyDescent="0.3">
      <c r="A3" s="254" t="s">
        <v>720</v>
      </c>
    </row>
    <row r="4" spans="1:1" ht="20.100000000000001" customHeight="1" x14ac:dyDescent="0.3">
      <c r="A4" s="254" t="s">
        <v>694</v>
      </c>
    </row>
    <row r="5" spans="1:1" ht="20.100000000000001" customHeight="1" x14ac:dyDescent="0.3">
      <c r="A5" s="254" t="s">
        <v>695</v>
      </c>
    </row>
    <row r="6" spans="1:1" ht="20.100000000000001" customHeight="1" x14ac:dyDescent="0.3">
      <c r="A6" s="17" t="s">
        <v>561</v>
      </c>
    </row>
    <row r="7" spans="1:1" ht="20.100000000000001" customHeight="1" x14ac:dyDescent="0.3">
      <c r="A7" s="17" t="s">
        <v>683</v>
      </c>
    </row>
    <row r="8" spans="1:1" ht="39" customHeight="1" x14ac:dyDescent="0.3">
      <c r="A8" s="17" t="s">
        <v>567</v>
      </c>
    </row>
    <row r="9" spans="1:1" ht="36" customHeight="1" x14ac:dyDescent="0.3">
      <c r="A9" s="17" t="s">
        <v>573</v>
      </c>
    </row>
    <row r="10" spans="1:1" ht="20.25" customHeight="1" x14ac:dyDescent="0.3">
      <c r="A10" s="17" t="s">
        <v>574</v>
      </c>
    </row>
    <row r="11" spans="1:1" ht="60.75" customHeight="1" x14ac:dyDescent="0.3">
      <c r="A11" s="17" t="s">
        <v>684</v>
      </c>
    </row>
    <row r="12" spans="1:1" ht="61.5" customHeight="1" x14ac:dyDescent="0.3">
      <c r="A12" s="17" t="s">
        <v>568</v>
      </c>
    </row>
    <row r="13" spans="1:1" ht="45" customHeight="1" x14ac:dyDescent="0.3">
      <c r="A13" s="17" t="s">
        <v>696</v>
      </c>
    </row>
    <row r="14" spans="1:1" ht="29.25" customHeight="1" x14ac:dyDescent="0.3">
      <c r="A14" s="17" t="s">
        <v>562</v>
      </c>
    </row>
    <row r="15" spans="1:1" ht="31.5" customHeight="1" x14ac:dyDescent="0.3">
      <c r="A15" s="18" t="s">
        <v>569</v>
      </c>
    </row>
    <row r="16" spans="1:1" ht="28.8" x14ac:dyDescent="0.3">
      <c r="A16" s="17" t="s">
        <v>570</v>
      </c>
    </row>
    <row r="17" spans="1:5" ht="54.75" customHeight="1" x14ac:dyDescent="0.3">
      <c r="A17" s="254" t="s">
        <v>697</v>
      </c>
    </row>
    <row r="18" spans="1:5" ht="119.25" customHeight="1" x14ac:dyDescent="0.3">
      <c r="A18" s="17" t="s">
        <v>571</v>
      </c>
    </row>
    <row r="19" spans="1:5" ht="23.4" x14ac:dyDescent="0.3">
      <c r="A19" s="18" t="s">
        <v>572</v>
      </c>
      <c r="D19" t="s">
        <v>692</v>
      </c>
      <c r="E19" t="s">
        <v>693</v>
      </c>
    </row>
    <row r="20" spans="1:5" x14ac:dyDescent="0.3">
      <c r="A20" s="17" t="s">
        <v>563</v>
      </c>
      <c r="D20">
        <f>25/6076</f>
        <v>4.1145490454246219E-3</v>
      </c>
      <c r="E20">
        <v>25</v>
      </c>
    </row>
    <row r="21" spans="1:5" x14ac:dyDescent="0.3">
      <c r="A21" s="17" t="s">
        <v>564</v>
      </c>
      <c r="D21">
        <f>50/6076</f>
        <v>8.2290980908492437E-3</v>
      </c>
      <c r="E21">
        <v>50</v>
      </c>
    </row>
    <row r="22" spans="1:5" x14ac:dyDescent="0.3">
      <c r="A22" s="17" t="s">
        <v>565</v>
      </c>
      <c r="D22">
        <f>500/6076</f>
        <v>8.2290980908492434E-2</v>
      </c>
      <c r="E22">
        <v>500</v>
      </c>
    </row>
  </sheetData>
  <printOptions horizontalCentered="1" verticalCentered="1"/>
  <pageMargins left="0.7" right="0.2" top="0.2" bottom="0.2"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693F3-AC9D-444D-B21E-B9BCC68557A9}">
  <dimension ref="A1:A8"/>
  <sheetViews>
    <sheetView workbookViewId="0"/>
  </sheetViews>
  <sheetFormatPr defaultRowHeight="14.4" x14ac:dyDescent="0.3"/>
  <cols>
    <col min="1" max="1" width="111.109375" customWidth="1"/>
  </cols>
  <sheetData>
    <row r="1" spans="1:1" x14ac:dyDescent="0.3">
      <c r="A1" t="s">
        <v>718</v>
      </c>
    </row>
    <row r="2" spans="1:1" x14ac:dyDescent="0.3">
      <c r="A2" t="s">
        <v>685</v>
      </c>
    </row>
    <row r="3" spans="1:1" ht="25.5" customHeight="1" x14ac:dyDescent="0.3">
      <c r="A3" s="4" t="s">
        <v>686</v>
      </c>
    </row>
    <row r="4" spans="1:1" ht="25.5" customHeight="1" x14ac:dyDescent="0.3">
      <c r="A4" s="247" t="s">
        <v>687</v>
      </c>
    </row>
    <row r="5" spans="1:1" ht="25.5" customHeight="1" x14ac:dyDescent="0.3">
      <c r="A5" s="248" t="s">
        <v>688</v>
      </c>
    </row>
    <row r="6" spans="1:1" ht="25.5" customHeight="1" x14ac:dyDescent="0.3">
      <c r="A6" s="249" t="s">
        <v>690</v>
      </c>
    </row>
    <row r="7" spans="1:1" ht="25.5" customHeight="1" x14ac:dyDescent="0.3">
      <c r="A7" s="250" t="s">
        <v>689</v>
      </c>
    </row>
    <row r="8" spans="1:1" ht="25.5" customHeight="1" x14ac:dyDescent="0.3">
      <c r="A8" s="4" t="s">
        <v>691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567C-1CBE-45DD-A003-2AC678683C45}">
  <dimension ref="A1:Z168"/>
  <sheetViews>
    <sheetView workbookViewId="0">
      <selection activeCell="H15" sqref="H15:J15"/>
    </sheetView>
  </sheetViews>
  <sheetFormatPr defaultRowHeight="14.4" x14ac:dyDescent="0.3"/>
  <cols>
    <col min="2" max="2" width="10.5546875" bestFit="1" customWidth="1"/>
    <col min="3" max="3" width="14.88671875" customWidth="1"/>
    <col min="5" max="5" width="11.5546875" customWidth="1"/>
    <col min="10" max="10" width="11.6640625" customWidth="1"/>
    <col min="11" max="21" width="0" hidden="1" customWidth="1"/>
  </cols>
  <sheetData>
    <row r="1" spans="1:26" ht="37.799999999999997" thickTop="1" thickBot="1" x14ac:dyDescent="0.35">
      <c r="A1" s="19"/>
      <c r="B1" s="285" t="s">
        <v>678</v>
      </c>
      <c r="C1" s="286"/>
      <c r="D1" s="286"/>
      <c r="E1" s="286"/>
      <c r="F1" s="286"/>
      <c r="G1" s="286"/>
      <c r="H1" s="286"/>
      <c r="I1" s="286"/>
      <c r="J1" s="286"/>
      <c r="K1" s="20"/>
      <c r="L1" s="287" t="s">
        <v>593</v>
      </c>
      <c r="M1" s="288"/>
      <c r="N1" s="288"/>
      <c r="O1" s="288"/>
      <c r="P1" s="288"/>
      <c r="Q1" s="288"/>
      <c r="R1" s="288"/>
      <c r="S1" s="289"/>
      <c r="T1" s="21"/>
      <c r="U1" s="21"/>
      <c r="V1" s="22"/>
      <c r="W1" s="23"/>
      <c r="X1" s="23"/>
      <c r="Y1" s="23"/>
      <c r="Z1" s="21"/>
    </row>
    <row r="2" spans="1:26" ht="15.6" thickTop="1" thickBot="1" x14ac:dyDescent="0.35">
      <c r="A2" s="19"/>
      <c r="B2" s="24" t="s">
        <v>594</v>
      </c>
      <c r="C2" s="25" t="s">
        <v>595</v>
      </c>
      <c r="D2" s="25" t="s">
        <v>596</v>
      </c>
      <c r="E2" s="25" t="s">
        <v>597</v>
      </c>
      <c r="F2" s="290"/>
      <c r="G2" s="291"/>
      <c r="H2" s="25" t="s">
        <v>598</v>
      </c>
      <c r="I2" s="25" t="s">
        <v>599</v>
      </c>
      <c r="J2" s="26" t="s">
        <v>600</v>
      </c>
      <c r="K2" s="27" t="s">
        <v>601</v>
      </c>
      <c r="L2" s="28"/>
      <c r="M2" s="28"/>
      <c r="N2" s="28"/>
      <c r="O2" s="28"/>
      <c r="P2" s="28"/>
      <c r="Q2" s="28"/>
      <c r="R2" s="28"/>
      <c r="S2" s="28"/>
      <c r="T2" s="29"/>
      <c r="U2" s="21"/>
      <c r="V2" s="22"/>
      <c r="W2" s="23"/>
      <c r="X2" s="23"/>
      <c r="Y2" s="23"/>
      <c r="Z2" s="21"/>
    </row>
    <row r="3" spans="1:26" ht="21.6" thickBot="1" x14ac:dyDescent="0.35">
      <c r="A3" s="30"/>
      <c r="B3" s="31">
        <v>2</v>
      </c>
      <c r="C3" s="32">
        <f>IF(B3=0,0,IF(B3=1,25,IF(B3=2,50,IF(B3=3,500,0))))</f>
        <v>50</v>
      </c>
      <c r="D3" s="33">
        <v>8</v>
      </c>
      <c r="E3" s="33">
        <v>6</v>
      </c>
      <c r="F3" s="292"/>
      <c r="G3" s="291"/>
      <c r="H3" s="33">
        <v>2.2999999999999998</v>
      </c>
      <c r="I3" s="33">
        <v>1.3</v>
      </c>
      <c r="J3" s="33">
        <v>7.3</v>
      </c>
      <c r="K3" s="34">
        <f>IF(J3&lt;0,"",(J3+I3-H3))</f>
        <v>6.3</v>
      </c>
      <c r="L3" s="28"/>
      <c r="M3" s="28"/>
      <c r="N3" s="28"/>
      <c r="O3" s="35" t="s">
        <v>602</v>
      </c>
      <c r="P3" s="28"/>
      <c r="Q3" s="28"/>
      <c r="R3" s="28"/>
      <c r="S3" s="28"/>
      <c r="T3" s="29"/>
      <c r="U3" s="21"/>
      <c r="V3" s="22"/>
      <c r="W3" s="23"/>
      <c r="X3" s="23"/>
      <c r="Y3" s="23"/>
      <c r="Z3" s="21"/>
    </row>
    <row r="4" spans="1:26" ht="15" thickBot="1" x14ac:dyDescent="0.35">
      <c r="A4" s="30"/>
      <c r="B4" s="36"/>
      <c r="C4" s="37"/>
      <c r="D4" s="37"/>
      <c r="E4" s="37"/>
      <c r="F4" s="37"/>
      <c r="G4" s="37"/>
      <c r="H4" s="37"/>
      <c r="I4" s="37"/>
      <c r="J4" s="37"/>
      <c r="K4" s="38"/>
      <c r="L4" s="28"/>
      <c r="M4" s="28"/>
      <c r="N4" s="28"/>
      <c r="O4" s="28"/>
      <c r="P4" s="28"/>
      <c r="Q4" s="28"/>
      <c r="R4" s="28"/>
      <c r="S4" s="28"/>
      <c r="T4" s="29"/>
      <c r="U4" s="21"/>
      <c r="V4" s="22"/>
      <c r="W4" s="23"/>
      <c r="X4" s="23"/>
      <c r="Y4" s="23"/>
      <c r="Z4" s="21"/>
    </row>
    <row r="5" spans="1:26" ht="15" thickBot="1" x14ac:dyDescent="0.35">
      <c r="A5" s="30"/>
      <c r="B5" s="39"/>
      <c r="C5" s="40"/>
      <c r="D5" s="41" t="s">
        <v>603</v>
      </c>
      <c r="E5" s="42"/>
      <c r="F5" s="43"/>
      <c r="G5" s="40"/>
      <c r="H5" s="41" t="s">
        <v>604</v>
      </c>
      <c r="I5" s="42"/>
      <c r="J5" s="44" t="s">
        <v>601</v>
      </c>
      <c r="K5" s="293" t="s">
        <v>602</v>
      </c>
      <c r="L5" s="28"/>
      <c r="M5" s="28"/>
      <c r="N5" s="28"/>
      <c r="O5" s="28"/>
      <c r="P5" s="28"/>
      <c r="Q5" s="28"/>
      <c r="R5" s="28"/>
      <c r="S5" s="28"/>
      <c r="T5" s="29"/>
      <c r="U5" s="21"/>
      <c r="V5" s="22"/>
      <c r="W5" s="23"/>
      <c r="X5" s="23"/>
      <c r="Y5" s="23"/>
      <c r="Z5" s="21"/>
    </row>
    <row r="6" spans="1:26" ht="15.6" thickTop="1" thickBot="1" x14ac:dyDescent="0.35">
      <c r="A6" s="30"/>
      <c r="B6" s="39"/>
      <c r="C6" s="45" t="s">
        <v>605</v>
      </c>
      <c r="D6" s="45" t="s">
        <v>606</v>
      </c>
      <c r="E6" s="45" t="s">
        <v>607</v>
      </c>
      <c r="F6" s="46"/>
      <c r="G6" s="45" t="s">
        <v>605</v>
      </c>
      <c r="H6" s="45" t="s">
        <v>606</v>
      </c>
      <c r="I6" s="45" t="s">
        <v>607</v>
      </c>
      <c r="J6" s="295">
        <f>K3</f>
        <v>6.3</v>
      </c>
      <c r="K6" s="294"/>
      <c r="L6" s="28"/>
      <c r="M6" s="28"/>
      <c r="N6" s="28" t="s">
        <v>608</v>
      </c>
      <c r="O6" s="47" t="s">
        <v>609</v>
      </c>
      <c r="P6" s="28"/>
      <c r="Q6" s="28"/>
      <c r="R6" s="28"/>
      <c r="S6" s="28"/>
      <c r="T6" s="29"/>
      <c r="U6" s="21"/>
      <c r="V6" s="22"/>
      <c r="W6" s="23"/>
      <c r="X6" s="23"/>
      <c r="Y6" s="23"/>
      <c r="Z6" s="21"/>
    </row>
    <row r="7" spans="1:26" ht="19.2" thickTop="1" thickBot="1" x14ac:dyDescent="0.4">
      <c r="A7" s="30"/>
      <c r="B7" s="48" t="s">
        <v>610</v>
      </c>
      <c r="C7" s="49">
        <v>41</v>
      </c>
      <c r="D7" s="50">
        <v>40</v>
      </c>
      <c r="E7" s="51">
        <v>2.2000000000000002</v>
      </c>
      <c r="F7" s="52" t="s">
        <v>611</v>
      </c>
      <c r="G7" s="50">
        <v>41</v>
      </c>
      <c r="H7" s="50">
        <v>40</v>
      </c>
      <c r="I7" s="53">
        <v>7</v>
      </c>
      <c r="J7" s="296"/>
      <c r="K7" s="54">
        <v>0</v>
      </c>
      <c r="L7" s="28"/>
      <c r="M7" s="55" t="s">
        <v>612</v>
      </c>
      <c r="N7" s="56">
        <f>N8-N10</f>
        <v>-6.883899999999997</v>
      </c>
      <c r="O7" s="57" t="e">
        <f>SQRT(N7)</f>
        <v>#NUM!</v>
      </c>
      <c r="P7" s="28" t="s">
        <v>613</v>
      </c>
      <c r="Q7" s="28"/>
      <c r="R7" s="28"/>
      <c r="S7" s="28"/>
      <c r="T7" s="29"/>
      <c r="U7" s="21"/>
      <c r="V7" s="22"/>
      <c r="W7" s="23"/>
      <c r="X7" s="23"/>
      <c r="Y7" s="23"/>
      <c r="Z7" s="21"/>
    </row>
    <row r="8" spans="1:26" ht="16.8" thickTop="1" thickBot="1" x14ac:dyDescent="0.35">
      <c r="A8" s="30"/>
      <c r="B8" s="58" t="s">
        <v>614</v>
      </c>
      <c r="C8" s="59">
        <v>70</v>
      </c>
      <c r="D8" s="50">
        <v>10</v>
      </c>
      <c r="E8" s="51">
        <v>51.3</v>
      </c>
      <c r="F8" s="52" t="s">
        <v>614</v>
      </c>
      <c r="G8" s="60">
        <v>70</v>
      </c>
      <c r="H8" s="50">
        <v>10</v>
      </c>
      <c r="I8" s="51">
        <v>51.06</v>
      </c>
      <c r="J8" s="61" t="s">
        <v>615</v>
      </c>
      <c r="K8" s="62" t="s">
        <v>602</v>
      </c>
      <c r="L8" s="63"/>
      <c r="M8" s="64" t="s">
        <v>616</v>
      </c>
      <c r="N8" s="65">
        <f>N14*N14</f>
        <v>67.076099999999997</v>
      </c>
      <c r="O8" s="57">
        <f>IF(I15=0,SQRT(N8),I15)</f>
        <v>8.19</v>
      </c>
      <c r="P8" s="28" t="s">
        <v>617</v>
      </c>
      <c r="Q8" s="28"/>
      <c r="R8" s="28"/>
      <c r="S8" s="28"/>
      <c r="T8" s="29"/>
      <c r="U8" s="21"/>
      <c r="V8" s="22"/>
      <c r="W8" s="23"/>
      <c r="X8" s="23"/>
      <c r="Y8" s="23"/>
      <c r="Z8" s="21"/>
    </row>
    <row r="9" spans="1:26" ht="19.2" thickTop="1" thickBot="1" x14ac:dyDescent="0.4">
      <c r="A9" s="30"/>
      <c r="B9" s="48"/>
      <c r="C9" s="66"/>
      <c r="D9" s="67"/>
      <c r="E9" s="67">
        <v>35.22</v>
      </c>
      <c r="F9" s="68"/>
      <c r="G9" s="69"/>
      <c r="H9" s="69"/>
      <c r="I9" s="69"/>
      <c r="J9" s="69"/>
      <c r="K9" s="70"/>
      <c r="L9" s="28"/>
      <c r="M9" s="64"/>
      <c r="N9" s="71"/>
      <c r="O9" s="57"/>
      <c r="P9" s="28"/>
      <c r="Q9" s="28"/>
      <c r="R9" s="28"/>
      <c r="S9" s="28"/>
      <c r="T9" s="29"/>
      <c r="U9" s="21"/>
      <c r="V9" s="22"/>
      <c r="W9" s="23"/>
      <c r="X9" s="23"/>
      <c r="Y9" s="23"/>
      <c r="Z9" s="21"/>
    </row>
    <row r="10" spans="1:26" ht="22.2" thickTop="1" thickBot="1" x14ac:dyDescent="0.35">
      <c r="A10" s="30"/>
      <c r="B10" s="72" t="s">
        <v>618</v>
      </c>
      <c r="C10" s="297" t="str">
        <f>IF(B3=0,"",IF(C3&gt;F14,"PATON POSITION IS ON STA",""))</f>
        <v/>
      </c>
      <c r="D10" s="298"/>
      <c r="E10" s="298"/>
      <c r="F10" s="299"/>
      <c r="G10" s="300" t="str">
        <f>IF(D3&gt;20,"Caution! EPE is more than 20","")</f>
        <v/>
      </c>
      <c r="H10" s="301"/>
      <c r="I10" s="301"/>
      <c r="J10" s="302"/>
      <c r="K10" s="73">
        <v>0</v>
      </c>
      <c r="L10" s="28"/>
      <c r="M10" s="74" t="s">
        <v>619</v>
      </c>
      <c r="N10" s="75">
        <f>(N13)*(N13)</f>
        <v>73.959999999999994</v>
      </c>
      <c r="O10" s="57">
        <f>SQRT(N10)</f>
        <v>8.6</v>
      </c>
      <c r="P10" s="28" t="s">
        <v>620</v>
      </c>
      <c r="Q10" s="28"/>
      <c r="R10" s="28"/>
      <c r="S10" s="28"/>
      <c r="T10" s="29"/>
      <c r="U10" s="21"/>
      <c r="V10" s="22"/>
      <c r="W10" s="23"/>
      <c r="X10" s="23"/>
      <c r="Y10" s="23"/>
      <c r="Z10" s="21"/>
    </row>
    <row r="11" spans="1:26" ht="22.2" thickTop="1" thickBot="1" x14ac:dyDescent="0.35">
      <c r="A11" s="30"/>
      <c r="B11" s="76" t="s">
        <v>621</v>
      </c>
      <c r="C11" s="303" t="str">
        <f>IF(C3=0,"",IF(F14&gt;C3,"THIS PATON IS OFF STATION",""))</f>
        <v>THIS PATON IS OFF STATION</v>
      </c>
      <c r="D11" s="304"/>
      <c r="E11" s="304"/>
      <c r="F11" s="305"/>
      <c r="G11" s="306" t="str">
        <f>IF(B3=0,"AID TYPE IS NOT DEFINED",IF(B3=1,"LATERAL FIXED DAYBEACON",IF(B3=2,"FLOATING LATERAL  BUOY",IF(B3=3,"REGULATORY AID",""))))</f>
        <v>FLOATING LATERAL  BUOY</v>
      </c>
      <c r="H11" s="307"/>
      <c r="I11" s="307"/>
      <c r="J11" s="308"/>
      <c r="K11" s="77">
        <v>1.3</v>
      </c>
      <c r="L11" s="28"/>
      <c r="M11" s="78"/>
      <c r="N11" s="78"/>
      <c r="O11" s="79"/>
      <c r="P11" s="28"/>
      <c r="Q11" s="28"/>
      <c r="R11" s="28"/>
      <c r="S11" s="28"/>
      <c r="T11" s="29"/>
      <c r="U11" s="21"/>
      <c r="V11" s="22"/>
      <c r="W11" s="23"/>
      <c r="X11" s="23"/>
      <c r="Y11" s="23"/>
      <c r="Z11" s="21"/>
    </row>
    <row r="12" spans="1:26" ht="15.6" thickTop="1" thickBot="1" x14ac:dyDescent="0.35">
      <c r="A12" s="30"/>
      <c r="B12" s="39"/>
      <c r="C12" s="80"/>
      <c r="D12" s="80"/>
      <c r="E12" s="80"/>
      <c r="F12" s="80"/>
      <c r="G12" s="80"/>
      <c r="H12" s="80"/>
      <c r="I12" s="80"/>
      <c r="J12" s="309" t="s">
        <v>602</v>
      </c>
      <c r="K12" s="310">
        <v>1.2</v>
      </c>
      <c r="L12" s="28"/>
      <c r="M12" s="28"/>
      <c r="N12" s="28"/>
      <c r="O12" s="28"/>
      <c r="P12" s="28"/>
      <c r="Q12" s="28"/>
      <c r="R12" s="28">
        <v>77</v>
      </c>
      <c r="S12" s="28">
        <v>9.18</v>
      </c>
      <c r="T12" s="29"/>
      <c r="U12" s="21"/>
      <c r="V12" s="22"/>
      <c r="W12" s="23"/>
      <c r="X12" s="23"/>
      <c r="Y12" s="23"/>
      <c r="Z12" s="21"/>
    </row>
    <row r="13" spans="1:26" ht="24.6" thickTop="1" thickBot="1" x14ac:dyDescent="0.5">
      <c r="A13" s="30"/>
      <c r="B13" s="311" t="s">
        <v>622</v>
      </c>
      <c r="C13" s="312"/>
      <c r="D13" s="312"/>
      <c r="E13" s="312"/>
      <c r="F13" s="312"/>
      <c r="G13" s="312"/>
      <c r="H13" s="81"/>
      <c r="I13" s="80"/>
      <c r="J13" s="309"/>
      <c r="K13" s="310"/>
      <c r="L13" s="28"/>
      <c r="M13" s="82" t="s">
        <v>623</v>
      </c>
      <c r="N13" s="83">
        <f>((K3+H3))</f>
        <v>8.6</v>
      </c>
      <c r="O13" s="282" t="s">
        <v>624</v>
      </c>
      <c r="P13" s="283"/>
      <c r="Q13" s="284"/>
      <c r="R13" s="28"/>
      <c r="S13" s="28"/>
      <c r="T13" s="29"/>
      <c r="U13" s="21"/>
      <c r="V13" s="22"/>
      <c r="W13" s="23" t="s">
        <v>625</v>
      </c>
      <c r="X13" s="23"/>
      <c r="Y13" s="23"/>
      <c r="Z13" s="21"/>
    </row>
    <row r="14" spans="1:26" ht="22.2" thickTop="1" thickBot="1" x14ac:dyDescent="0.5">
      <c r="A14" s="30" t="s">
        <v>602</v>
      </c>
      <c r="B14" s="84" t="s">
        <v>626</v>
      </c>
      <c r="C14" s="85">
        <f>SQRT(D47*D47+D46*D46)</f>
        <v>8.0055782982356452E-2</v>
      </c>
      <c r="D14" s="86" t="s">
        <v>627</v>
      </c>
      <c r="E14" s="87" t="s">
        <v>628</v>
      </c>
      <c r="F14" s="88">
        <f>IF(C7&lt;=1,0,C15-((D3+E3)))</f>
        <v>472.42854409475569</v>
      </c>
      <c r="G14" s="86" t="s">
        <v>629</v>
      </c>
      <c r="H14" s="318" t="s">
        <v>630</v>
      </c>
      <c r="I14" s="319"/>
      <c r="J14" s="320"/>
      <c r="K14" s="89">
        <f>(K3+K7)*K12</f>
        <v>7.56</v>
      </c>
      <c r="L14" s="28"/>
      <c r="M14" s="90" t="s">
        <v>631</v>
      </c>
      <c r="N14" s="91">
        <f>((K3+K7)*K11)</f>
        <v>8.19</v>
      </c>
      <c r="O14" s="321" t="s">
        <v>632</v>
      </c>
      <c r="P14" s="322"/>
      <c r="Q14" s="323"/>
      <c r="R14" s="28"/>
      <c r="S14" s="28">
        <v>32</v>
      </c>
      <c r="T14" s="29">
        <v>4.92</v>
      </c>
      <c r="U14" s="21"/>
      <c r="V14" s="22"/>
      <c r="W14" s="23"/>
      <c r="X14" s="23"/>
      <c r="Y14" s="23"/>
      <c r="Z14" s="21"/>
    </row>
    <row r="15" spans="1:26" ht="22.5" customHeight="1" thickTop="1" thickBot="1" x14ac:dyDescent="0.35">
      <c r="A15" s="30"/>
      <c r="B15" s="92" t="s">
        <v>626</v>
      </c>
      <c r="C15" s="88">
        <f>C14*6076.12</f>
        <v>486.42854409475569</v>
      </c>
      <c r="D15" s="86" t="s">
        <v>629</v>
      </c>
      <c r="E15" s="93" t="s">
        <v>633</v>
      </c>
      <c r="F15" s="94">
        <f>IF(C7=0,"000",C54)</f>
        <v>2.1390102312045136</v>
      </c>
      <c r="G15" s="95" t="b">
        <v>1</v>
      </c>
      <c r="H15" s="348" t="s">
        <v>634</v>
      </c>
      <c r="I15" s="349"/>
      <c r="J15" s="350"/>
      <c r="K15" s="96">
        <v>0</v>
      </c>
      <c r="L15" s="28"/>
      <c r="M15" s="97" t="s">
        <v>635</v>
      </c>
      <c r="N15" s="98"/>
      <c r="O15" s="324"/>
      <c r="P15" s="325"/>
      <c r="Q15" s="326"/>
      <c r="R15" s="28"/>
      <c r="S15" s="28"/>
      <c r="T15" s="29"/>
      <c r="U15" s="21"/>
      <c r="V15" s="22"/>
      <c r="W15" s="23"/>
      <c r="X15" s="23"/>
      <c r="Y15" s="23"/>
      <c r="Z15" s="21"/>
    </row>
    <row r="16" spans="1:26" ht="6" customHeight="1" thickTop="1" x14ac:dyDescent="0.3">
      <c r="A16" s="30"/>
      <c r="B16" s="39"/>
      <c r="C16" s="80"/>
      <c r="D16" s="80"/>
      <c r="E16" s="80"/>
      <c r="F16" s="80"/>
      <c r="G16" s="80"/>
      <c r="H16" s="244"/>
      <c r="I16" s="244"/>
      <c r="J16" s="244"/>
      <c r="K16" s="99"/>
      <c r="L16" s="28"/>
      <c r="M16" s="28"/>
      <c r="N16" s="28"/>
      <c r="O16" s="28"/>
      <c r="P16" s="28"/>
      <c r="Q16" s="28"/>
      <c r="R16" s="28"/>
      <c r="S16" s="28"/>
      <c r="T16" s="29"/>
      <c r="U16" s="21"/>
      <c r="V16" s="22"/>
      <c r="W16" s="23"/>
      <c r="X16" s="23"/>
      <c r="Y16" s="23"/>
      <c r="Z16" s="21"/>
    </row>
    <row r="17" spans="1:26" ht="6" customHeight="1" thickBot="1" x14ac:dyDescent="0.35">
      <c r="A17" s="30"/>
      <c r="B17" s="100"/>
      <c r="C17" s="101"/>
      <c r="D17" s="101"/>
      <c r="E17" s="101"/>
      <c r="F17" s="101"/>
      <c r="G17" s="101"/>
      <c r="H17" s="101"/>
      <c r="I17" s="101"/>
      <c r="J17" s="101"/>
      <c r="K17" s="102"/>
      <c r="L17" s="28"/>
      <c r="M17" s="28"/>
      <c r="N17" s="28"/>
      <c r="O17" s="28"/>
      <c r="P17" s="28"/>
      <c r="Q17" s="28"/>
      <c r="R17" s="28"/>
      <c r="S17" s="28"/>
      <c r="T17" s="29"/>
      <c r="U17" s="21"/>
      <c r="V17" s="22"/>
      <c r="W17" s="23"/>
      <c r="X17" s="23"/>
      <c r="Y17" s="23"/>
      <c r="Z17" s="21"/>
    </row>
    <row r="18" spans="1:26" ht="21.6" thickTop="1" x14ac:dyDescent="0.35">
      <c r="A18" s="30"/>
      <c r="B18" s="103" t="s">
        <v>602</v>
      </c>
      <c r="C18" s="104" t="s">
        <v>636</v>
      </c>
      <c r="D18" s="105"/>
      <c r="E18" s="106"/>
      <c r="F18" s="107"/>
      <c r="G18" s="108"/>
      <c r="H18" s="109"/>
      <c r="I18" s="110"/>
      <c r="J18" s="111"/>
      <c r="K18" s="112"/>
      <c r="L18" s="28"/>
      <c r="M18" s="28"/>
      <c r="N18" s="28"/>
      <c r="O18" s="28"/>
      <c r="P18" s="28"/>
      <c r="Q18" s="28"/>
      <c r="R18" s="28"/>
      <c r="S18" s="28"/>
      <c r="T18" s="29"/>
      <c r="U18" s="21"/>
      <c r="V18" s="22" t="s">
        <v>637</v>
      </c>
      <c r="W18" s="23"/>
      <c r="X18" s="23"/>
      <c r="Y18" s="23"/>
      <c r="Z18" s="21"/>
    </row>
    <row r="19" spans="1:26" ht="16.2" thickBot="1" x14ac:dyDescent="0.35">
      <c r="A19" s="30"/>
      <c r="B19" s="113"/>
      <c r="C19" s="114"/>
      <c r="D19" s="115"/>
      <c r="E19" s="116" t="s">
        <v>638</v>
      </c>
      <c r="F19" s="117"/>
      <c r="G19" s="118" t="s">
        <v>639</v>
      </c>
      <c r="H19" s="119"/>
      <c r="I19" s="120"/>
      <c r="J19" s="121"/>
      <c r="K19" s="112"/>
      <c r="L19" s="28"/>
      <c r="M19" s="28"/>
      <c r="N19" s="28"/>
      <c r="O19" s="28"/>
      <c r="P19" s="28"/>
      <c r="Q19" s="28"/>
      <c r="R19" s="28"/>
      <c r="S19" s="28"/>
      <c r="T19" s="29"/>
      <c r="U19" s="21"/>
      <c r="V19" s="22"/>
      <c r="W19" s="23"/>
      <c r="X19" s="23"/>
      <c r="Y19" s="23"/>
      <c r="Z19" s="21"/>
    </row>
    <row r="20" spans="1:26" ht="16.8" thickTop="1" thickBot="1" x14ac:dyDescent="0.35">
      <c r="A20" s="30"/>
      <c r="B20" s="39"/>
      <c r="C20" s="114"/>
      <c r="D20" s="115"/>
      <c r="E20" s="122">
        <v>0</v>
      </c>
      <c r="F20" s="86" t="s">
        <v>627</v>
      </c>
      <c r="G20" s="123">
        <f>IF(E20=0,0,E20*6076.12)</f>
        <v>0</v>
      </c>
      <c r="H20" s="86" t="s">
        <v>629</v>
      </c>
      <c r="I20" s="120"/>
      <c r="J20" s="121"/>
      <c r="K20" s="112"/>
      <c r="L20" s="28"/>
      <c r="M20" s="28"/>
      <c r="N20" s="28"/>
      <c r="O20" s="28"/>
      <c r="P20" s="28"/>
      <c r="Q20" s="28"/>
      <c r="R20" s="28"/>
      <c r="S20" s="28"/>
      <c r="T20" s="29"/>
      <c r="U20" s="21"/>
      <c r="V20" s="22"/>
      <c r="W20" s="23"/>
      <c r="X20" s="23"/>
      <c r="Y20" s="23"/>
      <c r="Z20" s="21"/>
    </row>
    <row r="21" spans="1:26" ht="15" thickBot="1" x14ac:dyDescent="0.35">
      <c r="A21" s="30"/>
      <c r="B21" s="124"/>
      <c r="C21" s="327" t="s">
        <v>640</v>
      </c>
      <c r="D21" s="327"/>
      <c r="E21" s="327"/>
      <c r="F21" s="327"/>
      <c r="G21" s="327"/>
      <c r="H21" s="327"/>
      <c r="I21" s="327"/>
      <c r="J21" s="328"/>
      <c r="K21" s="112"/>
      <c r="L21" s="28"/>
      <c r="M21" s="28"/>
      <c r="N21" s="28"/>
      <c r="O21" s="28"/>
      <c r="P21" s="28"/>
      <c r="Q21" s="28"/>
      <c r="R21" s="28"/>
      <c r="S21" s="28"/>
      <c r="T21" s="29"/>
      <c r="U21" s="21"/>
      <c r="V21" s="22"/>
      <c r="W21" s="23"/>
      <c r="X21" s="23"/>
      <c r="Y21" s="23"/>
      <c r="Z21" s="21"/>
    </row>
    <row r="22" spans="1:26" ht="21.6" thickTop="1" x14ac:dyDescent="0.3">
      <c r="A22" s="30"/>
      <c r="B22" s="125"/>
      <c r="C22" s="126" t="s">
        <v>641</v>
      </c>
      <c r="D22" s="127"/>
      <c r="E22" s="128"/>
      <c r="F22" s="129"/>
      <c r="G22" s="130"/>
      <c r="H22" s="131"/>
      <c r="I22" s="132"/>
      <c r="J22" s="133"/>
      <c r="K22" s="112"/>
      <c r="L22" s="28"/>
      <c r="M22" s="28"/>
      <c r="N22" s="28"/>
      <c r="O22" s="28"/>
      <c r="P22" s="28"/>
      <c r="Q22" s="28"/>
      <c r="R22" s="28"/>
      <c r="S22" s="28"/>
      <c r="T22" s="29"/>
      <c r="U22" s="21"/>
      <c r="V22" s="22"/>
      <c r="W22" s="23"/>
      <c r="X22" s="23"/>
      <c r="Y22" s="23"/>
      <c r="Z22" s="21"/>
    </row>
    <row r="23" spans="1:26" ht="16.2" thickBot="1" x14ac:dyDescent="0.35">
      <c r="A23" s="30"/>
      <c r="B23" s="39"/>
      <c r="C23" s="114"/>
      <c r="D23" s="117"/>
      <c r="E23" s="116" t="s">
        <v>642</v>
      </c>
      <c r="F23" s="117"/>
      <c r="G23" s="118" t="s">
        <v>639</v>
      </c>
      <c r="H23" s="134"/>
      <c r="I23" s="120"/>
      <c r="J23" s="121"/>
      <c r="K23" s="112"/>
      <c r="L23" s="28"/>
      <c r="M23" s="28"/>
      <c r="N23" s="28"/>
      <c r="O23" s="28"/>
      <c r="P23" s="28"/>
      <c r="Q23" s="28"/>
      <c r="R23" s="28"/>
      <c r="S23" s="28"/>
      <c r="T23" s="29"/>
      <c r="U23" s="21"/>
      <c r="V23" s="22"/>
      <c r="W23" s="23"/>
      <c r="X23" s="23"/>
      <c r="Y23" s="23"/>
      <c r="Z23" s="21"/>
    </row>
    <row r="24" spans="1:26" ht="16.8" thickTop="1" thickBot="1" x14ac:dyDescent="0.35">
      <c r="A24" s="30"/>
      <c r="B24" s="39"/>
      <c r="C24" s="114"/>
      <c r="D24" s="115"/>
      <c r="E24" s="33">
        <v>132</v>
      </c>
      <c r="F24" s="86" t="s">
        <v>643</v>
      </c>
      <c r="G24" s="135">
        <f>IF(E24=0,0,E24*3.28)</f>
        <v>432.96</v>
      </c>
      <c r="H24" s="86" t="s">
        <v>629</v>
      </c>
      <c r="I24" s="120"/>
      <c r="J24" s="121"/>
      <c r="K24" s="112"/>
      <c r="L24" s="28"/>
      <c r="M24" s="28"/>
      <c r="N24" s="28"/>
      <c r="O24" s="28"/>
      <c r="P24" s="28"/>
      <c r="Q24" s="28"/>
      <c r="R24" s="28"/>
      <c r="S24" s="28"/>
      <c r="T24" s="29"/>
      <c r="U24" s="21"/>
      <c r="V24" s="22"/>
      <c r="W24" s="23"/>
      <c r="X24" s="23"/>
      <c r="Y24" s="23"/>
      <c r="Z24" s="21"/>
    </row>
    <row r="25" spans="1:26" ht="15" thickBot="1" x14ac:dyDescent="0.35">
      <c r="A25" s="30"/>
      <c r="B25" s="124"/>
      <c r="C25" s="327" t="s">
        <v>644</v>
      </c>
      <c r="D25" s="327"/>
      <c r="E25" s="327"/>
      <c r="F25" s="327"/>
      <c r="G25" s="327"/>
      <c r="H25" s="327"/>
      <c r="I25" s="327"/>
      <c r="J25" s="328"/>
      <c r="K25" s="112"/>
      <c r="L25" s="28"/>
      <c r="M25" s="28"/>
      <c r="N25" s="28"/>
      <c r="O25" s="28"/>
      <c r="P25" s="28"/>
      <c r="Q25" s="28"/>
      <c r="R25" s="28"/>
      <c r="S25" s="28"/>
      <c r="T25" s="29"/>
      <c r="U25" s="21"/>
      <c r="V25" s="22"/>
      <c r="W25" s="23"/>
      <c r="X25" s="23"/>
      <c r="Y25" s="23"/>
      <c r="Z25" s="21"/>
    </row>
    <row r="26" spans="1:26" ht="21.6" thickTop="1" x14ac:dyDescent="0.3">
      <c r="A26" s="30"/>
      <c r="B26" s="125"/>
      <c r="C26" s="126" t="s">
        <v>645</v>
      </c>
      <c r="D26" s="136"/>
      <c r="E26" s="137"/>
      <c r="F26" s="138"/>
      <c r="G26" s="139"/>
      <c r="H26" s="140"/>
      <c r="I26" s="141"/>
      <c r="J26" s="142"/>
      <c r="K26" s="112"/>
      <c r="L26" s="28"/>
      <c r="M26" s="28"/>
      <c r="N26" s="28"/>
      <c r="O26" s="28"/>
      <c r="P26" s="28"/>
      <c r="Q26" s="28"/>
      <c r="R26" s="28"/>
      <c r="S26" s="28"/>
      <c r="T26" s="29"/>
      <c r="U26" s="21"/>
      <c r="V26" s="22"/>
      <c r="W26" s="23"/>
      <c r="X26" s="23"/>
      <c r="Y26" s="23"/>
      <c r="Z26" s="21"/>
    </row>
    <row r="27" spans="1:26" ht="15.6" thickBot="1" x14ac:dyDescent="0.35">
      <c r="A27" s="30"/>
      <c r="B27" s="39"/>
      <c r="C27" s="143"/>
      <c r="D27" s="144"/>
      <c r="E27" s="116" t="s">
        <v>646</v>
      </c>
      <c r="F27" s="145"/>
      <c r="G27" s="118" t="s">
        <v>642</v>
      </c>
      <c r="H27" s="146"/>
      <c r="I27" s="147"/>
      <c r="J27" s="148"/>
      <c r="K27" s="112"/>
      <c r="L27" s="28"/>
      <c r="M27" s="28"/>
      <c r="N27" s="28"/>
      <c r="O27" s="28"/>
      <c r="P27" s="28"/>
      <c r="Q27" s="28"/>
      <c r="R27" s="28"/>
      <c r="S27" s="28"/>
      <c r="T27" s="29"/>
      <c r="U27" s="21"/>
      <c r="V27" s="22"/>
      <c r="W27" s="23"/>
      <c r="X27" s="23"/>
      <c r="Y27" s="23"/>
      <c r="Z27" s="21"/>
    </row>
    <row r="28" spans="1:26" ht="16.8" thickTop="1" thickBot="1" x14ac:dyDescent="0.35">
      <c r="A28" s="30"/>
      <c r="B28" s="39"/>
      <c r="C28" s="143"/>
      <c r="D28" s="149"/>
      <c r="E28" s="33">
        <v>0</v>
      </c>
      <c r="F28" s="86" t="s">
        <v>629</v>
      </c>
      <c r="G28" s="135">
        <f>IF(E28=0,0,E28/3.28)</f>
        <v>0</v>
      </c>
      <c r="H28" s="86" t="s">
        <v>643</v>
      </c>
      <c r="I28" s="147"/>
      <c r="J28" s="148"/>
      <c r="K28" s="112"/>
      <c r="L28" s="28"/>
      <c r="M28" s="28"/>
      <c r="N28" s="28"/>
      <c r="O28" s="28"/>
      <c r="P28" s="28"/>
      <c r="Q28" s="28"/>
      <c r="R28" s="28"/>
      <c r="S28" s="28"/>
      <c r="T28" s="29"/>
      <c r="U28" s="21"/>
      <c r="V28" s="22"/>
      <c r="W28" s="23"/>
      <c r="X28" s="23"/>
      <c r="Y28" s="23"/>
      <c r="Z28" s="21"/>
    </row>
    <row r="29" spans="1:26" ht="15" thickBot="1" x14ac:dyDescent="0.35">
      <c r="A29" s="30"/>
      <c r="B29" s="124"/>
      <c r="C29" s="327" t="s">
        <v>647</v>
      </c>
      <c r="D29" s="327"/>
      <c r="E29" s="327"/>
      <c r="F29" s="327"/>
      <c r="G29" s="327"/>
      <c r="H29" s="327"/>
      <c r="I29" s="327"/>
      <c r="J29" s="328"/>
      <c r="K29" s="112"/>
      <c r="L29" s="28"/>
      <c r="M29" s="28"/>
      <c r="N29" s="28"/>
      <c r="O29" s="28"/>
      <c r="P29" s="28"/>
      <c r="Q29" s="28"/>
      <c r="R29" s="28"/>
      <c r="S29" s="28"/>
      <c r="T29" s="29"/>
      <c r="U29" s="21"/>
      <c r="V29" s="22"/>
      <c r="W29" s="23"/>
      <c r="X29" s="23"/>
      <c r="Y29" s="23"/>
      <c r="Z29" s="21"/>
    </row>
    <row r="30" spans="1:26" ht="21.6" thickTop="1" x14ac:dyDescent="0.3">
      <c r="A30" s="30"/>
      <c r="B30" s="125"/>
      <c r="C30" s="126" t="s">
        <v>648</v>
      </c>
      <c r="D30" s="150"/>
      <c r="E30" s="151"/>
      <c r="F30" s="138"/>
      <c r="G30" s="152"/>
      <c r="H30" s="153"/>
      <c r="I30" s="141"/>
      <c r="J30" s="154"/>
      <c r="K30" s="155"/>
      <c r="L30" s="28"/>
      <c r="M30" s="28"/>
      <c r="N30" s="28"/>
      <c r="O30" s="28"/>
      <c r="P30" s="28"/>
      <c r="Q30" s="28"/>
      <c r="R30" s="28"/>
      <c r="S30" s="28"/>
      <c r="T30" s="29"/>
      <c r="U30" s="21"/>
      <c r="V30" s="22"/>
      <c r="W30" s="23"/>
      <c r="X30" s="23"/>
      <c r="Y30" s="23"/>
      <c r="Z30" s="21"/>
    </row>
    <row r="31" spans="1:26" ht="15.6" thickBot="1" x14ac:dyDescent="0.35">
      <c r="A31" s="30"/>
      <c r="B31" s="39"/>
      <c r="C31" s="354" t="s">
        <v>679</v>
      </c>
      <c r="D31" s="355"/>
      <c r="E31" s="355"/>
      <c r="F31" s="355"/>
      <c r="G31" s="156" t="s">
        <v>649</v>
      </c>
      <c r="H31" s="157"/>
      <c r="I31" s="147"/>
      <c r="J31" s="158"/>
      <c r="K31" s="155"/>
      <c r="L31" s="28"/>
      <c r="M31" s="28"/>
      <c r="N31" s="28"/>
      <c r="O31" s="28"/>
      <c r="P31" s="28"/>
      <c r="Q31" s="28"/>
      <c r="R31" s="28"/>
      <c r="S31" s="28"/>
      <c r="T31" s="29"/>
      <c r="U31" s="21"/>
      <c r="V31" s="22"/>
      <c r="W31" s="23"/>
      <c r="X31" s="23"/>
      <c r="Y31" s="23"/>
      <c r="Z31" s="21"/>
    </row>
    <row r="32" spans="1:26" ht="19.2" thickBot="1" x14ac:dyDescent="0.35">
      <c r="A32" s="30"/>
      <c r="B32" s="39"/>
      <c r="C32" s="159"/>
      <c r="D32" s="160">
        <v>0</v>
      </c>
      <c r="E32" s="86" t="s">
        <v>629</v>
      </c>
      <c r="F32" s="161"/>
      <c r="G32" s="162">
        <f>IF(D32=0,0, (D32*12)/D35)</f>
        <v>0</v>
      </c>
      <c r="H32" s="157"/>
      <c r="I32" s="147"/>
      <c r="J32" s="158"/>
      <c r="K32" s="155"/>
      <c r="L32" s="28"/>
      <c r="M32" s="28"/>
      <c r="N32" s="28"/>
      <c r="O32" s="28"/>
      <c r="P32" s="28"/>
      <c r="Q32" s="28"/>
      <c r="R32" s="28"/>
      <c r="S32" s="28"/>
      <c r="T32" s="29"/>
      <c r="U32" s="21"/>
      <c r="V32" s="22"/>
      <c r="W32" s="23"/>
      <c r="X32" s="23"/>
      <c r="Y32" s="23"/>
      <c r="Z32" s="21"/>
    </row>
    <row r="33" spans="1:26" ht="15" x14ac:dyDescent="0.3">
      <c r="A33" s="30"/>
      <c r="B33" s="39"/>
      <c r="C33" s="159"/>
      <c r="D33" s="163" t="s">
        <v>650</v>
      </c>
      <c r="E33" s="164"/>
      <c r="F33" s="165" t="s">
        <v>651</v>
      </c>
      <c r="G33" s="166"/>
      <c r="H33" s="157"/>
      <c r="I33" s="147"/>
      <c r="J33" s="158"/>
      <c r="K33" s="155"/>
      <c r="L33" s="28"/>
      <c r="M33" s="28"/>
      <c r="N33" s="28"/>
      <c r="O33" s="28"/>
      <c r="P33" s="28"/>
      <c r="Q33" s="28"/>
      <c r="R33" s="28"/>
      <c r="S33" s="28"/>
      <c r="T33" s="29"/>
      <c r="U33" s="21"/>
      <c r="V33" s="22"/>
      <c r="W33" s="23"/>
      <c r="X33" s="23"/>
      <c r="Y33" s="23"/>
      <c r="Z33" s="21"/>
    </row>
    <row r="34" spans="1:26" ht="18" thickBot="1" x14ac:dyDescent="0.35">
      <c r="A34" s="30"/>
      <c r="B34" s="39"/>
      <c r="C34" s="167" t="s">
        <v>602</v>
      </c>
      <c r="D34" s="168" t="str">
        <f>IF(B34=0," ",IF(D32&lt;0.03,"NOT CHARTABLE","CHARTABLE"))</f>
        <v xml:space="preserve"> </v>
      </c>
      <c r="E34" s="169"/>
      <c r="F34" s="170" t="s">
        <v>602</v>
      </c>
      <c r="G34" s="171"/>
      <c r="H34" s="157"/>
      <c r="I34" s="147"/>
      <c r="J34" s="158"/>
      <c r="K34" s="155"/>
      <c r="L34" s="28"/>
      <c r="M34" s="28"/>
      <c r="N34" s="28"/>
      <c r="O34" s="28"/>
      <c r="P34" s="28"/>
      <c r="Q34" s="28"/>
      <c r="R34" s="28"/>
      <c r="S34" s="28"/>
      <c r="T34" s="29"/>
      <c r="U34" s="21"/>
      <c r="V34" s="22"/>
      <c r="W34" s="23"/>
      <c r="X34" s="23"/>
      <c r="Y34" s="23"/>
      <c r="Z34" s="21"/>
    </row>
    <row r="35" spans="1:26" ht="18.600000000000001" thickBot="1" x14ac:dyDescent="0.35">
      <c r="A35" s="30"/>
      <c r="B35" s="39"/>
      <c r="C35" s="167" t="s">
        <v>652</v>
      </c>
      <c r="D35" s="172">
        <v>0</v>
      </c>
      <c r="E35" s="86" t="s">
        <v>653</v>
      </c>
      <c r="F35" s="356" t="str">
        <f>IF(D35=0," ",IF(G32&lt;0.03,"THE OBJECT IS NOT CHARTABLE","THE OBJECT IS CHARTABLE"))</f>
        <v xml:space="preserve"> </v>
      </c>
      <c r="G35" s="357"/>
      <c r="H35" s="357"/>
      <c r="I35" s="358"/>
      <c r="J35" s="158"/>
      <c r="K35" s="155"/>
      <c r="L35" s="28"/>
      <c r="M35" s="28"/>
      <c r="N35" s="28"/>
      <c r="O35" s="28"/>
      <c r="P35" s="28"/>
      <c r="Q35" s="28"/>
      <c r="R35" s="28"/>
      <c r="S35" s="28"/>
      <c r="T35" s="29"/>
      <c r="U35" s="21"/>
      <c r="V35" s="22"/>
      <c r="W35" s="23"/>
      <c r="X35" s="23"/>
      <c r="Y35" s="23"/>
      <c r="Z35" s="21"/>
    </row>
    <row r="36" spans="1:26" ht="18" x14ac:dyDescent="0.3">
      <c r="A36" s="30"/>
      <c r="B36" s="39"/>
      <c r="C36" s="173" t="s">
        <v>602</v>
      </c>
      <c r="D36" s="174"/>
      <c r="E36" s="175"/>
      <c r="F36" s="176"/>
      <c r="G36" s="177"/>
      <c r="H36" s="178"/>
      <c r="I36" s="179"/>
      <c r="J36" s="158"/>
      <c r="K36" s="155"/>
      <c r="L36" s="28"/>
      <c r="M36" s="28"/>
      <c r="N36" s="28"/>
      <c r="O36" s="28"/>
      <c r="P36" s="28"/>
      <c r="Q36" s="28"/>
      <c r="R36" s="28"/>
      <c r="S36" s="28"/>
      <c r="T36" s="29"/>
      <c r="U36" s="21"/>
      <c r="V36" s="22"/>
      <c r="W36" s="23"/>
      <c r="X36" s="23"/>
      <c r="Y36" s="23"/>
      <c r="Z36" s="21"/>
    </row>
    <row r="37" spans="1:26" x14ac:dyDescent="0.3">
      <c r="A37" s="30"/>
      <c r="B37" s="39"/>
      <c r="C37" s="359" t="s">
        <v>654</v>
      </c>
      <c r="D37" s="359"/>
      <c r="E37" s="359"/>
      <c r="F37" s="359"/>
      <c r="G37" s="359"/>
      <c r="H37" s="359"/>
      <c r="I37" s="359"/>
      <c r="J37" s="360"/>
      <c r="K37" s="155"/>
      <c r="L37" s="28"/>
      <c r="M37" s="28"/>
      <c r="N37" s="28"/>
      <c r="O37" s="28"/>
      <c r="P37" s="28"/>
      <c r="Q37" s="28"/>
      <c r="R37" s="28"/>
      <c r="S37" s="28"/>
      <c r="T37" s="29"/>
      <c r="U37" s="21"/>
      <c r="V37" s="22"/>
      <c r="W37" s="23"/>
      <c r="X37" s="23"/>
      <c r="Y37" s="23"/>
      <c r="Z37" s="21"/>
    </row>
    <row r="38" spans="1:26" x14ac:dyDescent="0.3">
      <c r="A38" s="30"/>
      <c r="B38" s="39"/>
      <c r="C38" s="359"/>
      <c r="D38" s="359"/>
      <c r="E38" s="359"/>
      <c r="F38" s="359"/>
      <c r="G38" s="359"/>
      <c r="H38" s="359"/>
      <c r="I38" s="359"/>
      <c r="J38" s="360"/>
      <c r="K38" s="180"/>
      <c r="L38" s="28"/>
      <c r="M38" s="28"/>
      <c r="N38" s="28"/>
      <c r="O38" s="28"/>
      <c r="P38" s="28"/>
      <c r="Q38" s="28"/>
      <c r="R38" s="28"/>
      <c r="S38" s="28"/>
      <c r="T38" s="29"/>
      <c r="U38" s="21"/>
      <c r="V38" s="22"/>
      <c r="W38" s="23"/>
      <c r="X38" s="23"/>
      <c r="Y38" s="23"/>
      <c r="Z38" s="21"/>
    </row>
    <row r="39" spans="1:26" ht="15" thickBot="1" x14ac:dyDescent="0.35">
      <c r="A39" s="30"/>
      <c r="B39" s="124"/>
      <c r="C39" s="361"/>
      <c r="D39" s="361"/>
      <c r="E39" s="361"/>
      <c r="F39" s="361"/>
      <c r="G39" s="361"/>
      <c r="H39" s="361"/>
      <c r="I39" s="361"/>
      <c r="J39" s="362"/>
      <c r="K39" s="181"/>
      <c r="L39" s="28"/>
      <c r="M39" s="28"/>
      <c r="N39" s="28"/>
      <c r="O39" s="28"/>
      <c r="P39" s="28"/>
      <c r="Q39" s="28"/>
      <c r="R39" s="28"/>
      <c r="S39" s="28"/>
      <c r="T39" s="29"/>
      <c r="U39" s="21"/>
      <c r="V39" s="22"/>
      <c r="W39" s="23"/>
      <c r="X39" s="23"/>
      <c r="Y39" s="23"/>
      <c r="Z39" s="21"/>
    </row>
    <row r="40" spans="1:26" ht="15.6" hidden="1" thickTop="1" thickBot="1" x14ac:dyDescent="0.35">
      <c r="A40" s="182"/>
      <c r="B40" s="125"/>
      <c r="C40" s="183"/>
      <c r="D40" s="184"/>
      <c r="E40" s="184"/>
      <c r="F40" s="184"/>
      <c r="G40" s="184"/>
      <c r="H40" s="184"/>
      <c r="I40" s="184"/>
      <c r="J40" s="184"/>
      <c r="K40" s="181"/>
      <c r="L40" s="28"/>
      <c r="M40" s="28"/>
      <c r="N40" s="28"/>
      <c r="O40" s="28"/>
      <c r="P40" s="28"/>
      <c r="Q40" s="28"/>
      <c r="R40" s="28"/>
      <c r="S40" s="28"/>
      <c r="T40" s="29"/>
      <c r="U40" s="21"/>
      <c r="V40" s="22"/>
      <c r="W40" s="23"/>
      <c r="X40" s="23"/>
      <c r="Y40" s="23"/>
      <c r="Z40" s="21"/>
    </row>
    <row r="41" spans="1:26" ht="15.6" hidden="1" thickTop="1" thickBot="1" x14ac:dyDescent="0.35">
      <c r="A41" s="182"/>
      <c r="B41" s="185"/>
      <c r="C41" s="186" t="s">
        <v>655</v>
      </c>
      <c r="D41" s="186" t="s">
        <v>656</v>
      </c>
      <c r="E41" s="187"/>
      <c r="F41" s="187"/>
      <c r="G41" s="187" t="s">
        <v>657</v>
      </c>
      <c r="H41" s="186"/>
      <c r="I41" s="187">
        <v>41.644529166666665</v>
      </c>
      <c r="J41" s="187">
        <v>41.625384444444443</v>
      </c>
      <c r="K41" s="181"/>
      <c r="L41" s="28"/>
      <c r="M41" s="28"/>
      <c r="N41" s="28"/>
      <c r="O41" s="28"/>
      <c r="P41" s="28"/>
      <c r="Q41" s="28"/>
      <c r="R41" s="28"/>
      <c r="S41" s="28"/>
      <c r="T41" s="29"/>
      <c r="U41" s="21"/>
      <c r="V41" s="22"/>
      <c r="W41" s="23"/>
      <c r="X41" s="23"/>
      <c r="Y41" s="23"/>
      <c r="Z41" s="21"/>
    </row>
    <row r="42" spans="1:26" ht="15" hidden="1" thickTop="1" x14ac:dyDescent="0.3">
      <c r="A42" s="182"/>
      <c r="B42" s="188"/>
      <c r="C42" s="189">
        <f>C7+D7/60+E7/60/60</f>
        <v>41.667277777777777</v>
      </c>
      <c r="D42" s="190">
        <f>G7+H7/60+I7/60/60</f>
        <v>41.668611111111112</v>
      </c>
      <c r="E42" s="69"/>
      <c r="F42" s="68" t="s">
        <v>658</v>
      </c>
      <c r="G42" s="190">
        <f>D42-C42</f>
        <v>1.3333333333349628E-3</v>
      </c>
      <c r="H42" s="190"/>
      <c r="I42" s="69">
        <v>71.370781944444431</v>
      </c>
      <c r="J42" s="69">
        <v>71.392271944444445</v>
      </c>
      <c r="K42" s="181"/>
      <c r="L42" s="28"/>
      <c r="M42" s="28"/>
      <c r="N42" s="28"/>
      <c r="O42" s="28"/>
      <c r="P42" s="28"/>
      <c r="Q42" s="28"/>
      <c r="R42" s="28"/>
      <c r="S42" s="28"/>
      <c r="T42" s="29"/>
      <c r="U42" s="21"/>
      <c r="V42" s="22"/>
      <c r="W42" s="23"/>
      <c r="X42" s="23"/>
      <c r="Y42" s="23"/>
      <c r="Z42" s="21"/>
    </row>
    <row r="43" spans="1:26" ht="15" hidden="1" thickBot="1" x14ac:dyDescent="0.35">
      <c r="A43" s="182"/>
      <c r="B43" s="185"/>
      <c r="C43" s="190">
        <f>C8+D8/60+E8/60/60</f>
        <v>70.180916666666675</v>
      </c>
      <c r="D43" s="190">
        <f>G8+H8/60+I8/60/60</f>
        <v>70.180850000000007</v>
      </c>
      <c r="E43" s="69"/>
      <c r="F43" s="68" t="s">
        <v>659</v>
      </c>
      <c r="G43" s="190">
        <f>C43-D43</f>
        <v>6.666666666887977E-5</v>
      </c>
      <c r="H43" s="190"/>
      <c r="I43" s="69"/>
      <c r="J43" s="69"/>
      <c r="K43" s="181"/>
      <c r="L43" s="28"/>
      <c r="M43" s="28"/>
      <c r="N43" s="28"/>
      <c r="O43" s="28"/>
      <c r="P43" s="28"/>
      <c r="Q43" s="28"/>
      <c r="R43" s="28"/>
      <c r="S43" s="28"/>
      <c r="T43" s="29"/>
      <c r="U43" s="21"/>
      <c r="V43" s="22"/>
      <c r="W43" s="23"/>
      <c r="X43" s="23"/>
      <c r="Y43" s="23"/>
      <c r="Z43" s="21"/>
    </row>
    <row r="44" spans="1:26" ht="15" hidden="1" thickTop="1" x14ac:dyDescent="0.3">
      <c r="A44" s="182"/>
      <c r="B44" s="188"/>
      <c r="C44" s="69"/>
      <c r="D44" s="69"/>
      <c r="E44" s="69"/>
      <c r="F44" s="69"/>
      <c r="G44" s="69"/>
      <c r="H44" s="69"/>
      <c r="I44" s="69"/>
      <c r="J44" s="69"/>
      <c r="K44" s="181"/>
      <c r="L44" s="28"/>
      <c r="M44" s="28"/>
      <c r="N44" s="28"/>
      <c r="O44" s="28"/>
      <c r="P44" s="28"/>
      <c r="Q44" s="28"/>
      <c r="R44" s="28"/>
      <c r="S44" s="28"/>
      <c r="T44" s="29"/>
      <c r="U44" s="21"/>
      <c r="V44" s="22"/>
      <c r="W44" s="23"/>
      <c r="X44" s="23"/>
      <c r="Y44" s="23"/>
      <c r="Z44" s="21"/>
    </row>
    <row r="45" spans="1:26" ht="15" hidden="1" thickBot="1" x14ac:dyDescent="0.35">
      <c r="A45" s="182"/>
      <c r="B45" s="185"/>
      <c r="C45" s="69" t="s">
        <v>660</v>
      </c>
      <c r="D45" s="69"/>
      <c r="E45" s="69"/>
      <c r="F45" s="69"/>
      <c r="G45" s="69"/>
      <c r="H45" s="69"/>
      <c r="I45" s="69"/>
      <c r="J45" s="69"/>
      <c r="K45" s="181"/>
      <c r="L45" s="28"/>
      <c r="M45" s="28"/>
      <c r="N45" s="28"/>
      <c r="O45" s="28"/>
      <c r="P45" s="28"/>
      <c r="Q45" s="28"/>
      <c r="R45" s="28"/>
      <c r="S45" s="28"/>
      <c r="T45" s="29"/>
      <c r="U45" s="21"/>
      <c r="V45" s="22"/>
      <c r="W45" s="23"/>
      <c r="X45" s="23"/>
      <c r="Y45" s="23"/>
      <c r="Z45" s="21"/>
    </row>
    <row r="46" spans="1:26" ht="15" hidden="1" thickTop="1" x14ac:dyDescent="0.3">
      <c r="A46" s="182"/>
      <c r="B46" s="188"/>
      <c r="C46" s="69"/>
      <c r="D46" s="190">
        <f>G43*60*COS((C42+D42)/2*PI()/180)</f>
        <v>2.9880409807280439E-3</v>
      </c>
      <c r="E46" s="191">
        <f>D46*6076.1</f>
        <v>18.155635803001669</v>
      </c>
      <c r="F46" s="69"/>
      <c r="G46" s="69"/>
      <c r="H46" s="69"/>
      <c r="I46" s="69"/>
      <c r="J46" s="69"/>
      <c r="K46" s="181"/>
      <c r="L46" s="28"/>
      <c r="M46" s="28"/>
      <c r="N46" s="28"/>
      <c r="O46" s="28"/>
      <c r="P46" s="28"/>
      <c r="Q46" s="28"/>
      <c r="R46" s="28"/>
      <c r="S46" s="28"/>
      <c r="T46" s="29"/>
      <c r="U46" s="21"/>
      <c r="V46" s="22"/>
      <c r="W46" s="23"/>
      <c r="X46" s="23"/>
      <c r="Y46" s="23"/>
      <c r="Z46" s="21"/>
    </row>
    <row r="47" spans="1:26" ht="15" hidden="1" thickBot="1" x14ac:dyDescent="0.35">
      <c r="A47" s="182"/>
      <c r="B47" s="185"/>
      <c r="C47" s="69"/>
      <c r="D47" s="190">
        <f>G42*60</f>
        <v>8.0000000000097771E-2</v>
      </c>
      <c r="E47" s="191">
        <f>D47*6076.1</f>
        <v>486.08800000059409</v>
      </c>
      <c r="F47" s="69"/>
      <c r="G47" s="69"/>
      <c r="H47" s="69"/>
      <c r="I47" s="69"/>
      <c r="J47" s="69"/>
      <c r="K47" s="181"/>
      <c r="L47" s="28"/>
      <c r="M47" s="28"/>
      <c r="N47" s="28"/>
      <c r="O47" s="28"/>
      <c r="P47" s="28"/>
      <c r="Q47" s="28"/>
      <c r="R47" s="28"/>
      <c r="S47" s="28"/>
      <c r="T47" s="29"/>
      <c r="U47" s="21"/>
      <c r="V47" s="22"/>
      <c r="W47" s="23"/>
      <c r="X47" s="23"/>
      <c r="Y47" s="23"/>
      <c r="Z47" s="21"/>
    </row>
    <row r="48" spans="1:26" ht="15" hidden="1" thickTop="1" x14ac:dyDescent="0.3">
      <c r="A48" s="182"/>
      <c r="B48" s="188"/>
      <c r="C48" s="69"/>
      <c r="D48" s="192" t="s">
        <v>627</v>
      </c>
      <c r="E48" s="192" t="s">
        <v>661</v>
      </c>
      <c r="F48" s="69"/>
      <c r="G48" s="69"/>
      <c r="H48" s="69"/>
      <c r="I48" s="69"/>
      <c r="J48" s="69"/>
      <c r="K48" s="181"/>
      <c r="L48" s="28"/>
      <c r="M48" s="28"/>
      <c r="N48" s="28"/>
      <c r="O48" s="28"/>
      <c r="P48" s="28"/>
      <c r="Q48" s="28"/>
      <c r="R48" s="28"/>
      <c r="S48" s="28"/>
      <c r="T48" s="29"/>
      <c r="U48" s="21"/>
      <c r="V48" s="22"/>
      <c r="W48" s="23"/>
      <c r="X48" s="23"/>
      <c r="Y48" s="23"/>
      <c r="Z48" s="21"/>
    </row>
    <row r="49" spans="1:26" ht="15" hidden="1" thickBot="1" x14ac:dyDescent="0.35">
      <c r="A49" s="182"/>
      <c r="B49" s="185"/>
      <c r="C49" s="193" t="s">
        <v>662</v>
      </c>
      <c r="D49" s="69"/>
      <c r="E49" s="69"/>
      <c r="F49" s="69"/>
      <c r="G49" s="69"/>
      <c r="H49" s="69"/>
      <c r="I49" s="69"/>
      <c r="J49" s="69"/>
      <c r="K49" s="181"/>
      <c r="L49" s="28"/>
      <c r="M49" s="28"/>
      <c r="N49" s="28"/>
      <c r="O49" s="28"/>
      <c r="P49" s="28"/>
      <c r="Q49" s="28"/>
      <c r="R49" s="28"/>
      <c r="S49" s="28"/>
      <c r="T49" s="29"/>
      <c r="U49" s="21"/>
      <c r="V49" s="22"/>
      <c r="W49" s="23"/>
      <c r="X49" s="23"/>
      <c r="Y49" s="23"/>
      <c r="Z49" s="21"/>
    </row>
    <row r="50" spans="1:26" ht="15" hidden="1" thickTop="1" x14ac:dyDescent="0.3">
      <c r="A50" s="182"/>
      <c r="B50" s="188"/>
      <c r="C50" s="69">
        <f>C42*PI()/180</f>
        <v>0.72723118756528848</v>
      </c>
      <c r="D50" s="69">
        <f>D42*PI()/180</f>
        <v>0.72725445862198168</v>
      </c>
      <c r="E50" s="69"/>
      <c r="F50" s="190"/>
      <c r="G50" s="69"/>
      <c r="H50" s="69"/>
      <c r="I50" s="69"/>
      <c r="J50" s="69"/>
      <c r="K50" s="181"/>
      <c r="L50" s="28"/>
      <c r="M50" s="28"/>
      <c r="N50" s="28"/>
      <c r="O50" s="28"/>
      <c r="P50" s="28"/>
      <c r="Q50" s="28"/>
      <c r="R50" s="28"/>
      <c r="S50" s="28"/>
      <c r="T50" s="29"/>
      <c r="U50" s="21"/>
      <c r="V50" s="22"/>
      <c r="W50" s="23"/>
      <c r="X50" s="23"/>
      <c r="Y50" s="23"/>
      <c r="Z50" s="21"/>
    </row>
    <row r="51" spans="1:26" ht="15" hidden="1" thickBot="1" x14ac:dyDescent="0.35">
      <c r="A51" s="182"/>
      <c r="B51" s="185"/>
      <c r="C51" s="69">
        <f>C43*PI()/180</f>
        <v>1.2248880679010972</v>
      </c>
      <c r="D51" s="69">
        <f>D43*PI()/180</f>
        <v>1.2248869043482624</v>
      </c>
      <c r="E51" s="69"/>
      <c r="F51" s="69"/>
      <c r="G51" s="69"/>
      <c r="H51" s="69"/>
      <c r="I51" s="69"/>
      <c r="J51" s="69"/>
      <c r="K51" s="181"/>
      <c r="L51" s="28"/>
      <c r="M51" s="28"/>
      <c r="N51" s="28"/>
      <c r="O51" s="28"/>
      <c r="P51" s="28"/>
      <c r="Q51" s="28"/>
      <c r="R51" s="28"/>
      <c r="S51" s="28"/>
      <c r="T51" s="29"/>
      <c r="U51" s="21"/>
      <c r="V51" s="22"/>
      <c r="W51" s="23"/>
      <c r="X51" s="23"/>
      <c r="Y51" s="23"/>
      <c r="Z51" s="21"/>
    </row>
    <row r="52" spans="1:26" ht="15" hidden="1" thickTop="1" x14ac:dyDescent="0.3">
      <c r="A52" s="182"/>
      <c r="B52" s="188"/>
      <c r="C52" s="69"/>
      <c r="D52" s="69"/>
      <c r="E52" s="69"/>
      <c r="F52" s="69"/>
      <c r="G52" s="69"/>
      <c r="H52" s="69"/>
      <c r="I52" s="69"/>
      <c r="J52" s="69"/>
      <c r="K52" s="181"/>
      <c r="L52" s="28"/>
      <c r="M52" s="28"/>
      <c r="N52" s="28"/>
      <c r="O52" s="28"/>
      <c r="P52" s="28"/>
      <c r="Q52" s="28"/>
      <c r="R52" s="28"/>
      <c r="S52" s="28"/>
      <c r="T52" s="29"/>
      <c r="U52" s="21"/>
      <c r="V52" s="22"/>
      <c r="W52" s="23"/>
      <c r="X52" s="23"/>
      <c r="Y52" s="23"/>
      <c r="Z52" s="21"/>
    </row>
    <row r="53" spans="1:26" ht="18.600000000000001" hidden="1" thickBot="1" x14ac:dyDescent="0.4">
      <c r="A53" s="182"/>
      <c r="B53" s="185"/>
      <c r="C53" s="69">
        <f>-1*ATAN2(COS(C50)*SIN(D50)-SIN(C50)*COS(D50)*COS(D51-C51),SIN(D51-C51)*COS(D50))</f>
        <v>3.7332771268363915E-2</v>
      </c>
      <c r="D53" s="69"/>
      <c r="E53" s="69"/>
      <c r="F53" s="194" t="s">
        <v>663</v>
      </c>
      <c r="G53" s="69"/>
      <c r="H53" s="69"/>
      <c r="I53" s="69"/>
      <c r="J53" s="69"/>
      <c r="K53" s="181"/>
      <c r="L53" s="28"/>
      <c r="M53" s="28"/>
      <c r="N53" s="28"/>
      <c r="O53" s="28"/>
      <c r="P53" s="28"/>
      <c r="Q53" s="28"/>
      <c r="R53" s="28"/>
      <c r="S53" s="28"/>
      <c r="T53" s="29"/>
      <c r="U53" s="21"/>
      <c r="V53" s="22"/>
      <c r="W53" s="23"/>
      <c r="X53" s="23"/>
      <c r="Y53" s="23"/>
      <c r="Z53" s="21"/>
    </row>
    <row r="54" spans="1:26" ht="15" hidden="1" thickTop="1" x14ac:dyDescent="0.3">
      <c r="A54" s="182"/>
      <c r="B54" s="188"/>
      <c r="C54" s="69">
        <f>IF(360+C53/(2*PI())*360&gt;360,C53/(2*PI())*360,360+C53/(2*PI())*360)</f>
        <v>2.1390102312045136</v>
      </c>
      <c r="D54" s="69" t="s">
        <v>664</v>
      </c>
      <c r="E54" s="69"/>
      <c r="F54" s="69"/>
      <c r="G54" s="69"/>
      <c r="H54" s="69"/>
      <c r="I54" s="69"/>
      <c r="J54" s="69"/>
      <c r="K54" s="181"/>
      <c r="L54" s="28"/>
      <c r="M54" s="28"/>
      <c r="N54" s="28"/>
      <c r="O54" s="28"/>
      <c r="P54" s="28"/>
      <c r="Q54" s="28"/>
      <c r="R54" s="28"/>
      <c r="S54" s="28"/>
      <c r="T54" s="29"/>
      <c r="U54" s="21"/>
      <c r="V54" s="22"/>
      <c r="W54" s="23"/>
      <c r="X54" s="23"/>
      <c r="Y54" s="23"/>
      <c r="Z54" s="21"/>
    </row>
    <row r="55" spans="1:26" ht="15" hidden="1" thickBot="1" x14ac:dyDescent="0.35">
      <c r="A55" s="182"/>
      <c r="B55" s="185"/>
      <c r="C55" s="69">
        <f>61.582*ACOS(SIN(C42)*SIN(D42)+COS(C42)*COS(D42)*COS(C43-D43))*6371.14</f>
        <v>523.42959936201908</v>
      </c>
      <c r="D55" s="69" t="s">
        <v>665</v>
      </c>
      <c r="E55" s="69"/>
      <c r="F55" s="69"/>
      <c r="G55" s="69"/>
      <c r="H55" s="69"/>
      <c r="I55" s="69"/>
      <c r="J55" s="69"/>
      <c r="K55" s="181"/>
      <c r="L55" s="28"/>
      <c r="M55" s="28"/>
      <c r="N55" s="28"/>
      <c r="O55" s="28"/>
      <c r="P55" s="28"/>
      <c r="Q55" s="28"/>
      <c r="R55" s="28"/>
      <c r="S55" s="28"/>
      <c r="T55" s="29"/>
      <c r="U55" s="21"/>
      <c r="V55" s="22"/>
      <c r="W55" s="23"/>
      <c r="X55" s="23"/>
      <c r="Y55" s="23"/>
      <c r="Z55" s="21"/>
    </row>
    <row r="56" spans="1:26" ht="18.600000000000001" thickTop="1" x14ac:dyDescent="0.35">
      <c r="A56" s="182"/>
      <c r="B56" s="351" t="s">
        <v>666</v>
      </c>
      <c r="C56" s="352"/>
      <c r="D56" s="352"/>
      <c r="E56" s="352"/>
      <c r="F56" s="352"/>
      <c r="G56" s="352"/>
      <c r="H56" s="352"/>
      <c r="I56" s="352"/>
      <c r="J56" s="353"/>
      <c r="K56" s="181"/>
      <c r="L56" s="313" t="s">
        <v>602</v>
      </c>
      <c r="M56" s="314"/>
      <c r="N56" s="314"/>
      <c r="O56" s="314"/>
      <c r="P56" s="195"/>
      <c r="Q56" s="28"/>
      <c r="R56" s="28"/>
      <c r="S56" s="28"/>
      <c r="T56" s="29"/>
      <c r="U56" s="21"/>
      <c r="V56" s="22"/>
      <c r="W56" s="23"/>
      <c r="X56" s="23"/>
      <c r="Y56" s="23"/>
      <c r="Z56" s="21"/>
    </row>
    <row r="57" spans="1:26" ht="19.2" thickBot="1" x14ac:dyDescent="0.35">
      <c r="A57" s="182"/>
      <c r="B57" s="196" t="s">
        <v>602</v>
      </c>
      <c r="C57" s="69"/>
      <c r="D57" s="69"/>
      <c r="E57" s="118" t="s">
        <v>667</v>
      </c>
      <c r="F57" s="69"/>
      <c r="G57" s="69"/>
      <c r="H57" s="69"/>
      <c r="I57" s="69"/>
      <c r="J57" s="70"/>
      <c r="K57" s="181"/>
      <c r="L57" s="197"/>
      <c r="M57" s="198"/>
      <c r="N57" s="197"/>
      <c r="O57" s="199"/>
      <c r="P57" s="195"/>
      <c r="Q57" s="28"/>
      <c r="R57" s="28"/>
      <c r="S57" s="28"/>
      <c r="T57" s="29"/>
      <c r="U57" s="21"/>
      <c r="V57" s="22"/>
      <c r="W57" s="23"/>
      <c r="X57" s="23"/>
      <c r="Y57" s="23"/>
      <c r="Z57" s="21"/>
    </row>
    <row r="58" spans="1:26" ht="19.2" thickBot="1" x14ac:dyDescent="0.35">
      <c r="A58" s="182"/>
      <c r="B58" s="200" t="s">
        <v>602</v>
      </c>
      <c r="C58" s="69"/>
      <c r="D58" s="69"/>
      <c r="E58" s="201">
        <v>0</v>
      </c>
      <c r="F58" s="202" t="s">
        <v>668</v>
      </c>
      <c r="G58" s="69"/>
      <c r="H58" s="69"/>
      <c r="I58" s="69"/>
      <c r="J58" s="70"/>
      <c r="K58" s="181"/>
      <c r="L58" s="197"/>
      <c r="M58" s="198"/>
      <c r="N58" s="203"/>
      <c r="O58" s="204" t="s">
        <v>602</v>
      </c>
      <c r="P58" s="205" t="s">
        <v>602</v>
      </c>
      <c r="Q58" s="28"/>
      <c r="R58" s="28"/>
      <c r="S58" s="28"/>
      <c r="T58" s="29"/>
      <c r="U58" s="21"/>
      <c r="V58" s="22"/>
      <c r="W58" s="23"/>
      <c r="X58" s="23"/>
      <c r="Y58" s="23"/>
      <c r="Z58" s="21"/>
    </row>
    <row r="59" spans="1:26" ht="19.2" thickBot="1" x14ac:dyDescent="0.35">
      <c r="A59" s="182"/>
      <c r="B59" s="200" t="s">
        <v>602</v>
      </c>
      <c r="C59" s="315" t="s">
        <v>669</v>
      </c>
      <c r="D59" s="316"/>
      <c r="E59" s="316"/>
      <c r="F59" s="316"/>
      <c r="G59" s="316"/>
      <c r="H59" s="316"/>
      <c r="I59" s="316"/>
      <c r="J59" s="317"/>
      <c r="K59" s="181"/>
      <c r="L59" s="197"/>
      <c r="M59" s="198"/>
      <c r="N59" s="206"/>
      <c r="O59" s="199"/>
      <c r="P59" s="205" t="s">
        <v>602</v>
      </c>
      <c r="Q59" s="28"/>
      <c r="R59" s="28"/>
      <c r="S59" s="28"/>
      <c r="T59" s="29"/>
      <c r="U59" s="21"/>
      <c r="V59" s="22"/>
      <c r="W59" s="23"/>
      <c r="X59" s="23"/>
      <c r="Y59" s="23"/>
      <c r="Z59" s="21"/>
    </row>
    <row r="60" spans="1:26" ht="19.8" thickTop="1" thickBot="1" x14ac:dyDescent="0.35">
      <c r="A60" s="182"/>
      <c r="B60" s="200" t="s">
        <v>602</v>
      </c>
      <c r="C60" s="69"/>
      <c r="D60" s="69"/>
      <c r="E60" s="207">
        <v>0</v>
      </c>
      <c r="F60" s="208" t="s">
        <v>670</v>
      </c>
      <c r="G60" s="69"/>
      <c r="H60" s="69"/>
      <c r="I60" s="69"/>
      <c r="J60" s="70"/>
      <c r="K60" s="181"/>
      <c r="L60" s="197"/>
      <c r="M60" s="198"/>
      <c r="N60" s="203" t="s">
        <v>602</v>
      </c>
      <c r="O60" s="204" t="s">
        <v>602</v>
      </c>
      <c r="P60" s="205" t="s">
        <v>602</v>
      </c>
      <c r="Q60" s="28"/>
      <c r="R60" s="28"/>
      <c r="S60" s="28"/>
      <c r="T60" s="29"/>
      <c r="U60" s="21"/>
      <c r="V60" s="22"/>
      <c r="W60" s="23"/>
      <c r="X60" s="23"/>
      <c r="Y60" s="23"/>
      <c r="Z60" s="21"/>
    </row>
    <row r="61" spans="1:26" ht="19.8" thickTop="1" thickBot="1" x14ac:dyDescent="0.35">
      <c r="A61" s="182"/>
      <c r="B61" s="200" t="s">
        <v>602</v>
      </c>
      <c r="C61" s="69"/>
      <c r="D61" s="69"/>
      <c r="E61" s="118" t="s">
        <v>671</v>
      </c>
      <c r="F61" s="69"/>
      <c r="G61" s="69"/>
      <c r="H61" s="69"/>
      <c r="I61" s="69"/>
      <c r="J61" s="70"/>
      <c r="K61" s="181"/>
      <c r="L61" s="329" t="s">
        <v>602</v>
      </c>
      <c r="M61" s="330"/>
      <c r="N61" s="330"/>
      <c r="O61" s="330"/>
      <c r="P61" s="330"/>
      <c r="Q61" s="28"/>
      <c r="R61" s="28"/>
      <c r="S61" s="28"/>
      <c r="T61" s="29"/>
      <c r="U61" s="21"/>
      <c r="V61" s="22"/>
      <c r="W61" s="23"/>
      <c r="X61" s="23"/>
      <c r="Y61" s="23"/>
      <c r="Z61" s="21"/>
    </row>
    <row r="62" spans="1:26" ht="22.2" thickTop="1" thickBot="1" x14ac:dyDescent="0.35">
      <c r="A62" s="182"/>
      <c r="B62" s="200" t="s">
        <v>602</v>
      </c>
      <c r="C62" s="69"/>
      <c r="D62" s="69"/>
      <c r="E62" s="209" t="str">
        <f>IF(E60=0," ",(E58*(VLOOKUP(E60,D74:E163,2))))</f>
        <v xml:space="preserve"> </v>
      </c>
      <c r="F62" s="202" t="s">
        <v>668</v>
      </c>
      <c r="G62" s="69"/>
      <c r="H62" s="69"/>
      <c r="I62" s="69"/>
      <c r="J62" s="70"/>
      <c r="K62" s="181"/>
      <c r="L62" s="331" t="s">
        <v>602</v>
      </c>
      <c r="M62" s="332"/>
      <c r="N62" s="332"/>
      <c r="O62" s="332"/>
      <c r="P62" s="332"/>
      <c r="Q62" s="28"/>
      <c r="R62" s="28"/>
      <c r="S62" s="28"/>
      <c r="T62" s="29"/>
      <c r="U62" s="21"/>
      <c r="V62" s="22"/>
      <c r="W62" s="23"/>
      <c r="X62" s="23"/>
      <c r="Y62" s="23"/>
      <c r="Z62" s="21"/>
    </row>
    <row r="63" spans="1:26" ht="19.2" thickTop="1" x14ac:dyDescent="0.3">
      <c r="A63" s="182"/>
      <c r="B63" s="200" t="s">
        <v>602</v>
      </c>
      <c r="C63" s="333" t="s">
        <v>672</v>
      </c>
      <c r="D63" s="334"/>
      <c r="E63" s="334"/>
      <c r="F63" s="334"/>
      <c r="G63" s="334"/>
      <c r="H63" s="334"/>
      <c r="I63" s="334"/>
      <c r="J63" s="335"/>
      <c r="K63" s="181"/>
      <c r="L63" s="331" t="s">
        <v>602</v>
      </c>
      <c r="M63" s="332"/>
      <c r="N63" s="332"/>
      <c r="O63" s="332"/>
      <c r="P63" s="332"/>
      <c r="Q63" s="28"/>
      <c r="R63" s="28"/>
      <c r="S63" s="28"/>
      <c r="T63" s="29"/>
      <c r="U63" s="21"/>
      <c r="V63" s="22"/>
      <c r="W63" s="23"/>
      <c r="X63" s="23"/>
      <c r="Y63" s="23"/>
      <c r="Z63" s="21"/>
    </row>
    <row r="64" spans="1:26" ht="18.600000000000001" x14ac:dyDescent="0.3">
      <c r="A64" s="182"/>
      <c r="B64" s="200" t="s">
        <v>602</v>
      </c>
      <c r="C64" s="334"/>
      <c r="D64" s="334"/>
      <c r="E64" s="334"/>
      <c r="F64" s="334"/>
      <c r="G64" s="334"/>
      <c r="H64" s="334"/>
      <c r="I64" s="334"/>
      <c r="J64" s="335"/>
      <c r="K64" s="181"/>
      <c r="L64" s="331" t="s">
        <v>602</v>
      </c>
      <c r="M64" s="332"/>
      <c r="N64" s="332"/>
      <c r="O64" s="332"/>
      <c r="P64" s="332"/>
      <c r="Q64" s="28"/>
      <c r="R64" s="28"/>
      <c r="S64" s="28"/>
      <c r="T64" s="29"/>
      <c r="U64" s="21"/>
      <c r="V64" s="22"/>
      <c r="W64" s="23"/>
      <c r="X64" s="23"/>
      <c r="Y64" s="23"/>
      <c r="Z64" s="21"/>
    </row>
    <row r="65" spans="1:26" ht="18.600000000000001" x14ac:dyDescent="0.3">
      <c r="A65" s="182"/>
      <c r="B65" s="200" t="s">
        <v>602</v>
      </c>
      <c r="C65" s="334"/>
      <c r="D65" s="334"/>
      <c r="E65" s="334"/>
      <c r="F65" s="334"/>
      <c r="G65" s="334"/>
      <c r="H65" s="334"/>
      <c r="I65" s="334"/>
      <c r="J65" s="335"/>
      <c r="K65" s="181"/>
      <c r="L65" s="338" t="s">
        <v>602</v>
      </c>
      <c r="M65" s="339"/>
      <c r="N65" s="339"/>
      <c r="O65" s="339"/>
      <c r="P65" s="339"/>
      <c r="Q65" s="28"/>
      <c r="R65" s="28"/>
      <c r="S65" s="28"/>
      <c r="T65" s="29"/>
      <c r="U65" s="21"/>
      <c r="V65" s="22"/>
      <c r="W65" s="23"/>
      <c r="X65" s="23"/>
      <c r="Y65" s="23"/>
      <c r="Z65" s="21"/>
    </row>
    <row r="66" spans="1:26" ht="18.600000000000001" x14ac:dyDescent="0.3">
      <c r="A66" s="182"/>
      <c r="B66" s="200" t="s">
        <v>602</v>
      </c>
      <c r="C66" s="334"/>
      <c r="D66" s="334"/>
      <c r="E66" s="334"/>
      <c r="F66" s="334"/>
      <c r="G66" s="334"/>
      <c r="H66" s="334"/>
      <c r="I66" s="334"/>
      <c r="J66" s="335"/>
      <c r="K66" s="181"/>
      <c r="L66" s="28"/>
      <c r="M66" s="28"/>
      <c r="N66" s="28"/>
      <c r="O66" s="28"/>
      <c r="P66" s="28"/>
      <c r="Q66" s="28"/>
      <c r="R66" s="28"/>
      <c r="S66" s="28"/>
      <c r="T66" s="29"/>
      <c r="U66" s="21"/>
      <c r="V66" s="22"/>
      <c r="W66" s="23"/>
      <c r="X66" s="23"/>
      <c r="Y66" s="23"/>
      <c r="Z66" s="21"/>
    </row>
    <row r="67" spans="1:26" ht="15" thickBot="1" x14ac:dyDescent="0.35">
      <c r="A67" s="182"/>
      <c r="B67" s="124"/>
      <c r="C67" s="336"/>
      <c r="D67" s="336"/>
      <c r="E67" s="336"/>
      <c r="F67" s="336"/>
      <c r="G67" s="336"/>
      <c r="H67" s="336"/>
      <c r="I67" s="336"/>
      <c r="J67" s="337"/>
      <c r="K67" s="181"/>
      <c r="L67" s="28"/>
      <c r="M67" s="28"/>
      <c r="N67" s="28"/>
      <c r="O67" s="28"/>
      <c r="P67" s="28"/>
      <c r="Q67" s="28"/>
      <c r="R67" s="28"/>
      <c r="S67" s="28"/>
      <c r="T67" s="29"/>
      <c r="U67" s="21"/>
      <c r="V67" s="22"/>
      <c r="W67" s="23"/>
      <c r="X67" s="23"/>
      <c r="Y67" s="23"/>
      <c r="Z67" s="21"/>
    </row>
    <row r="68" spans="1:26" ht="15.6" thickTop="1" thickBot="1" x14ac:dyDescent="0.35">
      <c r="A68" s="21"/>
      <c r="B68" s="210"/>
      <c r="C68" s="28"/>
      <c r="D68" s="28"/>
      <c r="E68" s="28"/>
      <c r="F68" s="28"/>
      <c r="G68" s="28"/>
      <c r="H68" s="28"/>
      <c r="I68" s="28"/>
      <c r="J68" s="78"/>
      <c r="K68" s="211"/>
      <c r="L68" s="28"/>
      <c r="M68" s="28"/>
      <c r="N68" s="28"/>
      <c r="O68" s="28"/>
      <c r="P68" s="28"/>
      <c r="Q68" s="28"/>
      <c r="R68" s="28"/>
      <c r="S68" s="28"/>
      <c r="T68" s="29"/>
      <c r="U68" s="21"/>
      <c r="V68" s="22"/>
      <c r="W68" s="23"/>
      <c r="X68" s="23"/>
      <c r="Y68" s="23"/>
      <c r="Z68" s="21"/>
    </row>
    <row r="69" spans="1:26" ht="19.2" thickBot="1" x14ac:dyDescent="0.35">
      <c r="A69" s="21"/>
      <c r="B69" s="212" t="s">
        <v>602</v>
      </c>
      <c r="C69" s="213"/>
      <c r="D69" s="213"/>
      <c r="E69" s="213"/>
      <c r="F69" s="214" t="s">
        <v>673</v>
      </c>
      <c r="G69" s="213"/>
      <c r="H69" s="213"/>
      <c r="I69" s="213"/>
      <c r="J69" s="215"/>
      <c r="K69" s="211"/>
      <c r="L69" s="28"/>
      <c r="M69" s="28"/>
      <c r="N69" s="28"/>
      <c r="O69" s="28"/>
      <c r="P69" s="28"/>
      <c r="Q69" s="28"/>
      <c r="R69" s="28"/>
      <c r="S69" s="28"/>
      <c r="T69" s="29"/>
      <c r="U69" s="21"/>
      <c r="V69" s="22"/>
      <c r="W69" s="23"/>
      <c r="X69" s="23"/>
      <c r="Y69" s="23"/>
      <c r="Z69" s="21"/>
    </row>
    <row r="70" spans="1:26" ht="19.2" hidden="1" thickBot="1" x14ac:dyDescent="0.35">
      <c r="A70" s="21"/>
      <c r="B70" s="216" t="s">
        <v>602</v>
      </c>
      <c r="C70" s="217"/>
      <c r="D70" s="217"/>
      <c r="E70" s="217"/>
      <c r="F70" s="217"/>
      <c r="G70" s="217"/>
      <c r="H70" s="217"/>
      <c r="I70" s="217"/>
      <c r="J70" s="217"/>
      <c r="K70" s="218"/>
      <c r="L70" s="28"/>
      <c r="M70" s="28"/>
      <c r="N70" s="28"/>
      <c r="O70" s="28"/>
      <c r="P70" s="28"/>
      <c r="Q70" s="28"/>
      <c r="R70" s="28"/>
      <c r="S70" s="28"/>
      <c r="T70" s="29"/>
      <c r="U70" s="21"/>
      <c r="V70" s="22"/>
      <c r="W70" s="23"/>
      <c r="X70" s="23"/>
      <c r="Y70" s="23"/>
      <c r="Z70" s="21"/>
    </row>
    <row r="71" spans="1:26" ht="15" hidden="1" x14ac:dyDescent="0.3">
      <c r="A71" s="182"/>
      <c r="B71" s="340" t="s">
        <v>674</v>
      </c>
      <c r="C71" s="341"/>
      <c r="D71" s="341"/>
      <c r="E71" s="341"/>
      <c r="F71" s="341"/>
      <c r="G71" s="341"/>
      <c r="H71" s="341"/>
      <c r="I71" s="341"/>
      <c r="J71" s="342"/>
      <c r="K71" s="219"/>
      <c r="L71" s="220"/>
      <c r="M71" s="182"/>
      <c r="N71" s="182"/>
      <c r="O71" s="182"/>
      <c r="P71" s="182"/>
      <c r="Q71" s="182"/>
      <c r="R71" s="182"/>
      <c r="S71" s="182"/>
      <c r="T71" s="221"/>
      <c r="U71" s="182"/>
      <c r="V71" s="23"/>
      <c r="W71" s="23"/>
      <c r="X71" s="23"/>
      <c r="Y71" s="23"/>
      <c r="Z71" s="21"/>
    </row>
    <row r="72" spans="1:26" ht="15" hidden="1" x14ac:dyDescent="0.3">
      <c r="A72" s="182"/>
      <c r="B72" s="343" t="s">
        <v>675</v>
      </c>
      <c r="C72" s="344"/>
      <c r="D72" s="344"/>
      <c r="E72" s="344"/>
      <c r="F72" s="344"/>
      <c r="G72" s="344"/>
      <c r="H72" s="344"/>
      <c r="I72" s="344"/>
      <c r="J72" s="345"/>
      <c r="K72" s="222"/>
      <c r="L72" s="220"/>
      <c r="M72" s="182"/>
      <c r="N72" s="182"/>
      <c r="O72" s="182"/>
      <c r="P72" s="182"/>
      <c r="Q72" s="182"/>
      <c r="R72" s="182"/>
      <c r="S72" s="182"/>
      <c r="T72" s="221"/>
      <c r="U72" s="182"/>
      <c r="V72" s="23"/>
      <c r="W72" s="23"/>
      <c r="X72" s="23"/>
      <c r="Y72" s="23"/>
      <c r="Z72" s="21"/>
    </row>
    <row r="73" spans="1:26" ht="15" hidden="1" x14ac:dyDescent="0.3">
      <c r="A73" s="182"/>
      <c r="B73" s="182"/>
      <c r="C73" s="223"/>
      <c r="D73" s="224" t="s">
        <v>676</v>
      </c>
      <c r="E73" s="224" t="s">
        <v>677</v>
      </c>
      <c r="F73" s="225" t="s">
        <v>676</v>
      </c>
      <c r="G73" s="224" t="s">
        <v>677</v>
      </c>
      <c r="H73" s="224" t="s">
        <v>676</v>
      </c>
      <c r="I73" s="224" t="s">
        <v>677</v>
      </c>
      <c r="J73" s="224" t="s">
        <v>676</v>
      </c>
      <c r="K73" s="224" t="s">
        <v>677</v>
      </c>
      <c r="L73" s="220"/>
      <c r="M73" s="182"/>
      <c r="N73" s="182"/>
      <c r="O73" s="182"/>
      <c r="P73" s="182"/>
      <c r="Q73" s="182"/>
      <c r="R73" s="182"/>
      <c r="S73" s="182"/>
      <c r="T73" s="221"/>
      <c r="U73" s="182"/>
      <c r="V73" s="23"/>
      <c r="W73" s="23"/>
      <c r="X73" s="23"/>
      <c r="Y73" s="23"/>
      <c r="Z73" s="21"/>
    </row>
    <row r="74" spans="1:26" ht="15" hidden="1" x14ac:dyDescent="0.3">
      <c r="A74" s="182"/>
      <c r="B74" s="182"/>
      <c r="C74" s="223"/>
      <c r="D74" s="224">
        <v>1</v>
      </c>
      <c r="E74" s="226">
        <v>1.7000000000000001E-2</v>
      </c>
      <c r="F74" s="225">
        <v>26</v>
      </c>
      <c r="G74" s="226">
        <v>0.48699999999999999</v>
      </c>
      <c r="H74" s="227">
        <v>51</v>
      </c>
      <c r="I74" s="226">
        <v>1.234</v>
      </c>
      <c r="J74" s="225">
        <v>76</v>
      </c>
      <c r="K74" s="226">
        <v>4.01</v>
      </c>
      <c r="L74" s="220"/>
      <c r="M74" s="182"/>
      <c r="N74" s="182"/>
      <c r="O74" s="182"/>
      <c r="P74" s="182"/>
      <c r="Q74" s="182"/>
      <c r="R74" s="182"/>
      <c r="S74" s="182"/>
      <c r="T74" s="221"/>
      <c r="U74" s="182"/>
      <c r="V74" s="23"/>
      <c r="W74" s="23"/>
      <c r="X74" s="23"/>
      <c r="Y74" s="23"/>
      <c r="Z74" s="21"/>
    </row>
    <row r="75" spans="1:26" ht="15" hidden="1" x14ac:dyDescent="0.3">
      <c r="A75" s="182"/>
      <c r="B75" s="182"/>
      <c r="C75" s="223"/>
      <c r="D75" s="224">
        <v>2</v>
      </c>
      <c r="E75" s="226">
        <v>3.4000000000000002E-2</v>
      </c>
      <c r="F75" s="225">
        <v>27</v>
      </c>
      <c r="G75" s="226">
        <v>0.50900000000000001</v>
      </c>
      <c r="H75" s="227">
        <v>52</v>
      </c>
      <c r="I75" s="226">
        <v>1.2789999999999999</v>
      </c>
      <c r="J75" s="225">
        <v>77</v>
      </c>
      <c r="K75" s="226">
        <v>4.3310000000000004</v>
      </c>
      <c r="L75" s="220"/>
      <c r="M75" s="182"/>
      <c r="N75" s="182"/>
      <c r="O75" s="182"/>
      <c r="P75" s="182"/>
      <c r="Q75" s="182"/>
      <c r="R75" s="182"/>
      <c r="S75" s="182"/>
      <c r="T75" s="221"/>
      <c r="U75" s="182"/>
      <c r="V75" s="23"/>
      <c r="W75" s="23"/>
      <c r="X75" s="23"/>
      <c r="Y75" s="23"/>
      <c r="Z75" s="21"/>
    </row>
    <row r="76" spans="1:26" ht="15" hidden="1" x14ac:dyDescent="0.3">
      <c r="A76" s="182"/>
      <c r="B76" s="182"/>
      <c r="C76" s="223"/>
      <c r="D76" s="224">
        <v>3</v>
      </c>
      <c r="E76" s="226">
        <v>5.1999999999999998E-2</v>
      </c>
      <c r="F76" s="225">
        <v>28</v>
      </c>
      <c r="G76" s="226">
        <v>0.53100000000000003</v>
      </c>
      <c r="H76" s="227">
        <v>53</v>
      </c>
      <c r="I76" s="226">
        <v>1.327</v>
      </c>
      <c r="J76" s="225">
        <v>78</v>
      </c>
      <c r="K76" s="226">
        <v>4.7039999999999997</v>
      </c>
      <c r="L76" s="220"/>
      <c r="M76" s="182"/>
      <c r="N76" s="182"/>
      <c r="O76" s="182"/>
      <c r="P76" s="182"/>
      <c r="Q76" s="182"/>
      <c r="R76" s="182"/>
      <c r="S76" s="182"/>
      <c r="T76" s="221"/>
      <c r="U76" s="182"/>
      <c r="V76" s="23"/>
      <c r="W76" s="23"/>
      <c r="X76" s="23"/>
      <c r="Y76" s="23"/>
      <c r="Z76" s="21"/>
    </row>
    <row r="77" spans="1:26" ht="15" hidden="1" x14ac:dyDescent="0.3">
      <c r="A77" s="182"/>
      <c r="B77" s="182"/>
      <c r="C77" s="228"/>
      <c r="D77" s="224">
        <v>4</v>
      </c>
      <c r="E77" s="226">
        <v>6.9000000000000006E-2</v>
      </c>
      <c r="F77" s="225">
        <v>29</v>
      </c>
      <c r="G77" s="226">
        <v>0.55400000000000005</v>
      </c>
      <c r="H77" s="227">
        <v>54</v>
      </c>
      <c r="I77" s="226">
        <v>1.3759999999999999</v>
      </c>
      <c r="J77" s="225">
        <v>79</v>
      </c>
      <c r="K77" s="226">
        <v>5.1440000000000001</v>
      </c>
      <c r="L77" s="229"/>
      <c r="M77" s="182"/>
      <c r="N77" s="182"/>
      <c r="O77" s="182"/>
      <c r="P77" s="182"/>
      <c r="Q77" s="182"/>
      <c r="R77" s="182"/>
      <c r="S77" s="182"/>
      <c r="T77" s="221"/>
      <c r="U77" s="182"/>
      <c r="V77" s="23"/>
      <c r="W77" s="23"/>
      <c r="X77" s="23"/>
      <c r="Y77" s="23"/>
      <c r="Z77" s="21"/>
    </row>
    <row r="78" spans="1:26" ht="15" hidden="1" x14ac:dyDescent="0.3">
      <c r="A78" s="182"/>
      <c r="B78" s="182"/>
      <c r="C78" s="230"/>
      <c r="D78" s="224">
        <v>5</v>
      </c>
      <c r="E78" s="226">
        <v>8.6999999999999994E-2</v>
      </c>
      <c r="F78" s="225">
        <v>30</v>
      </c>
      <c r="G78" s="226">
        <v>0.57699999999999996</v>
      </c>
      <c r="H78" s="227">
        <v>55</v>
      </c>
      <c r="I78" s="226">
        <v>1.4279999999999999</v>
      </c>
      <c r="J78" s="225">
        <v>80</v>
      </c>
      <c r="K78" s="226">
        <v>5.6710000000000003</v>
      </c>
      <c r="L78" s="220"/>
      <c r="M78" s="182"/>
      <c r="N78" s="182"/>
      <c r="O78" s="182"/>
      <c r="P78" s="182"/>
      <c r="Q78" s="182"/>
      <c r="R78" s="182"/>
      <c r="S78" s="182"/>
      <c r="T78" s="221"/>
      <c r="U78" s="182"/>
      <c r="V78" s="23"/>
      <c r="W78" s="23"/>
      <c r="X78" s="23"/>
      <c r="Y78" s="23"/>
      <c r="Z78" s="21"/>
    </row>
    <row r="79" spans="1:26" ht="15" hidden="1" x14ac:dyDescent="0.3">
      <c r="A79" s="182"/>
      <c r="B79" s="182"/>
      <c r="C79" s="230"/>
      <c r="D79" s="224">
        <v>6</v>
      </c>
      <c r="E79" s="226">
        <v>0.105</v>
      </c>
      <c r="F79" s="225">
        <v>31</v>
      </c>
      <c r="G79" s="226">
        <v>0.6</v>
      </c>
      <c r="H79" s="227">
        <v>56</v>
      </c>
      <c r="I79" s="226">
        <v>1.482</v>
      </c>
      <c r="J79" s="225">
        <v>81</v>
      </c>
      <c r="K79" s="226">
        <v>6.3129999999999997</v>
      </c>
      <c r="L79" s="220"/>
      <c r="M79" s="182"/>
      <c r="N79" s="182"/>
      <c r="O79" s="182"/>
      <c r="P79" s="182"/>
      <c r="Q79" s="182"/>
      <c r="R79" s="182"/>
      <c r="S79" s="182"/>
      <c r="T79" s="221"/>
      <c r="U79" s="182"/>
      <c r="V79" s="23"/>
      <c r="W79" s="23"/>
      <c r="X79" s="23"/>
      <c r="Y79" s="23"/>
      <c r="Z79" s="21"/>
    </row>
    <row r="80" spans="1:26" ht="15" hidden="1" x14ac:dyDescent="0.3">
      <c r="A80" s="182"/>
      <c r="B80" s="182"/>
      <c r="C80" s="223"/>
      <c r="D80" s="224">
        <v>7</v>
      </c>
      <c r="E80" s="226">
        <v>0.122</v>
      </c>
      <c r="F80" s="225">
        <v>32</v>
      </c>
      <c r="G80" s="226">
        <v>0.624</v>
      </c>
      <c r="H80" s="227">
        <v>57</v>
      </c>
      <c r="I80" s="226">
        <v>1.5389999999999999</v>
      </c>
      <c r="J80" s="225">
        <v>82</v>
      </c>
      <c r="K80" s="226">
        <v>7.1150000000000002</v>
      </c>
      <c r="L80" s="220"/>
      <c r="M80" s="182"/>
      <c r="N80" s="182"/>
      <c r="O80" s="182"/>
      <c r="P80" s="182"/>
      <c r="Q80" s="182"/>
      <c r="R80" s="182"/>
      <c r="S80" s="182"/>
      <c r="T80" s="221"/>
      <c r="U80" s="182"/>
      <c r="V80" s="23"/>
      <c r="W80" s="23"/>
      <c r="X80" s="23"/>
      <c r="Y80" s="23"/>
      <c r="Z80" s="21"/>
    </row>
    <row r="81" spans="1:26" ht="15" hidden="1" x14ac:dyDescent="0.3">
      <c r="A81" s="182"/>
      <c r="B81" s="182"/>
      <c r="C81" s="231"/>
      <c r="D81" s="224">
        <v>8</v>
      </c>
      <c r="E81" s="226">
        <v>0.14000000000000001</v>
      </c>
      <c r="F81" s="225">
        <v>33</v>
      </c>
      <c r="G81" s="226">
        <v>0.64900000000000002</v>
      </c>
      <c r="H81" s="227">
        <v>58</v>
      </c>
      <c r="I81" s="226">
        <v>1.6</v>
      </c>
      <c r="J81" s="225">
        <v>83</v>
      </c>
      <c r="K81" s="226">
        <v>8.1440000000000001</v>
      </c>
      <c r="L81" s="220"/>
      <c r="M81" s="182"/>
      <c r="N81" s="182"/>
      <c r="O81" s="182"/>
      <c r="P81" s="182"/>
      <c r="Q81" s="182"/>
      <c r="R81" s="182"/>
      <c r="S81" s="182"/>
      <c r="T81" s="221"/>
      <c r="U81" s="182"/>
      <c r="V81" s="23"/>
      <c r="W81" s="23"/>
      <c r="X81" s="23"/>
      <c r="Y81" s="23"/>
      <c r="Z81" s="21"/>
    </row>
    <row r="82" spans="1:26" ht="15" hidden="1" x14ac:dyDescent="0.3">
      <c r="A82" s="182"/>
      <c r="B82" s="182"/>
      <c r="C82" s="231"/>
      <c r="D82" s="224">
        <v>9</v>
      </c>
      <c r="E82" s="226">
        <v>0.158</v>
      </c>
      <c r="F82" s="225">
        <v>34</v>
      </c>
      <c r="G82" s="226">
        <v>0.67400000000000004</v>
      </c>
      <c r="H82" s="227">
        <v>59</v>
      </c>
      <c r="I82" s="226">
        <v>1.6639999999999999</v>
      </c>
      <c r="J82" s="225">
        <v>84</v>
      </c>
      <c r="K82" s="226">
        <v>9.5139999999999993</v>
      </c>
      <c r="L82" s="220"/>
      <c r="M82" s="182"/>
      <c r="N82" s="182"/>
      <c r="O82" s="182"/>
      <c r="P82" s="182"/>
      <c r="Q82" s="182"/>
      <c r="R82" s="182"/>
      <c r="S82" s="182"/>
      <c r="T82" s="221"/>
      <c r="U82" s="182"/>
      <c r="V82" s="23"/>
      <c r="W82" s="23"/>
      <c r="X82" s="23"/>
      <c r="Y82" s="23"/>
      <c r="Z82" s="21"/>
    </row>
    <row r="83" spans="1:26" ht="15" hidden="1" x14ac:dyDescent="0.3">
      <c r="A83" s="182"/>
      <c r="B83" s="182"/>
      <c r="C83" s="232"/>
      <c r="D83" s="224">
        <v>10</v>
      </c>
      <c r="E83" s="226">
        <v>0.17599999999999999</v>
      </c>
      <c r="F83" s="225">
        <v>35</v>
      </c>
      <c r="G83" s="226">
        <v>0.7</v>
      </c>
      <c r="H83" s="227">
        <v>60</v>
      </c>
      <c r="I83" s="226">
        <v>1.732</v>
      </c>
      <c r="J83" s="225">
        <v>85</v>
      </c>
      <c r="K83" s="226">
        <v>11.43</v>
      </c>
      <c r="L83" s="220"/>
      <c r="M83" s="182"/>
      <c r="N83" s="182"/>
      <c r="O83" s="182"/>
      <c r="P83" s="182"/>
      <c r="Q83" s="182"/>
      <c r="R83" s="182"/>
      <c r="S83" s="182"/>
      <c r="T83" s="221"/>
      <c r="U83" s="182"/>
      <c r="V83" s="23"/>
      <c r="W83" s="23"/>
      <c r="X83" s="23"/>
      <c r="Y83" s="23"/>
      <c r="Z83" s="21"/>
    </row>
    <row r="84" spans="1:26" ht="15" hidden="1" x14ac:dyDescent="0.3">
      <c r="A84" s="182"/>
      <c r="B84" s="182"/>
      <c r="C84" s="224"/>
      <c r="D84" s="224">
        <v>11</v>
      </c>
      <c r="E84" s="226">
        <v>0.19400000000000001</v>
      </c>
      <c r="F84" s="225">
        <v>36</v>
      </c>
      <c r="G84" s="226">
        <v>0.72599999999999998</v>
      </c>
      <c r="H84" s="227">
        <v>61</v>
      </c>
      <c r="I84" s="226">
        <v>1.804</v>
      </c>
      <c r="J84" s="225">
        <v>86</v>
      </c>
      <c r="K84" s="226">
        <v>14.3</v>
      </c>
      <c r="L84" s="220"/>
      <c r="M84" s="182"/>
      <c r="N84" s="182"/>
      <c r="O84" s="182"/>
      <c r="P84" s="182"/>
      <c r="Q84" s="182"/>
      <c r="R84" s="182"/>
      <c r="S84" s="182"/>
      <c r="T84" s="221"/>
      <c r="U84" s="182"/>
      <c r="V84" s="23"/>
      <c r="W84" s="23"/>
      <c r="X84" s="23"/>
      <c r="Y84" s="23"/>
      <c r="Z84" s="21"/>
    </row>
    <row r="85" spans="1:26" ht="15" hidden="1" x14ac:dyDescent="0.3">
      <c r="A85" s="182"/>
      <c r="B85" s="182"/>
      <c r="C85" s="224"/>
      <c r="D85" s="224">
        <v>12</v>
      </c>
      <c r="E85" s="226">
        <v>0.21199999999999999</v>
      </c>
      <c r="F85" s="225">
        <v>37</v>
      </c>
      <c r="G85" s="226">
        <v>0.753</v>
      </c>
      <c r="H85" s="227">
        <v>62</v>
      </c>
      <c r="I85" s="226">
        <v>1.88</v>
      </c>
      <c r="J85" s="225">
        <v>87</v>
      </c>
      <c r="K85" s="226">
        <v>19.081</v>
      </c>
      <c r="L85" s="220"/>
      <c r="M85" s="182"/>
      <c r="N85" s="182"/>
      <c r="O85" s="182"/>
      <c r="P85" s="182"/>
      <c r="Q85" s="182"/>
      <c r="R85" s="182"/>
      <c r="S85" s="182"/>
      <c r="T85" s="221"/>
      <c r="U85" s="182"/>
      <c r="V85" s="23"/>
      <c r="W85" s="23"/>
      <c r="X85" s="23"/>
      <c r="Y85" s="23"/>
      <c r="Z85" s="21"/>
    </row>
    <row r="86" spans="1:26" ht="15" hidden="1" x14ac:dyDescent="0.3">
      <c r="A86" s="182"/>
      <c r="B86" s="182"/>
      <c r="C86" s="224"/>
      <c r="D86" s="224">
        <v>13</v>
      </c>
      <c r="E86" s="226">
        <v>0.23</v>
      </c>
      <c r="F86" s="225">
        <v>38</v>
      </c>
      <c r="G86" s="226">
        <v>0.78100000000000003</v>
      </c>
      <c r="H86" s="227">
        <v>63</v>
      </c>
      <c r="I86" s="226">
        <v>1.962</v>
      </c>
      <c r="J86" s="225">
        <v>88</v>
      </c>
      <c r="K86" s="226">
        <v>28.635999999999999</v>
      </c>
      <c r="L86" s="220"/>
      <c r="M86" s="182"/>
      <c r="N86" s="182"/>
      <c r="O86" s="182"/>
      <c r="P86" s="182"/>
      <c r="Q86" s="182"/>
      <c r="R86" s="182"/>
      <c r="S86" s="182"/>
      <c r="T86" s="221"/>
      <c r="U86" s="182"/>
      <c r="V86" s="23"/>
      <c r="W86" s="23"/>
      <c r="X86" s="23"/>
      <c r="Y86" s="23"/>
      <c r="Z86" s="21"/>
    </row>
    <row r="87" spans="1:26" ht="15" hidden="1" x14ac:dyDescent="0.3">
      <c r="A87" s="182"/>
      <c r="B87" s="182"/>
      <c r="C87" s="224"/>
      <c r="D87" s="224">
        <v>14</v>
      </c>
      <c r="E87" s="226">
        <v>0.249</v>
      </c>
      <c r="F87" s="225">
        <v>39</v>
      </c>
      <c r="G87" s="226">
        <v>0.80900000000000005</v>
      </c>
      <c r="H87" s="227">
        <v>64</v>
      </c>
      <c r="I87" s="226">
        <v>2.0499999999999998</v>
      </c>
      <c r="J87" s="225">
        <v>89</v>
      </c>
      <c r="K87" s="226">
        <v>57.29</v>
      </c>
      <c r="L87" s="220"/>
      <c r="M87" s="182"/>
      <c r="N87" s="182"/>
      <c r="O87" s="182"/>
      <c r="P87" s="182"/>
      <c r="Q87" s="182"/>
      <c r="R87" s="182"/>
      <c r="S87" s="182"/>
      <c r="T87" s="221"/>
      <c r="U87" s="182"/>
      <c r="V87" s="23"/>
      <c r="W87" s="23"/>
      <c r="X87" s="23"/>
      <c r="Y87" s="23"/>
      <c r="Z87" s="21"/>
    </row>
    <row r="88" spans="1:26" ht="15" hidden="1" x14ac:dyDescent="0.3">
      <c r="A88" s="182"/>
      <c r="B88" s="182"/>
      <c r="C88" s="224"/>
      <c r="D88" s="224">
        <v>15</v>
      </c>
      <c r="E88" s="226">
        <v>0.26700000000000002</v>
      </c>
      <c r="F88" s="225">
        <v>40</v>
      </c>
      <c r="G88" s="226">
        <v>0.83899999999999997</v>
      </c>
      <c r="H88" s="227">
        <v>65</v>
      </c>
      <c r="I88" s="226">
        <v>2.1440000000000001</v>
      </c>
      <c r="J88" s="225">
        <v>90</v>
      </c>
      <c r="K88" s="226">
        <v>0</v>
      </c>
      <c r="L88" s="220"/>
      <c r="M88" s="182"/>
      <c r="N88" s="182"/>
      <c r="O88" s="182"/>
      <c r="P88" s="182"/>
      <c r="Q88" s="182"/>
      <c r="R88" s="182"/>
      <c r="S88" s="182"/>
      <c r="T88" s="221"/>
      <c r="U88" s="182"/>
      <c r="V88" s="23"/>
      <c r="W88" s="23"/>
      <c r="X88" s="23"/>
      <c r="Y88" s="23"/>
      <c r="Z88" s="21"/>
    </row>
    <row r="89" spans="1:26" ht="15" hidden="1" x14ac:dyDescent="0.3">
      <c r="A89" s="182"/>
      <c r="B89" s="182"/>
      <c r="C89" s="224"/>
      <c r="D89" s="224">
        <v>16</v>
      </c>
      <c r="E89" s="226">
        <v>0.28599999999999998</v>
      </c>
      <c r="F89" s="225">
        <v>41</v>
      </c>
      <c r="G89" s="226">
        <v>0.86899999999999999</v>
      </c>
      <c r="H89" s="227">
        <v>66</v>
      </c>
      <c r="I89" s="226">
        <v>2.246</v>
      </c>
      <c r="J89" s="225"/>
      <c r="K89" s="220"/>
      <c r="L89" s="220"/>
      <c r="M89" s="182"/>
      <c r="N89" s="182"/>
      <c r="O89" s="182"/>
      <c r="P89" s="182"/>
      <c r="Q89" s="182"/>
      <c r="R89" s="182"/>
      <c r="S89" s="182"/>
      <c r="T89" s="221"/>
      <c r="U89" s="182"/>
      <c r="V89" s="23"/>
      <c r="W89" s="23"/>
      <c r="X89" s="23"/>
      <c r="Y89" s="23"/>
      <c r="Z89" s="21"/>
    </row>
    <row r="90" spans="1:26" ht="15" hidden="1" x14ac:dyDescent="0.3">
      <c r="A90" s="182"/>
      <c r="B90" s="182"/>
      <c r="C90" s="224"/>
      <c r="D90" s="224">
        <v>17</v>
      </c>
      <c r="E90" s="226">
        <v>0.30499999999999999</v>
      </c>
      <c r="F90" s="225">
        <v>42</v>
      </c>
      <c r="G90" s="226">
        <v>0.9</v>
      </c>
      <c r="H90" s="227">
        <v>67</v>
      </c>
      <c r="I90" s="226">
        <v>2.355</v>
      </c>
      <c r="J90" s="225"/>
      <c r="K90" s="220"/>
      <c r="L90" s="220"/>
      <c r="M90" s="182"/>
      <c r="N90" s="182"/>
      <c r="O90" s="182"/>
      <c r="P90" s="182"/>
      <c r="Q90" s="182"/>
      <c r="R90" s="182"/>
      <c r="S90" s="182"/>
      <c r="T90" s="221"/>
      <c r="U90" s="182"/>
      <c r="V90" s="23"/>
      <c r="W90" s="23"/>
      <c r="X90" s="23"/>
      <c r="Y90" s="23"/>
      <c r="Z90" s="21"/>
    </row>
    <row r="91" spans="1:26" ht="15" hidden="1" x14ac:dyDescent="0.3">
      <c r="A91" s="182"/>
      <c r="B91" s="182"/>
      <c r="C91" s="224"/>
      <c r="D91" s="224">
        <v>18</v>
      </c>
      <c r="E91" s="226">
        <v>0.32400000000000001</v>
      </c>
      <c r="F91" s="225">
        <v>43</v>
      </c>
      <c r="G91" s="226">
        <v>0.93500000000000005</v>
      </c>
      <c r="H91" s="227">
        <v>68</v>
      </c>
      <c r="I91" s="226">
        <v>2.4750000000000001</v>
      </c>
      <c r="J91" s="225"/>
      <c r="K91" s="220"/>
      <c r="L91" s="220"/>
      <c r="M91" s="182"/>
      <c r="N91" s="182"/>
      <c r="O91" s="182"/>
      <c r="P91" s="182"/>
      <c r="Q91" s="182"/>
      <c r="R91" s="182"/>
      <c r="S91" s="182"/>
      <c r="T91" s="221"/>
      <c r="U91" s="182"/>
      <c r="V91" s="23"/>
      <c r="W91" s="23"/>
      <c r="X91" s="23"/>
      <c r="Y91" s="23"/>
      <c r="Z91" s="21"/>
    </row>
    <row r="92" spans="1:26" ht="15" hidden="1" x14ac:dyDescent="0.3">
      <c r="A92" s="182"/>
      <c r="B92" s="182"/>
      <c r="C92" s="224"/>
      <c r="D92" s="224">
        <v>19</v>
      </c>
      <c r="E92" s="226">
        <v>0.34399999999999997</v>
      </c>
      <c r="F92" s="225">
        <v>44</v>
      </c>
      <c r="G92" s="226">
        <v>0.96499999999999997</v>
      </c>
      <c r="H92" s="227">
        <v>69</v>
      </c>
      <c r="I92" s="226">
        <v>2.605</v>
      </c>
      <c r="J92" s="225"/>
      <c r="K92" s="220"/>
      <c r="L92" s="220"/>
      <c r="M92" s="182"/>
      <c r="N92" s="182"/>
      <c r="O92" s="182"/>
      <c r="P92" s="182"/>
      <c r="Q92" s="182"/>
      <c r="R92" s="182"/>
      <c r="S92" s="182"/>
      <c r="T92" s="221"/>
      <c r="U92" s="182"/>
      <c r="V92" s="23"/>
      <c r="W92" s="23"/>
      <c r="X92" s="23"/>
      <c r="Y92" s="23"/>
      <c r="Z92" s="21"/>
    </row>
    <row r="93" spans="1:26" ht="15" hidden="1" x14ac:dyDescent="0.3">
      <c r="A93" s="182"/>
      <c r="B93" s="182"/>
      <c r="C93" s="224"/>
      <c r="D93" s="224">
        <v>20</v>
      </c>
      <c r="E93" s="226">
        <v>0.36299999999999999</v>
      </c>
      <c r="F93" s="225">
        <v>45</v>
      </c>
      <c r="G93" s="226">
        <v>1</v>
      </c>
      <c r="H93" s="227">
        <v>70</v>
      </c>
      <c r="I93" s="226">
        <v>2.7469999999999999</v>
      </c>
      <c r="J93" s="225"/>
      <c r="K93" s="220"/>
      <c r="L93" s="220"/>
      <c r="M93" s="182"/>
      <c r="N93" s="182"/>
      <c r="O93" s="182"/>
      <c r="P93" s="182"/>
      <c r="Q93" s="182"/>
      <c r="R93" s="182"/>
      <c r="S93" s="182"/>
      <c r="T93" s="221"/>
      <c r="U93" s="182"/>
      <c r="V93" s="23"/>
      <c r="W93" s="23"/>
      <c r="X93" s="23"/>
      <c r="Y93" s="23"/>
      <c r="Z93" s="21"/>
    </row>
    <row r="94" spans="1:26" ht="15" hidden="1" x14ac:dyDescent="0.3">
      <c r="A94" s="182"/>
      <c r="B94" s="182"/>
      <c r="C94" s="224"/>
      <c r="D94" s="224">
        <v>21</v>
      </c>
      <c r="E94" s="226">
        <v>0.38300000000000001</v>
      </c>
      <c r="F94" s="225">
        <v>46</v>
      </c>
      <c r="G94" s="226">
        <v>1.0349999999999999</v>
      </c>
      <c r="H94" s="227">
        <v>71</v>
      </c>
      <c r="I94" s="226">
        <v>2.9039999999999999</v>
      </c>
      <c r="J94" s="225"/>
      <c r="K94" s="220"/>
      <c r="L94" s="220"/>
      <c r="M94" s="182"/>
      <c r="N94" s="182"/>
      <c r="O94" s="182"/>
      <c r="P94" s="182"/>
      <c r="Q94" s="182"/>
      <c r="R94" s="182"/>
      <c r="S94" s="182"/>
      <c r="T94" s="221"/>
      <c r="U94" s="182"/>
      <c r="V94" s="23"/>
      <c r="W94" s="23"/>
      <c r="X94" s="23"/>
      <c r="Y94" s="23"/>
      <c r="Z94" s="21"/>
    </row>
    <row r="95" spans="1:26" ht="15" hidden="1" x14ac:dyDescent="0.3">
      <c r="A95" s="182"/>
      <c r="B95" s="182"/>
      <c r="C95" s="224"/>
      <c r="D95" s="224">
        <v>22</v>
      </c>
      <c r="E95" s="226">
        <v>0.40400000000000003</v>
      </c>
      <c r="F95" s="225">
        <v>47</v>
      </c>
      <c r="G95" s="226">
        <v>1.0720000000000001</v>
      </c>
      <c r="H95" s="227">
        <v>72</v>
      </c>
      <c r="I95" s="226">
        <v>3.077</v>
      </c>
      <c r="J95" s="225"/>
      <c r="K95" s="220"/>
      <c r="L95" s="220"/>
      <c r="M95" s="182"/>
      <c r="N95" s="182"/>
      <c r="O95" s="182"/>
      <c r="P95" s="182"/>
      <c r="Q95" s="182"/>
      <c r="R95" s="182"/>
      <c r="S95" s="182"/>
      <c r="T95" s="221"/>
      <c r="U95" s="182"/>
      <c r="V95" s="23"/>
      <c r="W95" s="23"/>
      <c r="X95" s="23"/>
      <c r="Y95" s="23"/>
      <c r="Z95" s="21"/>
    </row>
    <row r="96" spans="1:26" ht="15" hidden="1" x14ac:dyDescent="0.3">
      <c r="A96" s="182"/>
      <c r="B96" s="182"/>
      <c r="C96" s="224"/>
      <c r="D96" s="224">
        <v>23</v>
      </c>
      <c r="E96" s="226">
        <v>0.42399999999999999</v>
      </c>
      <c r="F96" s="225">
        <v>48</v>
      </c>
      <c r="G96" s="226">
        <v>1.1100000000000001</v>
      </c>
      <c r="H96" s="227">
        <v>73</v>
      </c>
      <c r="I96" s="226">
        <v>3.27</v>
      </c>
      <c r="J96" s="225"/>
      <c r="K96" s="220"/>
      <c r="L96" s="220"/>
      <c r="M96" s="182"/>
      <c r="N96" s="182"/>
      <c r="O96" s="182"/>
      <c r="P96" s="182"/>
      <c r="Q96" s="182"/>
      <c r="R96" s="182"/>
      <c r="S96" s="182"/>
      <c r="T96" s="221"/>
      <c r="U96" s="182"/>
      <c r="V96" s="23"/>
      <c r="W96" s="23"/>
      <c r="X96" s="23"/>
      <c r="Y96" s="23"/>
      <c r="Z96" s="21"/>
    </row>
    <row r="97" spans="1:26" ht="15" hidden="1" x14ac:dyDescent="0.3">
      <c r="A97" s="182"/>
      <c r="B97" s="182"/>
      <c r="C97" s="224"/>
      <c r="D97" s="224">
        <v>24</v>
      </c>
      <c r="E97" s="226">
        <v>0.44500000000000001</v>
      </c>
      <c r="F97" s="225">
        <v>49</v>
      </c>
      <c r="G97" s="226">
        <v>1.1499999999999999</v>
      </c>
      <c r="H97" s="227">
        <v>74</v>
      </c>
      <c r="I97" s="226">
        <v>3.4870000000000001</v>
      </c>
      <c r="J97" s="225"/>
      <c r="K97" s="220"/>
      <c r="L97" s="220"/>
      <c r="M97" s="182"/>
      <c r="N97" s="182"/>
      <c r="O97" s="182"/>
      <c r="P97" s="182"/>
      <c r="Q97" s="182"/>
      <c r="R97" s="182"/>
      <c r="S97" s="182"/>
      <c r="T97" s="221"/>
      <c r="U97" s="182"/>
      <c r="V97" s="23"/>
      <c r="W97" s="23"/>
      <c r="X97" s="23"/>
      <c r="Y97" s="23"/>
      <c r="Z97" s="21"/>
    </row>
    <row r="98" spans="1:26" ht="15" hidden="1" x14ac:dyDescent="0.3">
      <c r="A98" s="182"/>
      <c r="B98" s="182"/>
      <c r="C98" s="224"/>
      <c r="D98" s="224">
        <v>25</v>
      </c>
      <c r="E98" s="226">
        <v>0.46600000000000003</v>
      </c>
      <c r="F98" s="225">
        <v>50</v>
      </c>
      <c r="G98" s="226">
        <v>1.1910000000000001</v>
      </c>
      <c r="H98" s="227">
        <v>75</v>
      </c>
      <c r="I98" s="226">
        <v>3.7320000000000002</v>
      </c>
      <c r="J98" s="225"/>
      <c r="K98" s="220"/>
      <c r="L98" s="220"/>
      <c r="M98" s="182"/>
      <c r="N98" s="182"/>
      <c r="O98" s="182"/>
      <c r="P98" s="182"/>
      <c r="Q98" s="182"/>
      <c r="R98" s="182"/>
      <c r="S98" s="182"/>
      <c r="T98" s="221"/>
      <c r="U98" s="182"/>
      <c r="V98" s="23"/>
      <c r="W98" s="23"/>
      <c r="X98" s="23"/>
      <c r="Y98" s="23"/>
      <c r="Z98" s="21"/>
    </row>
    <row r="99" spans="1:26" ht="15" hidden="1" x14ac:dyDescent="0.3">
      <c r="A99" s="182"/>
      <c r="B99" s="182"/>
      <c r="C99" s="224"/>
      <c r="D99" s="225">
        <v>26</v>
      </c>
      <c r="E99" s="226">
        <v>0.48699999999999999</v>
      </c>
      <c r="F99" s="225"/>
      <c r="G99" s="233"/>
      <c r="H99" s="227"/>
      <c r="I99" s="227"/>
      <c r="J99" s="220"/>
      <c r="K99" s="220"/>
      <c r="L99" s="220"/>
      <c r="M99" s="182"/>
      <c r="N99" s="182"/>
      <c r="O99" s="182"/>
      <c r="P99" s="182"/>
      <c r="Q99" s="182"/>
      <c r="R99" s="182"/>
      <c r="S99" s="182"/>
      <c r="T99" s="221"/>
      <c r="U99" s="182"/>
      <c r="V99" s="23"/>
      <c r="W99" s="23"/>
      <c r="X99" s="23"/>
      <c r="Y99" s="23"/>
      <c r="Z99" s="21"/>
    </row>
    <row r="100" spans="1:26" ht="15" hidden="1" x14ac:dyDescent="0.3">
      <c r="A100" s="182"/>
      <c r="B100" s="182"/>
      <c r="C100" s="224"/>
      <c r="D100" s="225">
        <v>27</v>
      </c>
      <c r="E100" s="226">
        <v>0.50900000000000001</v>
      </c>
      <c r="F100" s="225"/>
      <c r="G100" s="233"/>
      <c r="H100" s="227"/>
      <c r="I100" s="227"/>
      <c r="J100" s="220"/>
      <c r="K100" s="220"/>
      <c r="L100" s="220"/>
      <c r="M100" s="182"/>
      <c r="N100" s="182"/>
      <c r="O100" s="182"/>
      <c r="P100" s="182"/>
      <c r="Q100" s="182"/>
      <c r="R100" s="182"/>
      <c r="S100" s="182"/>
      <c r="T100" s="221"/>
      <c r="U100" s="182"/>
      <c r="V100" s="23"/>
      <c r="W100" s="23"/>
      <c r="X100" s="23"/>
      <c r="Y100" s="23"/>
      <c r="Z100" s="21"/>
    </row>
    <row r="101" spans="1:26" ht="15" hidden="1" x14ac:dyDescent="0.3">
      <c r="A101" s="182"/>
      <c r="B101" s="182"/>
      <c r="C101" s="224"/>
      <c r="D101" s="225">
        <v>28</v>
      </c>
      <c r="E101" s="226">
        <v>0.53100000000000003</v>
      </c>
      <c r="F101" s="225"/>
      <c r="G101" s="233"/>
      <c r="H101" s="227"/>
      <c r="I101" s="227"/>
      <c r="J101" s="220"/>
      <c r="K101" s="220"/>
      <c r="L101" s="220"/>
      <c r="M101" s="182"/>
      <c r="N101" s="182"/>
      <c r="O101" s="182"/>
      <c r="P101" s="182"/>
      <c r="Q101" s="182"/>
      <c r="R101" s="182"/>
      <c r="S101" s="182"/>
      <c r="T101" s="221"/>
      <c r="U101" s="182"/>
      <c r="V101" s="23"/>
      <c r="W101" s="23"/>
      <c r="X101" s="23"/>
      <c r="Y101" s="23"/>
      <c r="Z101" s="21"/>
    </row>
    <row r="102" spans="1:26" ht="15" hidden="1" x14ac:dyDescent="0.3">
      <c r="A102" s="182"/>
      <c r="B102" s="182"/>
      <c r="C102" s="224"/>
      <c r="D102" s="234">
        <v>29</v>
      </c>
      <c r="E102" s="226">
        <v>0.55400000000000005</v>
      </c>
      <c r="F102" s="225"/>
      <c r="G102" s="233"/>
      <c r="H102" s="227"/>
      <c r="I102" s="227"/>
      <c r="J102" s="220"/>
      <c r="K102" s="220"/>
      <c r="L102" s="220"/>
      <c r="M102" s="182"/>
      <c r="N102" s="182"/>
      <c r="O102" s="182"/>
      <c r="P102" s="182"/>
      <c r="Q102" s="182"/>
      <c r="R102" s="182"/>
      <c r="S102" s="182"/>
      <c r="T102" s="221"/>
      <c r="U102" s="182"/>
      <c r="V102" s="23"/>
      <c r="W102" s="23"/>
      <c r="X102" s="23"/>
      <c r="Y102" s="23"/>
      <c r="Z102" s="21"/>
    </row>
    <row r="103" spans="1:26" ht="15" hidden="1" x14ac:dyDescent="0.3">
      <c r="A103" s="182"/>
      <c r="B103" s="182"/>
      <c r="C103" s="224"/>
      <c r="D103" s="225">
        <v>30</v>
      </c>
      <c r="E103" s="226">
        <v>0.57699999999999996</v>
      </c>
      <c r="F103" s="225"/>
      <c r="G103" s="233"/>
      <c r="H103" s="227"/>
      <c r="I103" s="227"/>
      <c r="J103" s="220"/>
      <c r="K103" s="220"/>
      <c r="L103" s="220"/>
      <c r="M103" s="182"/>
      <c r="N103" s="182"/>
      <c r="O103" s="182"/>
      <c r="P103" s="182"/>
      <c r="Q103" s="182"/>
      <c r="R103" s="182"/>
      <c r="S103" s="182"/>
      <c r="T103" s="221"/>
      <c r="U103" s="182"/>
      <c r="V103" s="23"/>
      <c r="W103" s="23"/>
      <c r="X103" s="23"/>
      <c r="Y103" s="23"/>
      <c r="Z103" s="21"/>
    </row>
    <row r="104" spans="1:26" ht="15" hidden="1" x14ac:dyDescent="0.3">
      <c r="A104" s="182"/>
      <c r="B104" s="182"/>
      <c r="C104" s="224"/>
      <c r="D104" s="225">
        <v>31</v>
      </c>
      <c r="E104" s="226">
        <v>0.6</v>
      </c>
      <c r="F104" s="225"/>
      <c r="G104" s="233"/>
      <c r="H104" s="227"/>
      <c r="I104" s="227"/>
      <c r="J104" s="220"/>
      <c r="K104" s="220"/>
      <c r="L104" s="220"/>
      <c r="M104" s="182"/>
      <c r="N104" s="182"/>
      <c r="O104" s="182"/>
      <c r="P104" s="182"/>
      <c r="Q104" s="182"/>
      <c r="R104" s="182"/>
      <c r="S104" s="182"/>
      <c r="T104" s="221"/>
      <c r="U104" s="182"/>
      <c r="V104" s="23"/>
      <c r="W104" s="23"/>
      <c r="X104" s="23"/>
      <c r="Y104" s="23"/>
      <c r="Z104" s="21"/>
    </row>
    <row r="105" spans="1:26" ht="15" hidden="1" x14ac:dyDescent="0.3">
      <c r="A105" s="182"/>
      <c r="B105" s="182"/>
      <c r="C105" s="224"/>
      <c r="D105" s="225">
        <v>32</v>
      </c>
      <c r="E105" s="226">
        <v>0.624</v>
      </c>
      <c r="F105" s="225"/>
      <c r="G105" s="233"/>
      <c r="H105" s="227"/>
      <c r="I105" s="227"/>
      <c r="J105" s="220"/>
      <c r="K105" s="220"/>
      <c r="L105" s="220"/>
      <c r="M105" s="182"/>
      <c r="N105" s="182"/>
      <c r="O105" s="182"/>
      <c r="P105" s="182"/>
      <c r="Q105" s="182"/>
      <c r="R105" s="182"/>
      <c r="S105" s="182"/>
      <c r="T105" s="221"/>
      <c r="U105" s="182"/>
      <c r="V105" s="23"/>
      <c r="W105" s="23"/>
      <c r="X105" s="23"/>
      <c r="Y105" s="23"/>
      <c r="Z105" s="21"/>
    </row>
    <row r="106" spans="1:26" ht="15" hidden="1" x14ac:dyDescent="0.3">
      <c r="A106" s="182"/>
      <c r="B106" s="182"/>
      <c r="C106" s="224"/>
      <c r="D106" s="225">
        <v>33</v>
      </c>
      <c r="E106" s="226">
        <v>0.64900000000000002</v>
      </c>
      <c r="F106" s="225"/>
      <c r="G106" s="233"/>
      <c r="H106" s="227"/>
      <c r="I106" s="227"/>
      <c r="J106" s="220"/>
      <c r="K106" s="220"/>
      <c r="L106" s="220"/>
      <c r="M106" s="182"/>
      <c r="N106" s="182"/>
      <c r="O106" s="182"/>
      <c r="P106" s="182"/>
      <c r="Q106" s="182"/>
      <c r="R106" s="182"/>
      <c r="S106" s="182"/>
      <c r="T106" s="221"/>
      <c r="U106" s="182"/>
      <c r="V106" s="23"/>
      <c r="W106" s="23"/>
      <c r="X106" s="23"/>
      <c r="Y106" s="23"/>
      <c r="Z106" s="21"/>
    </row>
    <row r="107" spans="1:26" ht="15" hidden="1" x14ac:dyDescent="0.3">
      <c r="A107" s="182"/>
      <c r="B107" s="182"/>
      <c r="C107" s="224"/>
      <c r="D107" s="225">
        <v>34</v>
      </c>
      <c r="E107" s="226">
        <v>0.67400000000000004</v>
      </c>
      <c r="F107" s="225"/>
      <c r="G107" s="233"/>
      <c r="H107" s="227"/>
      <c r="I107" s="227"/>
      <c r="J107" s="220"/>
      <c r="K107" s="220"/>
      <c r="L107" s="220"/>
      <c r="M107" s="182"/>
      <c r="N107" s="182"/>
      <c r="O107" s="182"/>
      <c r="P107" s="182"/>
      <c r="Q107" s="182"/>
      <c r="R107" s="182"/>
      <c r="S107" s="182"/>
      <c r="T107" s="221"/>
      <c r="U107" s="182"/>
      <c r="V107" s="23"/>
      <c r="W107" s="23"/>
      <c r="X107" s="23"/>
      <c r="Y107" s="23"/>
      <c r="Z107" s="21"/>
    </row>
    <row r="108" spans="1:26" ht="15" hidden="1" x14ac:dyDescent="0.3">
      <c r="A108" s="182"/>
      <c r="B108" s="182"/>
      <c r="C108" s="224"/>
      <c r="D108" s="225">
        <v>35</v>
      </c>
      <c r="E108" s="226">
        <v>0.7</v>
      </c>
      <c r="F108" s="225"/>
      <c r="G108" s="233"/>
      <c r="H108" s="227"/>
      <c r="I108" s="227"/>
      <c r="J108" s="220"/>
      <c r="K108" s="220"/>
      <c r="L108" s="220"/>
      <c r="M108" s="182"/>
      <c r="N108" s="182"/>
      <c r="O108" s="182"/>
      <c r="P108" s="182"/>
      <c r="Q108" s="182"/>
      <c r="R108" s="182"/>
      <c r="S108" s="182"/>
      <c r="T108" s="221"/>
      <c r="U108" s="182"/>
      <c r="V108" s="23"/>
      <c r="W108" s="23"/>
      <c r="X108" s="23"/>
      <c r="Y108" s="23"/>
      <c r="Z108" s="21"/>
    </row>
    <row r="109" spans="1:26" ht="15" hidden="1" x14ac:dyDescent="0.3">
      <c r="A109" s="30"/>
      <c r="B109" s="30"/>
      <c r="C109" s="224"/>
      <c r="D109" s="225">
        <v>36</v>
      </c>
      <c r="E109" s="226">
        <v>0.72599999999999998</v>
      </c>
      <c r="F109" s="225"/>
      <c r="G109" s="233"/>
      <c r="H109" s="227"/>
      <c r="I109" s="227"/>
      <c r="J109" s="220"/>
      <c r="K109" s="220"/>
      <c r="L109" s="220"/>
      <c r="M109" s="182"/>
      <c r="N109" s="182"/>
      <c r="O109" s="182"/>
      <c r="P109" s="182"/>
      <c r="Q109" s="182"/>
      <c r="R109" s="182"/>
      <c r="S109" s="182"/>
      <c r="T109" s="221"/>
      <c r="U109" s="182"/>
      <c r="V109" s="23"/>
      <c r="W109" s="23"/>
      <c r="X109" s="23"/>
      <c r="Y109" s="23"/>
      <c r="Z109" s="21"/>
    </row>
    <row r="110" spans="1:26" ht="15" hidden="1" x14ac:dyDescent="0.3">
      <c r="A110" s="30"/>
      <c r="B110" s="30"/>
      <c r="C110" s="224"/>
      <c r="D110" s="225">
        <v>37</v>
      </c>
      <c r="E110" s="226">
        <v>0.753</v>
      </c>
      <c r="F110" s="225"/>
      <c r="G110" s="233"/>
      <c r="H110" s="227"/>
      <c r="I110" s="227"/>
      <c r="J110" s="220"/>
      <c r="K110" s="220"/>
      <c r="L110" s="220"/>
      <c r="M110" s="182"/>
      <c r="N110" s="182"/>
      <c r="O110" s="182"/>
      <c r="P110" s="182"/>
      <c r="Q110" s="182"/>
      <c r="R110" s="182"/>
      <c r="S110" s="182"/>
      <c r="T110" s="221"/>
      <c r="U110" s="182"/>
      <c r="V110" s="23"/>
      <c r="W110" s="23"/>
      <c r="X110" s="23"/>
      <c r="Y110" s="23"/>
      <c r="Z110" s="21"/>
    </row>
    <row r="111" spans="1:26" ht="15" hidden="1" x14ac:dyDescent="0.3">
      <c r="A111" s="30"/>
      <c r="B111" s="30"/>
      <c r="C111" s="224"/>
      <c r="D111" s="225">
        <v>38</v>
      </c>
      <c r="E111" s="226">
        <v>0.78100000000000003</v>
      </c>
      <c r="F111" s="225"/>
      <c r="G111" s="233"/>
      <c r="H111" s="227"/>
      <c r="I111" s="227"/>
      <c r="J111" s="220"/>
      <c r="K111" s="220"/>
      <c r="L111" s="220"/>
      <c r="M111" s="182"/>
      <c r="N111" s="182"/>
      <c r="O111" s="182"/>
      <c r="P111" s="182"/>
      <c r="Q111" s="182"/>
      <c r="R111" s="182"/>
      <c r="S111" s="182"/>
      <c r="T111" s="221"/>
      <c r="U111" s="182"/>
      <c r="V111" s="23"/>
      <c r="W111" s="23"/>
      <c r="X111" s="23"/>
      <c r="Y111" s="23"/>
      <c r="Z111" s="21"/>
    </row>
    <row r="112" spans="1:26" ht="15" hidden="1" x14ac:dyDescent="0.3">
      <c r="A112" s="30"/>
      <c r="B112" s="30"/>
      <c r="C112" s="224"/>
      <c r="D112" s="225">
        <v>39</v>
      </c>
      <c r="E112" s="226">
        <v>0.80900000000000005</v>
      </c>
      <c r="F112" s="225"/>
      <c r="G112" s="233"/>
      <c r="H112" s="227"/>
      <c r="I112" s="227"/>
      <c r="J112" s="220"/>
      <c r="K112" s="220"/>
      <c r="L112" s="220"/>
      <c r="M112" s="182"/>
      <c r="N112" s="182"/>
      <c r="O112" s="182"/>
      <c r="P112" s="182"/>
      <c r="Q112" s="182"/>
      <c r="R112" s="182"/>
      <c r="S112" s="182"/>
      <c r="T112" s="221"/>
      <c r="U112" s="182"/>
      <c r="V112" s="23"/>
      <c r="W112" s="23"/>
      <c r="X112" s="23"/>
      <c r="Y112" s="23"/>
      <c r="Z112" s="21"/>
    </row>
    <row r="113" spans="1:26" ht="15" hidden="1" x14ac:dyDescent="0.3">
      <c r="A113" s="30"/>
      <c r="B113" s="30"/>
      <c r="C113" s="224"/>
      <c r="D113" s="225">
        <v>40</v>
      </c>
      <c r="E113" s="226">
        <v>0.83899999999999997</v>
      </c>
      <c r="F113" s="225"/>
      <c r="G113" s="233"/>
      <c r="H113" s="227"/>
      <c r="I113" s="227"/>
      <c r="J113" s="220"/>
      <c r="K113" s="220"/>
      <c r="L113" s="220"/>
      <c r="M113" s="182"/>
      <c r="N113" s="182"/>
      <c r="O113" s="182"/>
      <c r="P113" s="182"/>
      <c r="Q113" s="182"/>
      <c r="R113" s="182"/>
      <c r="S113" s="182"/>
      <c r="T113" s="221"/>
      <c r="U113" s="182"/>
      <c r="V113" s="23"/>
      <c r="W113" s="23"/>
      <c r="X113" s="23"/>
      <c r="Y113" s="23"/>
      <c r="Z113" s="21"/>
    </row>
    <row r="114" spans="1:26" ht="15" hidden="1" x14ac:dyDescent="0.3">
      <c r="A114" s="30"/>
      <c r="B114" s="30"/>
      <c r="C114" s="224"/>
      <c r="D114" s="225">
        <v>41</v>
      </c>
      <c r="E114" s="226">
        <v>0.86899999999999999</v>
      </c>
      <c r="F114" s="225"/>
      <c r="G114" s="233"/>
      <c r="H114" s="227"/>
      <c r="I114" s="227"/>
      <c r="J114" s="220"/>
      <c r="K114" s="220"/>
      <c r="L114" s="220"/>
      <c r="M114" s="182"/>
      <c r="N114" s="182"/>
      <c r="O114" s="182"/>
      <c r="P114" s="182"/>
      <c r="Q114" s="182"/>
      <c r="R114" s="182"/>
      <c r="S114" s="182"/>
      <c r="T114" s="221"/>
      <c r="U114" s="182"/>
      <c r="V114" s="23"/>
      <c r="W114" s="23"/>
      <c r="X114" s="23"/>
      <c r="Y114" s="23"/>
      <c r="Z114" s="21"/>
    </row>
    <row r="115" spans="1:26" ht="15" hidden="1" x14ac:dyDescent="0.3">
      <c r="A115" s="30"/>
      <c r="B115" s="30"/>
      <c r="C115" s="224"/>
      <c r="D115" s="225">
        <v>42</v>
      </c>
      <c r="E115" s="226">
        <v>0.9</v>
      </c>
      <c r="F115" s="225"/>
      <c r="G115" s="233"/>
      <c r="H115" s="227"/>
      <c r="I115" s="227"/>
      <c r="J115" s="220"/>
      <c r="K115" s="220"/>
      <c r="L115" s="220"/>
      <c r="M115" s="182"/>
      <c r="N115" s="182"/>
      <c r="O115" s="182"/>
      <c r="P115" s="182"/>
      <c r="Q115" s="182"/>
      <c r="R115" s="182"/>
      <c r="S115" s="182"/>
      <c r="T115" s="221"/>
      <c r="U115" s="182"/>
      <c r="V115" s="23"/>
      <c r="W115" s="23"/>
      <c r="X115" s="23"/>
      <c r="Y115" s="23"/>
      <c r="Z115" s="21"/>
    </row>
    <row r="116" spans="1:26" ht="15" hidden="1" x14ac:dyDescent="0.3">
      <c r="A116" s="30"/>
      <c r="B116" s="30"/>
      <c r="C116" s="224"/>
      <c r="D116" s="225">
        <v>43</v>
      </c>
      <c r="E116" s="226">
        <v>0.93500000000000005</v>
      </c>
      <c r="F116" s="225"/>
      <c r="G116" s="233"/>
      <c r="H116" s="227"/>
      <c r="I116" s="227"/>
      <c r="J116" s="220"/>
      <c r="K116" s="220"/>
      <c r="L116" s="220"/>
      <c r="M116" s="182"/>
      <c r="N116" s="182"/>
      <c r="O116" s="182"/>
      <c r="P116" s="182"/>
      <c r="Q116" s="182"/>
      <c r="R116" s="182"/>
      <c r="S116" s="182"/>
      <c r="T116" s="221"/>
      <c r="U116" s="182"/>
      <c r="V116" s="23"/>
      <c r="W116" s="23"/>
      <c r="X116" s="23"/>
      <c r="Y116" s="23"/>
      <c r="Z116" s="21"/>
    </row>
    <row r="117" spans="1:26" ht="15" hidden="1" x14ac:dyDescent="0.3">
      <c r="A117" s="30"/>
      <c r="B117" s="30"/>
      <c r="C117" s="224"/>
      <c r="D117" s="225">
        <v>44</v>
      </c>
      <c r="E117" s="226">
        <v>0.96499999999999997</v>
      </c>
      <c r="F117" s="225"/>
      <c r="G117" s="233"/>
      <c r="H117" s="227"/>
      <c r="I117" s="227"/>
      <c r="J117" s="220"/>
      <c r="K117" s="220"/>
      <c r="L117" s="220"/>
      <c r="M117" s="182"/>
      <c r="N117" s="182"/>
      <c r="O117" s="182"/>
      <c r="P117" s="182"/>
      <c r="Q117" s="182"/>
      <c r="R117" s="182"/>
      <c r="S117" s="182"/>
      <c r="T117" s="221"/>
      <c r="U117" s="182"/>
      <c r="V117" s="23"/>
      <c r="W117" s="23"/>
      <c r="X117" s="23"/>
      <c r="Y117" s="23"/>
      <c r="Z117" s="21"/>
    </row>
    <row r="118" spans="1:26" ht="15" hidden="1" x14ac:dyDescent="0.3">
      <c r="A118" s="30"/>
      <c r="B118" s="30"/>
      <c r="C118" s="224"/>
      <c r="D118" s="225">
        <v>45</v>
      </c>
      <c r="E118" s="226">
        <v>1</v>
      </c>
      <c r="F118" s="225"/>
      <c r="G118" s="233"/>
      <c r="H118" s="227"/>
      <c r="I118" s="227"/>
      <c r="J118" s="220"/>
      <c r="K118" s="220"/>
      <c r="L118" s="220"/>
      <c r="M118" s="182"/>
      <c r="N118" s="182"/>
      <c r="O118" s="182"/>
      <c r="P118" s="182"/>
      <c r="Q118" s="182"/>
      <c r="R118" s="182"/>
      <c r="S118" s="182"/>
      <c r="T118" s="221"/>
      <c r="U118" s="182"/>
      <c r="V118" s="23"/>
      <c r="W118" s="23"/>
      <c r="X118" s="23"/>
      <c r="Y118" s="23"/>
      <c r="Z118" s="21"/>
    </row>
    <row r="119" spans="1:26" ht="15" hidden="1" x14ac:dyDescent="0.3">
      <c r="A119" s="30"/>
      <c r="B119" s="30"/>
      <c r="C119" s="224"/>
      <c r="D119" s="225">
        <v>46</v>
      </c>
      <c r="E119" s="226">
        <v>1.0349999999999999</v>
      </c>
      <c r="F119" s="225"/>
      <c r="G119" s="233"/>
      <c r="H119" s="227"/>
      <c r="I119" s="227"/>
      <c r="J119" s="220"/>
      <c r="K119" s="220"/>
      <c r="L119" s="220"/>
      <c r="M119" s="182"/>
      <c r="N119" s="182"/>
      <c r="O119" s="182"/>
      <c r="P119" s="182"/>
      <c r="Q119" s="182"/>
      <c r="R119" s="182"/>
      <c r="S119" s="182"/>
      <c r="T119" s="221"/>
      <c r="U119" s="182"/>
      <c r="V119" s="23"/>
      <c r="W119" s="23"/>
      <c r="X119" s="23"/>
      <c r="Y119" s="23"/>
      <c r="Z119" s="21"/>
    </row>
    <row r="120" spans="1:26" ht="15" hidden="1" x14ac:dyDescent="0.3">
      <c r="A120" s="30"/>
      <c r="B120" s="30"/>
      <c r="C120" s="224"/>
      <c r="D120" s="225">
        <v>47</v>
      </c>
      <c r="E120" s="226">
        <v>1.0720000000000001</v>
      </c>
      <c r="F120" s="225"/>
      <c r="G120" s="233"/>
      <c r="H120" s="227"/>
      <c r="I120" s="227"/>
      <c r="J120" s="220"/>
      <c r="K120" s="220"/>
      <c r="L120" s="220"/>
      <c r="M120" s="182"/>
      <c r="N120" s="182"/>
      <c r="O120" s="182"/>
      <c r="P120" s="182"/>
      <c r="Q120" s="182"/>
      <c r="R120" s="182"/>
      <c r="S120" s="182"/>
      <c r="T120" s="221"/>
      <c r="U120" s="182"/>
      <c r="V120" s="23"/>
      <c r="W120" s="23"/>
      <c r="X120" s="23"/>
      <c r="Y120" s="23"/>
      <c r="Z120" s="21"/>
    </row>
    <row r="121" spans="1:26" ht="15" hidden="1" x14ac:dyDescent="0.3">
      <c r="A121" s="30"/>
      <c r="B121" s="30"/>
      <c r="C121" s="224"/>
      <c r="D121" s="225">
        <v>48</v>
      </c>
      <c r="E121" s="226">
        <v>1.1100000000000001</v>
      </c>
      <c r="F121" s="225"/>
      <c r="G121" s="233"/>
      <c r="H121" s="227"/>
      <c r="I121" s="227"/>
      <c r="J121" s="220"/>
      <c r="K121" s="220"/>
      <c r="L121" s="220"/>
      <c r="M121" s="182"/>
      <c r="N121" s="182"/>
      <c r="O121" s="182"/>
      <c r="P121" s="182"/>
      <c r="Q121" s="182"/>
      <c r="R121" s="182"/>
      <c r="S121" s="182"/>
      <c r="T121" s="221"/>
      <c r="U121" s="182"/>
      <c r="V121" s="23"/>
      <c r="W121" s="23"/>
      <c r="X121" s="23"/>
      <c r="Y121" s="23"/>
      <c r="Z121" s="21"/>
    </row>
    <row r="122" spans="1:26" ht="15" hidden="1" x14ac:dyDescent="0.3">
      <c r="A122" s="30"/>
      <c r="B122" s="30"/>
      <c r="C122" s="224"/>
      <c r="D122" s="225">
        <v>49</v>
      </c>
      <c r="E122" s="226">
        <v>1.1499999999999999</v>
      </c>
      <c r="F122" s="225"/>
      <c r="G122" s="233"/>
      <c r="H122" s="227"/>
      <c r="I122" s="227"/>
      <c r="J122" s="220"/>
      <c r="K122" s="220"/>
      <c r="L122" s="220"/>
      <c r="M122" s="182"/>
      <c r="N122" s="182"/>
      <c r="O122" s="182"/>
      <c r="P122" s="182"/>
      <c r="Q122" s="182"/>
      <c r="R122" s="182"/>
      <c r="S122" s="182"/>
      <c r="T122" s="221"/>
      <c r="U122" s="182"/>
      <c r="V122" s="23"/>
      <c r="W122" s="23"/>
      <c r="X122" s="23"/>
      <c r="Y122" s="23"/>
      <c r="Z122" s="21"/>
    </row>
    <row r="123" spans="1:26" ht="15" hidden="1" x14ac:dyDescent="0.3">
      <c r="A123" s="30"/>
      <c r="B123" s="30"/>
      <c r="C123" s="224"/>
      <c r="D123" s="225">
        <v>50</v>
      </c>
      <c r="E123" s="226">
        <v>1.1910000000000001</v>
      </c>
      <c r="F123" s="225"/>
      <c r="G123" s="233"/>
      <c r="H123" s="227"/>
      <c r="I123" s="227"/>
      <c r="J123" s="220"/>
      <c r="K123" s="220"/>
      <c r="L123" s="220"/>
      <c r="M123" s="182"/>
      <c r="N123" s="182"/>
      <c r="O123" s="182"/>
      <c r="P123" s="182"/>
      <c r="Q123" s="182"/>
      <c r="R123" s="182"/>
      <c r="S123" s="182"/>
      <c r="T123" s="221"/>
      <c r="U123" s="182"/>
      <c r="V123" s="23"/>
      <c r="W123" s="23"/>
      <c r="X123" s="23"/>
      <c r="Y123" s="23"/>
      <c r="Z123" s="21"/>
    </row>
    <row r="124" spans="1:26" ht="15" hidden="1" x14ac:dyDescent="0.3">
      <c r="A124" s="30"/>
      <c r="B124" s="30"/>
      <c r="C124" s="224"/>
      <c r="D124" s="225">
        <v>51</v>
      </c>
      <c r="E124" s="226">
        <v>1.234</v>
      </c>
      <c r="F124" s="225"/>
      <c r="G124" s="233"/>
      <c r="H124" s="227"/>
      <c r="I124" s="227"/>
      <c r="J124" s="220"/>
      <c r="K124" s="220"/>
      <c r="L124" s="220"/>
      <c r="M124" s="182"/>
      <c r="N124" s="182"/>
      <c r="O124" s="182"/>
      <c r="P124" s="182"/>
      <c r="Q124" s="182"/>
      <c r="R124" s="182"/>
      <c r="S124" s="182"/>
      <c r="T124" s="221"/>
      <c r="U124" s="182"/>
      <c r="V124" s="23"/>
      <c r="W124" s="23"/>
      <c r="X124" s="23"/>
      <c r="Y124" s="23"/>
      <c r="Z124" s="21"/>
    </row>
    <row r="125" spans="1:26" ht="15" hidden="1" x14ac:dyDescent="0.3">
      <c r="A125" s="30"/>
      <c r="B125" s="30"/>
      <c r="C125" s="224"/>
      <c r="D125" s="225">
        <v>52</v>
      </c>
      <c r="E125" s="226">
        <v>1.2789999999999999</v>
      </c>
      <c r="F125" s="225"/>
      <c r="G125" s="233"/>
      <c r="H125" s="227"/>
      <c r="I125" s="227"/>
      <c r="J125" s="220"/>
      <c r="K125" s="220"/>
      <c r="L125" s="220"/>
      <c r="M125" s="182"/>
      <c r="N125" s="182"/>
      <c r="O125" s="182"/>
      <c r="P125" s="182"/>
      <c r="Q125" s="182"/>
      <c r="R125" s="182"/>
      <c r="S125" s="182"/>
      <c r="T125" s="221"/>
      <c r="U125" s="182"/>
      <c r="V125" s="23"/>
      <c r="W125" s="23"/>
      <c r="X125" s="23"/>
      <c r="Y125" s="23"/>
      <c r="Z125" s="21"/>
    </row>
    <row r="126" spans="1:26" ht="15" hidden="1" x14ac:dyDescent="0.3">
      <c r="A126" s="30"/>
      <c r="B126" s="30"/>
      <c r="C126" s="224"/>
      <c r="D126" s="225">
        <v>53</v>
      </c>
      <c r="E126" s="226">
        <v>1.327</v>
      </c>
      <c r="F126" s="225"/>
      <c r="G126" s="233"/>
      <c r="H126" s="227"/>
      <c r="I126" s="227"/>
      <c r="J126" s="220"/>
      <c r="K126" s="220"/>
      <c r="L126" s="220"/>
      <c r="M126" s="182"/>
      <c r="N126" s="182"/>
      <c r="O126" s="182"/>
      <c r="P126" s="182"/>
      <c r="Q126" s="182"/>
      <c r="R126" s="182"/>
      <c r="S126" s="182"/>
      <c r="T126" s="221"/>
      <c r="U126" s="182"/>
      <c r="V126" s="23"/>
      <c r="W126" s="23"/>
      <c r="X126" s="23"/>
      <c r="Y126" s="23"/>
      <c r="Z126" s="21"/>
    </row>
    <row r="127" spans="1:26" ht="15" hidden="1" x14ac:dyDescent="0.3">
      <c r="A127" s="30"/>
      <c r="B127" s="30"/>
      <c r="C127" s="224"/>
      <c r="D127" s="234">
        <v>54</v>
      </c>
      <c r="E127" s="226">
        <v>1.3759999999999999</v>
      </c>
      <c r="F127" s="225"/>
      <c r="G127" s="233"/>
      <c r="H127" s="227"/>
      <c r="I127" s="227"/>
      <c r="J127" s="220"/>
      <c r="K127" s="220"/>
      <c r="L127" s="220"/>
      <c r="M127" s="182"/>
      <c r="N127" s="182"/>
      <c r="O127" s="182"/>
      <c r="P127" s="182"/>
      <c r="Q127" s="182"/>
      <c r="R127" s="182"/>
      <c r="S127" s="182"/>
      <c r="T127" s="221"/>
      <c r="U127" s="182"/>
      <c r="V127" s="23"/>
      <c r="W127" s="23"/>
      <c r="X127" s="23"/>
      <c r="Y127" s="23"/>
      <c r="Z127" s="21"/>
    </row>
    <row r="128" spans="1:26" ht="15" hidden="1" x14ac:dyDescent="0.3">
      <c r="A128" s="30"/>
      <c r="B128" s="30"/>
      <c r="C128" s="224"/>
      <c r="D128" s="225">
        <v>55</v>
      </c>
      <c r="E128" s="226">
        <v>1.4279999999999999</v>
      </c>
      <c r="F128" s="225"/>
      <c r="G128" s="233"/>
      <c r="H128" s="227"/>
      <c r="I128" s="227"/>
      <c r="J128" s="220"/>
      <c r="K128" s="220"/>
      <c r="L128" s="220"/>
      <c r="M128" s="182"/>
      <c r="N128" s="182"/>
      <c r="O128" s="182"/>
      <c r="P128" s="182"/>
      <c r="Q128" s="182"/>
      <c r="R128" s="182"/>
      <c r="S128" s="182"/>
      <c r="T128" s="221"/>
      <c r="U128" s="182"/>
      <c r="V128" s="23"/>
      <c r="W128" s="23"/>
      <c r="X128" s="23"/>
      <c r="Y128" s="23"/>
      <c r="Z128" s="21"/>
    </row>
    <row r="129" spans="1:26" ht="15" hidden="1" x14ac:dyDescent="0.3">
      <c r="A129" s="30"/>
      <c r="B129" s="30"/>
      <c r="C129" s="224"/>
      <c r="D129" s="225">
        <v>56</v>
      </c>
      <c r="E129" s="226">
        <v>1.482</v>
      </c>
      <c r="F129" s="225"/>
      <c r="G129" s="233"/>
      <c r="H129" s="227"/>
      <c r="I129" s="227"/>
      <c r="J129" s="220"/>
      <c r="K129" s="220"/>
      <c r="L129" s="220"/>
      <c r="M129" s="182"/>
      <c r="N129" s="182"/>
      <c r="O129" s="182"/>
      <c r="P129" s="182"/>
      <c r="Q129" s="182"/>
      <c r="R129" s="182"/>
      <c r="S129" s="182"/>
      <c r="T129" s="221"/>
      <c r="U129" s="182"/>
      <c r="V129" s="23"/>
      <c r="W129" s="23"/>
      <c r="X129" s="23"/>
      <c r="Y129" s="23"/>
      <c r="Z129" s="21"/>
    </row>
    <row r="130" spans="1:26" ht="15" hidden="1" x14ac:dyDescent="0.3">
      <c r="A130" s="30"/>
      <c r="B130" s="30"/>
      <c r="C130" s="224"/>
      <c r="D130" s="225">
        <v>57</v>
      </c>
      <c r="E130" s="226">
        <v>1.5389999999999999</v>
      </c>
      <c r="F130" s="225"/>
      <c r="G130" s="233"/>
      <c r="H130" s="227"/>
      <c r="I130" s="227"/>
      <c r="J130" s="220"/>
      <c r="K130" s="220"/>
      <c r="L130" s="220"/>
      <c r="M130" s="182"/>
      <c r="N130" s="182"/>
      <c r="O130" s="182"/>
      <c r="P130" s="182"/>
      <c r="Q130" s="182"/>
      <c r="R130" s="182"/>
      <c r="S130" s="182"/>
      <c r="T130" s="221"/>
      <c r="U130" s="182"/>
      <c r="V130" s="23"/>
      <c r="W130" s="23"/>
      <c r="X130" s="23"/>
      <c r="Y130" s="23"/>
      <c r="Z130" s="21"/>
    </row>
    <row r="131" spans="1:26" ht="15" hidden="1" x14ac:dyDescent="0.3">
      <c r="A131" s="30"/>
      <c r="B131" s="30"/>
      <c r="C131" s="224"/>
      <c r="D131" s="225">
        <v>58</v>
      </c>
      <c r="E131" s="226">
        <v>1.6</v>
      </c>
      <c r="F131" s="225"/>
      <c r="G131" s="233"/>
      <c r="H131" s="227"/>
      <c r="I131" s="227"/>
      <c r="J131" s="220"/>
      <c r="K131" s="220"/>
      <c r="L131" s="220"/>
      <c r="M131" s="182"/>
      <c r="N131" s="182"/>
      <c r="O131" s="182"/>
      <c r="P131" s="182"/>
      <c r="Q131" s="182"/>
      <c r="R131" s="182"/>
      <c r="S131" s="182"/>
      <c r="T131" s="221"/>
      <c r="U131" s="182"/>
      <c r="V131" s="23"/>
      <c r="W131" s="23"/>
      <c r="X131" s="23"/>
      <c r="Y131" s="23"/>
      <c r="Z131" s="21"/>
    </row>
    <row r="132" spans="1:26" ht="15" hidden="1" x14ac:dyDescent="0.3">
      <c r="A132" s="30"/>
      <c r="B132" s="30"/>
      <c r="C132" s="224"/>
      <c r="D132" s="225">
        <v>59</v>
      </c>
      <c r="E132" s="226">
        <v>1.6639999999999999</v>
      </c>
      <c r="F132" s="225"/>
      <c r="G132" s="233"/>
      <c r="H132" s="227"/>
      <c r="I132" s="227"/>
      <c r="J132" s="220"/>
      <c r="K132" s="220"/>
      <c r="L132" s="220"/>
      <c r="M132" s="182"/>
      <c r="N132" s="182"/>
      <c r="O132" s="182"/>
      <c r="P132" s="182"/>
      <c r="Q132" s="182"/>
      <c r="R132" s="182"/>
      <c r="S132" s="182"/>
      <c r="T132" s="221"/>
      <c r="U132" s="182"/>
      <c r="V132" s="23"/>
      <c r="W132" s="23"/>
      <c r="X132" s="23"/>
      <c r="Y132" s="23"/>
      <c r="Z132" s="21"/>
    </row>
    <row r="133" spans="1:26" ht="15" hidden="1" x14ac:dyDescent="0.3">
      <c r="A133" s="30"/>
      <c r="B133" s="30"/>
      <c r="C133" s="224"/>
      <c r="D133" s="225">
        <v>60</v>
      </c>
      <c r="E133" s="226">
        <v>1.732</v>
      </c>
      <c r="F133" s="225"/>
      <c r="G133" s="233"/>
      <c r="H133" s="227"/>
      <c r="I133" s="227"/>
      <c r="J133" s="220"/>
      <c r="K133" s="220"/>
      <c r="L133" s="220"/>
      <c r="M133" s="182"/>
      <c r="N133" s="182"/>
      <c r="O133" s="182"/>
      <c r="P133" s="182"/>
      <c r="Q133" s="182"/>
      <c r="R133" s="182"/>
      <c r="S133" s="182"/>
      <c r="T133" s="221"/>
      <c r="U133" s="182"/>
      <c r="V133" s="23"/>
      <c r="W133" s="23"/>
      <c r="X133" s="23"/>
      <c r="Y133" s="23"/>
      <c r="Z133" s="21"/>
    </row>
    <row r="134" spans="1:26" ht="15" hidden="1" x14ac:dyDescent="0.3">
      <c r="A134" s="30"/>
      <c r="B134" s="30"/>
      <c r="C134" s="224"/>
      <c r="D134" s="225">
        <v>61</v>
      </c>
      <c r="E134" s="226">
        <v>1.804</v>
      </c>
      <c r="F134" s="225"/>
      <c r="G134" s="233"/>
      <c r="H134" s="227"/>
      <c r="I134" s="227"/>
      <c r="J134" s="220"/>
      <c r="K134" s="220"/>
      <c r="L134" s="220"/>
      <c r="M134" s="182"/>
      <c r="N134" s="182"/>
      <c r="O134" s="182"/>
      <c r="P134" s="182"/>
      <c r="Q134" s="182"/>
      <c r="R134" s="182"/>
      <c r="S134" s="182"/>
      <c r="T134" s="221"/>
      <c r="U134" s="182"/>
      <c r="V134" s="23"/>
      <c r="W134" s="23"/>
      <c r="X134" s="23"/>
      <c r="Y134" s="23"/>
      <c r="Z134" s="21"/>
    </row>
    <row r="135" spans="1:26" ht="15" hidden="1" x14ac:dyDescent="0.3">
      <c r="A135" s="30"/>
      <c r="B135" s="30"/>
      <c r="C135" s="224"/>
      <c r="D135" s="225">
        <v>62</v>
      </c>
      <c r="E135" s="226">
        <v>1.88</v>
      </c>
      <c r="F135" s="225"/>
      <c r="G135" s="233"/>
      <c r="H135" s="227"/>
      <c r="I135" s="227"/>
      <c r="J135" s="220"/>
      <c r="K135" s="220"/>
      <c r="L135" s="220"/>
      <c r="M135" s="182"/>
      <c r="N135" s="182"/>
      <c r="O135" s="182"/>
      <c r="P135" s="182"/>
      <c r="Q135" s="182"/>
      <c r="R135" s="182"/>
      <c r="S135" s="182"/>
      <c r="T135" s="221"/>
      <c r="U135" s="182"/>
      <c r="V135" s="23"/>
      <c r="W135" s="23"/>
      <c r="X135" s="23"/>
      <c r="Y135" s="23"/>
      <c r="Z135" s="21"/>
    </row>
    <row r="136" spans="1:26" ht="15" hidden="1" x14ac:dyDescent="0.3">
      <c r="A136" s="30"/>
      <c r="B136" s="30"/>
      <c r="C136" s="224"/>
      <c r="D136" s="225">
        <v>63</v>
      </c>
      <c r="E136" s="226">
        <v>1.962</v>
      </c>
      <c r="F136" s="225"/>
      <c r="G136" s="233"/>
      <c r="H136" s="227"/>
      <c r="I136" s="227"/>
      <c r="J136" s="220"/>
      <c r="K136" s="220"/>
      <c r="L136" s="220"/>
      <c r="M136" s="182"/>
      <c r="N136" s="182"/>
      <c r="O136" s="182"/>
      <c r="P136" s="182"/>
      <c r="Q136" s="182"/>
      <c r="R136" s="182"/>
      <c r="S136" s="182"/>
      <c r="T136" s="221"/>
      <c r="U136" s="182"/>
      <c r="V136" s="23"/>
      <c r="W136" s="23"/>
      <c r="X136" s="23"/>
      <c r="Y136" s="23"/>
      <c r="Z136" s="21"/>
    </row>
    <row r="137" spans="1:26" ht="15" hidden="1" x14ac:dyDescent="0.3">
      <c r="A137" s="30"/>
      <c r="B137" s="30"/>
      <c r="C137" s="224"/>
      <c r="D137" s="225">
        <v>64</v>
      </c>
      <c r="E137" s="226">
        <v>2.0499999999999998</v>
      </c>
      <c r="F137" s="225"/>
      <c r="G137" s="233"/>
      <c r="H137" s="227"/>
      <c r="I137" s="227"/>
      <c r="J137" s="220"/>
      <c r="K137" s="220"/>
      <c r="L137" s="220"/>
      <c r="M137" s="182"/>
      <c r="N137" s="182"/>
      <c r="O137" s="182"/>
      <c r="P137" s="182"/>
      <c r="Q137" s="182"/>
      <c r="R137" s="182"/>
      <c r="S137" s="182"/>
      <c r="T137" s="221"/>
      <c r="U137" s="182"/>
      <c r="V137" s="23"/>
      <c r="W137" s="23"/>
      <c r="X137" s="23"/>
      <c r="Y137" s="23"/>
      <c r="Z137" s="21"/>
    </row>
    <row r="138" spans="1:26" ht="15" hidden="1" x14ac:dyDescent="0.3">
      <c r="A138" s="30"/>
      <c r="B138" s="30"/>
      <c r="C138" s="224"/>
      <c r="D138" s="225">
        <v>65</v>
      </c>
      <c r="E138" s="226">
        <v>2.1440000000000001</v>
      </c>
      <c r="F138" s="225"/>
      <c r="G138" s="233"/>
      <c r="H138" s="227"/>
      <c r="I138" s="227"/>
      <c r="J138" s="220"/>
      <c r="K138" s="220"/>
      <c r="L138" s="220"/>
      <c r="M138" s="182"/>
      <c r="N138" s="182"/>
      <c r="O138" s="182"/>
      <c r="P138" s="182"/>
      <c r="Q138" s="182"/>
      <c r="R138" s="182"/>
      <c r="S138" s="182"/>
      <c r="T138" s="221"/>
      <c r="U138" s="182"/>
      <c r="V138" s="23"/>
      <c r="W138" s="23"/>
      <c r="X138" s="23"/>
      <c r="Y138" s="23"/>
      <c r="Z138" s="21"/>
    </row>
    <row r="139" spans="1:26" ht="15" hidden="1" x14ac:dyDescent="0.3">
      <c r="A139" s="30"/>
      <c r="B139" s="30"/>
      <c r="C139" s="224"/>
      <c r="D139" s="225">
        <v>66</v>
      </c>
      <c r="E139" s="226">
        <v>2.246</v>
      </c>
      <c r="F139" s="225"/>
      <c r="G139" s="233"/>
      <c r="H139" s="227"/>
      <c r="I139" s="227"/>
      <c r="J139" s="220"/>
      <c r="K139" s="220"/>
      <c r="L139" s="220"/>
      <c r="M139" s="182"/>
      <c r="N139" s="182"/>
      <c r="O139" s="182"/>
      <c r="P139" s="182"/>
      <c r="Q139" s="182"/>
      <c r="R139" s="182"/>
      <c r="S139" s="182"/>
      <c r="T139" s="221"/>
      <c r="U139" s="182"/>
      <c r="V139" s="23"/>
      <c r="W139" s="23"/>
      <c r="X139" s="23"/>
      <c r="Y139" s="23"/>
      <c r="Z139" s="21"/>
    </row>
    <row r="140" spans="1:26" ht="15" hidden="1" x14ac:dyDescent="0.3">
      <c r="A140" s="30"/>
      <c r="B140" s="30"/>
      <c r="C140" s="224"/>
      <c r="D140" s="225">
        <v>67</v>
      </c>
      <c r="E140" s="226">
        <v>2.355</v>
      </c>
      <c r="F140" s="225"/>
      <c r="G140" s="233"/>
      <c r="H140" s="227"/>
      <c r="I140" s="227"/>
      <c r="J140" s="220"/>
      <c r="K140" s="220"/>
      <c r="L140" s="220"/>
      <c r="M140" s="182"/>
      <c r="N140" s="182"/>
      <c r="O140" s="182"/>
      <c r="P140" s="182"/>
      <c r="Q140" s="182"/>
      <c r="R140" s="182"/>
      <c r="S140" s="182"/>
      <c r="T140" s="221"/>
      <c r="U140" s="182"/>
      <c r="V140" s="23"/>
      <c r="W140" s="23"/>
      <c r="X140" s="23"/>
      <c r="Y140" s="23"/>
      <c r="Z140" s="21"/>
    </row>
    <row r="141" spans="1:26" ht="15" hidden="1" x14ac:dyDescent="0.3">
      <c r="A141" s="30"/>
      <c r="B141" s="30"/>
      <c r="C141" s="224"/>
      <c r="D141" s="225">
        <v>68</v>
      </c>
      <c r="E141" s="226">
        <v>2.4750000000000001</v>
      </c>
      <c r="F141" s="225"/>
      <c r="G141" s="233"/>
      <c r="H141" s="227"/>
      <c r="I141" s="227"/>
      <c r="J141" s="220"/>
      <c r="K141" s="220"/>
      <c r="L141" s="220"/>
      <c r="M141" s="182"/>
      <c r="N141" s="182"/>
      <c r="O141" s="182"/>
      <c r="P141" s="182"/>
      <c r="Q141" s="182"/>
      <c r="R141" s="182"/>
      <c r="S141" s="182"/>
      <c r="T141" s="221"/>
      <c r="U141" s="182"/>
      <c r="V141" s="23"/>
      <c r="W141" s="23"/>
      <c r="X141" s="23"/>
      <c r="Y141" s="23"/>
      <c r="Z141" s="21"/>
    </row>
    <row r="142" spans="1:26" ht="15" hidden="1" x14ac:dyDescent="0.3">
      <c r="A142" s="30"/>
      <c r="B142" s="30"/>
      <c r="C142" s="224"/>
      <c r="D142" s="225">
        <v>69</v>
      </c>
      <c r="E142" s="226">
        <v>2.605</v>
      </c>
      <c r="F142" s="225"/>
      <c r="G142" s="233"/>
      <c r="H142" s="227"/>
      <c r="I142" s="227"/>
      <c r="J142" s="220"/>
      <c r="K142" s="220"/>
      <c r="L142" s="220"/>
      <c r="M142" s="182"/>
      <c r="N142" s="182"/>
      <c r="O142" s="182"/>
      <c r="P142" s="182"/>
      <c r="Q142" s="182"/>
      <c r="R142" s="182"/>
      <c r="S142" s="182"/>
      <c r="T142" s="221"/>
      <c r="U142" s="182"/>
      <c r="V142" s="23"/>
      <c r="W142" s="23"/>
      <c r="X142" s="23"/>
      <c r="Y142" s="23"/>
      <c r="Z142" s="21"/>
    </row>
    <row r="143" spans="1:26" ht="15" hidden="1" x14ac:dyDescent="0.3">
      <c r="A143" s="30"/>
      <c r="B143" s="30"/>
      <c r="C143" s="224"/>
      <c r="D143" s="225">
        <v>70</v>
      </c>
      <c r="E143" s="226">
        <v>2.7469999999999999</v>
      </c>
      <c r="F143" s="225"/>
      <c r="G143" s="233"/>
      <c r="H143" s="227"/>
      <c r="I143" s="227"/>
      <c r="J143" s="220"/>
      <c r="K143" s="220"/>
      <c r="L143" s="220"/>
      <c r="M143" s="182"/>
      <c r="N143" s="182"/>
      <c r="O143" s="182"/>
      <c r="P143" s="182"/>
      <c r="Q143" s="182"/>
      <c r="R143" s="182"/>
      <c r="S143" s="182"/>
      <c r="T143" s="221"/>
      <c r="U143" s="182"/>
      <c r="V143" s="23"/>
      <c r="W143" s="23"/>
      <c r="X143" s="23"/>
      <c r="Y143" s="23"/>
      <c r="Z143" s="21"/>
    </row>
    <row r="144" spans="1:26" ht="15" hidden="1" x14ac:dyDescent="0.3">
      <c r="A144" s="30"/>
      <c r="B144" s="30"/>
      <c r="C144" s="224"/>
      <c r="D144" s="225">
        <v>71</v>
      </c>
      <c r="E144" s="226">
        <v>2.9039999999999999</v>
      </c>
      <c r="F144" s="225"/>
      <c r="G144" s="233"/>
      <c r="H144" s="227"/>
      <c r="I144" s="227"/>
      <c r="J144" s="220"/>
      <c r="K144" s="220"/>
      <c r="L144" s="220"/>
      <c r="M144" s="182"/>
      <c r="N144" s="182"/>
      <c r="O144" s="182"/>
      <c r="P144" s="182"/>
      <c r="Q144" s="182"/>
      <c r="R144" s="182"/>
      <c r="S144" s="182"/>
      <c r="T144" s="221"/>
      <c r="U144" s="182"/>
      <c r="V144" s="23"/>
      <c r="W144" s="23"/>
      <c r="X144" s="23"/>
      <c r="Y144" s="23"/>
      <c r="Z144" s="21"/>
    </row>
    <row r="145" spans="1:26" ht="15" hidden="1" x14ac:dyDescent="0.3">
      <c r="A145" s="30"/>
      <c r="B145" s="30"/>
      <c r="C145" s="224"/>
      <c r="D145" s="225">
        <v>72</v>
      </c>
      <c r="E145" s="226">
        <v>3.077</v>
      </c>
      <c r="F145" s="225"/>
      <c r="G145" s="233"/>
      <c r="H145" s="227"/>
      <c r="I145" s="227"/>
      <c r="J145" s="220"/>
      <c r="K145" s="220"/>
      <c r="L145" s="220"/>
      <c r="M145" s="182"/>
      <c r="N145" s="182"/>
      <c r="O145" s="182"/>
      <c r="P145" s="182"/>
      <c r="Q145" s="182"/>
      <c r="R145" s="182"/>
      <c r="S145" s="182"/>
      <c r="T145" s="221"/>
      <c r="U145" s="182"/>
      <c r="V145" s="23"/>
      <c r="W145" s="23"/>
      <c r="X145" s="23"/>
      <c r="Y145" s="23"/>
      <c r="Z145" s="21"/>
    </row>
    <row r="146" spans="1:26" ht="15" hidden="1" x14ac:dyDescent="0.3">
      <c r="A146" s="30"/>
      <c r="B146" s="30"/>
      <c r="C146" s="224"/>
      <c r="D146" s="225">
        <v>73</v>
      </c>
      <c r="E146" s="226">
        <v>3.27</v>
      </c>
      <c r="F146" s="225"/>
      <c r="G146" s="233"/>
      <c r="H146" s="227"/>
      <c r="I146" s="227"/>
      <c r="J146" s="220"/>
      <c r="K146" s="220"/>
      <c r="L146" s="220"/>
      <c r="M146" s="182"/>
      <c r="N146" s="182"/>
      <c r="O146" s="182"/>
      <c r="P146" s="182"/>
      <c r="Q146" s="182"/>
      <c r="R146" s="182"/>
      <c r="S146" s="182"/>
      <c r="T146" s="221"/>
      <c r="U146" s="182"/>
      <c r="V146" s="23"/>
      <c r="W146" s="23"/>
      <c r="X146" s="23"/>
      <c r="Y146" s="23"/>
      <c r="Z146" s="21"/>
    </row>
    <row r="147" spans="1:26" ht="15" hidden="1" x14ac:dyDescent="0.3">
      <c r="A147" s="30"/>
      <c r="B147" s="30"/>
      <c r="C147" s="224"/>
      <c r="D147" s="225">
        <v>74</v>
      </c>
      <c r="E147" s="226">
        <v>3.4870000000000001</v>
      </c>
      <c r="F147" s="225"/>
      <c r="G147" s="233"/>
      <c r="H147" s="227"/>
      <c r="I147" s="227"/>
      <c r="J147" s="220"/>
      <c r="K147" s="220"/>
      <c r="L147" s="220"/>
      <c r="M147" s="182"/>
      <c r="N147" s="182"/>
      <c r="O147" s="182"/>
      <c r="P147" s="182"/>
      <c r="Q147" s="182"/>
      <c r="R147" s="182"/>
      <c r="S147" s="182"/>
      <c r="T147" s="221"/>
      <c r="U147" s="182"/>
      <c r="V147" s="23"/>
      <c r="W147" s="23"/>
      <c r="X147" s="23"/>
      <c r="Y147" s="23"/>
      <c r="Z147" s="21"/>
    </row>
    <row r="148" spans="1:26" ht="15" hidden="1" x14ac:dyDescent="0.3">
      <c r="A148" s="30"/>
      <c r="B148" s="30"/>
      <c r="C148" s="224"/>
      <c r="D148" s="225">
        <v>75</v>
      </c>
      <c r="E148" s="226">
        <v>3.7320000000000002</v>
      </c>
      <c r="F148" s="225"/>
      <c r="G148" s="233"/>
      <c r="H148" s="227"/>
      <c r="I148" s="227"/>
      <c r="J148" s="220"/>
      <c r="K148" s="220"/>
      <c r="L148" s="220"/>
      <c r="M148" s="182"/>
      <c r="N148" s="182"/>
      <c r="O148" s="182"/>
      <c r="P148" s="182"/>
      <c r="Q148" s="182"/>
      <c r="R148" s="182"/>
      <c r="S148" s="182"/>
      <c r="T148" s="221"/>
      <c r="U148" s="182"/>
      <c r="V148" s="23"/>
      <c r="W148" s="23"/>
      <c r="X148" s="23"/>
      <c r="Y148" s="23"/>
      <c r="Z148" s="21"/>
    </row>
    <row r="149" spans="1:26" ht="15" hidden="1" x14ac:dyDescent="0.3">
      <c r="A149" s="30"/>
      <c r="B149" s="30"/>
      <c r="C149" s="224"/>
      <c r="D149" s="225">
        <v>76</v>
      </c>
      <c r="E149" s="226">
        <v>4.01</v>
      </c>
      <c r="F149" s="225"/>
      <c r="G149" s="233"/>
      <c r="H149" s="227"/>
      <c r="I149" s="227"/>
      <c r="J149" s="220"/>
      <c r="K149" s="220"/>
      <c r="L149" s="220"/>
      <c r="M149" s="182"/>
      <c r="N149" s="182"/>
      <c r="O149" s="182"/>
      <c r="P149" s="182"/>
      <c r="Q149" s="182"/>
      <c r="R149" s="182"/>
      <c r="S149" s="182"/>
      <c r="T149" s="221"/>
      <c r="U149" s="182"/>
      <c r="V149" s="23"/>
      <c r="W149" s="23"/>
      <c r="X149" s="23"/>
      <c r="Y149" s="23"/>
      <c r="Z149" s="21"/>
    </row>
    <row r="150" spans="1:26" ht="15" hidden="1" x14ac:dyDescent="0.3">
      <c r="A150" s="30"/>
      <c r="B150" s="30"/>
      <c r="C150" s="224"/>
      <c r="D150" s="225">
        <v>77</v>
      </c>
      <c r="E150" s="226">
        <v>4.3310000000000004</v>
      </c>
      <c r="F150" s="225"/>
      <c r="G150" s="233"/>
      <c r="H150" s="227"/>
      <c r="I150" s="227"/>
      <c r="J150" s="220"/>
      <c r="K150" s="220"/>
      <c r="L150" s="220"/>
      <c r="M150" s="182"/>
      <c r="N150" s="182"/>
      <c r="O150" s="182"/>
      <c r="P150" s="182"/>
      <c r="Q150" s="182"/>
      <c r="R150" s="182"/>
      <c r="S150" s="182"/>
      <c r="T150" s="221"/>
      <c r="U150" s="182"/>
      <c r="V150" s="23"/>
      <c r="W150" s="23"/>
      <c r="X150" s="23"/>
      <c r="Y150" s="23"/>
      <c r="Z150" s="21"/>
    </row>
    <row r="151" spans="1:26" ht="15" hidden="1" x14ac:dyDescent="0.3">
      <c r="A151" s="30"/>
      <c r="B151" s="30"/>
      <c r="C151" s="224"/>
      <c r="D151" s="225">
        <v>78</v>
      </c>
      <c r="E151" s="226">
        <v>4.7039999999999997</v>
      </c>
      <c r="F151" s="225"/>
      <c r="G151" s="233"/>
      <c r="H151" s="227"/>
      <c r="I151" s="227"/>
      <c r="J151" s="220"/>
      <c r="K151" s="220"/>
      <c r="L151" s="220"/>
      <c r="M151" s="182"/>
      <c r="N151" s="182"/>
      <c r="O151" s="182"/>
      <c r="P151" s="182"/>
      <c r="Q151" s="182"/>
      <c r="R151" s="182"/>
      <c r="S151" s="182"/>
      <c r="T151" s="221"/>
      <c r="U151" s="182"/>
      <c r="V151" s="23"/>
      <c r="W151" s="23"/>
      <c r="X151" s="23"/>
      <c r="Y151" s="23"/>
      <c r="Z151" s="21"/>
    </row>
    <row r="152" spans="1:26" ht="15" hidden="1" x14ac:dyDescent="0.3">
      <c r="A152" s="30"/>
      <c r="B152" s="30"/>
      <c r="C152" s="224"/>
      <c r="D152" s="225">
        <v>79</v>
      </c>
      <c r="E152" s="226">
        <v>5.1440000000000001</v>
      </c>
      <c r="F152" s="225"/>
      <c r="G152" s="233"/>
      <c r="H152" s="227"/>
      <c r="I152" s="227"/>
      <c r="J152" s="220"/>
      <c r="K152" s="220"/>
      <c r="L152" s="220"/>
      <c r="M152" s="182"/>
      <c r="N152" s="182"/>
      <c r="O152" s="182"/>
      <c r="P152" s="182"/>
      <c r="Q152" s="182"/>
      <c r="R152" s="182"/>
      <c r="S152" s="182"/>
      <c r="T152" s="221"/>
      <c r="U152" s="182"/>
      <c r="V152" s="23"/>
      <c r="W152" s="23"/>
      <c r="X152" s="23"/>
      <c r="Y152" s="23"/>
      <c r="Z152" s="21"/>
    </row>
    <row r="153" spans="1:26" ht="15" hidden="1" x14ac:dyDescent="0.3">
      <c r="A153" s="30"/>
      <c r="B153" s="30"/>
      <c r="C153" s="224"/>
      <c r="D153" s="225">
        <v>80</v>
      </c>
      <c r="E153" s="226">
        <v>5.6710000000000003</v>
      </c>
      <c r="F153" s="225"/>
      <c r="G153" s="233"/>
      <c r="H153" s="227"/>
      <c r="I153" s="227"/>
      <c r="J153" s="220"/>
      <c r="K153" s="220"/>
      <c r="L153" s="220"/>
      <c r="M153" s="182"/>
      <c r="N153" s="182"/>
      <c r="O153" s="182"/>
      <c r="P153" s="182"/>
      <c r="Q153" s="182"/>
      <c r="R153" s="182"/>
      <c r="S153" s="182"/>
      <c r="T153" s="221"/>
      <c r="U153" s="182"/>
      <c r="V153" s="23"/>
      <c r="W153" s="23"/>
      <c r="X153" s="23"/>
      <c r="Y153" s="23"/>
      <c r="Z153" s="21"/>
    </row>
    <row r="154" spans="1:26" ht="15" hidden="1" x14ac:dyDescent="0.3">
      <c r="A154" s="30"/>
      <c r="B154" s="30"/>
      <c r="C154" s="224"/>
      <c r="D154" s="225">
        <v>81</v>
      </c>
      <c r="E154" s="226">
        <v>6.3129999999999997</v>
      </c>
      <c r="F154" s="225"/>
      <c r="G154" s="233"/>
      <c r="H154" s="227"/>
      <c r="I154" s="227"/>
      <c r="J154" s="220"/>
      <c r="K154" s="220"/>
      <c r="L154" s="220"/>
      <c r="M154" s="182"/>
      <c r="N154" s="182"/>
      <c r="O154" s="182"/>
      <c r="P154" s="182"/>
      <c r="Q154" s="182"/>
      <c r="R154" s="182"/>
      <c r="S154" s="182"/>
      <c r="T154" s="221"/>
      <c r="U154" s="182"/>
      <c r="V154" s="23"/>
      <c r="W154" s="23"/>
      <c r="X154" s="23"/>
      <c r="Y154" s="23"/>
      <c r="Z154" s="21"/>
    </row>
    <row r="155" spans="1:26" ht="15" hidden="1" x14ac:dyDescent="0.3">
      <c r="A155" s="30"/>
      <c r="B155" s="30"/>
      <c r="C155" s="224"/>
      <c r="D155" s="225">
        <v>82</v>
      </c>
      <c r="E155" s="226">
        <v>7.1150000000000002</v>
      </c>
      <c r="F155" s="225"/>
      <c r="G155" s="233"/>
      <c r="H155" s="227"/>
      <c r="I155" s="227"/>
      <c r="J155" s="220"/>
      <c r="K155" s="220"/>
      <c r="L155" s="220"/>
      <c r="M155" s="182"/>
      <c r="N155" s="182"/>
      <c r="O155" s="182"/>
      <c r="P155" s="182"/>
      <c r="Q155" s="182"/>
      <c r="R155" s="182"/>
      <c r="S155" s="182"/>
      <c r="T155" s="221"/>
      <c r="U155" s="182"/>
      <c r="V155" s="23"/>
      <c r="W155" s="23"/>
      <c r="X155" s="23"/>
      <c r="Y155" s="23"/>
      <c r="Z155" s="21"/>
    </row>
    <row r="156" spans="1:26" ht="15" hidden="1" x14ac:dyDescent="0.3">
      <c r="A156" s="30"/>
      <c r="B156" s="30"/>
      <c r="C156" s="224"/>
      <c r="D156" s="225">
        <v>83</v>
      </c>
      <c r="E156" s="226">
        <v>8.1440000000000001</v>
      </c>
      <c r="F156" s="225"/>
      <c r="G156" s="233"/>
      <c r="H156" s="227"/>
      <c r="I156" s="227"/>
      <c r="J156" s="220"/>
      <c r="K156" s="220"/>
      <c r="L156" s="220"/>
      <c r="M156" s="182"/>
      <c r="N156" s="182"/>
      <c r="O156" s="182"/>
      <c r="P156" s="182"/>
      <c r="Q156" s="182"/>
      <c r="R156" s="182"/>
      <c r="S156" s="182"/>
      <c r="T156" s="221"/>
      <c r="U156" s="182"/>
      <c r="V156" s="23"/>
      <c r="W156" s="23"/>
      <c r="X156" s="23"/>
      <c r="Y156" s="23"/>
      <c r="Z156" s="21"/>
    </row>
    <row r="157" spans="1:26" ht="15" hidden="1" x14ac:dyDescent="0.3">
      <c r="A157" s="30"/>
      <c r="B157" s="30"/>
      <c r="C157" s="224"/>
      <c r="D157" s="225">
        <v>84</v>
      </c>
      <c r="E157" s="226">
        <v>9.5139999999999993</v>
      </c>
      <c r="F157" s="225"/>
      <c r="G157" s="233"/>
      <c r="H157" s="227"/>
      <c r="I157" s="227"/>
      <c r="J157" s="220"/>
      <c r="K157" s="220"/>
      <c r="L157" s="220"/>
      <c r="M157" s="182"/>
      <c r="N157" s="182"/>
      <c r="O157" s="182"/>
      <c r="P157" s="182"/>
      <c r="Q157" s="182"/>
      <c r="R157" s="182"/>
      <c r="S157" s="182"/>
      <c r="T157" s="221"/>
      <c r="U157" s="182"/>
      <c r="V157" s="23"/>
      <c r="W157" s="23"/>
      <c r="X157" s="23"/>
      <c r="Y157" s="23"/>
      <c r="Z157" s="21"/>
    </row>
    <row r="158" spans="1:26" ht="15" hidden="1" x14ac:dyDescent="0.3">
      <c r="A158" s="30"/>
      <c r="B158" s="30"/>
      <c r="C158" s="224"/>
      <c r="D158" s="225">
        <v>85</v>
      </c>
      <c r="E158" s="226">
        <v>11.43</v>
      </c>
      <c r="F158" s="225"/>
      <c r="G158" s="233"/>
      <c r="H158" s="227"/>
      <c r="I158" s="227"/>
      <c r="J158" s="220"/>
      <c r="K158" s="220"/>
      <c r="L158" s="220"/>
      <c r="M158" s="182"/>
      <c r="N158" s="182"/>
      <c r="O158" s="182"/>
      <c r="P158" s="182"/>
      <c r="Q158" s="182"/>
      <c r="R158" s="182"/>
      <c r="S158" s="182"/>
      <c r="T158" s="221"/>
      <c r="U158" s="182"/>
      <c r="V158" s="23"/>
      <c r="W158" s="23"/>
      <c r="X158" s="23"/>
      <c r="Y158" s="23"/>
      <c r="Z158" s="21"/>
    </row>
    <row r="159" spans="1:26" ht="15" hidden="1" x14ac:dyDescent="0.3">
      <c r="A159" s="30"/>
      <c r="B159" s="30"/>
      <c r="C159" s="224"/>
      <c r="D159" s="225">
        <v>86</v>
      </c>
      <c r="E159" s="226">
        <v>14.3</v>
      </c>
      <c r="F159" s="225"/>
      <c r="G159" s="233"/>
      <c r="H159" s="227"/>
      <c r="I159" s="227"/>
      <c r="J159" s="220"/>
      <c r="K159" s="220"/>
      <c r="L159" s="220"/>
      <c r="M159" s="182"/>
      <c r="N159" s="182"/>
      <c r="O159" s="182"/>
      <c r="P159" s="182"/>
      <c r="Q159" s="182"/>
      <c r="R159" s="182"/>
      <c r="S159" s="182"/>
      <c r="T159" s="221"/>
      <c r="U159" s="182"/>
      <c r="V159" s="23"/>
      <c r="W159" s="23"/>
      <c r="X159" s="23"/>
      <c r="Y159" s="23"/>
      <c r="Z159" s="21"/>
    </row>
    <row r="160" spans="1:26" ht="15" hidden="1" x14ac:dyDescent="0.3">
      <c r="A160" s="30"/>
      <c r="B160" s="30"/>
      <c r="C160" s="224"/>
      <c r="D160" s="225">
        <v>87</v>
      </c>
      <c r="E160" s="226">
        <v>19.081</v>
      </c>
      <c r="F160" s="225"/>
      <c r="G160" s="233"/>
      <c r="H160" s="227"/>
      <c r="I160" s="227"/>
      <c r="J160" s="220"/>
      <c r="K160" s="220"/>
      <c r="L160" s="220"/>
      <c r="M160" s="182"/>
      <c r="N160" s="182"/>
      <c r="O160" s="182"/>
      <c r="P160" s="182"/>
      <c r="Q160" s="182"/>
      <c r="R160" s="182"/>
      <c r="S160" s="182"/>
      <c r="T160" s="221"/>
      <c r="U160" s="182"/>
      <c r="V160" s="23"/>
      <c r="W160" s="23"/>
      <c r="X160" s="23"/>
      <c r="Y160" s="23"/>
      <c r="Z160" s="21"/>
    </row>
    <row r="161" spans="1:26" ht="15" hidden="1" x14ac:dyDescent="0.3">
      <c r="A161" s="30"/>
      <c r="B161" s="30"/>
      <c r="C161" s="224"/>
      <c r="D161" s="225">
        <v>88</v>
      </c>
      <c r="E161" s="226">
        <v>28.635999999999999</v>
      </c>
      <c r="F161" s="225"/>
      <c r="G161" s="233"/>
      <c r="H161" s="227"/>
      <c r="I161" s="227"/>
      <c r="J161" s="220"/>
      <c r="K161" s="220"/>
      <c r="L161" s="220"/>
      <c r="M161" s="182"/>
      <c r="N161" s="182"/>
      <c r="O161" s="182"/>
      <c r="P161" s="182"/>
      <c r="Q161" s="182"/>
      <c r="R161" s="182"/>
      <c r="S161" s="182"/>
      <c r="T161" s="221"/>
      <c r="U161" s="182"/>
      <c r="V161" s="23"/>
      <c r="W161" s="23"/>
      <c r="X161" s="23"/>
      <c r="Y161" s="23"/>
      <c r="Z161" s="21"/>
    </row>
    <row r="162" spans="1:26" ht="15" hidden="1" x14ac:dyDescent="0.3">
      <c r="A162" s="30"/>
      <c r="B162" s="30"/>
      <c r="C162" s="224"/>
      <c r="D162" s="225">
        <v>89</v>
      </c>
      <c r="E162" s="226">
        <v>57.29</v>
      </c>
      <c r="F162" s="225"/>
      <c r="G162" s="233"/>
      <c r="H162" s="227"/>
      <c r="I162" s="227"/>
      <c r="J162" s="220"/>
      <c r="K162" s="220"/>
      <c r="L162" s="220"/>
      <c r="M162" s="182"/>
      <c r="N162" s="182"/>
      <c r="O162" s="182"/>
      <c r="P162" s="182"/>
      <c r="Q162" s="182"/>
      <c r="R162" s="182"/>
      <c r="S162" s="182"/>
      <c r="T162" s="221"/>
      <c r="U162" s="182"/>
      <c r="V162" s="23"/>
      <c r="W162" s="23"/>
      <c r="X162" s="23"/>
      <c r="Y162" s="23"/>
      <c r="Z162" s="21"/>
    </row>
    <row r="163" spans="1:26" ht="15.6" hidden="1" thickBot="1" x14ac:dyDescent="0.35">
      <c r="A163" s="30"/>
      <c r="B163" s="30"/>
      <c r="C163" s="235"/>
      <c r="D163" s="236">
        <v>90</v>
      </c>
      <c r="E163" s="237">
        <v>0</v>
      </c>
      <c r="F163" s="236"/>
      <c r="G163" s="238"/>
      <c r="H163" s="239"/>
      <c r="I163" s="239"/>
      <c r="J163" s="240"/>
      <c r="K163" s="240"/>
      <c r="L163" s="220"/>
      <c r="M163" s="182"/>
      <c r="N163" s="182"/>
      <c r="O163" s="182"/>
      <c r="P163" s="182"/>
      <c r="Q163" s="182"/>
      <c r="R163" s="182"/>
      <c r="S163" s="182"/>
      <c r="T163" s="221"/>
      <c r="U163" s="182"/>
      <c r="V163" s="23"/>
      <c r="W163" s="23"/>
      <c r="X163" s="23"/>
      <c r="Y163" s="23"/>
      <c r="Z163" s="21"/>
    </row>
    <row r="164" spans="1:26" ht="15.6" thickTop="1" x14ac:dyDescent="0.3">
      <c r="A164" s="30"/>
      <c r="B164" s="30"/>
      <c r="C164" s="346" t="s">
        <v>593</v>
      </c>
      <c r="D164" s="347"/>
      <c r="E164" s="347"/>
      <c r="F164" s="347"/>
      <c r="G164" s="347"/>
      <c r="H164" s="347"/>
      <c r="I164" s="347"/>
      <c r="J164" s="347"/>
      <c r="K164" s="241"/>
      <c r="L164" s="220"/>
      <c r="M164" s="182"/>
      <c r="N164" s="182"/>
      <c r="O164" s="182"/>
      <c r="P164" s="182"/>
      <c r="Q164" s="182"/>
      <c r="R164" s="182"/>
      <c r="S164" s="182"/>
      <c r="T164" s="221"/>
      <c r="U164" s="182"/>
      <c r="V164" s="23"/>
      <c r="W164" s="23"/>
      <c r="X164" s="23"/>
      <c r="Y164" s="23"/>
      <c r="Z164" s="21"/>
    </row>
    <row r="165" spans="1:26" x14ac:dyDescent="0.3">
      <c r="A165" s="182"/>
      <c r="B165" s="182"/>
      <c r="C165" s="182"/>
      <c r="D165" s="182"/>
      <c r="E165" s="182"/>
      <c r="F165" s="182"/>
      <c r="G165" s="182"/>
      <c r="H165" s="182"/>
      <c r="I165" s="182"/>
      <c r="J165" s="182"/>
      <c r="K165" s="182"/>
      <c r="L165" s="182"/>
      <c r="M165" s="182"/>
      <c r="N165" s="182"/>
      <c r="O165" s="182"/>
      <c r="P165" s="182"/>
      <c r="Q165" s="182"/>
      <c r="R165" s="182"/>
      <c r="S165" s="182"/>
      <c r="T165" s="221"/>
      <c r="U165" s="182"/>
      <c r="V165" s="23"/>
      <c r="W165" s="23"/>
      <c r="X165" s="23"/>
      <c r="Y165" s="23"/>
      <c r="Z165" s="21"/>
    </row>
    <row r="166" spans="1:26" x14ac:dyDescent="0.3">
      <c r="A166" s="182"/>
      <c r="B166" s="182"/>
      <c r="C166" s="182"/>
      <c r="D166" s="182"/>
      <c r="E166" s="182"/>
      <c r="F166" s="182"/>
      <c r="G166" s="182"/>
      <c r="H166" s="182"/>
      <c r="I166" s="182"/>
      <c r="J166" s="182"/>
      <c r="K166" s="182"/>
      <c r="L166" s="182"/>
      <c r="M166" s="182"/>
      <c r="N166" s="182"/>
      <c r="O166" s="182"/>
      <c r="P166" s="182"/>
      <c r="Q166" s="182"/>
      <c r="R166" s="182"/>
      <c r="S166" s="182"/>
      <c r="T166" s="221"/>
      <c r="U166" s="182"/>
      <c r="V166" s="23"/>
      <c r="W166" s="23"/>
      <c r="X166" s="23"/>
      <c r="Y166" s="23"/>
      <c r="Z166" s="21"/>
    </row>
    <row r="167" spans="1:26" x14ac:dyDescent="0.3">
      <c r="A167" s="182"/>
      <c r="B167" s="182"/>
      <c r="C167" s="182"/>
      <c r="D167" s="182"/>
      <c r="E167" s="182"/>
      <c r="F167" s="182"/>
      <c r="G167" s="182"/>
      <c r="H167" s="182"/>
      <c r="I167" s="182"/>
      <c r="J167" s="182"/>
      <c r="K167" s="182"/>
      <c r="L167" s="182"/>
      <c r="M167" s="182"/>
      <c r="N167" s="182"/>
      <c r="O167" s="182"/>
      <c r="P167" s="182"/>
      <c r="Q167" s="182"/>
      <c r="R167" s="182"/>
      <c r="S167" s="182"/>
      <c r="T167" s="221"/>
      <c r="U167" s="182"/>
      <c r="V167" s="23"/>
      <c r="W167" s="23"/>
      <c r="X167" s="23"/>
      <c r="Y167" s="23"/>
      <c r="Z167" s="21"/>
    </row>
    <row r="168" spans="1:26" ht="15" thickBot="1" x14ac:dyDescent="0.35">
      <c r="A168" s="182"/>
      <c r="B168" s="182"/>
      <c r="C168" s="182"/>
      <c r="D168" s="182"/>
      <c r="E168" s="182"/>
      <c r="F168" s="182"/>
      <c r="G168" s="182"/>
      <c r="H168" s="182"/>
      <c r="I168" s="182"/>
      <c r="J168" s="182"/>
      <c r="K168" s="242"/>
      <c r="L168" s="242"/>
      <c r="M168" s="242"/>
      <c r="N168" s="242"/>
      <c r="O168" s="242"/>
      <c r="P168" s="242"/>
      <c r="Q168" s="242"/>
      <c r="R168" s="242"/>
      <c r="S168" s="243"/>
      <c r="T168" s="221"/>
      <c r="U168" s="182"/>
      <c r="V168" s="23"/>
      <c r="W168" s="23"/>
      <c r="X168" s="23"/>
      <c r="Y168" s="23"/>
      <c r="Z168" s="21"/>
    </row>
  </sheetData>
  <mergeCells count="35">
    <mergeCell ref="B71:J71"/>
    <mergeCell ref="B72:J72"/>
    <mergeCell ref="C164:J164"/>
    <mergeCell ref="H15:J15"/>
    <mergeCell ref="B56:J56"/>
    <mergeCell ref="C29:J29"/>
    <mergeCell ref="C31:F31"/>
    <mergeCell ref="F35:I35"/>
    <mergeCell ref="C37:J39"/>
    <mergeCell ref="L61:P61"/>
    <mergeCell ref="L62:P62"/>
    <mergeCell ref="C63:J67"/>
    <mergeCell ref="L63:P63"/>
    <mergeCell ref="L64:P64"/>
    <mergeCell ref="L65:P65"/>
    <mergeCell ref="L56:O56"/>
    <mergeCell ref="C59:J59"/>
    <mergeCell ref="H14:J14"/>
    <mergeCell ref="O14:Q14"/>
    <mergeCell ref="O15:Q15"/>
    <mergeCell ref="C21:J21"/>
    <mergeCell ref="C25:J25"/>
    <mergeCell ref="O13:Q13"/>
    <mergeCell ref="B1:J1"/>
    <mergeCell ref="L1:S1"/>
    <mergeCell ref="F2:G3"/>
    <mergeCell ref="K5:K6"/>
    <mergeCell ref="J6:J7"/>
    <mergeCell ref="C10:F10"/>
    <mergeCell ref="G10:J10"/>
    <mergeCell ref="C11:F11"/>
    <mergeCell ref="G11:J11"/>
    <mergeCell ref="J12:J13"/>
    <mergeCell ref="K12:K13"/>
    <mergeCell ref="B13:G13"/>
  </mergeCells>
  <dataValidations count="4">
    <dataValidation allowBlank="1" showInputMessage="1" showErrorMessage="1" prompt="Enter the angle from the position of the observer from the base of the object at MHW to the top of the object." sqref="E60" xr:uid="{2C7330A3-239A-4E38-8DF6-DD58148D8BB4}"/>
    <dataValidation allowBlank="1" showInputMessage="1" showErrorMessage="1" prompt="Enter the distance from the observer to the base of the object being measured." sqref="E20 E24 E28" xr:uid="{E83B1E7F-2695-4E78-9447-401FE1CB4803}"/>
    <dataValidation allowBlank="1" showInputMessage="1" showErrorMessage="1" prompt="Enter the length of the object in feet." sqref="D32 E58" xr:uid="{69115ABF-23B9-44CA-953E-801E1572911A}"/>
    <dataValidation allowBlank="1" showInputMessage="1" showErrorMessage="1" prompt="Enter the scale of the chart being used." sqref="D35" xr:uid="{96DF2108-BCAF-40AD-8614-72609597B846}"/>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A950-E333-4AA2-BA0C-A2E4CDC462DC}">
  <sheetPr codeName="Sheet1"/>
  <dimension ref="B1:BB90"/>
  <sheetViews>
    <sheetView topLeftCell="B1" workbookViewId="0">
      <selection activeCell="B58" sqref="B58"/>
    </sheetView>
  </sheetViews>
  <sheetFormatPr defaultRowHeight="14.4" x14ac:dyDescent="0.3"/>
  <cols>
    <col min="2" max="2" width="3.33203125" customWidth="1"/>
    <col min="3" max="3" width="56.5546875" customWidth="1"/>
    <col min="4" max="4" width="12.88671875" customWidth="1"/>
    <col min="7" max="7" width="3.33203125" customWidth="1"/>
    <col min="8" max="8" width="50" customWidth="1"/>
    <col min="9" max="9" width="12.88671875" customWidth="1"/>
    <col min="11" max="11" width="3.44140625" customWidth="1"/>
    <col min="12" max="12" width="45.88671875" customWidth="1"/>
    <col min="13" max="13" width="10.44140625" customWidth="1"/>
    <col min="15" max="15" width="3.44140625" customWidth="1"/>
    <col min="16" max="16" width="46.109375" customWidth="1"/>
    <col min="17" max="17" width="9.88671875" customWidth="1"/>
    <col min="19" max="19" width="3.44140625" customWidth="1"/>
    <col min="20" max="20" width="46.5546875" customWidth="1"/>
    <col min="21" max="21" width="10.109375" customWidth="1"/>
    <col min="23" max="23" width="3.33203125" customWidth="1"/>
    <col min="24" max="24" width="46" customWidth="1"/>
    <col min="25" max="25" width="10.109375" customWidth="1"/>
    <col min="26" max="26" width="16.5546875" customWidth="1"/>
    <col min="27" max="27" width="3.44140625" customWidth="1"/>
    <col min="28" max="28" width="50.5546875" customWidth="1"/>
    <col min="29" max="29" width="9.88671875" customWidth="1"/>
    <col min="31" max="31" width="3.33203125" customWidth="1"/>
    <col min="32" max="32" width="54.109375" customWidth="1"/>
    <col min="33" max="33" width="9.77734375" customWidth="1"/>
    <col min="35" max="35" width="3.44140625" customWidth="1"/>
    <col min="36" max="36" width="54.33203125" customWidth="1"/>
    <col min="37" max="37" width="9.88671875" customWidth="1"/>
    <col min="39" max="39" width="3.44140625" customWidth="1"/>
    <col min="40" max="40" width="41.6640625" customWidth="1"/>
    <col min="41" max="41" width="9.88671875" customWidth="1"/>
    <col min="43" max="43" width="3.33203125" customWidth="1"/>
    <col min="44" max="44" width="54.77734375" customWidth="1"/>
    <col min="45" max="45" width="10.109375" customWidth="1"/>
    <col min="47" max="47" width="3.44140625" customWidth="1"/>
    <col min="48" max="48" width="55.33203125" customWidth="1"/>
    <col min="49" max="49" width="10.109375" customWidth="1"/>
    <col min="51" max="51" width="3.5546875" customWidth="1"/>
    <col min="52" max="52" width="56.33203125" customWidth="1"/>
    <col min="53" max="53" width="10.109375" customWidth="1"/>
  </cols>
  <sheetData>
    <row r="1" spans="2:54" x14ac:dyDescent="0.3">
      <c r="C1">
        <f>COUNTA(C3:C500)</f>
        <v>88</v>
      </c>
      <c r="D1" s="258">
        <v>45354</v>
      </c>
      <c r="H1">
        <f>COUNTA(H3:H142)</f>
        <v>0</v>
      </c>
      <c r="I1" s="258">
        <v>46143</v>
      </c>
      <c r="L1">
        <f>COUNTA(L3:L142)</f>
        <v>0</v>
      </c>
      <c r="M1" s="258">
        <f>I1+15</f>
        <v>46158</v>
      </c>
      <c r="N1" t="s">
        <v>1261</v>
      </c>
      <c r="P1">
        <f>COUNTA(P3:P142)</f>
        <v>0</v>
      </c>
      <c r="Q1" s="258">
        <f>M1+15</f>
        <v>46173</v>
      </c>
      <c r="R1" t="s">
        <v>1261</v>
      </c>
      <c r="T1">
        <f>COUNTA(T3:T142)</f>
        <v>0</v>
      </c>
      <c r="U1" s="258">
        <f>Q1+15</f>
        <v>46188</v>
      </c>
      <c r="V1" t="s">
        <v>1261</v>
      </c>
      <c r="X1">
        <f>COUNTA(X3:X142)</f>
        <v>0</v>
      </c>
      <c r="Y1" s="258">
        <f>U1+15</f>
        <v>46203</v>
      </c>
      <c r="Z1" t="s">
        <v>1261</v>
      </c>
      <c r="AB1">
        <f>COUNTA(AB3:AB142)</f>
        <v>0</v>
      </c>
      <c r="AC1" s="258">
        <f>Y1+15</f>
        <v>46218</v>
      </c>
      <c r="AD1" t="s">
        <v>1261</v>
      </c>
      <c r="AF1">
        <f>COUNTA(AF3:AF142)</f>
        <v>0</v>
      </c>
      <c r="AG1" s="258">
        <f>AC1+15</f>
        <v>46233</v>
      </c>
      <c r="AH1" t="s">
        <v>1261</v>
      </c>
      <c r="AJ1">
        <f>COUNTA(AJ3:AJ142)</f>
        <v>0</v>
      </c>
      <c r="AK1" s="258">
        <f>AG1+15</f>
        <v>46248</v>
      </c>
      <c r="AL1" t="s">
        <v>1261</v>
      </c>
      <c r="AN1">
        <f>COUNTA(AN3:AN142)</f>
        <v>0</v>
      </c>
      <c r="AO1" s="258">
        <f>AK1+15</f>
        <v>46263</v>
      </c>
      <c r="AP1" t="s">
        <v>1261</v>
      </c>
      <c r="AR1">
        <f>COUNTA(AR3:AR142)</f>
        <v>0</v>
      </c>
      <c r="AS1" s="258">
        <f>AO1+15</f>
        <v>46278</v>
      </c>
      <c r="AT1" t="s">
        <v>1261</v>
      </c>
      <c r="AV1">
        <f>COUNTA(AV3:AV142)</f>
        <v>0</v>
      </c>
      <c r="AW1" s="258">
        <f>AS1+15</f>
        <v>46293</v>
      </c>
      <c r="AX1" t="s">
        <v>1261</v>
      </c>
      <c r="AZ1">
        <f>COUNTA(AZ3:AZ142)</f>
        <v>0</v>
      </c>
      <c r="BA1" s="258">
        <f>AW1+15</f>
        <v>46308</v>
      </c>
      <c r="BB1" t="s">
        <v>1261</v>
      </c>
    </row>
    <row r="2" spans="2:54" x14ac:dyDescent="0.3">
      <c r="B2" t="s">
        <v>680</v>
      </c>
      <c r="C2" t="s">
        <v>681</v>
      </c>
      <c r="D2" t="s">
        <v>682</v>
      </c>
      <c r="E2" t="s">
        <v>1261</v>
      </c>
      <c r="G2" t="s">
        <v>680</v>
      </c>
      <c r="H2" s="255" t="s">
        <v>681</v>
      </c>
      <c r="I2" t="s">
        <v>682</v>
      </c>
      <c r="J2" t="s">
        <v>1261</v>
      </c>
      <c r="K2" s="255" t="s">
        <v>680</v>
      </c>
      <c r="L2" t="s">
        <v>681</v>
      </c>
      <c r="M2" t="s">
        <v>682</v>
      </c>
      <c r="O2" s="255" t="s">
        <v>680</v>
      </c>
      <c r="P2" t="s">
        <v>681</v>
      </c>
      <c r="Q2" t="s">
        <v>682</v>
      </c>
      <c r="S2" s="255" t="s">
        <v>680</v>
      </c>
      <c r="T2" t="s">
        <v>681</v>
      </c>
      <c r="U2" t="s">
        <v>682</v>
      </c>
      <c r="W2" s="255" t="s">
        <v>680</v>
      </c>
      <c r="X2" t="s">
        <v>681</v>
      </c>
      <c r="Y2" t="s">
        <v>682</v>
      </c>
      <c r="AA2" s="255" t="s">
        <v>680</v>
      </c>
      <c r="AB2" t="s">
        <v>681</v>
      </c>
      <c r="AC2" t="s">
        <v>682</v>
      </c>
      <c r="AE2" s="255" t="s">
        <v>680</v>
      </c>
      <c r="AF2" t="s">
        <v>681</v>
      </c>
      <c r="AG2" t="s">
        <v>682</v>
      </c>
      <c r="AI2" s="255" t="s">
        <v>680</v>
      </c>
      <c r="AJ2" t="s">
        <v>681</v>
      </c>
      <c r="AK2" t="s">
        <v>682</v>
      </c>
      <c r="AM2" s="255" t="s">
        <v>680</v>
      </c>
      <c r="AN2" t="s">
        <v>681</v>
      </c>
      <c r="AO2" t="s">
        <v>682</v>
      </c>
      <c r="AQ2" s="255" t="s">
        <v>680</v>
      </c>
      <c r="AR2" t="s">
        <v>681</v>
      </c>
      <c r="AS2" t="s">
        <v>682</v>
      </c>
      <c r="AU2" s="255" t="s">
        <v>680</v>
      </c>
      <c r="AV2" t="s">
        <v>681</v>
      </c>
      <c r="AW2" t="s">
        <v>682</v>
      </c>
      <c r="AY2" s="255" t="s">
        <v>680</v>
      </c>
      <c r="AZ2" t="s">
        <v>681</v>
      </c>
      <c r="BA2" t="s">
        <v>682</v>
      </c>
    </row>
    <row r="3" spans="2:54" x14ac:dyDescent="0.3">
      <c r="B3" s="245">
        <v>1</v>
      </c>
      <c r="C3" s="245" t="s">
        <v>1359</v>
      </c>
      <c r="D3" s="246" t="s">
        <v>801</v>
      </c>
    </row>
    <row r="4" spans="2:54" x14ac:dyDescent="0.3">
      <c r="B4" s="245">
        <v>2</v>
      </c>
      <c r="C4" s="245" t="s">
        <v>1360</v>
      </c>
      <c r="D4" s="246" t="s">
        <v>801</v>
      </c>
    </row>
    <row r="5" spans="2:54" x14ac:dyDescent="0.3">
      <c r="B5" s="245">
        <v>3</v>
      </c>
      <c r="C5" s="245" t="s">
        <v>1361</v>
      </c>
      <c r="D5" s="246" t="s">
        <v>801</v>
      </c>
    </row>
    <row r="6" spans="2:54" x14ac:dyDescent="0.3">
      <c r="B6" s="245">
        <v>4</v>
      </c>
      <c r="C6" s="245" t="s">
        <v>1362</v>
      </c>
      <c r="D6" s="246" t="s">
        <v>801</v>
      </c>
    </row>
    <row r="7" spans="2:54" x14ac:dyDescent="0.3">
      <c r="B7" s="245">
        <v>5</v>
      </c>
      <c r="C7" s="245" t="s">
        <v>1363</v>
      </c>
      <c r="D7" s="246" t="s">
        <v>801</v>
      </c>
    </row>
    <row r="8" spans="2:54" x14ac:dyDescent="0.3">
      <c r="B8" s="245">
        <v>6</v>
      </c>
      <c r="C8" s="245" t="s">
        <v>1364</v>
      </c>
      <c r="D8" s="246" t="s">
        <v>801</v>
      </c>
    </row>
    <row r="9" spans="2:54" x14ac:dyDescent="0.3">
      <c r="B9" s="245">
        <v>7</v>
      </c>
      <c r="C9" s="245" t="s">
        <v>1365</v>
      </c>
      <c r="D9" s="246" t="s">
        <v>801</v>
      </c>
    </row>
    <row r="10" spans="2:54" x14ac:dyDescent="0.3">
      <c r="B10" s="245">
        <v>8</v>
      </c>
      <c r="C10" s="245" t="s">
        <v>1366</v>
      </c>
      <c r="D10" s="246" t="s">
        <v>801</v>
      </c>
    </row>
    <row r="11" spans="2:54" x14ac:dyDescent="0.3">
      <c r="B11" s="245">
        <v>9</v>
      </c>
      <c r="C11" s="245" t="s">
        <v>1367</v>
      </c>
      <c r="D11" s="246" t="s">
        <v>801</v>
      </c>
    </row>
    <row r="12" spans="2:54" x14ac:dyDescent="0.3">
      <c r="B12" s="245">
        <v>10</v>
      </c>
      <c r="C12" s="245" t="s">
        <v>1368</v>
      </c>
      <c r="D12" s="246" t="s">
        <v>801</v>
      </c>
    </row>
    <row r="13" spans="2:54" x14ac:dyDescent="0.3">
      <c r="B13" s="245">
        <v>11</v>
      </c>
      <c r="C13" s="245" t="s">
        <v>1369</v>
      </c>
      <c r="D13" s="246" t="s">
        <v>801</v>
      </c>
    </row>
    <row r="14" spans="2:54" x14ac:dyDescent="0.3">
      <c r="B14" s="245">
        <v>12</v>
      </c>
      <c r="C14" s="245" t="s">
        <v>1370</v>
      </c>
      <c r="D14" s="246" t="s">
        <v>801</v>
      </c>
    </row>
    <row r="15" spans="2:54" x14ac:dyDescent="0.3">
      <c r="B15" s="245">
        <v>13</v>
      </c>
      <c r="C15" s="245" t="s">
        <v>1371</v>
      </c>
      <c r="D15" s="246" t="s">
        <v>801</v>
      </c>
    </row>
    <row r="16" spans="2:54" x14ac:dyDescent="0.3">
      <c r="B16" s="245">
        <v>14</v>
      </c>
      <c r="C16" s="245" t="s">
        <v>1372</v>
      </c>
      <c r="D16" s="246" t="s">
        <v>801</v>
      </c>
    </row>
    <row r="17" spans="2:4" x14ac:dyDescent="0.3">
      <c r="B17" s="245">
        <v>15</v>
      </c>
      <c r="C17" s="245" t="s">
        <v>1373</v>
      </c>
      <c r="D17" s="246" t="s">
        <v>801</v>
      </c>
    </row>
    <row r="18" spans="2:4" x14ac:dyDescent="0.3">
      <c r="B18" s="245">
        <v>16</v>
      </c>
      <c r="C18" s="245" t="s">
        <v>1374</v>
      </c>
      <c r="D18" s="246" t="s">
        <v>801</v>
      </c>
    </row>
    <row r="19" spans="2:4" x14ac:dyDescent="0.3">
      <c r="B19" s="245">
        <v>17</v>
      </c>
      <c r="C19" s="245" t="s">
        <v>1375</v>
      </c>
      <c r="D19" s="246" t="s">
        <v>801</v>
      </c>
    </row>
    <row r="20" spans="2:4" x14ac:dyDescent="0.3">
      <c r="B20" s="245">
        <v>18</v>
      </c>
      <c r="C20" s="245" t="s">
        <v>1376</v>
      </c>
      <c r="D20" s="246" t="s">
        <v>801</v>
      </c>
    </row>
    <row r="21" spans="2:4" x14ac:dyDescent="0.3">
      <c r="B21" s="245">
        <v>19</v>
      </c>
      <c r="C21" s="245" t="s">
        <v>1377</v>
      </c>
      <c r="D21" s="246" t="s">
        <v>801</v>
      </c>
    </row>
    <row r="22" spans="2:4" x14ac:dyDescent="0.3">
      <c r="B22" s="245">
        <v>20</v>
      </c>
      <c r="C22" s="245" t="s">
        <v>1378</v>
      </c>
      <c r="D22" s="246" t="s">
        <v>801</v>
      </c>
    </row>
    <row r="23" spans="2:4" x14ac:dyDescent="0.3">
      <c r="B23" s="245">
        <v>21</v>
      </c>
      <c r="C23" s="245" t="s">
        <v>1379</v>
      </c>
      <c r="D23" s="246" t="s">
        <v>827</v>
      </c>
    </row>
    <row r="24" spans="2:4" x14ac:dyDescent="0.3">
      <c r="B24" s="245">
        <v>22</v>
      </c>
      <c r="C24" s="245" t="s">
        <v>1380</v>
      </c>
      <c r="D24" s="246" t="s">
        <v>827</v>
      </c>
    </row>
    <row r="25" spans="2:4" x14ac:dyDescent="0.3">
      <c r="B25" s="245">
        <v>23</v>
      </c>
      <c r="C25" s="245" t="s">
        <v>1381</v>
      </c>
      <c r="D25" s="246" t="s">
        <v>827</v>
      </c>
    </row>
    <row r="26" spans="2:4" x14ac:dyDescent="0.3">
      <c r="B26" s="245">
        <v>24</v>
      </c>
      <c r="C26" s="245" t="s">
        <v>1382</v>
      </c>
      <c r="D26" s="246" t="s">
        <v>827</v>
      </c>
    </row>
    <row r="27" spans="2:4" x14ac:dyDescent="0.3">
      <c r="B27" s="245">
        <v>25</v>
      </c>
      <c r="C27" s="245" t="s">
        <v>1383</v>
      </c>
      <c r="D27" s="246" t="s">
        <v>751</v>
      </c>
    </row>
    <row r="28" spans="2:4" x14ac:dyDescent="0.3">
      <c r="B28" s="245">
        <v>26</v>
      </c>
      <c r="C28" s="245" t="s">
        <v>1384</v>
      </c>
      <c r="D28" s="246" t="s">
        <v>751</v>
      </c>
    </row>
    <row r="29" spans="2:4" x14ac:dyDescent="0.3">
      <c r="B29" s="245">
        <v>27</v>
      </c>
      <c r="C29" s="245" t="s">
        <v>1385</v>
      </c>
      <c r="D29" s="246" t="s">
        <v>751</v>
      </c>
    </row>
    <row r="30" spans="2:4" x14ac:dyDescent="0.3">
      <c r="B30" s="245">
        <v>28</v>
      </c>
      <c r="C30" s="245" t="s">
        <v>1386</v>
      </c>
      <c r="D30" s="246" t="s">
        <v>751</v>
      </c>
    </row>
    <row r="31" spans="2:4" x14ac:dyDescent="0.3">
      <c r="B31" s="245">
        <v>29</v>
      </c>
      <c r="C31" s="245" t="s">
        <v>1387</v>
      </c>
      <c r="D31" s="246" t="s">
        <v>751</v>
      </c>
    </row>
    <row r="32" spans="2:4" x14ac:dyDescent="0.3">
      <c r="B32" s="245">
        <v>30</v>
      </c>
      <c r="C32" s="245" t="s">
        <v>1388</v>
      </c>
      <c r="D32" s="246" t="s">
        <v>751</v>
      </c>
    </row>
    <row r="33" spans="2:4" x14ac:dyDescent="0.3">
      <c r="B33" s="245">
        <v>31</v>
      </c>
      <c r="C33" s="245" t="s">
        <v>1389</v>
      </c>
      <c r="D33" s="246" t="s">
        <v>764</v>
      </c>
    </row>
    <row r="34" spans="2:4" x14ac:dyDescent="0.3">
      <c r="B34" s="245">
        <v>32</v>
      </c>
      <c r="C34" s="245" t="s">
        <v>1390</v>
      </c>
      <c r="D34" s="246" t="s">
        <v>764</v>
      </c>
    </row>
    <row r="35" spans="2:4" x14ac:dyDescent="0.3">
      <c r="B35" s="245">
        <v>33</v>
      </c>
      <c r="C35" s="245" t="s">
        <v>1391</v>
      </c>
      <c r="D35" s="246" t="s">
        <v>764</v>
      </c>
    </row>
    <row r="36" spans="2:4" x14ac:dyDescent="0.3">
      <c r="B36" s="245">
        <v>34</v>
      </c>
      <c r="C36" s="245" t="s">
        <v>1392</v>
      </c>
      <c r="D36" s="246" t="s">
        <v>764</v>
      </c>
    </row>
    <row r="37" spans="2:4" x14ac:dyDescent="0.3">
      <c r="B37" s="245">
        <v>35</v>
      </c>
      <c r="C37" s="245" t="s">
        <v>1393</v>
      </c>
      <c r="D37" s="246" t="s">
        <v>764</v>
      </c>
    </row>
    <row r="38" spans="2:4" x14ac:dyDescent="0.3">
      <c r="B38" s="245">
        <v>36</v>
      </c>
      <c r="C38" s="245" t="s">
        <v>1394</v>
      </c>
      <c r="D38" s="246" t="s">
        <v>764</v>
      </c>
    </row>
    <row r="39" spans="2:4" x14ac:dyDescent="0.3">
      <c r="B39" s="245">
        <v>37</v>
      </c>
      <c r="C39" s="245" t="s">
        <v>1395</v>
      </c>
      <c r="D39" s="246" t="s">
        <v>764</v>
      </c>
    </row>
    <row r="40" spans="2:4" x14ac:dyDescent="0.3">
      <c r="B40" s="245">
        <v>38</v>
      </c>
      <c r="C40" s="245" t="s">
        <v>1396</v>
      </c>
      <c r="D40" s="246" t="s">
        <v>764</v>
      </c>
    </row>
    <row r="41" spans="2:4" x14ac:dyDescent="0.3">
      <c r="B41" s="245">
        <v>39</v>
      </c>
      <c r="C41" s="245" t="s">
        <v>1397</v>
      </c>
      <c r="D41" s="246" t="s">
        <v>764</v>
      </c>
    </row>
    <row r="42" spans="2:4" x14ac:dyDescent="0.3">
      <c r="B42" s="245">
        <v>40</v>
      </c>
      <c r="C42" s="245" t="s">
        <v>1398</v>
      </c>
      <c r="D42" s="246" t="s">
        <v>764</v>
      </c>
    </row>
    <row r="43" spans="2:4" x14ac:dyDescent="0.3">
      <c r="B43" s="245">
        <v>41</v>
      </c>
      <c r="C43" s="245" t="s">
        <v>1399</v>
      </c>
      <c r="D43" s="246" t="s">
        <v>764</v>
      </c>
    </row>
    <row r="44" spans="2:4" x14ac:dyDescent="0.3">
      <c r="B44" s="245">
        <v>42</v>
      </c>
      <c r="C44" s="245" t="s">
        <v>1400</v>
      </c>
      <c r="D44" s="246" t="s">
        <v>764</v>
      </c>
    </row>
    <row r="45" spans="2:4" x14ac:dyDescent="0.3">
      <c r="B45" s="245">
        <v>43</v>
      </c>
      <c r="C45" s="245" t="s">
        <v>1401</v>
      </c>
      <c r="D45" s="246" t="s">
        <v>764</v>
      </c>
    </row>
    <row r="46" spans="2:4" x14ac:dyDescent="0.3">
      <c r="B46" s="245">
        <v>44</v>
      </c>
      <c r="C46" s="245" t="s">
        <v>1402</v>
      </c>
      <c r="D46" s="246" t="s">
        <v>764</v>
      </c>
    </row>
    <row r="47" spans="2:4" x14ac:dyDescent="0.3">
      <c r="B47" s="245">
        <v>45</v>
      </c>
      <c r="C47" s="245" t="s">
        <v>1403</v>
      </c>
      <c r="D47" s="246" t="s">
        <v>741</v>
      </c>
    </row>
    <row r="48" spans="2:4" x14ac:dyDescent="0.3">
      <c r="B48" s="245">
        <v>46</v>
      </c>
      <c r="C48" s="245" t="s">
        <v>1404</v>
      </c>
      <c r="D48" s="246" t="s">
        <v>741</v>
      </c>
    </row>
    <row r="49" spans="2:4" x14ac:dyDescent="0.3">
      <c r="B49" s="245">
        <v>47</v>
      </c>
      <c r="C49" s="245" t="s">
        <v>1405</v>
      </c>
      <c r="D49" s="246" t="s">
        <v>741</v>
      </c>
    </row>
    <row r="50" spans="2:4" x14ac:dyDescent="0.3">
      <c r="B50" s="245">
        <v>48</v>
      </c>
      <c r="C50" s="245" t="s">
        <v>1406</v>
      </c>
      <c r="D50" s="246" t="s">
        <v>741</v>
      </c>
    </row>
    <row r="51" spans="2:4" x14ac:dyDescent="0.3">
      <c r="B51" s="245">
        <v>49</v>
      </c>
      <c r="C51" s="245" t="s">
        <v>1407</v>
      </c>
      <c r="D51" s="246" t="s">
        <v>741</v>
      </c>
    </row>
    <row r="52" spans="2:4" x14ac:dyDescent="0.3">
      <c r="B52" s="245">
        <v>50</v>
      </c>
      <c r="C52" s="245" t="s">
        <v>1408</v>
      </c>
      <c r="D52" s="246" t="s">
        <v>741</v>
      </c>
    </row>
    <row r="53" spans="2:4" x14ac:dyDescent="0.3">
      <c r="B53" s="245">
        <v>51</v>
      </c>
      <c r="C53" s="245" t="s">
        <v>1409</v>
      </c>
      <c r="D53" s="246" t="s">
        <v>741</v>
      </c>
    </row>
    <row r="54" spans="2:4" x14ac:dyDescent="0.3">
      <c r="B54" s="245">
        <v>52</v>
      </c>
      <c r="C54" s="245" t="s">
        <v>1410</v>
      </c>
      <c r="D54" s="246" t="s">
        <v>741</v>
      </c>
    </row>
    <row r="55" spans="2:4" x14ac:dyDescent="0.3">
      <c r="B55" s="245">
        <v>53</v>
      </c>
      <c r="C55" s="245" t="s">
        <v>1411</v>
      </c>
      <c r="D55" s="246" t="s">
        <v>741</v>
      </c>
    </row>
    <row r="56" spans="2:4" x14ac:dyDescent="0.3">
      <c r="B56" s="245">
        <v>54</v>
      </c>
      <c r="C56" s="245" t="s">
        <v>1412</v>
      </c>
      <c r="D56" s="246" t="s">
        <v>741</v>
      </c>
    </row>
    <row r="57" spans="2:4" x14ac:dyDescent="0.3">
      <c r="B57" s="245">
        <v>55</v>
      </c>
      <c r="C57" s="245" t="s">
        <v>1413</v>
      </c>
      <c r="D57" s="246" t="s">
        <v>741</v>
      </c>
    </row>
    <row r="58" spans="2:4" x14ac:dyDescent="0.3">
      <c r="B58" s="245">
        <v>56</v>
      </c>
      <c r="C58" s="245" t="s">
        <v>1414</v>
      </c>
      <c r="D58" s="246" t="s">
        <v>741</v>
      </c>
    </row>
    <row r="59" spans="2:4" x14ac:dyDescent="0.3">
      <c r="B59" s="245">
        <v>57</v>
      </c>
      <c r="C59" s="245" t="s">
        <v>1415</v>
      </c>
      <c r="D59" s="246" t="s">
        <v>741</v>
      </c>
    </row>
    <row r="60" spans="2:4" x14ac:dyDescent="0.3">
      <c r="B60" s="245">
        <v>58</v>
      </c>
      <c r="C60" s="245" t="s">
        <v>1416</v>
      </c>
      <c r="D60" s="246" t="s">
        <v>741</v>
      </c>
    </row>
    <row r="61" spans="2:4" x14ac:dyDescent="0.3">
      <c r="B61" s="245">
        <v>59</v>
      </c>
      <c r="C61" s="245" t="s">
        <v>1417</v>
      </c>
      <c r="D61" s="246" t="s">
        <v>741</v>
      </c>
    </row>
    <row r="62" spans="2:4" x14ac:dyDescent="0.3">
      <c r="B62" s="245">
        <v>60</v>
      </c>
      <c r="C62" s="245" t="s">
        <v>1418</v>
      </c>
      <c r="D62" s="246" t="s">
        <v>741</v>
      </c>
    </row>
    <row r="63" spans="2:4" x14ac:dyDescent="0.3">
      <c r="B63" s="245">
        <v>61</v>
      </c>
      <c r="C63" s="245" t="s">
        <v>1419</v>
      </c>
      <c r="D63" s="246" t="s">
        <v>741</v>
      </c>
    </row>
    <row r="64" spans="2:4" x14ac:dyDescent="0.3">
      <c r="B64" s="245">
        <v>62</v>
      </c>
      <c r="C64" s="245" t="s">
        <v>1420</v>
      </c>
      <c r="D64" s="246" t="s">
        <v>741</v>
      </c>
    </row>
    <row r="65" spans="2:5" x14ac:dyDescent="0.3">
      <c r="B65" s="245">
        <v>63</v>
      </c>
      <c r="C65" s="245" t="s">
        <v>1421</v>
      </c>
      <c r="D65" s="246" t="s">
        <v>1060</v>
      </c>
      <c r="E65" t="s">
        <v>1447</v>
      </c>
    </row>
    <row r="66" spans="2:5" x14ac:dyDescent="0.3">
      <c r="B66" s="245">
        <v>64</v>
      </c>
      <c r="C66" s="245" t="s">
        <v>1422</v>
      </c>
      <c r="D66" s="246" t="s">
        <v>1060</v>
      </c>
      <c r="E66" t="s">
        <v>1447</v>
      </c>
    </row>
    <row r="67" spans="2:5" x14ac:dyDescent="0.3">
      <c r="B67" s="245">
        <v>65</v>
      </c>
      <c r="C67" s="245" t="s">
        <v>1423</v>
      </c>
      <c r="D67" s="246" t="s">
        <v>1060</v>
      </c>
      <c r="E67" t="s">
        <v>1447</v>
      </c>
    </row>
    <row r="68" spans="2:5" x14ac:dyDescent="0.3">
      <c r="B68" s="245">
        <v>66</v>
      </c>
      <c r="C68" s="245" t="s">
        <v>1424</v>
      </c>
      <c r="D68" s="246" t="s">
        <v>1060</v>
      </c>
      <c r="E68" t="s">
        <v>1447</v>
      </c>
    </row>
    <row r="69" spans="2:5" x14ac:dyDescent="0.3">
      <c r="B69" s="245">
        <v>67</v>
      </c>
      <c r="C69" s="245" t="s">
        <v>1425</v>
      </c>
      <c r="D69" s="246" t="s">
        <v>1060</v>
      </c>
      <c r="E69" t="s">
        <v>1447</v>
      </c>
    </row>
    <row r="70" spans="2:5" x14ac:dyDescent="0.3">
      <c r="B70" s="245">
        <v>68</v>
      </c>
      <c r="C70" s="245" t="s">
        <v>1426</v>
      </c>
      <c r="D70" s="246" t="s">
        <v>1060</v>
      </c>
      <c r="E70" t="s">
        <v>1447</v>
      </c>
    </row>
    <row r="71" spans="2:5" x14ac:dyDescent="0.3">
      <c r="B71" s="245">
        <v>69</v>
      </c>
      <c r="C71" s="245" t="s">
        <v>1427</v>
      </c>
      <c r="D71" s="246" t="s">
        <v>1060</v>
      </c>
      <c r="E71" t="s">
        <v>1447</v>
      </c>
    </row>
    <row r="72" spans="2:5" x14ac:dyDescent="0.3">
      <c r="B72" s="245">
        <v>70</v>
      </c>
      <c r="C72" s="245" t="s">
        <v>1428</v>
      </c>
      <c r="D72" s="246" t="s">
        <v>1060</v>
      </c>
      <c r="E72" t="s">
        <v>1447</v>
      </c>
    </row>
    <row r="73" spans="2:5" x14ac:dyDescent="0.3">
      <c r="B73" s="245">
        <v>71</v>
      </c>
      <c r="C73" s="245" t="s">
        <v>1429</v>
      </c>
      <c r="D73" s="245" t="s">
        <v>1060</v>
      </c>
    </row>
    <row r="74" spans="2:5" x14ac:dyDescent="0.3">
      <c r="B74" s="245">
        <v>72</v>
      </c>
      <c r="C74" s="245" t="s">
        <v>1430</v>
      </c>
      <c r="D74" s="245" t="s">
        <v>1060</v>
      </c>
    </row>
    <row r="75" spans="2:5" x14ac:dyDescent="0.3">
      <c r="B75" s="245">
        <v>73</v>
      </c>
      <c r="C75" s="245" t="s">
        <v>1431</v>
      </c>
      <c r="D75" s="245" t="s">
        <v>798</v>
      </c>
    </row>
    <row r="76" spans="2:5" x14ac:dyDescent="0.3">
      <c r="B76" s="245">
        <v>74</v>
      </c>
      <c r="C76" s="245" t="s">
        <v>1432</v>
      </c>
      <c r="D76" s="245" t="s">
        <v>798</v>
      </c>
    </row>
    <row r="77" spans="2:5" x14ac:dyDescent="0.3">
      <c r="B77" s="245">
        <v>75</v>
      </c>
      <c r="C77" s="245" t="s">
        <v>1433</v>
      </c>
      <c r="D77" s="245" t="s">
        <v>798</v>
      </c>
    </row>
    <row r="78" spans="2:5" x14ac:dyDescent="0.3">
      <c r="B78" s="245">
        <v>76</v>
      </c>
      <c r="C78" s="245" t="s">
        <v>1434</v>
      </c>
      <c r="D78" s="245" t="s">
        <v>798</v>
      </c>
    </row>
    <row r="79" spans="2:5" x14ac:dyDescent="0.3">
      <c r="B79">
        <v>77</v>
      </c>
      <c r="C79" t="s">
        <v>1435</v>
      </c>
      <c r="D79" t="s">
        <v>798</v>
      </c>
    </row>
    <row r="80" spans="2:5" x14ac:dyDescent="0.3">
      <c r="B80">
        <v>78</v>
      </c>
      <c r="C80" t="s">
        <v>1436</v>
      </c>
      <c r="D80" t="s">
        <v>798</v>
      </c>
    </row>
    <row r="81" spans="2:4" x14ac:dyDescent="0.3">
      <c r="B81">
        <v>79</v>
      </c>
      <c r="C81" t="s">
        <v>1437</v>
      </c>
      <c r="D81" t="s">
        <v>798</v>
      </c>
    </row>
    <row r="82" spans="2:4" x14ac:dyDescent="0.3">
      <c r="B82">
        <v>80</v>
      </c>
      <c r="C82" t="s">
        <v>1438</v>
      </c>
      <c r="D82" t="s">
        <v>798</v>
      </c>
    </row>
    <row r="83" spans="2:4" x14ac:dyDescent="0.3">
      <c r="B83">
        <v>81</v>
      </c>
      <c r="C83" t="s">
        <v>1439</v>
      </c>
      <c r="D83" t="s">
        <v>798</v>
      </c>
    </row>
    <row r="84" spans="2:4" x14ac:dyDescent="0.3">
      <c r="B84">
        <v>82</v>
      </c>
      <c r="C84" t="s">
        <v>1440</v>
      </c>
      <c r="D84" t="s">
        <v>798</v>
      </c>
    </row>
    <row r="85" spans="2:4" x14ac:dyDescent="0.3">
      <c r="B85">
        <v>83</v>
      </c>
      <c r="C85" t="s">
        <v>1441</v>
      </c>
      <c r="D85" t="s">
        <v>798</v>
      </c>
    </row>
    <row r="86" spans="2:4" x14ac:dyDescent="0.3">
      <c r="B86">
        <v>84</v>
      </c>
      <c r="C86" t="s">
        <v>1442</v>
      </c>
      <c r="D86" t="s">
        <v>798</v>
      </c>
    </row>
    <row r="87" spans="2:4" x14ac:dyDescent="0.3">
      <c r="B87">
        <v>85</v>
      </c>
      <c r="C87" t="s">
        <v>1443</v>
      </c>
      <c r="D87" t="s">
        <v>798</v>
      </c>
    </row>
    <row r="88" spans="2:4" x14ac:dyDescent="0.3">
      <c r="B88">
        <v>86</v>
      </c>
      <c r="C88" t="s">
        <v>1444</v>
      </c>
      <c r="D88" t="s">
        <v>798</v>
      </c>
    </row>
    <row r="89" spans="2:4" x14ac:dyDescent="0.3">
      <c r="B89">
        <v>87</v>
      </c>
      <c r="C89" t="s">
        <v>1445</v>
      </c>
      <c r="D89" t="s">
        <v>798</v>
      </c>
    </row>
    <row r="90" spans="2:4" x14ac:dyDescent="0.3">
      <c r="B90">
        <v>88</v>
      </c>
      <c r="C90" t="s">
        <v>1446</v>
      </c>
      <c r="D90" t="s">
        <v>798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8D4-291D-4D6F-826D-127DCB7A3B43}">
  <dimension ref="A1:K66"/>
  <sheetViews>
    <sheetView topLeftCell="A56" workbookViewId="0">
      <selection activeCell="B62" sqref="B62"/>
    </sheetView>
  </sheetViews>
  <sheetFormatPr defaultRowHeight="14.4" x14ac:dyDescent="0.3"/>
  <cols>
    <col min="1" max="1" width="17.5546875" customWidth="1"/>
    <col min="2" max="3" width="16.6640625" customWidth="1"/>
    <col min="4" max="4" width="2.77734375" customWidth="1"/>
    <col min="5" max="6" width="3.6640625" customWidth="1"/>
    <col min="7" max="9" width="8.33203125" customWidth="1"/>
    <col min="10" max="10" width="35.6640625" customWidth="1"/>
    <col min="11" max="11" width="5.44140625" customWidth="1"/>
  </cols>
  <sheetData>
    <row r="1" spans="1:11" x14ac:dyDescent="0.3">
      <c r="A1">
        <f>COUNTA(A3:A100)</f>
        <v>59</v>
      </c>
      <c r="F1">
        <f>COUNTIF(F3:F100,"yes")</f>
        <v>20</v>
      </c>
    </row>
    <row r="2" spans="1:11" ht="31.2" x14ac:dyDescent="0.3">
      <c r="A2" t="s">
        <v>0</v>
      </c>
      <c r="B2" t="s">
        <v>1</v>
      </c>
      <c r="C2" t="s">
        <v>2</v>
      </c>
      <c r="D2" s="16" t="s">
        <v>3</v>
      </c>
      <c r="E2" s="16" t="s">
        <v>4</v>
      </c>
      <c r="F2" s="16" t="s">
        <v>566</v>
      </c>
      <c r="G2" s="4" t="s">
        <v>557</v>
      </c>
      <c r="H2" s="4" t="s">
        <v>558</v>
      </c>
      <c r="I2" s="4" t="s">
        <v>559</v>
      </c>
      <c r="J2" s="4" t="s">
        <v>556</v>
      </c>
      <c r="K2" s="4" t="s">
        <v>5</v>
      </c>
    </row>
    <row r="3" spans="1:11" ht="45" customHeight="1" x14ac:dyDescent="0.3">
      <c r="A3" s="277" t="s">
        <v>40</v>
      </c>
      <c r="B3" s="277" t="s">
        <v>41</v>
      </c>
      <c r="C3" s="277" t="s">
        <v>42</v>
      </c>
      <c r="D3" s="277" t="s">
        <v>1454</v>
      </c>
      <c r="E3" s="277" t="s">
        <v>32</v>
      </c>
      <c r="F3" s="277" t="s">
        <v>10</v>
      </c>
      <c r="G3" s="278"/>
      <c r="H3" s="278"/>
      <c r="I3" s="278"/>
      <c r="J3" s="277"/>
      <c r="K3" s="277" t="s">
        <v>43</v>
      </c>
    </row>
    <row r="4" spans="1:11" ht="45" customHeight="1" x14ac:dyDescent="0.3">
      <c r="A4" s="277" t="s">
        <v>44</v>
      </c>
      <c r="B4" s="277" t="s">
        <v>45</v>
      </c>
      <c r="C4" s="277" t="s">
        <v>46</v>
      </c>
      <c r="D4" s="277" t="s">
        <v>1454</v>
      </c>
      <c r="E4" s="277" t="s">
        <v>32</v>
      </c>
      <c r="F4" s="277" t="s">
        <v>10</v>
      </c>
      <c r="G4" s="278"/>
      <c r="H4" s="278"/>
      <c r="I4" s="278"/>
      <c r="J4" s="277"/>
      <c r="K4" s="277" t="s">
        <v>43</v>
      </c>
    </row>
    <row r="5" spans="1:11" ht="45" customHeight="1" x14ac:dyDescent="0.3">
      <c r="A5" s="277" t="s">
        <v>47</v>
      </c>
      <c r="B5" s="277" t="s">
        <v>48</v>
      </c>
      <c r="C5" s="277" t="s">
        <v>49</v>
      </c>
      <c r="D5" s="277" t="s">
        <v>1454</v>
      </c>
      <c r="E5" s="277" t="s">
        <v>32</v>
      </c>
      <c r="F5" s="277" t="s">
        <v>10</v>
      </c>
      <c r="G5" s="278"/>
      <c r="H5" s="278"/>
      <c r="I5" s="278"/>
      <c r="J5" s="277"/>
      <c r="K5" s="277" t="s">
        <v>43</v>
      </c>
    </row>
    <row r="6" spans="1:11" ht="45" customHeight="1" x14ac:dyDescent="0.3">
      <c r="A6" s="277" t="s">
        <v>50</v>
      </c>
      <c r="B6" s="277" t="s">
        <v>51</v>
      </c>
      <c r="C6" s="277" t="s">
        <v>52</v>
      </c>
      <c r="D6" s="277" t="s">
        <v>1454</v>
      </c>
      <c r="E6" s="277" t="s">
        <v>32</v>
      </c>
      <c r="F6" s="277" t="s">
        <v>10</v>
      </c>
      <c r="G6" s="278"/>
      <c r="H6" s="278"/>
      <c r="I6" s="278"/>
      <c r="J6" s="277"/>
      <c r="K6" s="277" t="s">
        <v>43</v>
      </c>
    </row>
    <row r="7" spans="1:11" ht="45" customHeight="1" x14ac:dyDescent="0.3">
      <c r="A7" s="277" t="s">
        <v>53</v>
      </c>
      <c r="B7" s="277" t="s">
        <v>54</v>
      </c>
      <c r="C7" s="277" t="s">
        <v>55</v>
      </c>
      <c r="D7" s="277" t="s">
        <v>1452</v>
      </c>
      <c r="E7" s="277" t="s">
        <v>9</v>
      </c>
      <c r="F7" s="277" t="s">
        <v>18</v>
      </c>
      <c r="G7" s="278"/>
      <c r="H7" s="278"/>
      <c r="I7" s="278"/>
      <c r="J7" s="277"/>
      <c r="K7" s="277"/>
    </row>
    <row r="8" spans="1:11" ht="45" customHeight="1" x14ac:dyDescent="0.3">
      <c r="A8" s="277" t="s">
        <v>60</v>
      </c>
      <c r="B8" s="277" t="s">
        <v>61</v>
      </c>
      <c r="C8" s="277" t="s">
        <v>62</v>
      </c>
      <c r="D8" s="277" t="s">
        <v>1453</v>
      </c>
      <c r="E8" s="277" t="s">
        <v>9</v>
      </c>
      <c r="F8" s="277" t="s">
        <v>10</v>
      </c>
      <c r="G8" s="278"/>
      <c r="H8" s="278"/>
      <c r="I8" s="278"/>
      <c r="J8" s="277"/>
      <c r="K8" s="277" t="s">
        <v>63</v>
      </c>
    </row>
    <row r="9" spans="1:11" ht="45" customHeight="1" x14ac:dyDescent="0.3">
      <c r="A9" s="277" t="s">
        <v>64</v>
      </c>
      <c r="B9" s="277" t="s">
        <v>65</v>
      </c>
      <c r="C9" s="277" t="s">
        <v>66</v>
      </c>
      <c r="D9" s="277" t="s">
        <v>1453</v>
      </c>
      <c r="E9" s="277" t="s">
        <v>9</v>
      </c>
      <c r="F9" s="277" t="s">
        <v>10</v>
      </c>
      <c r="G9" s="278"/>
      <c r="H9" s="278"/>
      <c r="I9" s="278"/>
      <c r="J9" s="277"/>
      <c r="K9" s="277" t="s">
        <v>63</v>
      </c>
    </row>
    <row r="10" spans="1:11" ht="45" customHeight="1" x14ac:dyDescent="0.3">
      <c r="A10" s="277" t="s">
        <v>67</v>
      </c>
      <c r="B10" s="277" t="s">
        <v>68</v>
      </c>
      <c r="C10" s="277" t="s">
        <v>69</v>
      </c>
      <c r="D10" s="277" t="s">
        <v>1453</v>
      </c>
      <c r="E10" s="277" t="s">
        <v>9</v>
      </c>
      <c r="F10" s="277" t="s">
        <v>10</v>
      </c>
      <c r="G10" s="278"/>
      <c r="H10" s="278"/>
      <c r="I10" s="278"/>
      <c r="J10" s="277"/>
      <c r="K10" s="277" t="s">
        <v>63</v>
      </c>
    </row>
    <row r="11" spans="1:11" ht="45" customHeight="1" x14ac:dyDescent="0.3">
      <c r="A11" s="277" t="s">
        <v>70</v>
      </c>
      <c r="B11" s="277" t="s">
        <v>71</v>
      </c>
      <c r="C11" s="277" t="s">
        <v>72</v>
      </c>
      <c r="D11" s="277" t="s">
        <v>1453</v>
      </c>
      <c r="E11" s="277" t="s">
        <v>9</v>
      </c>
      <c r="F11" s="277" t="s">
        <v>10</v>
      </c>
      <c r="G11" s="278"/>
      <c r="H11" s="278"/>
      <c r="I11" s="278"/>
      <c r="J11" s="277"/>
      <c r="K11" s="277" t="s">
        <v>63</v>
      </c>
    </row>
    <row r="12" spans="1:11" ht="45" customHeight="1" x14ac:dyDescent="0.3">
      <c r="A12" s="277" t="s">
        <v>83</v>
      </c>
      <c r="B12" s="277" t="s">
        <v>84</v>
      </c>
      <c r="C12" s="277" t="s">
        <v>85</v>
      </c>
      <c r="D12" s="277" t="s">
        <v>1453</v>
      </c>
      <c r="E12" s="277" t="s">
        <v>9</v>
      </c>
      <c r="F12" s="277" t="s">
        <v>10</v>
      </c>
      <c r="G12" s="278"/>
      <c r="H12" s="278"/>
      <c r="I12" s="278"/>
      <c r="J12" s="277"/>
      <c r="K12" s="277" t="s">
        <v>63</v>
      </c>
    </row>
    <row r="13" spans="1:11" ht="45" customHeight="1" x14ac:dyDescent="0.3">
      <c r="A13" s="277" t="s">
        <v>86</v>
      </c>
      <c r="B13" s="277" t="s">
        <v>87</v>
      </c>
      <c r="C13" s="277" t="s">
        <v>88</v>
      </c>
      <c r="D13" s="277" t="s">
        <v>1453</v>
      </c>
      <c r="E13" s="277" t="s">
        <v>9</v>
      </c>
      <c r="F13" s="277" t="s">
        <v>10</v>
      </c>
      <c r="G13" s="278"/>
      <c r="H13" s="278"/>
      <c r="I13" s="278"/>
      <c r="J13" s="277"/>
      <c r="K13" s="277" t="s">
        <v>63</v>
      </c>
    </row>
    <row r="14" spans="1:11" ht="45" customHeight="1" x14ac:dyDescent="0.3">
      <c r="A14" s="277" t="s">
        <v>89</v>
      </c>
      <c r="B14" s="277" t="s">
        <v>90</v>
      </c>
      <c r="C14" s="277" t="s">
        <v>91</v>
      </c>
      <c r="D14" s="277" t="s">
        <v>1453</v>
      </c>
      <c r="E14" s="277" t="s">
        <v>9</v>
      </c>
      <c r="F14" s="277" t="s">
        <v>10</v>
      </c>
      <c r="G14" s="278"/>
      <c r="H14" s="278"/>
      <c r="I14" s="278"/>
      <c r="J14" s="277"/>
      <c r="K14" s="277" t="s">
        <v>63</v>
      </c>
    </row>
    <row r="15" spans="1:11" ht="45" customHeight="1" x14ac:dyDescent="0.3">
      <c r="A15" s="277" t="s">
        <v>99</v>
      </c>
      <c r="B15" s="277" t="s">
        <v>100</v>
      </c>
      <c r="C15" s="277" t="s">
        <v>101</v>
      </c>
      <c r="D15" s="277" t="s">
        <v>1453</v>
      </c>
      <c r="E15" s="277" t="s">
        <v>32</v>
      </c>
      <c r="F15" s="277" t="s">
        <v>10</v>
      </c>
      <c r="G15" s="278"/>
      <c r="H15" s="278"/>
      <c r="I15" s="278"/>
      <c r="J15" s="277"/>
      <c r="K15" s="277" t="s">
        <v>102</v>
      </c>
    </row>
    <row r="16" spans="1:11" ht="45" customHeight="1" x14ac:dyDescent="0.3">
      <c r="A16" s="277" t="s">
        <v>103</v>
      </c>
      <c r="B16" s="277" t="s">
        <v>104</v>
      </c>
      <c r="C16" s="277" t="s">
        <v>105</v>
      </c>
      <c r="D16" s="277" t="s">
        <v>1453</v>
      </c>
      <c r="E16" s="277" t="s">
        <v>32</v>
      </c>
      <c r="F16" s="277" t="s">
        <v>10</v>
      </c>
      <c r="G16" s="278"/>
      <c r="H16" s="278"/>
      <c r="I16" s="278"/>
      <c r="J16" s="277"/>
      <c r="K16" s="277" t="s">
        <v>102</v>
      </c>
    </row>
    <row r="17" spans="1:11" ht="45" customHeight="1" x14ac:dyDescent="0.3">
      <c r="A17" s="277" t="s">
        <v>1268</v>
      </c>
      <c r="B17" s="277" t="s">
        <v>1269</v>
      </c>
      <c r="C17" s="277" t="s">
        <v>1270</v>
      </c>
      <c r="D17" s="277" t="s">
        <v>1453</v>
      </c>
      <c r="E17" s="277" t="s">
        <v>9</v>
      </c>
      <c r="F17" s="277" t="s">
        <v>18</v>
      </c>
      <c r="G17" s="278"/>
      <c r="H17" s="278"/>
      <c r="I17" s="278"/>
      <c r="J17" s="277"/>
      <c r="K17" s="277" t="s">
        <v>1272</v>
      </c>
    </row>
    <row r="18" spans="1:11" ht="45" customHeight="1" x14ac:dyDescent="0.3">
      <c r="A18" s="277" t="s">
        <v>1274</v>
      </c>
      <c r="B18" s="277" t="s">
        <v>1275</v>
      </c>
      <c r="C18" s="277" t="s">
        <v>1276</v>
      </c>
      <c r="D18" s="277" t="s">
        <v>1453</v>
      </c>
      <c r="E18" s="277" t="s">
        <v>9</v>
      </c>
      <c r="F18" s="277" t="s">
        <v>18</v>
      </c>
      <c r="G18" s="278"/>
      <c r="H18" s="278"/>
      <c r="I18" s="278"/>
      <c r="J18" s="277"/>
      <c r="K18" s="277" t="s">
        <v>1272</v>
      </c>
    </row>
    <row r="19" spans="1:11" ht="45" customHeight="1" x14ac:dyDescent="0.3">
      <c r="A19" s="277" t="s">
        <v>134</v>
      </c>
      <c r="B19" s="277" t="s">
        <v>135</v>
      </c>
      <c r="C19" s="277" t="s">
        <v>136</v>
      </c>
      <c r="D19" s="277" t="s">
        <v>1453</v>
      </c>
      <c r="E19" s="277" t="s">
        <v>9</v>
      </c>
      <c r="F19" s="277" t="s">
        <v>10</v>
      </c>
      <c r="G19" s="278"/>
      <c r="H19" s="278"/>
      <c r="I19" s="278"/>
      <c r="J19" s="277"/>
      <c r="K19" s="277" t="s">
        <v>137</v>
      </c>
    </row>
    <row r="20" spans="1:11" ht="45" customHeight="1" x14ac:dyDescent="0.3">
      <c r="A20" s="277" t="s">
        <v>701</v>
      </c>
      <c r="B20" s="277" t="s">
        <v>702</v>
      </c>
      <c r="C20" s="277" t="s">
        <v>703</v>
      </c>
      <c r="D20" s="277" t="s">
        <v>1453</v>
      </c>
      <c r="E20" s="277" t="s">
        <v>9</v>
      </c>
      <c r="F20" s="277" t="s">
        <v>18</v>
      </c>
      <c r="G20" s="278"/>
      <c r="H20" s="278"/>
      <c r="I20" s="278"/>
      <c r="J20" s="277"/>
      <c r="K20" s="277" t="s">
        <v>25</v>
      </c>
    </row>
    <row r="21" spans="1:11" ht="45" customHeight="1" x14ac:dyDescent="0.3">
      <c r="A21" s="277" t="s">
        <v>704</v>
      </c>
      <c r="B21" s="277" t="s">
        <v>705</v>
      </c>
      <c r="C21" s="277" t="s">
        <v>706</v>
      </c>
      <c r="D21" s="277" t="s">
        <v>1453</v>
      </c>
      <c r="E21" s="277" t="s">
        <v>9</v>
      </c>
      <c r="F21" s="277" t="s">
        <v>10</v>
      </c>
      <c r="G21" s="278"/>
      <c r="H21" s="278"/>
      <c r="I21" s="278"/>
      <c r="J21" s="277"/>
      <c r="K21" s="277" t="s">
        <v>25</v>
      </c>
    </row>
    <row r="22" spans="1:11" ht="45" customHeight="1" x14ac:dyDescent="0.3">
      <c r="A22" s="277" t="s">
        <v>707</v>
      </c>
      <c r="B22" s="277" t="s">
        <v>708</v>
      </c>
      <c r="C22" s="277" t="s">
        <v>709</v>
      </c>
      <c r="D22" s="277" t="s">
        <v>1453</v>
      </c>
      <c r="E22" s="277" t="s">
        <v>9</v>
      </c>
      <c r="F22" s="277" t="s">
        <v>10</v>
      </c>
      <c r="G22" s="278"/>
      <c r="H22" s="278"/>
      <c r="I22" s="278"/>
      <c r="J22" s="277"/>
      <c r="K22" s="277" t="s">
        <v>25</v>
      </c>
    </row>
    <row r="23" spans="1:11" ht="45" customHeight="1" x14ac:dyDescent="0.3">
      <c r="A23" s="277" t="s">
        <v>710</v>
      </c>
      <c r="B23" s="277" t="s">
        <v>711</v>
      </c>
      <c r="C23" s="277" t="s">
        <v>712</v>
      </c>
      <c r="D23" s="277" t="s">
        <v>1453</v>
      </c>
      <c r="E23" s="277" t="s">
        <v>9</v>
      </c>
      <c r="F23" s="277" t="s">
        <v>10</v>
      </c>
      <c r="G23" s="278"/>
      <c r="H23" s="278"/>
      <c r="I23" s="278"/>
      <c r="J23" s="277"/>
      <c r="K23" s="277" t="s">
        <v>25</v>
      </c>
    </row>
    <row r="24" spans="1:11" ht="45" customHeight="1" x14ac:dyDescent="0.3">
      <c r="A24" s="277" t="s">
        <v>184</v>
      </c>
      <c r="B24" s="277" t="s">
        <v>185</v>
      </c>
      <c r="C24" s="277" t="s">
        <v>186</v>
      </c>
      <c r="D24" s="277" t="s">
        <v>1453</v>
      </c>
      <c r="E24" s="277" t="s">
        <v>9</v>
      </c>
      <c r="F24" s="277" t="s">
        <v>10</v>
      </c>
      <c r="G24" s="278"/>
      <c r="H24" s="278"/>
      <c r="I24" s="278"/>
      <c r="J24" s="277"/>
      <c r="K24" s="277" t="s">
        <v>25</v>
      </c>
    </row>
    <row r="25" spans="1:11" ht="45" customHeight="1" x14ac:dyDescent="0.3">
      <c r="A25" s="277" t="s">
        <v>189</v>
      </c>
      <c r="B25" s="277" t="s">
        <v>190</v>
      </c>
      <c r="C25" s="277" t="s">
        <v>191</v>
      </c>
      <c r="D25" s="277" t="s">
        <v>1453</v>
      </c>
      <c r="E25" s="277" t="s">
        <v>9</v>
      </c>
      <c r="F25" s="277" t="s">
        <v>10</v>
      </c>
      <c r="G25" s="278"/>
      <c r="H25" s="278"/>
      <c r="I25" s="278"/>
      <c r="J25" s="277"/>
      <c r="K25" s="277" t="s">
        <v>192</v>
      </c>
    </row>
    <row r="26" spans="1:11" ht="45" customHeight="1" x14ac:dyDescent="0.3">
      <c r="A26" s="277" t="s">
        <v>193</v>
      </c>
      <c r="B26" s="277" t="s">
        <v>194</v>
      </c>
      <c r="C26" s="277" t="s">
        <v>195</v>
      </c>
      <c r="D26" s="277" t="s">
        <v>1452</v>
      </c>
      <c r="E26" s="277" t="s">
        <v>32</v>
      </c>
      <c r="F26" s="277" t="s">
        <v>18</v>
      </c>
      <c r="G26" s="278"/>
      <c r="H26" s="278"/>
      <c r="I26" s="278"/>
      <c r="J26" s="277"/>
      <c r="K26" s="277"/>
    </row>
    <row r="27" spans="1:11" ht="45" customHeight="1" x14ac:dyDescent="0.3">
      <c r="A27" s="277" t="s">
        <v>196</v>
      </c>
      <c r="B27" s="277" t="s">
        <v>197</v>
      </c>
      <c r="C27" s="277" t="s">
        <v>198</v>
      </c>
      <c r="D27" s="277" t="s">
        <v>1452</v>
      </c>
      <c r="E27" s="277" t="s">
        <v>32</v>
      </c>
      <c r="F27" s="277" t="s">
        <v>18</v>
      </c>
      <c r="G27" s="278"/>
      <c r="H27" s="278"/>
      <c r="I27" s="278"/>
      <c r="J27" s="277"/>
      <c r="K27" s="277"/>
    </row>
    <row r="28" spans="1:11" ht="45" customHeight="1" x14ac:dyDescent="0.3">
      <c r="A28" s="277" t="s">
        <v>1288</v>
      </c>
      <c r="B28" s="277" t="s">
        <v>1289</v>
      </c>
      <c r="C28" s="277" t="s">
        <v>1290</v>
      </c>
      <c r="D28" s="277" t="s">
        <v>1452</v>
      </c>
      <c r="E28" s="277" t="s">
        <v>32</v>
      </c>
      <c r="F28" s="277" t="s">
        <v>10</v>
      </c>
      <c r="G28" s="278"/>
      <c r="H28" s="278"/>
      <c r="I28" s="278"/>
      <c r="J28" s="277"/>
      <c r="K28" s="277" t="s">
        <v>1282</v>
      </c>
    </row>
    <row r="29" spans="1:11" ht="45" customHeight="1" x14ac:dyDescent="0.3">
      <c r="A29" s="277" t="s">
        <v>263</v>
      </c>
      <c r="B29" s="277" t="s">
        <v>264</v>
      </c>
      <c r="C29" s="277" t="s">
        <v>265</v>
      </c>
      <c r="D29" s="277" t="s">
        <v>1453</v>
      </c>
      <c r="E29" s="277" t="s">
        <v>9</v>
      </c>
      <c r="F29" s="277" t="s">
        <v>10</v>
      </c>
      <c r="G29" s="278"/>
      <c r="H29" s="278"/>
      <c r="I29" s="278"/>
      <c r="J29" s="277"/>
      <c r="K29" s="277" t="s">
        <v>266</v>
      </c>
    </row>
    <row r="30" spans="1:11" ht="45" customHeight="1" x14ac:dyDescent="0.3">
      <c r="A30" s="277" t="s">
        <v>267</v>
      </c>
      <c r="B30" s="277" t="s">
        <v>268</v>
      </c>
      <c r="C30" s="277" t="s">
        <v>269</v>
      </c>
      <c r="D30" s="277" t="s">
        <v>1453</v>
      </c>
      <c r="E30" s="277" t="s">
        <v>9</v>
      </c>
      <c r="F30" s="277" t="s">
        <v>18</v>
      </c>
      <c r="G30" s="278"/>
      <c r="H30" s="278"/>
      <c r="I30" s="278"/>
      <c r="J30" s="277"/>
      <c r="K30" s="277" t="s">
        <v>266</v>
      </c>
    </row>
    <row r="31" spans="1:11" ht="45" customHeight="1" x14ac:dyDescent="0.3">
      <c r="A31" s="277" t="s">
        <v>270</v>
      </c>
      <c r="B31" s="277" t="s">
        <v>271</v>
      </c>
      <c r="C31" s="277" t="s">
        <v>272</v>
      </c>
      <c r="D31" s="277" t="s">
        <v>1453</v>
      </c>
      <c r="E31" s="277" t="s">
        <v>9</v>
      </c>
      <c r="F31" s="277" t="s">
        <v>10</v>
      </c>
      <c r="G31" s="278"/>
      <c r="H31" s="278"/>
      <c r="I31" s="278"/>
      <c r="J31" s="277"/>
      <c r="K31" s="277" t="s">
        <v>266</v>
      </c>
    </row>
    <row r="32" spans="1:11" ht="45" customHeight="1" x14ac:dyDescent="0.3">
      <c r="A32" s="277" t="s">
        <v>273</v>
      </c>
      <c r="B32" s="277" t="s">
        <v>274</v>
      </c>
      <c r="C32" s="277" t="s">
        <v>275</v>
      </c>
      <c r="D32" s="277" t="s">
        <v>1453</v>
      </c>
      <c r="E32" s="277" t="s">
        <v>9</v>
      </c>
      <c r="F32" s="277" t="s">
        <v>10</v>
      </c>
      <c r="G32" s="278"/>
      <c r="H32" s="278"/>
      <c r="I32" s="278"/>
      <c r="J32" s="277"/>
      <c r="K32" s="277" t="s">
        <v>266</v>
      </c>
    </row>
    <row r="33" spans="1:11" ht="45" customHeight="1" x14ac:dyDescent="0.3">
      <c r="A33" s="277" t="s">
        <v>276</v>
      </c>
      <c r="B33" s="277" t="s">
        <v>277</v>
      </c>
      <c r="C33" s="277" t="s">
        <v>278</v>
      </c>
      <c r="D33" s="277" t="s">
        <v>1453</v>
      </c>
      <c r="E33" s="277" t="s">
        <v>9</v>
      </c>
      <c r="F33" s="277" t="s">
        <v>18</v>
      </c>
      <c r="G33" s="278"/>
      <c r="H33" s="278"/>
      <c r="I33" s="278"/>
      <c r="J33" s="277"/>
      <c r="K33" s="277" t="s">
        <v>266</v>
      </c>
    </row>
    <row r="34" spans="1:11" ht="45" customHeight="1" x14ac:dyDescent="0.3">
      <c r="A34" s="277" t="s">
        <v>279</v>
      </c>
      <c r="B34" s="277" t="s">
        <v>280</v>
      </c>
      <c r="C34" s="277" t="s">
        <v>281</v>
      </c>
      <c r="D34" s="277" t="s">
        <v>1453</v>
      </c>
      <c r="E34" s="277" t="s">
        <v>9</v>
      </c>
      <c r="F34" s="277" t="s">
        <v>18</v>
      </c>
      <c r="G34" s="278"/>
      <c r="H34" s="278"/>
      <c r="I34" s="278"/>
      <c r="J34" s="277"/>
      <c r="K34" s="277" t="s">
        <v>266</v>
      </c>
    </row>
    <row r="35" spans="1:11" ht="45" customHeight="1" x14ac:dyDescent="0.3">
      <c r="A35" s="277" t="s">
        <v>282</v>
      </c>
      <c r="B35" s="277" t="s">
        <v>283</v>
      </c>
      <c r="C35" s="277" t="s">
        <v>284</v>
      </c>
      <c r="D35" s="277" t="s">
        <v>1453</v>
      </c>
      <c r="E35" s="277" t="s">
        <v>9</v>
      </c>
      <c r="F35" s="277" t="s">
        <v>10</v>
      </c>
      <c r="G35" s="278"/>
      <c r="H35" s="278"/>
      <c r="I35" s="278"/>
      <c r="J35" s="277"/>
      <c r="K35" s="277" t="s">
        <v>266</v>
      </c>
    </row>
    <row r="36" spans="1:11" ht="45" customHeight="1" x14ac:dyDescent="0.3">
      <c r="A36" s="277" t="s">
        <v>285</v>
      </c>
      <c r="B36" s="277" t="s">
        <v>286</v>
      </c>
      <c r="C36" s="277" t="s">
        <v>287</v>
      </c>
      <c r="D36" s="277" t="s">
        <v>1453</v>
      </c>
      <c r="E36" s="277" t="s">
        <v>9</v>
      </c>
      <c r="F36" s="277" t="s">
        <v>18</v>
      </c>
      <c r="G36" s="278"/>
      <c r="H36" s="278"/>
      <c r="I36" s="278"/>
      <c r="J36" s="277"/>
      <c r="K36" s="277" t="s">
        <v>266</v>
      </c>
    </row>
    <row r="37" spans="1:11" ht="45" customHeight="1" x14ac:dyDescent="0.3">
      <c r="A37" s="277" t="s">
        <v>288</v>
      </c>
      <c r="B37" s="277" t="s">
        <v>289</v>
      </c>
      <c r="C37" s="277" t="s">
        <v>290</v>
      </c>
      <c r="D37" s="277" t="s">
        <v>1453</v>
      </c>
      <c r="E37" s="277" t="s">
        <v>9</v>
      </c>
      <c r="F37" s="277" t="s">
        <v>10</v>
      </c>
      <c r="G37" s="278"/>
      <c r="H37" s="278"/>
      <c r="I37" s="278"/>
      <c r="J37" s="277"/>
      <c r="K37" s="277" t="s">
        <v>266</v>
      </c>
    </row>
    <row r="38" spans="1:11" ht="45" customHeight="1" x14ac:dyDescent="0.3">
      <c r="A38" s="277" t="s">
        <v>291</v>
      </c>
      <c r="B38" s="277" t="s">
        <v>292</v>
      </c>
      <c r="C38" s="277" t="s">
        <v>580</v>
      </c>
      <c r="D38" s="277" t="s">
        <v>1453</v>
      </c>
      <c r="E38" s="277" t="s">
        <v>9</v>
      </c>
      <c r="F38" s="277" t="s">
        <v>10</v>
      </c>
      <c r="G38" s="278"/>
      <c r="H38" s="278"/>
      <c r="I38" s="278"/>
      <c r="J38" s="277"/>
      <c r="K38" s="277" t="s">
        <v>266</v>
      </c>
    </row>
    <row r="39" spans="1:11" ht="45" customHeight="1" x14ac:dyDescent="0.3">
      <c r="A39" s="277" t="s">
        <v>293</v>
      </c>
      <c r="B39" s="277" t="s">
        <v>294</v>
      </c>
      <c r="C39" s="277" t="s">
        <v>295</v>
      </c>
      <c r="D39" s="277" t="s">
        <v>1453</v>
      </c>
      <c r="E39" s="277" t="s">
        <v>9</v>
      </c>
      <c r="F39" s="277" t="s">
        <v>10</v>
      </c>
      <c r="G39" s="278"/>
      <c r="H39" s="278"/>
      <c r="I39" s="278"/>
      <c r="J39" s="277"/>
      <c r="K39" s="277" t="s">
        <v>266</v>
      </c>
    </row>
    <row r="40" spans="1:11" ht="45" customHeight="1" x14ac:dyDescent="0.3">
      <c r="A40" s="277" t="s">
        <v>296</v>
      </c>
      <c r="B40" s="277" t="s">
        <v>297</v>
      </c>
      <c r="C40" s="277" t="s">
        <v>298</v>
      </c>
      <c r="D40" s="277" t="s">
        <v>1453</v>
      </c>
      <c r="E40" s="277" t="s">
        <v>9</v>
      </c>
      <c r="F40" s="277" t="s">
        <v>10</v>
      </c>
      <c r="G40" s="278"/>
      <c r="H40" s="278"/>
      <c r="I40" s="278"/>
      <c r="J40" s="277"/>
      <c r="K40" s="277" t="s">
        <v>266</v>
      </c>
    </row>
    <row r="41" spans="1:11" ht="45" customHeight="1" x14ac:dyDescent="0.3">
      <c r="A41" s="277" t="s">
        <v>299</v>
      </c>
      <c r="B41" s="277" t="s">
        <v>300</v>
      </c>
      <c r="C41" s="277" t="s">
        <v>301</v>
      </c>
      <c r="D41" s="277" t="s">
        <v>1453</v>
      </c>
      <c r="E41" s="277" t="s">
        <v>9</v>
      </c>
      <c r="F41" s="277" t="s">
        <v>10</v>
      </c>
      <c r="G41" s="278"/>
      <c r="H41" s="278"/>
      <c r="I41" s="278"/>
      <c r="J41" s="277"/>
      <c r="K41" s="277" t="s">
        <v>266</v>
      </c>
    </row>
    <row r="42" spans="1:11" ht="45" customHeight="1" x14ac:dyDescent="0.3">
      <c r="A42" s="277" t="s">
        <v>302</v>
      </c>
      <c r="B42" s="277" t="s">
        <v>303</v>
      </c>
      <c r="C42" s="277" t="s">
        <v>304</v>
      </c>
      <c r="D42" s="277" t="s">
        <v>1453</v>
      </c>
      <c r="E42" s="277" t="s">
        <v>9</v>
      </c>
      <c r="F42" s="277" t="s">
        <v>18</v>
      </c>
      <c r="G42" s="278"/>
      <c r="H42" s="278"/>
      <c r="I42" s="278"/>
      <c r="J42" s="277"/>
      <c r="K42" s="277" t="s">
        <v>266</v>
      </c>
    </row>
    <row r="43" spans="1:11" ht="45" customHeight="1" x14ac:dyDescent="0.3">
      <c r="A43" s="277" t="s">
        <v>305</v>
      </c>
      <c r="B43" s="277" t="s">
        <v>306</v>
      </c>
      <c r="C43" s="277" t="s">
        <v>307</v>
      </c>
      <c r="D43" s="277" t="s">
        <v>1453</v>
      </c>
      <c r="E43" s="277" t="s">
        <v>9</v>
      </c>
      <c r="F43" s="277" t="s">
        <v>10</v>
      </c>
      <c r="G43" s="278"/>
      <c r="H43" s="278"/>
      <c r="I43" s="278"/>
      <c r="J43" s="277"/>
      <c r="K43" s="277" t="s">
        <v>266</v>
      </c>
    </row>
    <row r="44" spans="1:11" ht="45" customHeight="1" x14ac:dyDescent="0.3">
      <c r="A44" s="277" t="s">
        <v>308</v>
      </c>
      <c r="B44" s="277" t="s">
        <v>309</v>
      </c>
      <c r="C44" s="277" t="s">
        <v>310</v>
      </c>
      <c r="D44" s="277" t="s">
        <v>1453</v>
      </c>
      <c r="E44" s="277" t="s">
        <v>9</v>
      </c>
      <c r="F44" s="277" t="s">
        <v>18</v>
      </c>
      <c r="G44" s="278"/>
      <c r="H44" s="278"/>
      <c r="I44" s="278"/>
      <c r="J44" s="277"/>
      <c r="K44" s="277" t="s">
        <v>266</v>
      </c>
    </row>
    <row r="45" spans="1:11" ht="45" customHeight="1" x14ac:dyDescent="0.3">
      <c r="A45" s="277" t="s">
        <v>311</v>
      </c>
      <c r="B45" s="277" t="s">
        <v>312</v>
      </c>
      <c r="C45" s="277" t="s">
        <v>313</v>
      </c>
      <c r="D45" s="277" t="s">
        <v>1453</v>
      </c>
      <c r="E45" s="277" t="s">
        <v>9</v>
      </c>
      <c r="F45" s="277" t="s">
        <v>18</v>
      </c>
      <c r="G45" s="278"/>
      <c r="H45" s="278"/>
      <c r="I45" s="278"/>
      <c r="J45" s="277"/>
      <c r="K45" s="277" t="s">
        <v>25</v>
      </c>
    </row>
    <row r="46" spans="1:11" ht="45" customHeight="1" x14ac:dyDescent="0.3">
      <c r="A46" s="277" t="s">
        <v>314</v>
      </c>
      <c r="B46" s="277" t="s">
        <v>315</v>
      </c>
      <c r="C46" s="277" t="s">
        <v>316</v>
      </c>
      <c r="D46" s="277" t="s">
        <v>1453</v>
      </c>
      <c r="E46" s="277" t="s">
        <v>9</v>
      </c>
      <c r="F46" s="277" t="s">
        <v>10</v>
      </c>
      <c r="G46" s="278"/>
      <c r="H46" s="278"/>
      <c r="I46" s="278"/>
      <c r="J46" s="277"/>
      <c r="K46" s="277" t="s">
        <v>25</v>
      </c>
    </row>
    <row r="47" spans="1:11" ht="45" customHeight="1" x14ac:dyDescent="0.3">
      <c r="A47" s="277" t="s">
        <v>317</v>
      </c>
      <c r="B47" s="277" t="s">
        <v>318</v>
      </c>
      <c r="C47" s="277" t="s">
        <v>319</v>
      </c>
      <c r="D47" s="277" t="s">
        <v>1453</v>
      </c>
      <c r="E47" s="277" t="s">
        <v>9</v>
      </c>
      <c r="F47" s="277" t="s">
        <v>18</v>
      </c>
      <c r="G47" s="278"/>
      <c r="H47" s="278"/>
      <c r="I47" s="278"/>
      <c r="J47" s="277"/>
      <c r="K47" s="277" t="s">
        <v>25</v>
      </c>
    </row>
    <row r="48" spans="1:11" ht="45" customHeight="1" x14ac:dyDescent="0.3">
      <c r="A48" s="277" t="s">
        <v>320</v>
      </c>
      <c r="B48" s="277" t="s">
        <v>321</v>
      </c>
      <c r="C48" s="277" t="s">
        <v>322</v>
      </c>
      <c r="D48" s="277" t="s">
        <v>1453</v>
      </c>
      <c r="E48" s="277" t="s">
        <v>9</v>
      </c>
      <c r="F48" s="277" t="s">
        <v>10</v>
      </c>
      <c r="G48" s="278"/>
      <c r="H48" s="278"/>
      <c r="I48" s="278"/>
      <c r="J48" s="277"/>
      <c r="K48" s="277" t="s">
        <v>323</v>
      </c>
    </row>
    <row r="49" spans="1:11" ht="45" customHeight="1" x14ac:dyDescent="0.3">
      <c r="A49" s="277" t="s">
        <v>324</v>
      </c>
      <c r="B49" s="277" t="s">
        <v>325</v>
      </c>
      <c r="C49" s="277" t="s">
        <v>326</v>
      </c>
      <c r="D49" s="277" t="s">
        <v>1452</v>
      </c>
      <c r="E49" s="277" t="s">
        <v>9</v>
      </c>
      <c r="F49" s="277" t="s">
        <v>10</v>
      </c>
      <c r="G49" s="278"/>
      <c r="H49" s="278"/>
      <c r="I49" s="278"/>
      <c r="J49" s="277"/>
      <c r="K49" s="277"/>
    </row>
    <row r="50" spans="1:11" ht="45" customHeight="1" x14ac:dyDescent="0.3">
      <c r="A50" s="277" t="s">
        <v>327</v>
      </c>
      <c r="B50" s="277" t="s">
        <v>328</v>
      </c>
      <c r="C50" s="277" t="s">
        <v>329</v>
      </c>
      <c r="D50" s="277" t="s">
        <v>1453</v>
      </c>
      <c r="E50" s="277" t="s">
        <v>9</v>
      </c>
      <c r="F50" s="277" t="s">
        <v>18</v>
      </c>
      <c r="G50" s="278"/>
      <c r="H50" s="278"/>
      <c r="I50" s="278"/>
      <c r="J50" s="277"/>
      <c r="K50" s="277" t="s">
        <v>25</v>
      </c>
    </row>
    <row r="51" spans="1:11" ht="45" customHeight="1" x14ac:dyDescent="0.3">
      <c r="A51" s="277" t="s">
        <v>368</v>
      </c>
      <c r="B51" s="277" t="s">
        <v>369</v>
      </c>
      <c r="C51" s="277" t="s">
        <v>370</v>
      </c>
      <c r="D51" s="277" t="s">
        <v>1453</v>
      </c>
      <c r="E51" s="277" t="s">
        <v>9</v>
      </c>
      <c r="F51" s="277" t="s">
        <v>18</v>
      </c>
      <c r="G51" s="278"/>
      <c r="H51" s="278"/>
      <c r="I51" s="278"/>
      <c r="J51" s="277"/>
      <c r="K51" s="277" t="s">
        <v>25</v>
      </c>
    </row>
    <row r="52" spans="1:11" ht="45" customHeight="1" x14ac:dyDescent="0.3">
      <c r="A52" s="277" t="s">
        <v>386</v>
      </c>
      <c r="B52" s="277" t="s">
        <v>387</v>
      </c>
      <c r="C52" s="277" t="s">
        <v>388</v>
      </c>
      <c r="D52" s="277" t="s">
        <v>1453</v>
      </c>
      <c r="E52" s="277" t="s">
        <v>9</v>
      </c>
      <c r="F52" s="277" t="s">
        <v>10</v>
      </c>
      <c r="G52" s="278"/>
      <c r="H52" s="278"/>
      <c r="I52" s="278"/>
      <c r="J52" s="277"/>
      <c r="K52" s="277" t="s">
        <v>102</v>
      </c>
    </row>
    <row r="53" spans="1:11" ht="45" customHeight="1" x14ac:dyDescent="0.3">
      <c r="A53" s="277" t="s">
        <v>389</v>
      </c>
      <c r="B53" s="277" t="s">
        <v>390</v>
      </c>
      <c r="C53" s="277" t="s">
        <v>391</v>
      </c>
      <c r="D53" s="277" t="s">
        <v>1453</v>
      </c>
      <c r="E53" s="277" t="s">
        <v>9</v>
      </c>
      <c r="F53" s="277" t="s">
        <v>18</v>
      </c>
      <c r="G53" s="278"/>
      <c r="H53" s="278"/>
      <c r="I53" s="278"/>
      <c r="J53" s="277"/>
      <c r="K53" s="277" t="s">
        <v>102</v>
      </c>
    </row>
    <row r="54" spans="1:11" ht="45" customHeight="1" x14ac:dyDescent="0.3">
      <c r="A54" s="277" t="s">
        <v>392</v>
      </c>
      <c r="B54" s="277" t="s">
        <v>393</v>
      </c>
      <c r="C54" s="277" t="s">
        <v>394</v>
      </c>
      <c r="D54" s="277" t="s">
        <v>1453</v>
      </c>
      <c r="E54" s="277" t="s">
        <v>9</v>
      </c>
      <c r="F54" s="277" t="s">
        <v>10</v>
      </c>
      <c r="G54" s="278"/>
      <c r="H54" s="278"/>
      <c r="I54" s="278"/>
      <c r="J54" s="277"/>
      <c r="K54" s="277" t="s">
        <v>102</v>
      </c>
    </row>
    <row r="55" spans="1:11" ht="45" customHeight="1" x14ac:dyDescent="0.3">
      <c r="A55" s="277" t="s">
        <v>1101</v>
      </c>
      <c r="B55" s="277" t="s">
        <v>1102</v>
      </c>
      <c r="C55" s="277" t="s">
        <v>1103</v>
      </c>
      <c r="D55" s="277" t="s">
        <v>1453</v>
      </c>
      <c r="E55" s="277" t="s">
        <v>9</v>
      </c>
      <c r="F55" s="277" t="s">
        <v>10</v>
      </c>
      <c r="G55" s="278"/>
      <c r="H55" s="278"/>
      <c r="I55" s="278"/>
      <c r="J55" s="277"/>
      <c r="K55" s="277"/>
    </row>
    <row r="56" spans="1:11" ht="45" customHeight="1" x14ac:dyDescent="0.3">
      <c r="A56" s="277" t="s">
        <v>1107</v>
      </c>
      <c r="B56" s="277" t="s">
        <v>713</v>
      </c>
      <c r="C56" s="277" t="s">
        <v>714</v>
      </c>
      <c r="D56" s="277" t="s">
        <v>1453</v>
      </c>
      <c r="E56" s="277" t="s">
        <v>9</v>
      </c>
      <c r="F56" s="277" t="s">
        <v>10</v>
      </c>
      <c r="G56" s="278"/>
      <c r="H56" s="278"/>
      <c r="I56" s="278"/>
      <c r="J56" s="277"/>
      <c r="K56" s="277"/>
    </row>
    <row r="57" spans="1:11" ht="45" customHeight="1" x14ac:dyDescent="0.3">
      <c r="A57" s="277" t="s">
        <v>398</v>
      </c>
      <c r="B57" s="277" t="s">
        <v>399</v>
      </c>
      <c r="C57" s="277" t="s">
        <v>400</v>
      </c>
      <c r="D57" s="277" t="s">
        <v>1453</v>
      </c>
      <c r="E57" s="277" t="s">
        <v>9</v>
      </c>
      <c r="F57" s="277" t="s">
        <v>10</v>
      </c>
      <c r="G57" s="278"/>
      <c r="H57" s="278"/>
      <c r="I57" s="278"/>
      <c r="J57" s="277"/>
      <c r="K57" s="277"/>
    </row>
    <row r="58" spans="1:11" ht="45" customHeight="1" x14ac:dyDescent="0.3">
      <c r="A58" s="277" t="s">
        <v>478</v>
      </c>
      <c r="B58" s="277" t="s">
        <v>479</v>
      </c>
      <c r="C58" s="277" t="s">
        <v>480</v>
      </c>
      <c r="D58" s="277" t="s">
        <v>1452</v>
      </c>
      <c r="E58" s="277" t="s">
        <v>32</v>
      </c>
      <c r="F58" s="277" t="s">
        <v>18</v>
      </c>
      <c r="G58" s="278"/>
      <c r="H58" s="278"/>
      <c r="I58" s="278"/>
      <c r="J58" s="277"/>
      <c r="K58" s="277"/>
    </row>
    <row r="59" spans="1:11" s="256" customFormat="1" ht="45" customHeight="1" x14ac:dyDescent="0.3">
      <c r="A59" s="277" t="s">
        <v>531</v>
      </c>
      <c r="B59" s="277" t="s">
        <v>532</v>
      </c>
      <c r="C59" s="277" t="s">
        <v>533</v>
      </c>
      <c r="D59" s="277" t="s">
        <v>1453</v>
      </c>
      <c r="E59" s="277" t="s">
        <v>9</v>
      </c>
      <c r="F59" s="277" t="s">
        <v>18</v>
      </c>
      <c r="G59" s="278"/>
      <c r="H59" s="278"/>
      <c r="I59" s="278"/>
      <c r="J59" s="277"/>
      <c r="K59" s="277" t="s">
        <v>102</v>
      </c>
    </row>
    <row r="60" spans="1:11" s="256" customFormat="1" ht="45" customHeight="1" x14ac:dyDescent="0.3">
      <c r="A60" s="277" t="s">
        <v>534</v>
      </c>
      <c r="B60" s="277" t="s">
        <v>535</v>
      </c>
      <c r="C60" s="277" t="s">
        <v>536</v>
      </c>
      <c r="D60" s="277" t="s">
        <v>1452</v>
      </c>
      <c r="E60" s="277" t="s">
        <v>32</v>
      </c>
      <c r="F60" s="277" t="s">
        <v>10</v>
      </c>
      <c r="G60" s="278"/>
      <c r="H60" s="278"/>
      <c r="I60" s="278"/>
      <c r="J60" s="277"/>
      <c r="K60" s="277"/>
    </row>
    <row r="61" spans="1:11" s="256" customFormat="1" ht="45" customHeight="1" x14ac:dyDescent="0.3">
      <c r="A61" s="277" t="s">
        <v>1205</v>
      </c>
      <c r="B61" s="277" t="s">
        <v>589</v>
      </c>
      <c r="C61" s="277" t="s">
        <v>590</v>
      </c>
      <c r="D61" s="277" t="s">
        <v>1454</v>
      </c>
      <c r="E61" s="277" t="s">
        <v>32</v>
      </c>
      <c r="F61" s="277" t="s">
        <v>18</v>
      </c>
      <c r="G61" s="278"/>
      <c r="H61" s="278"/>
      <c r="I61" s="278"/>
      <c r="J61" s="277"/>
      <c r="K61" s="277" t="s">
        <v>1207</v>
      </c>
    </row>
    <row r="62" spans="1:11" s="256" customFormat="1" ht="45" customHeight="1" x14ac:dyDescent="0.3">
      <c r="A62" s="253"/>
      <c r="B62" s="253"/>
      <c r="C62" s="253"/>
      <c r="D62" s="253"/>
      <c r="E62" s="253"/>
      <c r="F62" s="253"/>
      <c r="G62" s="257"/>
      <c r="H62" s="257"/>
      <c r="I62" s="257"/>
      <c r="J62" s="253"/>
      <c r="K62" s="253"/>
    </row>
    <row r="63" spans="1:11" s="256" customFormat="1" ht="45" customHeight="1" x14ac:dyDescent="0.3">
      <c r="A63" s="253"/>
      <c r="B63" s="253"/>
      <c r="C63" s="253"/>
      <c r="D63" s="253"/>
      <c r="E63" s="253"/>
      <c r="F63" s="253"/>
      <c r="G63" s="253"/>
      <c r="H63" s="253"/>
      <c r="I63" s="253"/>
      <c r="J63" s="253"/>
      <c r="K63" s="253"/>
    </row>
    <row r="64" spans="1:11" s="256" customFormat="1" ht="45" customHeight="1" x14ac:dyDescent="0.3">
      <c r="A64" s="253"/>
      <c r="B64" s="253"/>
      <c r="C64" s="253"/>
      <c r="D64" s="253"/>
      <c r="E64" s="253"/>
      <c r="F64" s="253"/>
      <c r="G64" s="253"/>
      <c r="H64" s="253"/>
      <c r="I64" s="253"/>
      <c r="J64" s="253"/>
      <c r="K64" s="253"/>
    </row>
    <row r="65" spans="1:11" s="256" customFormat="1" ht="45" customHeight="1" x14ac:dyDescent="0.3">
      <c r="A65" s="253"/>
      <c r="B65" s="253"/>
      <c r="C65" s="253"/>
      <c r="D65" s="253"/>
      <c r="E65" s="253"/>
      <c r="F65" s="253"/>
      <c r="G65" s="253"/>
      <c r="H65" s="253"/>
      <c r="I65" s="253"/>
      <c r="J65" s="253"/>
      <c r="K65" s="253"/>
    </row>
    <row r="66" spans="1:11" s="256" customFormat="1" ht="45" customHeight="1" x14ac:dyDescent="0.3">
      <c r="A66" s="253"/>
      <c r="B66" s="253"/>
      <c r="C66" s="253"/>
      <c r="D66" s="253"/>
      <c r="E66" s="253"/>
      <c r="F66" s="253"/>
      <c r="G66" s="253"/>
      <c r="H66" s="253"/>
      <c r="I66" s="253"/>
      <c r="J66" s="253"/>
      <c r="K66" s="253"/>
    </row>
  </sheetData>
  <conditionalFormatting sqref="A3:I66">
    <cfRule type="expression" dxfId="37" priority="1">
      <formula>$F3="m"</formula>
    </cfRule>
    <cfRule type="expression" dxfId="36" priority="2">
      <formula>$F3="d"</formula>
    </cfRule>
  </conditionalFormatting>
  <conditionalFormatting sqref="A3:K66">
    <cfRule type="expression" dxfId="35" priority="3">
      <formula>$F3="v"</formula>
    </cfRule>
    <cfRule type="expression" dxfId="34" priority="4">
      <formula>$F3="no"</formula>
    </cfRule>
  </conditionalFormatting>
  <pageMargins left="0.7" right="0.2" top="0.2" bottom="0.2" header="0.05" footer="0.3"/>
  <pageSetup orientation="landscape"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Raw Data</vt:lpstr>
      <vt:lpstr>1st Count</vt:lpstr>
      <vt:lpstr>2nd Count</vt:lpstr>
      <vt:lpstr>3rd Count</vt:lpstr>
      <vt:lpstr>Information</vt:lpstr>
      <vt:lpstr>ANT Info</vt:lpstr>
      <vt:lpstr>Calculator</vt:lpstr>
      <vt:lpstr>PATONs to Verify</vt:lpstr>
      <vt:lpstr>BH1 Booth Bay Harbor</vt:lpstr>
      <vt:lpstr>BH 2 Merrymeetings Bay</vt:lpstr>
      <vt:lpstr>BH 3 Sheepscot River</vt:lpstr>
      <vt:lpstr>BH 4 Friendship Long Isl.</vt:lpstr>
      <vt:lpstr>Modified</vt:lpstr>
      <vt:lpstr>CB1 Casco Bay</vt:lpstr>
      <vt:lpstr>CB2 Orrs Isl 2 C.Small</vt:lpstr>
      <vt:lpstr>PH1 Portsmouth Harbor</vt:lpstr>
      <vt:lpstr>PH2 Prtsmth Hrbr CLASS 1</vt:lpstr>
      <vt:lpstr>SB Saco Bay</vt:lpstr>
      <vt:lpstr>'BH 2 Merrymeetings Bay'!Print_Area</vt:lpstr>
      <vt:lpstr>'BH 3 Sheepscot River'!Print_Area</vt:lpstr>
      <vt:lpstr>'BH 4 Friendship Long Isl.'!Print_Area</vt:lpstr>
      <vt:lpstr>'BH1 Booth Bay Harbor'!Print_Area</vt:lpstr>
      <vt:lpstr>'CB1 Casco Bay'!Print_Area</vt:lpstr>
      <vt:lpstr>'CB2 Orrs Isl 2 C.Small'!Print_Area</vt:lpstr>
      <vt:lpstr>Information!Print_Area</vt:lpstr>
      <vt:lpstr>'PH1 Portsmouth Harbor'!Print_Area</vt:lpstr>
      <vt:lpstr>'PH2 Prtsmth Hrbr CLASS 1'!Print_Area</vt:lpstr>
      <vt:lpstr>'SB Saco Bay'!Print_Area</vt:lpstr>
      <vt:lpstr>'BH 2 Merrymeetings Bay'!Print_Titles</vt:lpstr>
      <vt:lpstr>'BH 3 Sheepscot River'!Print_Titles</vt:lpstr>
      <vt:lpstr>'BH 4 Friendship Long Isl.'!Print_Titles</vt:lpstr>
      <vt:lpstr>'BH1 Booth Bay Harbor'!Print_Titles</vt:lpstr>
      <vt:lpstr>'CB1 Casco Bay'!Print_Titles</vt:lpstr>
      <vt:lpstr>'CB2 Orrs Isl 2 C.Small'!Print_Titles</vt:lpstr>
      <vt:lpstr>'PH1 Portsmouth Harbor'!Print_Titles</vt:lpstr>
      <vt:lpstr>'PH2 Prtsmth Hrbr CLASS 1'!Print_Titles</vt:lpstr>
      <vt:lpstr>'SB Saco Bay'!Print_Titles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 Wagner</cp:lastModifiedBy>
  <cp:lastPrinted>2026-03-06T18:56:51Z</cp:lastPrinted>
  <dcterms:created xsi:type="dcterms:W3CDTF">2021-03-01T16:41:42Z</dcterms:created>
  <dcterms:modified xsi:type="dcterms:W3CDTF">2026-04-03T21:15:00Z</dcterms:modified>
</cp:coreProperties>
</file>