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Steve Wagner\Documents\0-USCG AUX\DSO-NS\2025\Woods Hole\"/>
    </mc:Choice>
  </mc:AlternateContent>
  <xr:revisionPtr revIDLastSave="0" documentId="13_ncr:1_{64BFA320-B82B-4E09-856D-0DFFB89D3974}" xr6:coauthVersionLast="47" xr6:coauthVersionMax="47" xr10:uidLastSave="{00000000-0000-0000-0000-000000000000}"/>
  <bookViews>
    <workbookView xWindow="3048" yWindow="240" windowWidth="18000" windowHeight="11808" tabRatio="914" firstSheet="2" activeTab="26" xr2:uid="{E2078186-A2B0-4648-952B-DB403102E776}"/>
  </bookViews>
  <sheets>
    <sheet name="RAWdata" sheetId="75" state="hidden" r:id="rId1"/>
    <sheet name="Mod Data" sheetId="59" state="hidden" r:id="rId2"/>
    <sheet name="Information" sheetId="17" r:id="rId3"/>
    <sheet name="ANT-Info" sheetId="53" r:id="rId4"/>
    <sheet name="Calculator" sheetId="54" r:id="rId5"/>
    <sheet name="Patons to Verify" sheetId="52" r:id="rId6"/>
    <sheet name="AE-1 Harwich Port" sheetId="8" r:id="rId7"/>
    <sheet name="AE-2 Chatham W" sheetId="9" r:id="rId8"/>
    <sheet name="AE-3 Chatham E" sheetId="10" r:id="rId9"/>
    <sheet name="AN-1A Provincetown" sheetId="6" r:id="rId10"/>
    <sheet name="AN-1B Truro" sheetId="7" r:id="rId11"/>
    <sheet name="AN-1C Wellfleet" sheetId="11" r:id="rId12"/>
    <sheet name="AN-2 Chatham N" sheetId="12" r:id="rId13"/>
    <sheet name="AN-3 L Pleasant By" sheetId="19" r:id="rId14"/>
    <sheet name="AN-4 Nauset" sheetId="20" r:id="rId15"/>
    <sheet name="AN-5A Bassing" sheetId="21" r:id="rId16"/>
    <sheet name="AN-5B Round cove" sheetId="22" r:id="rId17"/>
    <sheet name="ANT WH" sheetId="23" r:id="rId18"/>
    <sheet name="AW-1 Yarmouth" sheetId="24" r:id="rId19"/>
    <sheet name="AW-2 Bass Rvr" sheetId="25" r:id="rId20"/>
    <sheet name="AW-3 Upper Bass Rvr" sheetId="26" r:id="rId21"/>
    <sheet name="BE-1 Popponsett Bay" sheetId="27" r:id="rId22"/>
    <sheet name="BE-2 Cotuit Hrbr" sheetId="28" r:id="rId23"/>
    <sheet name="BE-3 North &amp; West Bay" sheetId="29" r:id="rId24"/>
    <sheet name="BE-4 Centerville to Hyannis" sheetId="30" r:id="rId25"/>
    <sheet name="CAPE POC WHOI Buoys" sheetId="31" state="hidden" r:id="rId26"/>
    <sheet name="CS-A Falmouth South Shore" sheetId="32" r:id="rId27"/>
    <sheet name="CS-B1 Waquoit Bay &amp; Eel pnd" sheetId="33" r:id="rId28"/>
    <sheet name="CS-B2 Great &amp; Little Rvrs" sheetId="34" r:id="rId29"/>
    <sheet name="CS-C Falmouth West Coast" sheetId="35" r:id="rId30"/>
    <sheet name="CS-D Wing's &amp; Scraggy Necks" sheetId="36" r:id="rId31"/>
    <sheet name="CS-E Sagamore Beach" sheetId="51" r:id="rId32"/>
    <sheet name="CW-1 Barnstable Hbr" sheetId="38" r:id="rId33"/>
    <sheet name="CW-2 Sesuit Hrbr" sheetId="39" r:id="rId34"/>
    <sheet name="DELTA-A Onset" sheetId="40" r:id="rId35"/>
    <sheet name="DELTA-B Cromeset Pt" sheetId="41" r:id="rId36"/>
    <sheet name="DELTA-C Cohasset Narrows" sheetId="42" r:id="rId37"/>
    <sheet name="ECHO Sippican area" sheetId="43" r:id="rId38"/>
    <sheet name="FOX-A Mattapoiset to West I." sheetId="44" r:id="rId39"/>
    <sheet name="FOX-B New Bedford to Apponagans" sheetId="45" r:id="rId40"/>
    <sheet name="FOX-C Cuttyhunk" sheetId="46" r:id="rId41"/>
    <sheet name="MV-A West Chop &amp; East" sheetId="47" r:id="rId42"/>
    <sheet name="MV-B West Chop &amp; west" sheetId="48" r:id="rId43"/>
    <sheet name="NTK-1 Cliff Beach &amp; east" sheetId="49" r:id="rId44"/>
    <sheet name="NTK-2 Fishers Landing &amp; West" sheetId="50" r:id="rId45"/>
    <sheet name="WTG-POC" sheetId="67" state="hidden" r:id="rId46"/>
  </sheets>
  <definedNames>
    <definedName name="_xlnm.Print_Area" localSheetId="6">'AE-1 Harwich Port'!$A$3:$K$20</definedName>
    <definedName name="_xlnm.Print_Area" localSheetId="7">'AE-2 Chatham W'!$A$3:$K$42</definedName>
    <definedName name="_xlnm.Print_Area" localSheetId="8">'AE-3 Chatham E'!$A$3:$K$31</definedName>
    <definedName name="_xlnm.Print_Area" localSheetId="9">'AN-1A Provincetown'!$A$3:$K$10</definedName>
    <definedName name="_xlnm.Print_Area" localSheetId="10">'AN-1B Truro'!$A$3:$K$9</definedName>
    <definedName name="_xlnm.Print_Area" localSheetId="11">'AN-1C Wellfleet'!$A$3:$K$11</definedName>
    <definedName name="_xlnm.Print_Area" localSheetId="12">'AN-2 Chatham N'!$A$3:$K$42</definedName>
    <definedName name="_xlnm.Print_Area" localSheetId="13">'AN-3 L Pleasant By'!$A$3:$K$36</definedName>
    <definedName name="_xlnm.Print_Area" localSheetId="14">'AN-4 Nauset'!$A$3:$K$36</definedName>
    <definedName name="_xlnm.Print_Area" localSheetId="15">'AN-5A Bassing'!$A$3:$K$19</definedName>
    <definedName name="_xlnm.Print_Area" localSheetId="16">'AN-5B Round cove'!$A$3:$K$9</definedName>
    <definedName name="_xlnm.Print_Area" localSheetId="17">'ANT WH'!$A$3:$K$6</definedName>
    <definedName name="_xlnm.Print_Area" localSheetId="18">'AW-1 Yarmouth'!$A$3:$K$31</definedName>
    <definedName name="_xlnm.Print_Area" localSheetId="19">'AW-2 Bass Rvr'!$A$3:$K$39</definedName>
    <definedName name="_xlnm.Print_Area" localSheetId="20">'AW-3 Upper Bass Rvr'!$A$3:$K$47</definedName>
    <definedName name="_xlnm.Print_Area" localSheetId="21">'BE-1 Popponsett Bay'!$A$3:$K$51</definedName>
    <definedName name="_xlnm.Print_Area" localSheetId="22">'BE-2 Cotuit Hrbr'!$A$3:$K$53</definedName>
    <definedName name="_xlnm.Print_Area" localSheetId="23">'BE-3 North &amp; West Bay'!$A$3:$K$59</definedName>
    <definedName name="_xlnm.Print_Area" localSheetId="24">'BE-4 Centerville to Hyannis'!$A$3:$K$50</definedName>
    <definedName name="_xlnm.Print_Area" localSheetId="25">'CAPE POC WHOI Buoys'!$A$3:$K$16</definedName>
    <definedName name="_xlnm.Print_Area" localSheetId="26">'CS-A Falmouth South Shore'!$A$3:$K$29</definedName>
    <definedName name="_xlnm.Print_Area" localSheetId="27">'CS-B1 Waquoit Bay &amp; Eel pnd'!$A$3:$K$40</definedName>
    <definedName name="_xlnm.Print_Area" localSheetId="28">'CS-B2 Great &amp; Little Rvrs'!$A$2:$K$19</definedName>
    <definedName name="_xlnm.Print_Area" localSheetId="29">'CS-C Falmouth West Coast'!$A$2:$K$50</definedName>
    <definedName name="_xlnm.Print_Area" localSheetId="30">'CS-D Wing''s &amp; Scraggy Necks'!$A$3:$K$47</definedName>
    <definedName name="_xlnm.Print_Area" localSheetId="31">'CS-E Sagamore Beach'!$A$3:$K$3</definedName>
    <definedName name="_xlnm.Print_Area" localSheetId="32">'CW-1 Barnstable Hbr'!$A$3:$K$21</definedName>
    <definedName name="_xlnm.Print_Area" localSheetId="33">'CW-2 Sesuit Hrbr'!$A$3:$K$12</definedName>
    <definedName name="_xlnm.Print_Area" localSheetId="34">'DELTA-A Onset'!$A$3:$K$38</definedName>
    <definedName name="_xlnm.Print_Area" localSheetId="35">'DELTA-B Cromeset Pt'!$A$3:$K$38</definedName>
    <definedName name="_xlnm.Print_Area" localSheetId="36">'DELTA-C Cohasset Narrows'!$A$3:$K$26</definedName>
    <definedName name="_xlnm.Print_Area" localSheetId="37">'ECHO Sippican area'!$A$3:$K$62</definedName>
    <definedName name="_xlnm.Print_Area" localSheetId="38">'FOX-A Mattapoiset to West I.'!$A$3:$K$50</definedName>
    <definedName name="_xlnm.Print_Area" localSheetId="39">'FOX-B New Bedford to Apponagans'!$A$3:$K$26</definedName>
    <definedName name="_xlnm.Print_Area" localSheetId="40">'FOX-C Cuttyhunk'!$A$3:$K$14</definedName>
    <definedName name="_xlnm.Print_Area" localSheetId="2">Information!$A$1:$B$22</definedName>
    <definedName name="_xlnm.Print_Area" localSheetId="41">'MV-A West Chop &amp; East'!$A$3:$K$50</definedName>
    <definedName name="_xlnm.Print_Area" localSheetId="42">'MV-B West Chop &amp; west'!$A$3:$K$28</definedName>
    <definedName name="_xlnm.Print_Area" localSheetId="43">'NTK-1 Cliff Beach &amp; east'!$A$3:$K$29</definedName>
    <definedName name="_xlnm.Print_Area" localSheetId="44">'NTK-2 Fishers Landing &amp; West'!$A$3:$K$34</definedName>
    <definedName name="_xlnm.Print_Area" localSheetId="45">'WTG-POC'!$B$1:$L$82</definedName>
    <definedName name="_xlnm.Print_Titles" localSheetId="6">'AE-1 Harwich Port'!$2:$2</definedName>
    <definedName name="_xlnm.Print_Titles" localSheetId="7">'AE-2 Chatham W'!$2:$2</definedName>
    <definedName name="_xlnm.Print_Titles" localSheetId="8">'AE-3 Chatham E'!$2:$2</definedName>
    <definedName name="_xlnm.Print_Titles" localSheetId="9">'AN-1A Provincetown'!$2:$2</definedName>
    <definedName name="_xlnm.Print_Titles" localSheetId="10">'AN-1B Truro'!$2:$2</definedName>
    <definedName name="_xlnm.Print_Titles" localSheetId="11">'AN-1C Wellfleet'!$2:$2</definedName>
    <definedName name="_xlnm.Print_Titles" localSheetId="12">'AN-2 Chatham N'!$2:$2</definedName>
    <definedName name="_xlnm.Print_Titles" localSheetId="13">'AN-3 L Pleasant By'!$2:$2</definedName>
    <definedName name="_xlnm.Print_Titles" localSheetId="14">'AN-4 Nauset'!$2:$2</definedName>
    <definedName name="_xlnm.Print_Titles" localSheetId="15">'AN-5A Bassing'!$2:$2</definedName>
    <definedName name="_xlnm.Print_Titles" localSheetId="16">'AN-5B Round cove'!$2:$2</definedName>
    <definedName name="_xlnm.Print_Titles" localSheetId="17">'ANT WH'!$2:$2</definedName>
    <definedName name="_xlnm.Print_Titles" localSheetId="18">'AW-1 Yarmouth'!$2:$2</definedName>
    <definedName name="_xlnm.Print_Titles" localSheetId="19">'AW-2 Bass Rvr'!$2:$2</definedName>
    <definedName name="_xlnm.Print_Titles" localSheetId="20">'AW-3 Upper Bass Rvr'!$2:$2</definedName>
    <definedName name="_xlnm.Print_Titles" localSheetId="21">'BE-1 Popponsett Bay'!$2:$2</definedName>
    <definedName name="_xlnm.Print_Titles" localSheetId="22">'BE-2 Cotuit Hrbr'!$2:$2</definedName>
    <definedName name="_xlnm.Print_Titles" localSheetId="23">'BE-3 North &amp; West Bay'!$2:$2</definedName>
    <definedName name="_xlnm.Print_Titles" localSheetId="24">'BE-4 Centerville to Hyannis'!$2:$2</definedName>
    <definedName name="_xlnm.Print_Titles" localSheetId="25">'CAPE POC WHOI Buoys'!$2:$2</definedName>
    <definedName name="_xlnm.Print_Titles" localSheetId="26">'CS-A Falmouth South Shore'!$2:$2</definedName>
    <definedName name="_xlnm.Print_Titles" localSheetId="27">'CS-B1 Waquoit Bay &amp; Eel pnd'!$2:$2</definedName>
    <definedName name="_xlnm.Print_Titles" localSheetId="28">'CS-B2 Great &amp; Little Rvrs'!$2:$2</definedName>
    <definedName name="_xlnm.Print_Titles" localSheetId="29">'CS-C Falmouth West Coast'!$2:$2</definedName>
    <definedName name="_xlnm.Print_Titles" localSheetId="30">'CS-D Wing''s &amp; Scraggy Necks'!$2:$2</definedName>
    <definedName name="_xlnm.Print_Titles" localSheetId="31">'CS-E Sagamore Beach'!$2:$2</definedName>
    <definedName name="_xlnm.Print_Titles" localSheetId="32">'CW-1 Barnstable Hbr'!$2:$2</definedName>
    <definedName name="_xlnm.Print_Titles" localSheetId="33">'CW-2 Sesuit Hrbr'!$2:$2</definedName>
    <definedName name="_xlnm.Print_Titles" localSheetId="34">'DELTA-A Onset'!$2:$2</definedName>
    <definedName name="_xlnm.Print_Titles" localSheetId="35">'DELTA-B Cromeset Pt'!$2:$2</definedName>
    <definedName name="_xlnm.Print_Titles" localSheetId="36">'DELTA-C Cohasset Narrows'!$2:$2</definedName>
    <definedName name="_xlnm.Print_Titles" localSheetId="37">'ECHO Sippican area'!$2:$2</definedName>
    <definedName name="_xlnm.Print_Titles" localSheetId="38">'FOX-A Mattapoiset to West I.'!$2:$2</definedName>
    <definedName name="_xlnm.Print_Titles" localSheetId="39">'FOX-B New Bedford to Apponagans'!$2:$2</definedName>
    <definedName name="_xlnm.Print_Titles" localSheetId="40">'FOX-C Cuttyhunk'!$2:$2</definedName>
    <definedName name="_xlnm.Print_Titles" localSheetId="41">'MV-A West Chop &amp; East'!$2:$2</definedName>
    <definedName name="_xlnm.Print_Titles" localSheetId="42">'MV-B West Chop &amp; west'!$2:$2</definedName>
    <definedName name="_xlnm.Print_Titles" localSheetId="43">'NTK-1 Cliff Beach &amp; east'!$2:$2</definedName>
    <definedName name="_xlnm.Print_Titles" localSheetId="44">'NTK-2 Fishers Landing &amp; West'!$2:$2</definedName>
    <definedName name="_xlnm.Print_Titles" localSheetId="45">'WTG-POC'!$1:$2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 i="52" l="1"/>
  <c r="Z1" i="52"/>
  <c r="V1" i="52"/>
  <c r="B1" i="52"/>
  <c r="F1" i="52"/>
  <c r="B1" i="59"/>
  <c r="C1" i="59" s="1"/>
  <c r="R1" i="52"/>
  <c r="N1" i="52"/>
  <c r="F1" i="33"/>
  <c r="F1" i="34"/>
  <c r="J1" i="52"/>
  <c r="G1" i="59"/>
  <c r="E62" i="54"/>
  <c r="D51" i="54"/>
  <c r="D43" i="54"/>
  <c r="C43" i="54"/>
  <c r="C51" i="54" s="1"/>
  <c r="D42" i="54"/>
  <c r="D50" i="54" s="1"/>
  <c r="C42" i="54"/>
  <c r="F35" i="54"/>
  <c r="D34" i="54"/>
  <c r="G32" i="54"/>
  <c r="G28" i="54"/>
  <c r="G24" i="54"/>
  <c r="G20" i="54"/>
  <c r="G11" i="54"/>
  <c r="G10" i="54"/>
  <c r="K3" i="54"/>
  <c r="N13" i="54" s="1"/>
  <c r="N10" i="54" s="1"/>
  <c r="O10" i="54" s="1"/>
  <c r="C3" i="54"/>
  <c r="D22" i="17"/>
  <c r="D21" i="17"/>
  <c r="D20" i="17"/>
  <c r="C55" i="54" l="1"/>
  <c r="G43" i="54"/>
  <c r="D46" i="54" s="1"/>
  <c r="E46" i="54" s="1"/>
  <c r="K14" i="54"/>
  <c r="G42" i="54"/>
  <c r="D47" i="54" s="1"/>
  <c r="C50" i="54"/>
  <c r="C53" i="54" s="1"/>
  <c r="C54" i="54" s="1"/>
  <c r="F15" i="54" s="1"/>
  <c r="N14" i="54"/>
  <c r="N8" i="54" s="1"/>
  <c r="J6" i="54"/>
  <c r="O8" i="54" l="1"/>
  <c r="N7" i="54"/>
  <c r="O7" i="54" s="1"/>
  <c r="C14" i="54"/>
  <c r="C15" i="54" s="1"/>
  <c r="F14" i="54" s="1"/>
  <c r="E47" i="54"/>
  <c r="C10" i="54" l="1"/>
  <c r="C11"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author>
  </authors>
  <commentList>
    <comment ref="B3" authorId="0" shapeId="0" xr:uid="{601944E0-2821-4B6A-95CC-626845372322}">
      <text>
        <r>
          <rPr>
            <sz val="12"/>
            <color indexed="81"/>
            <rFont val="Calibri"/>
            <family val="2"/>
          </rPr>
          <t>Enter the appropriate Aid Type number  for the PATON being reviewed.
1 = Fixed Lateral Daybeacon.
2 = Floating Lateral Buoy.
3 = Fixed or Floating Regulatory PATON.
0 = Blank (Does not calculate error.)</t>
        </r>
      </text>
    </comment>
    <comment ref="D3" authorId="0" shapeId="0" xr:uid="{A474EF30-2336-41E8-B95D-AC6FF1D4C938}">
      <text>
        <r>
          <rPr>
            <sz val="12"/>
            <color indexed="81"/>
            <rFont val="Calibri"/>
            <family val="2"/>
          </rPr>
          <t xml:space="preserve">Enter the EPE - Estimated Position Error from a marine-grade GPS set.      
For effective accuracy, WAAS should be enabled in your GPS. 
EPE must be 20 feet or below.
</t>
        </r>
      </text>
    </comment>
    <comment ref="E3" authorId="0" shapeId="0" xr:uid="{55590A3A-C7C6-4302-902B-615F5B3CCCF8}">
      <text>
        <r>
          <rPr>
            <sz val="10"/>
            <color indexed="81"/>
            <rFont val="Tahoma"/>
            <family val="2"/>
          </rPr>
          <t>Enter the Distance from the antenna on your GPS set to the object.</t>
        </r>
        <r>
          <rPr>
            <sz val="9"/>
            <color indexed="81"/>
            <rFont val="Tahoma"/>
            <family val="2"/>
          </rPr>
          <t xml:space="preserve">
</t>
        </r>
      </text>
    </comment>
    <comment ref="H3" authorId="0" shapeId="0" xr:uid="{52EF3145-2A0F-460B-BD81-C801BD6DEDF1}">
      <text>
        <r>
          <rPr>
            <sz val="10"/>
            <color indexed="81"/>
            <rFont val="Calibri"/>
            <family val="2"/>
          </rPr>
          <t>Enter the correction for the HOT - Height of Tide for the time when the depth reading was taken.</t>
        </r>
        <r>
          <rPr>
            <sz val="9"/>
            <color indexed="81"/>
            <rFont val="Calibri"/>
            <family val="2"/>
          </rPr>
          <t xml:space="preserve">
</t>
        </r>
      </text>
    </comment>
    <comment ref="I3" authorId="0" shapeId="0" xr:uid="{EB7C19F4-7FF8-48A4-A4B5-DF3A74B6C81E}">
      <text>
        <r>
          <rPr>
            <sz val="10"/>
            <color indexed="81"/>
            <rFont val="Calibri"/>
            <family val="2"/>
          </rPr>
          <t>Enter the distance (in feet) from the location of the transducer under the water to the waterline.</t>
        </r>
        <r>
          <rPr>
            <sz val="9"/>
            <color indexed="81"/>
            <rFont val="Calibri"/>
            <family val="2"/>
          </rPr>
          <t xml:space="preserve">
</t>
        </r>
      </text>
    </comment>
    <comment ref="J3" authorId="0" shapeId="0" xr:uid="{5B073C8E-4E12-4921-B572-9E9E4A0D743A}">
      <text>
        <r>
          <rPr>
            <sz val="10"/>
            <color indexed="81"/>
            <rFont val="Calibri"/>
            <family val="2"/>
          </rPr>
          <t>Enter the depth read out from your Echo Sounder or the Lead Line.</t>
        </r>
        <r>
          <rPr>
            <sz val="9"/>
            <color indexed="81"/>
            <rFont val="Tahoma"/>
            <family val="2"/>
          </rPr>
          <t xml:space="preserve">
</t>
        </r>
      </text>
    </comment>
    <comment ref="C7" authorId="0" shapeId="0" xr:uid="{CE662F46-D7A2-4039-A00B-E96534374924}">
      <text>
        <r>
          <rPr>
            <sz val="10"/>
            <color indexed="81"/>
            <rFont val="Calibri"/>
            <family val="2"/>
          </rPr>
          <t xml:space="preserve">Enter the Latitude formatted as: 
 </t>
        </r>
        <r>
          <rPr>
            <b/>
            <u/>
            <sz val="10"/>
            <color indexed="81"/>
            <rFont val="Calibri"/>
            <family val="2"/>
          </rPr>
          <t>DD-MM-SS.SSS</t>
        </r>
        <r>
          <rPr>
            <sz val="10"/>
            <color indexed="81"/>
            <rFont val="Calibri"/>
            <family val="2"/>
          </rPr>
          <t>.</t>
        </r>
      </text>
    </comment>
    <comment ref="G7" authorId="0" shapeId="0" xr:uid="{9C8490F2-45EA-4EA4-8158-B28ABBB7BF9D}">
      <text>
        <r>
          <rPr>
            <sz val="11"/>
            <color indexed="81"/>
            <rFont val="Calibri"/>
            <family val="2"/>
          </rPr>
          <t xml:space="preserve">Enter the latitude formatted as: 
</t>
        </r>
        <r>
          <rPr>
            <b/>
            <u/>
            <sz val="11"/>
            <color indexed="81"/>
            <rFont val="Calibri"/>
            <family val="2"/>
          </rPr>
          <t>DD-MM-SS.SSS.</t>
        </r>
        <r>
          <rPr>
            <sz val="9"/>
            <color indexed="81"/>
            <rFont val="Tahoma"/>
            <family val="2"/>
          </rPr>
          <t xml:space="preserve">
</t>
        </r>
      </text>
    </comment>
    <comment ref="K7" authorId="0" shapeId="0" xr:uid="{490F8EF9-BB24-4449-80C0-3A6E9E804EAD}">
      <text>
        <r>
          <rPr>
            <b/>
            <sz val="9"/>
            <color indexed="81"/>
            <rFont val="Tahoma"/>
            <family val="2"/>
          </rPr>
          <t>Enter the Range of Tide for the local area.</t>
        </r>
      </text>
    </comment>
    <comment ref="C8" authorId="0" shapeId="0" xr:uid="{A721034F-6541-47B6-BE8B-E284F61BE573}">
      <text>
        <r>
          <rPr>
            <sz val="10"/>
            <color indexed="81"/>
            <rFont val="Calibri"/>
            <family val="2"/>
          </rPr>
          <t xml:space="preserve">Enter the longitude formatted as:  
</t>
        </r>
        <r>
          <rPr>
            <b/>
            <u/>
            <sz val="10"/>
            <color indexed="81"/>
            <rFont val="Calibri"/>
            <family val="2"/>
          </rPr>
          <t>DDD-MM-SS.SSS</t>
        </r>
      </text>
    </comment>
    <comment ref="G8" authorId="0" shapeId="0" xr:uid="{50262595-5829-4B2E-A6AB-74914D1F299A}">
      <text>
        <r>
          <rPr>
            <sz val="10"/>
            <color indexed="81"/>
            <rFont val="Calibri"/>
            <family val="2"/>
          </rPr>
          <t xml:space="preserve">Enter the longitude formatted as:  
</t>
        </r>
        <r>
          <rPr>
            <b/>
            <u/>
            <sz val="10"/>
            <color indexed="81"/>
            <rFont val="Calibri"/>
            <family val="2"/>
          </rPr>
          <t>DDD-MM-SS.SSS</t>
        </r>
      </text>
    </comment>
    <comment ref="K11" authorId="0" shapeId="0" xr:uid="{69E3BF80-D005-4623-9DB9-EB6F08D4898B}">
      <text>
        <r>
          <rPr>
            <b/>
            <sz val="9"/>
            <color indexed="81"/>
            <rFont val="Tahoma"/>
            <family val="2"/>
          </rPr>
          <t>Enter the Factor for the length of the harness for the buoy. (1.5 is suggested)</t>
        </r>
      </text>
    </comment>
    <comment ref="K12" authorId="0" shapeId="0" xr:uid="{EA277275-7748-4DEB-BBA7-F065576B604B}">
      <text>
        <r>
          <rPr>
            <b/>
            <sz val="9"/>
            <color indexed="81"/>
            <rFont val="Tahoma"/>
            <family val="2"/>
          </rPr>
          <t>Enter the Factor to handle the extreme heights of tide in the local area. (1.2 is suggested)</t>
        </r>
      </text>
    </comment>
    <comment ref="E20" authorId="0" shapeId="0" xr:uid="{094CC918-B6B8-4182-ABE0-D3EE1406DB63}">
      <text>
        <r>
          <rPr>
            <sz val="10"/>
            <color indexed="81"/>
            <rFont val="Calibri"/>
            <family val="2"/>
          </rPr>
          <t>ENTER THE DISTANCE IN NAUTICAL MILES</t>
        </r>
      </text>
    </comment>
    <comment ref="E24" authorId="0" shapeId="0" xr:uid="{A8AF1ECA-B5B7-46A7-B57F-3653967F8EDE}">
      <text>
        <r>
          <rPr>
            <sz val="10"/>
            <color indexed="81"/>
            <rFont val="Calibri"/>
            <family val="2"/>
          </rPr>
          <t>ENTER THE DISTANCE IN METERS.</t>
        </r>
        <r>
          <rPr>
            <sz val="9"/>
            <color indexed="81"/>
            <rFont val="Tahoma"/>
            <family val="2"/>
          </rPr>
          <t xml:space="preserve">
</t>
        </r>
      </text>
    </comment>
    <comment ref="E28" authorId="0" shapeId="0" xr:uid="{462E3D1B-4AE3-466C-9223-C3D715F5BBBF}">
      <text>
        <r>
          <rPr>
            <sz val="10"/>
            <color indexed="81"/>
            <rFont val="Calibri"/>
            <family val="2"/>
          </rPr>
          <t>ENTER THE DISTANCE IN FEET.</t>
        </r>
        <r>
          <rPr>
            <sz val="9"/>
            <color indexed="81"/>
            <rFont val="Tahoma"/>
            <family val="2"/>
          </rPr>
          <t xml:space="preserve">
</t>
        </r>
      </text>
    </comment>
    <comment ref="D35" authorId="0" shapeId="0" xr:uid="{2163B389-D074-47BA-BC07-78E157FC10DB}">
      <text>
        <r>
          <rPr>
            <sz val="9"/>
            <color indexed="81"/>
            <rFont val="Tahoma"/>
            <family val="2"/>
          </rPr>
          <t xml:space="preserve">Enter the scale of the NOAA chart that is being used.
</t>
        </r>
      </text>
    </comment>
  </commentList>
</comments>
</file>

<file path=xl/sharedStrings.xml><?xml version="1.0" encoding="utf-8"?>
<sst xmlns="http://schemas.openxmlformats.org/spreadsheetml/2006/main" count="37001" uniqueCount="6200">
  <si>
    <t>Paton Name</t>
  </si>
  <si>
    <t>Lat</t>
  </si>
  <si>
    <t>Long</t>
  </si>
  <si>
    <t>Set Pull</t>
  </si>
  <si>
    <t>3 </t>
  </si>
  <si>
    <t>No</t>
  </si>
  <si>
    <t>Yes</t>
  </si>
  <si>
    <t>05/01 - 10/31 </t>
  </si>
  <si>
    <t>2 </t>
  </si>
  <si>
    <t>05/15 - 10/15 </t>
  </si>
  <si>
    <t>04/01 - 11/01 </t>
  </si>
  <si>
    <t>05/01 - 11/15 </t>
  </si>
  <si>
    <t>05/01 - 10/01 </t>
  </si>
  <si>
    <t>05/01 - 11/01 </t>
  </si>
  <si>
    <t>05/01 - 10/30 </t>
  </si>
  <si>
    <t>04/01 - 11/15 </t>
  </si>
  <si>
    <t>1 </t>
  </si>
  <si>
    <t>04/01 - 12/01 </t>
  </si>
  <si>
    <t>04/15 - 11/15 </t>
  </si>
  <si>
    <t>Observer notes</t>
  </si>
  <si>
    <t>Ver</t>
  </si>
  <si>
    <t>T</t>
  </si>
  <si>
    <t>C</t>
  </si>
  <si>
    <t>Fl,U</t>
  </si>
  <si>
    <t>EPE / D.Off</t>
  </si>
  <si>
    <t>Depth / HOT</t>
  </si>
  <si>
    <t>Time / Date</t>
  </si>
  <si>
    <t>This Excel Work book is for your ANT area. It is all the PATONS.</t>
  </si>
  <si>
    <t>Observation notes Why did it fail, did you take apicture</t>
  </si>
  <si>
    <t>The Accuracy box needs to have the type of GPS being used and how you verified it pre patrol. The EPE should be checked at reach Paton and recorded (see above). The make and model of depth sounder needs to recorded here and how you checked it's accuracy. If the distance from the water line to the transdurer has been corrected (true depth of water that needs to be noted here. If there is some other off set itneeds to be recored here</t>
  </si>
  <si>
    <t>Aid Established  </t>
  </si>
  <si>
    <t>200100804783  </t>
  </si>
  <si>
    <t>1916 Channel No Wake Buoy   </t>
  </si>
  <si>
    <t>Floating ,Unlighted</t>
  </si>
  <si>
    <t>013-11-08</t>
  </si>
  <si>
    <t>BE-1</t>
  </si>
  <si>
    <t>SEASONAL  </t>
  </si>
  <si>
    <t>Submit PATON report</t>
  </si>
  <si>
    <t>100116999506  </t>
  </si>
  <si>
    <t>40th Pole Rock Buoy   </t>
  </si>
  <si>
    <t>41 17 47.40 N</t>
  </si>
  <si>
    <t>70 10 57.000 W</t>
  </si>
  <si>
    <t>013-11-07</t>
  </si>
  <si>
    <t>NTK-2</t>
  </si>
  <si>
    <t>SHEILA LUCEY </t>
  </si>
  <si>
    <t>100116996488  </t>
  </si>
  <si>
    <t>Abrahm's Point Rock Buoy   </t>
  </si>
  <si>
    <t>70 03 58.800 W</t>
  </si>
  <si>
    <t>NTK-1</t>
  </si>
  <si>
    <t>200100217871  </t>
  </si>
  <si>
    <t>Ackapesket Beach Swim Buoys (3)   </t>
  </si>
  <si>
    <t>41 32 48.20 N</t>
  </si>
  <si>
    <t>70 34 18.300 W</t>
  </si>
  <si>
    <t>013-11-02</t>
  </si>
  <si>
    <t>CS-A</t>
  </si>
  <si>
    <t>WILLIAM COLLINS </t>
  </si>
  <si>
    <t>100117176479  </t>
  </si>
  <si>
    <t>Agawam No Wake Buoy   </t>
  </si>
  <si>
    <t>41 44 33.18 N</t>
  </si>
  <si>
    <t>70 40 18.840 W</t>
  </si>
  <si>
    <t>013-06-</t>
  </si>
  <si>
    <t>DELTA-A</t>
  </si>
  <si>
    <t>Garry Buckminster </t>
  </si>
  <si>
    <t>14085.00  </t>
  </si>
  <si>
    <t>200100219026  </t>
  </si>
  <si>
    <t>Allen Harbor Entrance Breakwater Light   </t>
  </si>
  <si>
    <t>41 39 40.00 N</t>
  </si>
  <si>
    <t>70 05 22.600 W</t>
  </si>
  <si>
    <t>Fixed,Lighted</t>
  </si>
  <si>
    <t>013-11-01</t>
  </si>
  <si>
    <t>AE-1</t>
  </si>
  <si>
    <t>John Rendon </t>
  </si>
  <si>
    <t>06/15 - 10/01 </t>
  </si>
  <si>
    <t>14090.00  </t>
  </si>
  <si>
    <t>200100218973  </t>
  </si>
  <si>
    <t>14095.00  </t>
  </si>
  <si>
    <t>200100218974  </t>
  </si>
  <si>
    <t>Allen Harbor Entrance Buoy 2   </t>
  </si>
  <si>
    <t>41 39 23.80 N</t>
  </si>
  <si>
    <t>70 05 06.600 W</t>
  </si>
  <si>
    <t>14100.00  </t>
  </si>
  <si>
    <t>200100218975  </t>
  </si>
  <si>
    <t>Allen Harbor Entrance Buoy 3   </t>
  </si>
  <si>
    <t>14105.00  </t>
  </si>
  <si>
    <t>200100218976  </t>
  </si>
  <si>
    <t>Allen Harbor Entrance Buoy 4   </t>
  </si>
  <si>
    <t>14110.00  </t>
  </si>
  <si>
    <t>200100218977  </t>
  </si>
  <si>
    <t>Allen Harbor Entrance Buoy 5   </t>
  </si>
  <si>
    <t>41 39 34.80 N</t>
  </si>
  <si>
    <t>70 05 19.300 W</t>
  </si>
  <si>
    <t>14115.00  </t>
  </si>
  <si>
    <t>200100218978  </t>
  </si>
  <si>
    <t>Allen Harbor Entrance Buoy 6   </t>
  </si>
  <si>
    <t>16775.00  </t>
  </si>
  <si>
    <t>100116981849  </t>
  </si>
  <si>
    <t>Apponagansett Bay Buoy 13   </t>
  </si>
  <si>
    <t>41 35 03.00 N</t>
  </si>
  <si>
    <t>70 56 46.000 W</t>
  </si>
  <si>
    <t>FOX-B</t>
  </si>
  <si>
    <t>Michael Cormier </t>
  </si>
  <si>
    <t>ANNUAL  </t>
  </si>
  <si>
    <t>100117249570  </t>
  </si>
  <si>
    <t>Apponagansett Bay No Wake Buoy B  </t>
  </si>
  <si>
    <t>41 35 13.10 N</t>
  </si>
  <si>
    <t>70 56 53.000 W</t>
  </si>
  <si>
    <t>Jack Baglan </t>
  </si>
  <si>
    <t>100117096663  </t>
  </si>
  <si>
    <t>Apponagansett Bay Race Buoy A   </t>
  </si>
  <si>
    <t>200100217294  </t>
  </si>
  <si>
    <t>Apponagansett Bay Race Buoy C   </t>
  </si>
  <si>
    <t>41 35 10.80 N</t>
  </si>
  <si>
    <t>70 54 39.600 W</t>
  </si>
  <si>
    <t>200100217297  </t>
  </si>
  <si>
    <t>Apponagansett Bay Race Buoy Delta   </t>
  </si>
  <si>
    <t>41 34 39.00 N</t>
  </si>
  <si>
    <t>70 55 04.800 W</t>
  </si>
  <si>
    <t>200100217296  </t>
  </si>
  <si>
    <t>Apponagansett Bay Race Buoy E   </t>
  </si>
  <si>
    <t>41 33 45.00 N</t>
  </si>
  <si>
    <t>70 55 52.200 W</t>
  </si>
  <si>
    <t>100118398719  </t>
  </si>
  <si>
    <t>Apponagansett Bay Race Buoy I  </t>
  </si>
  <si>
    <t>41 33 45.96 N</t>
  </si>
  <si>
    <t>70 54 22.920 W</t>
  </si>
  <si>
    <t>200100217295  </t>
  </si>
  <si>
    <t>Apponagansett Bay Race Buoy Star   </t>
  </si>
  <si>
    <t>41 34 43.20 N</t>
  </si>
  <si>
    <t>70 53 58.800 W</t>
  </si>
  <si>
    <t>100117100838  </t>
  </si>
  <si>
    <t>Apponagansett Bay Race Buoy W   </t>
  </si>
  <si>
    <t>41 32 55.20 N</t>
  </si>
  <si>
    <t>70 55 00.000 W</t>
  </si>
  <si>
    <t>200100217293  </t>
  </si>
  <si>
    <t>Apponagansett Bay Race Buoy Y   </t>
  </si>
  <si>
    <t>41 34 45.00 N</t>
  </si>
  <si>
    <t>70 55 33.660 W</t>
  </si>
  <si>
    <t>200100217298  </t>
  </si>
  <si>
    <t>Apponagansett Bay Race Buoy Z   </t>
  </si>
  <si>
    <t>41 33 57.60 N</t>
  </si>
  <si>
    <t>70 55 40.800 W</t>
  </si>
  <si>
    <t>2020-09-22 Wagner,Stephen</t>
  </si>
  <si>
    <t>13340.00  </t>
  </si>
  <si>
    <t>200100219129  </t>
  </si>
  <si>
    <t>Aunt Lydias Cove Buoy 1  </t>
  </si>
  <si>
    <t>AN-2</t>
  </si>
  <si>
    <t>04/15 - 10/15 </t>
  </si>
  <si>
    <t>13350.00  </t>
  </si>
  <si>
    <t>200100219130  </t>
  </si>
  <si>
    <t>Aunt Lydias Cove Buoy 2   </t>
  </si>
  <si>
    <t>13355.00  </t>
  </si>
  <si>
    <t>200100219131  </t>
  </si>
  <si>
    <t>Aunt Lydias Cove Buoy 3   </t>
  </si>
  <si>
    <t>41 40 58.10 N</t>
  </si>
  <si>
    <t>69 56 52.100 W</t>
  </si>
  <si>
    <t>13360.00  </t>
  </si>
  <si>
    <t>200100219132  </t>
  </si>
  <si>
    <t>Aunt Lydias Cove Buoy 4   </t>
  </si>
  <si>
    <t>13365.00  </t>
  </si>
  <si>
    <t>200100219133  </t>
  </si>
  <si>
    <t>Aunt Lydias Cove Buoy 5   </t>
  </si>
  <si>
    <t>13370.00  </t>
  </si>
  <si>
    <t>200100219134  </t>
  </si>
  <si>
    <t>Aunt Lydias Cove Buoy 6   </t>
  </si>
  <si>
    <t>200100219135  </t>
  </si>
  <si>
    <t>Barlows Landing Swim Area Buoy   </t>
  </si>
  <si>
    <t>41 41 28.68 N</t>
  </si>
  <si>
    <t>70 37 38.220 W</t>
  </si>
  <si>
    <t>CS-D</t>
  </si>
  <si>
    <t>Chris Southwood </t>
  </si>
  <si>
    <t>05/15 - 09/15 </t>
  </si>
  <si>
    <t>14250.00  </t>
  </si>
  <si>
    <t>200100219034  </t>
  </si>
  <si>
    <t>Bass River Buoy 12   </t>
  </si>
  <si>
    <t>41 38 54.60 N</t>
  </si>
  <si>
    <t>70 11 49.600 W</t>
  </si>
  <si>
    <t>AW-2</t>
  </si>
  <si>
    <t>YARMOUTH Harbormaster </t>
  </si>
  <si>
    <t>14255.00  </t>
  </si>
  <si>
    <t>200100219036  </t>
  </si>
  <si>
    <t>Bass River Buoy 14   </t>
  </si>
  <si>
    <t>41 39 02.70 N</t>
  </si>
  <si>
    <t>70 11 49.300 W</t>
  </si>
  <si>
    <t>05/15 - 11/01 </t>
  </si>
  <si>
    <t>14256.00  </t>
  </si>
  <si>
    <t>200100218533  </t>
  </si>
  <si>
    <t>Bass River Buoy 14A   </t>
  </si>
  <si>
    <t>41 39 14.10 N</t>
  </si>
  <si>
    <t>70 11 46.300 W</t>
  </si>
  <si>
    <t>14260.00  </t>
  </si>
  <si>
    <t>200100219037  </t>
  </si>
  <si>
    <t>Bass River Buoy 16   </t>
  </si>
  <si>
    <t>41 39 18.40 N</t>
  </si>
  <si>
    <t>70 11 41.000 W</t>
  </si>
  <si>
    <t>05/15 - 11/15 </t>
  </si>
  <si>
    <t>14265.00  </t>
  </si>
  <si>
    <t>200100219038  </t>
  </si>
  <si>
    <t>Bass River Buoy 16A   </t>
  </si>
  <si>
    <t>41 39 22.10 N</t>
  </si>
  <si>
    <t>70 11 32.200 W</t>
  </si>
  <si>
    <t>14270.00  </t>
  </si>
  <si>
    <t>200100219039  </t>
  </si>
  <si>
    <t>Bass River Buoy 18   </t>
  </si>
  <si>
    <t>41 39 26.60 N</t>
  </si>
  <si>
    <t>70 11 23.800 W</t>
  </si>
  <si>
    <t>14275.00  </t>
  </si>
  <si>
    <t>200100219040  </t>
  </si>
  <si>
    <t>Bass River Buoy 20   </t>
  </si>
  <si>
    <t>14280.00  </t>
  </si>
  <si>
    <t>200100219042  </t>
  </si>
  <si>
    <t>Bass River Buoy 22   </t>
  </si>
  <si>
    <t>41 39 41.10 N</t>
  </si>
  <si>
    <t>70 11 12.600 W</t>
  </si>
  <si>
    <t>14281.00  </t>
  </si>
  <si>
    <t>100116925035  </t>
  </si>
  <si>
    <t>Bass River Buoy 22A   </t>
  </si>
  <si>
    <t>41 39 45.40 N</t>
  </si>
  <si>
    <t>70 11 02.900 W</t>
  </si>
  <si>
    <t>14285.00  </t>
  </si>
  <si>
    <t>200100219144  </t>
  </si>
  <si>
    <t>Bass River Buoy 24   </t>
  </si>
  <si>
    <t>AW-3</t>
  </si>
  <si>
    <t>14290.00  </t>
  </si>
  <si>
    <t>200100219145  </t>
  </si>
  <si>
    <t>Bass River Buoy 25   </t>
  </si>
  <si>
    <t>41 40 08.20 N</t>
  </si>
  <si>
    <t>70 10 46.700 W</t>
  </si>
  <si>
    <t>14291.00  </t>
  </si>
  <si>
    <t>100116925041  </t>
  </si>
  <si>
    <t>Bass River Buoy 25A   </t>
  </si>
  <si>
    <t>41 40 10.00 N</t>
  </si>
  <si>
    <t>70 10 38.100 W</t>
  </si>
  <si>
    <t>14295.00  </t>
  </si>
  <si>
    <t>200100219146  </t>
  </si>
  <si>
    <t>Bass River Buoy 26   </t>
  </si>
  <si>
    <t>70 10 33.000 W</t>
  </si>
  <si>
    <t>14300.00  </t>
  </si>
  <si>
    <t>200100219147  </t>
  </si>
  <si>
    <t>Bass River Buoy 28   </t>
  </si>
  <si>
    <t>41 40 21.40 N</t>
  </si>
  <si>
    <t>70 10 19.100 W</t>
  </si>
  <si>
    <t>14301.00  </t>
  </si>
  <si>
    <t>100116925046  </t>
  </si>
  <si>
    <t>Bass River Buoy 28A   </t>
  </si>
  <si>
    <t>41 40 27.60 N</t>
  </si>
  <si>
    <t>70 10 15.800 W</t>
  </si>
  <si>
    <t>14305.00  </t>
  </si>
  <si>
    <t>200100219148  </t>
  </si>
  <si>
    <t>Bass River Buoy 30   </t>
  </si>
  <si>
    <t>14310.00  </t>
  </si>
  <si>
    <t>200100219149  </t>
  </si>
  <si>
    <t>Bass River Buoy 32   </t>
  </si>
  <si>
    <t>Dawson Farber </t>
  </si>
  <si>
    <t>14315.00  </t>
  </si>
  <si>
    <t>200100218534  </t>
  </si>
  <si>
    <t>Bass River Buoy 33   </t>
  </si>
  <si>
    <t>41 40 57.50 N</t>
  </si>
  <si>
    <t>70 09 43.300 W</t>
  </si>
  <si>
    <t>14325.00  </t>
  </si>
  <si>
    <t>200100219152  </t>
  </si>
  <si>
    <t>Bass River Buoy 35   </t>
  </si>
  <si>
    <t>41 41 03.80 N</t>
  </si>
  <si>
    <t>70 09 33.800 W</t>
  </si>
  <si>
    <t>14330.00  </t>
  </si>
  <si>
    <t>200100219153  </t>
  </si>
  <si>
    <t>Bass River Buoy 36   </t>
  </si>
  <si>
    <t>41 41 09.80 N</t>
  </si>
  <si>
    <t>70 09 38.800 W</t>
  </si>
  <si>
    <t>14335.00  </t>
  </si>
  <si>
    <t>200100219154  </t>
  </si>
  <si>
    <t>Bass River Buoy 37   </t>
  </si>
  <si>
    <t>41 41 16.30 N</t>
  </si>
  <si>
    <t>14340.00  </t>
  </si>
  <si>
    <t>200100219155  </t>
  </si>
  <si>
    <t>Bass River Buoy 38   </t>
  </si>
  <si>
    <t>14345.00  </t>
  </si>
  <si>
    <t>200100219156  </t>
  </si>
  <si>
    <t>Bass River Buoy 39   </t>
  </si>
  <si>
    <t>14350.00  </t>
  </si>
  <si>
    <t>200100219157  </t>
  </si>
  <si>
    <t>Bass River Buoy 40   </t>
  </si>
  <si>
    <t>14355.00  </t>
  </si>
  <si>
    <t>200100219158  </t>
  </si>
  <si>
    <t>Bass River Buoy 41   </t>
  </si>
  <si>
    <t>14360.00  </t>
  </si>
  <si>
    <t>200100219150  </t>
  </si>
  <si>
    <t>Bass River Buoy 41A   </t>
  </si>
  <si>
    <t>14365.00  </t>
  </si>
  <si>
    <t>200100219159  </t>
  </si>
  <si>
    <t>Bass River Buoy 42   </t>
  </si>
  <si>
    <t>14370.00  </t>
  </si>
  <si>
    <t>200100219160  </t>
  </si>
  <si>
    <t>Bass River Buoy 43   </t>
  </si>
  <si>
    <t>14375.00  </t>
  </si>
  <si>
    <t>200100219161  </t>
  </si>
  <si>
    <t>Bass River Buoy 44   </t>
  </si>
  <si>
    <t>14380.00  </t>
  </si>
  <si>
    <t>200100219162  </t>
  </si>
  <si>
    <t>Bass River Buoy 45   </t>
  </si>
  <si>
    <t>41 41 33.60 N</t>
  </si>
  <si>
    <t>04/15 - 01/10 </t>
  </si>
  <si>
    <t>14385.00  </t>
  </si>
  <si>
    <t>200100219163  </t>
  </si>
  <si>
    <t>Bass River Buoy 46   </t>
  </si>
  <si>
    <t>14390.00  </t>
  </si>
  <si>
    <t>200100219164  </t>
  </si>
  <si>
    <t>Bass River Buoy 47   </t>
  </si>
  <si>
    <t>41 41 41.70 N</t>
  </si>
  <si>
    <t>70 10 12.000 W</t>
  </si>
  <si>
    <t>14393.00  </t>
  </si>
  <si>
    <t>100116685210  </t>
  </si>
  <si>
    <t>Bass River Buoy 48   </t>
  </si>
  <si>
    <t>14395.00  </t>
  </si>
  <si>
    <t>200100219165  </t>
  </si>
  <si>
    <t>Bass River Buoy 49   </t>
  </si>
  <si>
    <t>14400.00  </t>
  </si>
  <si>
    <t>200100217166  </t>
  </si>
  <si>
    <t>Bass River Buoy 51   </t>
  </si>
  <si>
    <t>14405.00  </t>
  </si>
  <si>
    <t>200100217167  </t>
  </si>
  <si>
    <t>Bass River Buoy 52   </t>
  </si>
  <si>
    <t>14410.00  </t>
  </si>
  <si>
    <t>200100217168  </t>
  </si>
  <si>
    <t>Bass River Buoy 53   </t>
  </si>
  <si>
    <t>14415.00  </t>
  </si>
  <si>
    <t>200100217169  </t>
  </si>
  <si>
    <t>Bass River Buoy 54   </t>
  </si>
  <si>
    <t>14245.00  </t>
  </si>
  <si>
    <t>200100219033  </t>
  </si>
  <si>
    <t>Bass River Entrance Buoy 10   </t>
  </si>
  <si>
    <t>41 38 35.30 N</t>
  </si>
  <si>
    <t>70 11 46.000 W</t>
  </si>
  <si>
    <t>14215.00  </t>
  </si>
  <si>
    <t>200100219027  </t>
  </si>
  <si>
    <t>Bass River Entrance Buoy 4   </t>
  </si>
  <si>
    <t>41 38 09.40 N</t>
  </si>
  <si>
    <t>70 11 41.900 W</t>
  </si>
  <si>
    <t>14220.00  </t>
  </si>
  <si>
    <t>200100219028  </t>
  </si>
  <si>
    <t>Bass River Entrance Buoy 5   </t>
  </si>
  <si>
    <t>41 38 12.90 N</t>
  </si>
  <si>
    <t>70 11 45.700 W</t>
  </si>
  <si>
    <t>14225.00  </t>
  </si>
  <si>
    <t>200100219029  </t>
  </si>
  <si>
    <t>Bass River Entrance Buoy 6   </t>
  </si>
  <si>
    <t>70 11 44.600 W</t>
  </si>
  <si>
    <t>Yarmouth Harbormaster </t>
  </si>
  <si>
    <t>14230.00  </t>
  </si>
  <si>
    <t>200100219030  </t>
  </si>
  <si>
    <t>Bass River Entrance Buoy 7   </t>
  </si>
  <si>
    <t>41 38 19.70 N</t>
  </si>
  <si>
    <t>14235.00  </t>
  </si>
  <si>
    <t>200100219031  </t>
  </si>
  <si>
    <t>Bass River Entrance Buoy 8   </t>
  </si>
  <si>
    <t>41 38 23.50 N</t>
  </si>
  <si>
    <t>14240.00  </t>
  </si>
  <si>
    <t>200100219032  </t>
  </si>
  <si>
    <t>Bass River Entrance Buoy 9   </t>
  </si>
  <si>
    <t>100116976747  </t>
  </si>
  <si>
    <t>Bass River Entrance Speed Buoy   </t>
  </si>
  <si>
    <t>41 38 32.70 N</t>
  </si>
  <si>
    <t>Floating ,Lighted</t>
  </si>
  <si>
    <t>100116924947  </t>
  </si>
  <si>
    <t>Bass River No Wake Buoy A   </t>
  </si>
  <si>
    <t>41 39 55.20 N</t>
  </si>
  <si>
    <t>70 10 55.800 W</t>
  </si>
  <si>
    <t>100116924927  </t>
  </si>
  <si>
    <t>Bass River No Wake Sign A   </t>
  </si>
  <si>
    <t>41 38 42.10 N</t>
  </si>
  <si>
    <t>70 11 50.300 W</t>
  </si>
  <si>
    <t>100117003766  </t>
  </si>
  <si>
    <t>Bass River North No Wake Buoy   </t>
  </si>
  <si>
    <t>41 40 51.54 N</t>
  </si>
  <si>
    <t>70 09 42.960 W</t>
  </si>
  <si>
    <t>100117582570  </t>
  </si>
  <si>
    <t>Bass River Rock Buoy E   </t>
  </si>
  <si>
    <t>41 38 39.80 N</t>
  </si>
  <si>
    <t>70 11 45.900 W</t>
  </si>
  <si>
    <t>100117003814  </t>
  </si>
  <si>
    <t>Bass River Rock Hazard Buoy A  </t>
  </si>
  <si>
    <t>41 41 21.54 N</t>
  </si>
  <si>
    <t>70 10 02.040 W</t>
  </si>
  <si>
    <t>100117582595  </t>
  </si>
  <si>
    <t>Bass River Speed Buoy F   </t>
  </si>
  <si>
    <t>41 40 48.70 N</t>
  </si>
  <si>
    <t>100117582576  </t>
  </si>
  <si>
    <t>Bass River Speed Buoy I   </t>
  </si>
  <si>
    <t>41 40 33.80 N</t>
  </si>
  <si>
    <t>70 10 09.700 W</t>
  </si>
  <si>
    <t>100117156290  </t>
  </si>
  <si>
    <t>Bassets Island East Rock Buoy B   </t>
  </si>
  <si>
    <t>41 40 32.54 N</t>
  </si>
  <si>
    <t>70 37 46.240 W</t>
  </si>
  <si>
    <t>CHRIS SOUTHWOOD </t>
  </si>
  <si>
    <t>100117156155  </t>
  </si>
  <si>
    <t>Bassets Island South No Wake Buoy A   </t>
  </si>
  <si>
    <t>41 40 20.00 N</t>
  </si>
  <si>
    <t>70 38 20.222 W</t>
  </si>
  <si>
    <t>200100219143  </t>
  </si>
  <si>
    <t>Bassets Island West Water Ski Buoy   </t>
  </si>
  <si>
    <t>41 40 26.82 N</t>
  </si>
  <si>
    <t>70 38 10.800 W</t>
  </si>
  <si>
    <t>16646.00  </t>
  </si>
  <si>
    <t>100117156085  </t>
  </si>
  <si>
    <t>Bassetts Island East Shoals Danger Buoy   </t>
  </si>
  <si>
    <t>41 41 11.94 N</t>
  </si>
  <si>
    <t>70 37 49.320 W</t>
  </si>
  <si>
    <t>100118253058  </t>
  </si>
  <si>
    <t>Bassetts Island North Channel No Wake Buoy  </t>
  </si>
  <si>
    <t>41 40 54.30 N</t>
  </si>
  <si>
    <t>70 38 34.858 W</t>
  </si>
  <si>
    <t>100118253060  </t>
  </si>
  <si>
    <t>Bassetts Island West Rock Hazard Buoy  </t>
  </si>
  <si>
    <t>41 40 40.68 N</t>
  </si>
  <si>
    <t>70 38 30.660 W</t>
  </si>
  <si>
    <t>13335.00  </t>
  </si>
  <si>
    <t>100116980223  </t>
  </si>
  <si>
    <t>BASSING HARBOR BUOY 2   </t>
  </si>
  <si>
    <t>AN-5A</t>
  </si>
  <si>
    <t>13336.00  </t>
  </si>
  <si>
    <t>100116980232  </t>
  </si>
  <si>
    <t>BASSING HARBOR BUOY 3   </t>
  </si>
  <si>
    <t>04/15 - 10/14 </t>
  </si>
  <si>
    <t>13337.00  </t>
  </si>
  <si>
    <t>100116980235  </t>
  </si>
  <si>
    <t>BASSING HARBOR BUOY 4   </t>
  </si>
  <si>
    <t>41 42 39.66 N</t>
  </si>
  <si>
    <t>69 58 17.460 W</t>
  </si>
  <si>
    <t>05/15 - 12/01 </t>
  </si>
  <si>
    <t>100116976702  </t>
  </si>
  <si>
    <t>BASSING HARBOR NO WAKE BUOY   </t>
  </si>
  <si>
    <t>41 42 41.40 N</t>
  </si>
  <si>
    <t>69 58 15.100 W</t>
  </si>
  <si>
    <t>100116976482  </t>
  </si>
  <si>
    <t>Bayside Beach Swim Buoys (2)   </t>
  </si>
  <si>
    <t>41 34 00.46 N</t>
  </si>
  <si>
    <t>70 32 07.380 W</t>
  </si>
  <si>
    <t>CS-B1</t>
  </si>
  <si>
    <t>Thomas Rodgers </t>
  </si>
  <si>
    <t>100118466007  </t>
  </si>
  <si>
    <t>Beverly Yacht Club Race Mark A  </t>
  </si>
  <si>
    <t>41 38 51.60 N</t>
  </si>
  <si>
    <t>70 42 24.000 W</t>
  </si>
  <si>
    <t>ECHO</t>
  </si>
  <si>
    <t>Bird Island Light   </t>
  </si>
  <si>
    <t>41 40 10.02 N</t>
  </si>
  <si>
    <t>70 43 02.400 W</t>
  </si>
  <si>
    <t>Isaac Perry </t>
  </si>
  <si>
    <t>100117003828  </t>
  </si>
  <si>
    <t>Blue Rock Hazard Buoy   </t>
  </si>
  <si>
    <t>41 41 33.00 N</t>
  </si>
  <si>
    <t>70 10 11.460 W</t>
  </si>
  <si>
    <t>17026.50  </t>
  </si>
  <si>
    <t>100118301883  </t>
  </si>
  <si>
    <t>Brant Island Cove Channel Buoy 5   </t>
  </si>
  <si>
    <t>41 37 09.48 N</t>
  </si>
  <si>
    <t>70 48 39.540 W</t>
  </si>
  <si>
    <t>FOX-A</t>
  </si>
  <si>
    <t>17026.60  </t>
  </si>
  <si>
    <t>100118301888  </t>
  </si>
  <si>
    <t>Brant Island Cove Channel Buoy 6   </t>
  </si>
  <si>
    <t>41 37 11.58 N</t>
  </si>
  <si>
    <t>70 48 35.580 W</t>
  </si>
  <si>
    <t>17026.70  </t>
  </si>
  <si>
    <t>100118301890  </t>
  </si>
  <si>
    <t>Brant Island Cove Channel Buoy 7   </t>
  </si>
  <si>
    <t>41 37 32.22 N</t>
  </si>
  <si>
    <t>70 48 54.360 W</t>
  </si>
  <si>
    <t>17026.80  </t>
  </si>
  <si>
    <t>100118301892  </t>
  </si>
  <si>
    <t>Brant Island Cove Channel Buoy 8  </t>
  </si>
  <si>
    <t>41 37 34.08 N</t>
  </si>
  <si>
    <t>70 48 53.220 W</t>
  </si>
  <si>
    <t>17026.10  </t>
  </si>
  <si>
    <t>100117227517  </t>
  </si>
  <si>
    <t>Brant Island Cove Channel Lighted Buoy 1   </t>
  </si>
  <si>
    <t>41 36 39.78 N</t>
  </si>
  <si>
    <t>70 48 10.020 W</t>
  </si>
  <si>
    <t>17026.20  </t>
  </si>
  <si>
    <t>100117227522  </t>
  </si>
  <si>
    <t>Brant Island Cove Channel Lighted Buoy 2   </t>
  </si>
  <si>
    <t>41 36 42.06 N</t>
  </si>
  <si>
    <t>70 48 07.620 W</t>
  </si>
  <si>
    <t>17026.30  </t>
  </si>
  <si>
    <t>100117227529  </t>
  </si>
  <si>
    <t>Brant Island Cove Channel Lighted Buoy 3   </t>
  </si>
  <si>
    <t>41 37 00.30 N</t>
  </si>
  <si>
    <t>70 48 32.040 W</t>
  </si>
  <si>
    <t>17026.40  </t>
  </si>
  <si>
    <t>100117227538  </t>
  </si>
  <si>
    <t>Brant Island Cove Channel Lighted Buoy 4   </t>
  </si>
  <si>
    <t>41 37 03.00 N</t>
  </si>
  <si>
    <t>70 48 27.780 W</t>
  </si>
  <si>
    <t>100118045878  </t>
  </si>
  <si>
    <t>Brewer Fiddler's Cove Marina No Wake Buoy   </t>
  </si>
  <si>
    <t>41 39 02.04 N</t>
  </si>
  <si>
    <t>70 38 08.040 W</t>
  </si>
  <si>
    <t>CS-C</t>
  </si>
  <si>
    <t>Frederick Sorrento </t>
  </si>
  <si>
    <t>200100787438  </t>
  </si>
  <si>
    <t>Bristol Beach Swim Buoys (4)   </t>
  </si>
  <si>
    <t>41 32 41.80 N</t>
  </si>
  <si>
    <t>70 35 23.400 W</t>
  </si>
  <si>
    <t>Falmouth Beach Committee  </t>
  </si>
  <si>
    <t>06/01 - 09/30 </t>
  </si>
  <si>
    <t>100117167042  </t>
  </si>
  <si>
    <t>Broad Cove No Wake Buoy A   </t>
  </si>
  <si>
    <t>41 44 35.58 N</t>
  </si>
  <si>
    <t>70 39 13.380 W</t>
  </si>
  <si>
    <t>100117167035  </t>
  </si>
  <si>
    <t>Broad Cove No Wake Buoy B  </t>
  </si>
  <si>
    <t>41 44 42.66 N</t>
  </si>
  <si>
    <t>70 39 16.980 W</t>
  </si>
  <si>
    <t>100117167308  </t>
  </si>
  <si>
    <t>Burgess Point No Wake Buoy A   </t>
  </si>
  <si>
    <t>41 43 44.22 N</t>
  </si>
  <si>
    <t>70 38 32.100 W</t>
  </si>
  <si>
    <t>05/15 - 10/30 </t>
  </si>
  <si>
    <t>100117167321  </t>
  </si>
  <si>
    <t>Burgess Point No Wake Buoy B   </t>
  </si>
  <si>
    <t>41 43 53.88 N</t>
  </si>
  <si>
    <t>70 38 44.400 W</t>
  </si>
  <si>
    <t>100117167327  </t>
  </si>
  <si>
    <t>Burgess Point No Wake Buoy C   </t>
  </si>
  <si>
    <t>41 44 01.92 N</t>
  </si>
  <si>
    <t>70 38 59.460 W</t>
  </si>
  <si>
    <t>100117167331  </t>
  </si>
  <si>
    <t>Burgess Point No Wake Buoy D   </t>
  </si>
  <si>
    <t>41 44 07.98 N</t>
  </si>
  <si>
    <t>70 39 14.880 W</t>
  </si>
  <si>
    <t>17201.05  </t>
  </si>
  <si>
    <t>200100811515  </t>
  </si>
  <si>
    <t>Burr Brothers Boatyard Channel Bouy 2   </t>
  </si>
  <si>
    <t>41 42 48.00 N</t>
  </si>
  <si>
    <t>70 45 54.000 W</t>
  </si>
  <si>
    <t>Toby Burr </t>
  </si>
  <si>
    <t>04/15 - 11/01 </t>
  </si>
  <si>
    <t>17201.00  </t>
  </si>
  <si>
    <t>200100811513  </t>
  </si>
  <si>
    <t>Burr Brothers Boatyard Channel Buoy 1   </t>
  </si>
  <si>
    <t>41 42 38.30 N</t>
  </si>
  <si>
    <t>70 45 48.100 W</t>
  </si>
  <si>
    <t>17202.00  </t>
  </si>
  <si>
    <t>200100811517  </t>
  </si>
  <si>
    <t>Burr Brothers Boatyard Channel Buoy 3   </t>
  </si>
  <si>
    <t>41 42 43.40 N</t>
  </si>
  <si>
    <t>70 45 53.300 W</t>
  </si>
  <si>
    <t>17202.40  </t>
  </si>
  <si>
    <t>200100811518  </t>
  </si>
  <si>
    <t>Burr Brothers Boatyard Channel Buoy 4   </t>
  </si>
  <si>
    <t>41 42 45.10 N</t>
  </si>
  <si>
    <t>70 45 54.300 W</t>
  </si>
  <si>
    <t>17202.60  </t>
  </si>
  <si>
    <t>200100811520  </t>
  </si>
  <si>
    <t>Burr Brothers Boatyard Channel Buoy 6   </t>
  </si>
  <si>
    <t>41 42 47.20 N</t>
  </si>
  <si>
    <t>70 45 55.000 W</t>
  </si>
  <si>
    <t>17202.80  </t>
  </si>
  <si>
    <t>200100811521  </t>
  </si>
  <si>
    <t>Burr Brothers Boatyard Channel Buoy 8   </t>
  </si>
  <si>
    <t>41 42 49.20 N</t>
  </si>
  <si>
    <t>70 45 54.700 W</t>
  </si>
  <si>
    <t>17421.00  </t>
  </si>
  <si>
    <t>100118297303  </t>
  </si>
  <si>
    <t>Buttermilk Bay Buoy 2   </t>
  </si>
  <si>
    <t>41 45 05.05 N</t>
  </si>
  <si>
    <t>70 37 27.502 W</t>
  </si>
  <si>
    <t>DELTA-C</t>
  </si>
  <si>
    <t>17421.20  </t>
  </si>
  <si>
    <t>200100219046  </t>
  </si>
  <si>
    <t>Buttermilk Bay Buoy 2A   </t>
  </si>
  <si>
    <t>41 45 08.76 N</t>
  </si>
  <si>
    <t>70 37 29.700 W</t>
  </si>
  <si>
    <t>70 37 29.640 W</t>
  </si>
  <si>
    <t>DIS-ESTABLISH  </t>
  </si>
  <si>
    <t>17421.40  </t>
  </si>
  <si>
    <t>200100219047  </t>
  </si>
  <si>
    <t>Buttermilk Bay Buoy 4   </t>
  </si>
  <si>
    <t>41 45 17.94 N</t>
  </si>
  <si>
    <t>70 37 21.420 W</t>
  </si>
  <si>
    <t>17421.50  </t>
  </si>
  <si>
    <t>200100219048  </t>
  </si>
  <si>
    <t>Buttermilk Bay Buoy 5   </t>
  </si>
  <si>
    <t>41 45 21.48 N</t>
  </si>
  <si>
    <t>70 37 17.880 W</t>
  </si>
  <si>
    <t>05/01 - 10/15 </t>
  </si>
  <si>
    <t>100117156040  </t>
  </si>
  <si>
    <t>Buttermilk Bay No Wake Buoy   </t>
  </si>
  <si>
    <t>41 45 09.36 N</t>
  </si>
  <si>
    <t>200100219169  </t>
  </si>
  <si>
    <t>Buttermilk Bay Swim Buoy   </t>
  </si>
  <si>
    <t>41 44 54.60 N</t>
  </si>
  <si>
    <t>70 37 13.260 W</t>
  </si>
  <si>
    <t>16963.00  </t>
  </si>
  <si>
    <t>200100819206  </t>
  </si>
  <si>
    <t>Buzzards Bay Enviromental Monitoring Lighted Buoy   </t>
  </si>
  <si>
    <t>41 33 59.40 N</t>
  </si>
  <si>
    <t>70 49 32.500 W</t>
  </si>
  <si>
    <t>100118462535  </t>
  </si>
  <si>
    <t>BYC Racing Mark Buoy H  </t>
  </si>
  <si>
    <t>41 39 12.24 N</t>
  </si>
  <si>
    <t>70 44 24.060 W</t>
  </si>
  <si>
    <t>100118462530  </t>
  </si>
  <si>
    <t>BYC Racing Mark Buoy I  </t>
  </si>
  <si>
    <t>14725.10  </t>
  </si>
  <si>
    <t>100118361718  </t>
  </si>
  <si>
    <t>Centerville River Buoy 1  </t>
  </si>
  <si>
    <t>41 37 32.80 N</t>
  </si>
  <si>
    <t>70 22 04.300 W</t>
  </si>
  <si>
    <t>BE-4</t>
  </si>
  <si>
    <t>Barnstable Harbormaster </t>
  </si>
  <si>
    <t>06/01 - 11/01 </t>
  </si>
  <si>
    <t>14726.50  </t>
  </si>
  <si>
    <t>200100218164  </t>
  </si>
  <si>
    <t>Centerville River Buoy 10  </t>
  </si>
  <si>
    <t>41 37 54.10 N</t>
  </si>
  <si>
    <t>70 21 42.500 W</t>
  </si>
  <si>
    <t>14726.60  </t>
  </si>
  <si>
    <t>200100218166  </t>
  </si>
  <si>
    <t>Centerville River Buoy 11  </t>
  </si>
  <si>
    <t>14726.70  </t>
  </si>
  <si>
    <t>200100218168  </t>
  </si>
  <si>
    <t>Centerville River Buoy 12   </t>
  </si>
  <si>
    <t>14726.80  </t>
  </si>
  <si>
    <t>200100218170  </t>
  </si>
  <si>
    <t>Centerville River Buoy 13   </t>
  </si>
  <si>
    <t>41 38 03.00 N</t>
  </si>
  <si>
    <t>70 21 26.100 W</t>
  </si>
  <si>
    <t>14726.90  </t>
  </si>
  <si>
    <t>200100237595  </t>
  </si>
  <si>
    <t>Centerville River Buoy 14   </t>
  </si>
  <si>
    <t>41 38 01.70 N</t>
  </si>
  <si>
    <t>70 21 27.789 W</t>
  </si>
  <si>
    <t>14725.20  </t>
  </si>
  <si>
    <t>100118361725  </t>
  </si>
  <si>
    <t>Centerville River Buoy 2  </t>
  </si>
  <si>
    <t>14726.00  </t>
  </si>
  <si>
    <t>200100218154  </t>
  </si>
  <si>
    <t>Centerville River Buoy 3   </t>
  </si>
  <si>
    <t>41 37 38.50 N</t>
  </si>
  <si>
    <t>70 22 01.100 W</t>
  </si>
  <si>
    <t>14726.10  </t>
  </si>
  <si>
    <t>200100218156  </t>
  </si>
  <si>
    <t>Centerville River Buoy 4   </t>
  </si>
  <si>
    <t>14726.20  </t>
  </si>
  <si>
    <t>200100218158  </t>
  </si>
  <si>
    <t>Centerville River Buoy 6   </t>
  </si>
  <si>
    <t>14726.30  </t>
  </si>
  <si>
    <t>200100218160  </t>
  </si>
  <si>
    <t>Centerville River Buoy 7   </t>
  </si>
  <si>
    <t>41 37 51.40 N</t>
  </si>
  <si>
    <t>70 21 48.200 W</t>
  </si>
  <si>
    <t>14726.40  </t>
  </si>
  <si>
    <t>200100218162  </t>
  </si>
  <si>
    <t>Centerville River Buoy 8   </t>
  </si>
  <si>
    <t>100117305004  </t>
  </si>
  <si>
    <t>Centerville River Speed Buoy  </t>
  </si>
  <si>
    <t>41 37 56.70 N</t>
  </si>
  <si>
    <t>70 21 39.100 W</t>
  </si>
  <si>
    <t>200100787502  </t>
  </si>
  <si>
    <t>Chapoquoit Beach Swim Buoys (2)   </t>
  </si>
  <si>
    <t>41 35 57.00 N</t>
  </si>
  <si>
    <t>70 39 00.000 W</t>
  </si>
  <si>
    <t>100117249139  </t>
  </si>
  <si>
    <t>Chappaquiddick Swim Buoys (6)   </t>
  </si>
  <si>
    <t>41 23 15.54 N</t>
  </si>
  <si>
    <t>70 30 08.580 W</t>
  </si>
  <si>
    <t>MV-A</t>
  </si>
  <si>
    <t>Charles Blair </t>
  </si>
  <si>
    <t>13309.00  </t>
  </si>
  <si>
    <t>200100217614  </t>
  </si>
  <si>
    <t>Chatham Harbor Buoy 1   </t>
  </si>
  <si>
    <t>13310.00  </t>
  </si>
  <si>
    <t>200100216895  </t>
  </si>
  <si>
    <t>Chatham Harbor Buoy 2   </t>
  </si>
  <si>
    <t>13315.00  </t>
  </si>
  <si>
    <t>100116982819  </t>
  </si>
  <si>
    <t>Chatham Harbor Buoy 3   </t>
  </si>
  <si>
    <t>41 40 13.80 N</t>
  </si>
  <si>
    <t>69 56 40.100 W</t>
  </si>
  <si>
    <t>13320.00  </t>
  </si>
  <si>
    <t>200100216897  </t>
  </si>
  <si>
    <t>Chatham Harbor Buoy 4   </t>
  </si>
  <si>
    <t>13325.00  </t>
  </si>
  <si>
    <t>200100216899  </t>
  </si>
  <si>
    <t>Chatham Harbor Buoy 5   </t>
  </si>
  <si>
    <t>13330.00  </t>
  </si>
  <si>
    <t>100116984459  </t>
  </si>
  <si>
    <t>Chatham Harbor Buoy 6   </t>
  </si>
  <si>
    <t>41 40 05.94 N</t>
  </si>
  <si>
    <t>69 56 39.000 W</t>
  </si>
  <si>
    <t>100119130679  </t>
  </si>
  <si>
    <t>Cohasset Narrows No Wake Buoy A  </t>
  </si>
  <si>
    <t>41 44 55.02 N</t>
  </si>
  <si>
    <t>70 37 16.440 W</t>
  </si>
  <si>
    <t>06/01 - 10/15 </t>
  </si>
  <si>
    <t>100117156227  </t>
  </si>
  <si>
    <t>Cohasset Narrows Rock Buoy A   </t>
  </si>
  <si>
    <t>41 44 45.42 N</t>
  </si>
  <si>
    <t>70 37 18.960 W</t>
  </si>
  <si>
    <t>100117157551  </t>
  </si>
  <si>
    <t>Cohasset Narrows Rock Buoy B   </t>
  </si>
  <si>
    <t>41 44 45.12 N</t>
  </si>
  <si>
    <t>70 37 17.100 W</t>
  </si>
  <si>
    <t>200100219073  </t>
  </si>
  <si>
    <t>Cohasset Narrows Speed Buoy A   </t>
  </si>
  <si>
    <t>41 44 31.80 N</t>
  </si>
  <si>
    <t>70 37 39.420 W</t>
  </si>
  <si>
    <t>200100806835  </t>
  </si>
  <si>
    <t>Cohasset Narrows Speed Buoy B   </t>
  </si>
  <si>
    <t>41 44 44.94 N</t>
  </si>
  <si>
    <t>70 37 14.160 W</t>
  </si>
  <si>
    <t>100116976418  </t>
  </si>
  <si>
    <t>Cold Storage Beach Swim Buoys (4)  </t>
  </si>
  <si>
    <t>41 45 36.80 N</t>
  </si>
  <si>
    <t>70 08 14.800 W</t>
  </si>
  <si>
    <t>013-11-06</t>
  </si>
  <si>
    <t>CW-2</t>
  </si>
  <si>
    <t>Matthew Weeks </t>
  </si>
  <si>
    <t>100116976457  </t>
  </si>
  <si>
    <t>Corporation Beach Swim Buoys (6)   </t>
  </si>
  <si>
    <t>41 45 10.30 N</t>
  </si>
  <si>
    <t>70 11 03.900 W</t>
  </si>
  <si>
    <t>14760.10  </t>
  </si>
  <si>
    <t>200100218086  </t>
  </si>
  <si>
    <t>Cotuit Entrance Channel Buoy 1   </t>
  </si>
  <si>
    <t>BE-2</t>
  </si>
  <si>
    <t>14760.33  </t>
  </si>
  <si>
    <t>200100218104  </t>
  </si>
  <si>
    <t>Cotuit Entrance Channel Buoy 10   </t>
  </si>
  <si>
    <t>41 36 25.90 N</t>
  </si>
  <si>
    <t>70 26 04.900 W</t>
  </si>
  <si>
    <t>14760.13  </t>
  </si>
  <si>
    <t>200100218088  </t>
  </si>
  <si>
    <t>Cotuit Entrance Channel Buoy 2   </t>
  </si>
  <si>
    <t>41 35 54.70 N</t>
  </si>
  <si>
    <t>70 25 50.700 W</t>
  </si>
  <si>
    <t>14760.16  </t>
  </si>
  <si>
    <t>200100218090  </t>
  </si>
  <si>
    <t>Cotuit Entrance Channel Buoy 3   </t>
  </si>
  <si>
    <t>41 36 01.10 N</t>
  </si>
  <si>
    <t>70 25 56.200 W</t>
  </si>
  <si>
    <t>14760.19  </t>
  </si>
  <si>
    <t>200100218092  </t>
  </si>
  <si>
    <t>Cotuit Entrance Channel Buoy 4   </t>
  </si>
  <si>
    <t>41 36 01.50 N</t>
  </si>
  <si>
    <t>70 25 55.600 W</t>
  </si>
  <si>
    <t>14760.20  </t>
  </si>
  <si>
    <t>200100218094  </t>
  </si>
  <si>
    <t>Cotuit Entrance Channel Buoy 5   </t>
  </si>
  <si>
    <t>14760.23  </t>
  </si>
  <si>
    <t>200100218096  </t>
  </si>
  <si>
    <t>Cotuit Entrance Channel Buoy 6   </t>
  </si>
  <si>
    <t>14760.26  </t>
  </si>
  <si>
    <t>200100218098  </t>
  </si>
  <si>
    <t>Cotuit Entrance Channel Buoy 7   </t>
  </si>
  <si>
    <t>41 36 19.10 N</t>
  </si>
  <si>
    <t>70 26 04.700 W</t>
  </si>
  <si>
    <t>14760.29  </t>
  </si>
  <si>
    <t>200100218100  </t>
  </si>
  <si>
    <t>Cotuit Entrance Channel Buoy 8   </t>
  </si>
  <si>
    <t>41 36 19.70 N</t>
  </si>
  <si>
    <t>70 26 03.500 W</t>
  </si>
  <si>
    <t>14760.30  </t>
  </si>
  <si>
    <t>200100218102  </t>
  </si>
  <si>
    <t>Cotuit Entrance Channel Buoy 9   </t>
  </si>
  <si>
    <t>14760.36  </t>
  </si>
  <si>
    <t>200100218106  </t>
  </si>
  <si>
    <t>Cotuit Harbor Buoy 1   </t>
  </si>
  <si>
    <t>14760.53  </t>
  </si>
  <si>
    <t>200100218120  </t>
  </si>
  <si>
    <t>Cotuit Harbor Buoy 10   </t>
  </si>
  <si>
    <t>41 37 22.60 N</t>
  </si>
  <si>
    <t>70 25 17.600 W</t>
  </si>
  <si>
    <t>14760.56  </t>
  </si>
  <si>
    <t>200100218122  </t>
  </si>
  <si>
    <t>Cotuit Harbor Buoy 11   </t>
  </si>
  <si>
    <t>41 37 30.90 N</t>
  </si>
  <si>
    <t>70 25 03.800 W</t>
  </si>
  <si>
    <t>14760.59  </t>
  </si>
  <si>
    <t>200100218124  </t>
  </si>
  <si>
    <t>Cotuit Harbor Buoy 12   </t>
  </si>
  <si>
    <t>14760.60  </t>
  </si>
  <si>
    <t>200100218126  </t>
  </si>
  <si>
    <t>Cotuit Harbor Buoy 13   </t>
  </si>
  <si>
    <t>41 37 38.34 N</t>
  </si>
  <si>
    <t>70 24 54.099 W</t>
  </si>
  <si>
    <t>14760.63  </t>
  </si>
  <si>
    <t>200100218128  </t>
  </si>
  <si>
    <t>Cotuit Harbor Buoy 14   </t>
  </si>
  <si>
    <t>41 37 37.55 N</t>
  </si>
  <si>
    <t>70 24 53.443 W</t>
  </si>
  <si>
    <t>14760.66  </t>
  </si>
  <si>
    <t>200100218130  </t>
  </si>
  <si>
    <t>Cotuit Harbor Buoy 15   </t>
  </si>
  <si>
    <t>41 37 44.07 N</t>
  </si>
  <si>
    <t>70 24 44.495 W</t>
  </si>
  <si>
    <t>14760.69  </t>
  </si>
  <si>
    <t>200100218132  </t>
  </si>
  <si>
    <t>Cotuit Harbor Buoy 16   </t>
  </si>
  <si>
    <t>41 37 43.43 N</t>
  </si>
  <si>
    <t>70 24 43.662 W</t>
  </si>
  <si>
    <t>14760.70  </t>
  </si>
  <si>
    <t>200100218134  </t>
  </si>
  <si>
    <t>Cotuit Harbor Buoy 17   </t>
  </si>
  <si>
    <t>41 37 47.91 N</t>
  </si>
  <si>
    <t>70 24 35.410 W</t>
  </si>
  <si>
    <t>14760.73  </t>
  </si>
  <si>
    <t>200100218136  </t>
  </si>
  <si>
    <t>Cotuit Harbor Buoy 18   </t>
  </si>
  <si>
    <t>41 37 47.48 N</t>
  </si>
  <si>
    <t>70 24 34.657 W</t>
  </si>
  <si>
    <t>14760.76  </t>
  </si>
  <si>
    <t>200100218138  </t>
  </si>
  <si>
    <t>Cotuit Harbor Buoy 19   </t>
  </si>
  <si>
    <t>41 37 51.30 N</t>
  </si>
  <si>
    <t>70 24 27.200 W</t>
  </si>
  <si>
    <t>14760.39  </t>
  </si>
  <si>
    <t>200100218108  </t>
  </si>
  <si>
    <t>Cotuit Harbor Buoy 2   </t>
  </si>
  <si>
    <t>41 36 32.20 N</t>
  </si>
  <si>
    <t>70 25 59.900 W</t>
  </si>
  <si>
    <t>14760.79  </t>
  </si>
  <si>
    <t>200100218140  </t>
  </si>
  <si>
    <t>Cotuit Harbor Buoy 20   </t>
  </si>
  <si>
    <t>41 37 50.60 N</t>
  </si>
  <si>
    <t>70 24 26.800 W</t>
  </si>
  <si>
    <t>06/01 - 11/15 </t>
  </si>
  <si>
    <t>14760.40  </t>
  </si>
  <si>
    <t>200100218110  </t>
  </si>
  <si>
    <t>Cotuit Harbor Buoy 3   </t>
  </si>
  <si>
    <t>41 36 32.60 N</t>
  </si>
  <si>
    <t>70 25 46.900 W</t>
  </si>
  <si>
    <t>14760.43  </t>
  </si>
  <si>
    <t>200100218112  </t>
  </si>
  <si>
    <t>Cotuit Harbor Buoy 4   </t>
  </si>
  <si>
    <t>14760.46  </t>
  </si>
  <si>
    <t>200100218114  </t>
  </si>
  <si>
    <t>Cotuit Harbor Buoy 5   </t>
  </si>
  <si>
    <t>41 36 34.10 N</t>
  </si>
  <si>
    <t>70 25 44.100 W</t>
  </si>
  <si>
    <t>14760.49  </t>
  </si>
  <si>
    <t>200100218116  </t>
  </si>
  <si>
    <t>Cotuit Harbor Buoy 7   </t>
  </si>
  <si>
    <t>41 36 37.50 N</t>
  </si>
  <si>
    <t>70 25 42.800 W</t>
  </si>
  <si>
    <t>14760.50  </t>
  </si>
  <si>
    <t>200100218118  </t>
  </si>
  <si>
    <t>Cotuit Harbor Buoy 8   </t>
  </si>
  <si>
    <t>14756.00  </t>
  </si>
  <si>
    <t>200100237601  </t>
  </si>
  <si>
    <t>Cotuit Harbor Junction Buoy CS   </t>
  </si>
  <si>
    <t>41 36 43.20 N</t>
  </si>
  <si>
    <t>70 25 41.500 W</t>
  </si>
  <si>
    <t>06/01 - 12/01 </t>
  </si>
  <si>
    <t>100117305672  </t>
  </si>
  <si>
    <t>Cotuit Speed Buoys (5)   </t>
  </si>
  <si>
    <t>41 36 32.50 N</t>
  </si>
  <si>
    <t>70 25 51.136 W</t>
  </si>
  <si>
    <t>100117305016  </t>
  </si>
  <si>
    <t>Covells Beach Swim Buoys (3)   </t>
  </si>
  <si>
    <t>41 38 04.41 N</t>
  </si>
  <si>
    <t>70 20 00.111 W</t>
  </si>
  <si>
    <t>100117305010  </t>
  </si>
  <si>
    <t>Craigville Beach Swim Buoys (4)   </t>
  </si>
  <si>
    <t>41 38 08.24 N</t>
  </si>
  <si>
    <t>70 20 22.054 W</t>
  </si>
  <si>
    <t>DELTA-B</t>
  </si>
  <si>
    <t>100117487771  </t>
  </si>
  <si>
    <t>Cuttyhunk Harbor Danger Rock Buoy   </t>
  </si>
  <si>
    <t>41 25 28.66 N</t>
  </si>
  <si>
    <t>70 54 59.220 W</t>
  </si>
  <si>
    <t>FOX-C</t>
  </si>
  <si>
    <t>Seth Garfield </t>
  </si>
  <si>
    <t>16301.30  </t>
  </si>
  <si>
    <t>100117083907  </t>
  </si>
  <si>
    <t>Cuttyhunk Pond Inner Channel Buoy 1   </t>
  </si>
  <si>
    <t>41 25 28.80 N</t>
  </si>
  <si>
    <t>70 55 27.600 W</t>
  </si>
  <si>
    <t>16301.50  </t>
  </si>
  <si>
    <t>100117083918  </t>
  </si>
  <si>
    <t>Cuttyhunk Pond Inner Channel Buoy 3   </t>
  </si>
  <si>
    <t>41 25 29.70 N</t>
  </si>
  <si>
    <t>70 55 36.240 W</t>
  </si>
  <si>
    <t>100117083819  </t>
  </si>
  <si>
    <t>Cuttyhunk Pond No Wake Buoy   </t>
  </si>
  <si>
    <t>16302.10  </t>
  </si>
  <si>
    <t>100117083923  </t>
  </si>
  <si>
    <t>Cuttyhunk Pond Upper Channel Buoy 1   </t>
  </si>
  <si>
    <t>41 25 31.44 N</t>
  </si>
  <si>
    <t>70 55 24.690 W</t>
  </si>
  <si>
    <t>16302.20  </t>
  </si>
  <si>
    <t>100117083937  </t>
  </si>
  <si>
    <t>Cuttyhunk Pond Upper Channel Buoy 2   </t>
  </si>
  <si>
    <t>41 25 31.38 N</t>
  </si>
  <si>
    <t>70 55 22.938 W</t>
  </si>
  <si>
    <t>16302.30  </t>
  </si>
  <si>
    <t>100117083955  </t>
  </si>
  <si>
    <t>Cuttyhunk Pond Upper Channel Buoy 3   </t>
  </si>
  <si>
    <t>41 25 33.60 N</t>
  </si>
  <si>
    <t>70 55 24.660 W</t>
  </si>
  <si>
    <t>16302.40  </t>
  </si>
  <si>
    <t>100117083996  </t>
  </si>
  <si>
    <t>Cuttyhunk Pond Upper Channel Buoy 4   </t>
  </si>
  <si>
    <t>200100804790  </t>
  </si>
  <si>
    <t>Daniel's Island No Wake Buoy   </t>
  </si>
  <si>
    <t>100117304995  </t>
  </si>
  <si>
    <t>Dowses Beach Swim Buoys (3)   </t>
  </si>
  <si>
    <t>41 37 15.62 N</t>
  </si>
  <si>
    <t>70 21 56.666 W</t>
  </si>
  <si>
    <t>14727.00  </t>
  </si>
  <si>
    <t>200100237591  </t>
  </si>
  <si>
    <t>Dowses Rock Danger Buoy DR   </t>
  </si>
  <si>
    <t>41 37 12.61 N</t>
  </si>
  <si>
    <t>70 21 43.870 W</t>
  </si>
  <si>
    <t>13235.00  </t>
  </si>
  <si>
    <t>200100217464  </t>
  </si>
  <si>
    <t>Duck Creek Buoy 1   </t>
  </si>
  <si>
    <t>41 55 42.60 N</t>
  </si>
  <si>
    <t>70 01 38.700 W</t>
  </si>
  <si>
    <t>AN-1C</t>
  </si>
  <si>
    <t>Michael Flanagan </t>
  </si>
  <si>
    <t>13240.00  </t>
  </si>
  <si>
    <t>200100217465  </t>
  </si>
  <si>
    <t>Duck Creek Buoy 2   </t>
  </si>
  <si>
    <t>41 55 41.60 N</t>
  </si>
  <si>
    <t>70 01 36.600 W</t>
  </si>
  <si>
    <t>13245.00  </t>
  </si>
  <si>
    <t>200100217466  </t>
  </si>
  <si>
    <t>Duck Creek Buoy 3   </t>
  </si>
  <si>
    <t>41 55 43.90 N</t>
  </si>
  <si>
    <t>70 01 30.600 W</t>
  </si>
  <si>
    <t>13250.00  </t>
  </si>
  <si>
    <t>200100217467  </t>
  </si>
  <si>
    <t>Duck Creek Buoy 4   </t>
  </si>
  <si>
    <t>41 55 43.20 N</t>
  </si>
  <si>
    <t>70 01 29.600 W</t>
  </si>
  <si>
    <t>13255.00  </t>
  </si>
  <si>
    <t>200100217468  </t>
  </si>
  <si>
    <t>Duck Creek Buoy 5   </t>
  </si>
  <si>
    <t>41 55 47.30 N</t>
  </si>
  <si>
    <t>70 01 26.900 W</t>
  </si>
  <si>
    <t>13260.00  </t>
  </si>
  <si>
    <t>200100217469  </t>
  </si>
  <si>
    <t>Duck Creek Buoy 6   </t>
  </si>
  <si>
    <t>41 55 46.90 N</t>
  </si>
  <si>
    <t>70 01 25.700 W</t>
  </si>
  <si>
    <t>AN-4</t>
  </si>
  <si>
    <t>14727.10  </t>
  </si>
  <si>
    <t>200100218142  </t>
  </si>
  <si>
    <t>East Bay Buoy 1   </t>
  </si>
  <si>
    <t>41 37 16.10 N</t>
  </si>
  <si>
    <t>70 21 31.700 W</t>
  </si>
  <si>
    <t>14727.20  </t>
  </si>
  <si>
    <t>200100218144  </t>
  </si>
  <si>
    <t>East Bay Buoy 2   </t>
  </si>
  <si>
    <t>14727.30  </t>
  </si>
  <si>
    <t>200100218146  </t>
  </si>
  <si>
    <t>East Bay Buoy 3   </t>
  </si>
  <si>
    <t>14727.40  </t>
  </si>
  <si>
    <t>200100218148  </t>
  </si>
  <si>
    <t>East Bay Buoy 4   </t>
  </si>
  <si>
    <t>41 37 20.20 N</t>
  </si>
  <si>
    <t>06/15 - 11/01 </t>
  </si>
  <si>
    <t>14727.50  </t>
  </si>
  <si>
    <t>200100237593  </t>
  </si>
  <si>
    <t>East Bay Buoy 6   </t>
  </si>
  <si>
    <t>41 37 30.20 N</t>
  </si>
  <si>
    <t>70 21 59.594 W</t>
  </si>
  <si>
    <t>14726.91  </t>
  </si>
  <si>
    <t>200100219082  </t>
  </si>
  <si>
    <t>East Bay Light   </t>
  </si>
  <si>
    <t>41 37 23.30 N</t>
  </si>
  <si>
    <t>70 21 48.025 W</t>
  </si>
  <si>
    <t>100117305001  </t>
  </si>
  <si>
    <t>East Bay Speed Buoy   </t>
  </si>
  <si>
    <t>41 37 25.56 N</t>
  </si>
  <si>
    <t>70 21 45.660 W</t>
  </si>
  <si>
    <t>100117236824  </t>
  </si>
  <si>
    <t>East Chop Swim Buoys (3)   </t>
  </si>
  <si>
    <t>41 27 41.38 N</t>
  </si>
  <si>
    <t>70 33 27.830 W</t>
  </si>
  <si>
    <t>Todd Alexander </t>
  </si>
  <si>
    <t>17384.00  </t>
  </si>
  <si>
    <t>100118358975  </t>
  </si>
  <si>
    <t>East River Channel Buoy 2   </t>
  </si>
  <si>
    <t>41 44 23.18 N</t>
  </si>
  <si>
    <t>70 39 20.940 W</t>
  </si>
  <si>
    <t>013-11-</t>
  </si>
  <si>
    <t>17384.10  </t>
  </si>
  <si>
    <t>100118358977  </t>
  </si>
  <si>
    <t>East River Channel Buoy 3   </t>
  </si>
  <si>
    <t>41 44 25.58 N</t>
  </si>
  <si>
    <t>70 39 18.570 W</t>
  </si>
  <si>
    <t>17384.20  </t>
  </si>
  <si>
    <t>100118358982  </t>
  </si>
  <si>
    <t>East River Channel Buoy 4   </t>
  </si>
  <si>
    <t>41 44 25.54 N</t>
  </si>
  <si>
    <t>70 39 17.784 W</t>
  </si>
  <si>
    <t>17384.30  </t>
  </si>
  <si>
    <t>100118358984  </t>
  </si>
  <si>
    <t>East River Channel Buoy 5   </t>
  </si>
  <si>
    <t>41 44 28.87 N</t>
  </si>
  <si>
    <t>70 39 14.502 W</t>
  </si>
  <si>
    <t>17384.40  </t>
  </si>
  <si>
    <t>100118358986  </t>
  </si>
  <si>
    <t>East River Channel Buoy 6   </t>
  </si>
  <si>
    <t>41 44 29.63 N</t>
  </si>
  <si>
    <t>70 39 13.542 W</t>
  </si>
  <si>
    <t>17384.50  </t>
  </si>
  <si>
    <t>100118358988  </t>
  </si>
  <si>
    <t>East River Channel Buoy 7   </t>
  </si>
  <si>
    <t>41 44 31.10 N</t>
  </si>
  <si>
    <t>70 39 13.518 W</t>
  </si>
  <si>
    <t>100118358945  </t>
  </si>
  <si>
    <t>East River Channel Rock Buoy  </t>
  </si>
  <si>
    <t>41 44 25.07 N</t>
  </si>
  <si>
    <t>70 39 17.358 W</t>
  </si>
  <si>
    <t>100117236563  </t>
  </si>
  <si>
    <t>Eastville Beach Swim Buoys (2)  </t>
  </si>
  <si>
    <t>41 27 36.85 N</t>
  </si>
  <si>
    <t>70 35 06.230 W</t>
  </si>
  <si>
    <t>15426.00  </t>
  </si>
  <si>
    <t>100117249147  </t>
  </si>
  <si>
    <t>Edgartown Harbor Channel Buoy 11   </t>
  </si>
  <si>
    <t>41 23 02.22 N</t>
  </si>
  <si>
    <t>70 30 33.600 W</t>
  </si>
  <si>
    <t>15427.00  </t>
  </si>
  <si>
    <t>100117249157  </t>
  </si>
  <si>
    <t>Edgartown Harbor Channel Buoy 13   </t>
  </si>
  <si>
    <t>41 22 25.08 N</t>
  </si>
  <si>
    <t>70 30 16.800 W</t>
  </si>
  <si>
    <t>100117249122  </t>
  </si>
  <si>
    <t>Edgartown Harbor No Wake Buoy A   </t>
  </si>
  <si>
    <t>100117249128  </t>
  </si>
  <si>
    <t>Edgartown Harbor No Wake Buoy B   </t>
  </si>
  <si>
    <t>2020-12-04 Wagner,Stephen</t>
  </si>
  <si>
    <t>15297.00  </t>
  </si>
  <si>
    <t>100118168688  </t>
  </si>
  <si>
    <t>Eel Point Channel Buoy 3   </t>
  </si>
  <si>
    <t>41 18 21.80 N</t>
  </si>
  <si>
    <t>70 11 24.000 W</t>
  </si>
  <si>
    <t>Sheila Lucey </t>
  </si>
  <si>
    <t>06/15 - 09/15 </t>
  </si>
  <si>
    <t>15301.10  </t>
  </si>
  <si>
    <t>100117713977  </t>
  </si>
  <si>
    <t>Eel Point Channel Buoy 4A   </t>
  </si>
  <si>
    <t>15302.00  </t>
  </si>
  <si>
    <t>100117001928  </t>
  </si>
  <si>
    <t>Eel Point Channel Buoy 6   </t>
  </si>
  <si>
    <t>15302.10  </t>
  </si>
  <si>
    <t>100117440954  </t>
  </si>
  <si>
    <t>Eel Point Channel Buoy 6A   </t>
  </si>
  <si>
    <t>41 18 13.10 N</t>
  </si>
  <si>
    <t>70 12 17.600 W</t>
  </si>
  <si>
    <t>15302.20  </t>
  </si>
  <si>
    <t>100117440971  </t>
  </si>
  <si>
    <t>Eel Point Channel Buoy 7   </t>
  </si>
  <si>
    <t>15302.30  </t>
  </si>
  <si>
    <t>100118070949  </t>
  </si>
  <si>
    <t>Eel Point Channel Buoy 7A   </t>
  </si>
  <si>
    <t>15303.00  </t>
  </si>
  <si>
    <t>100117001910  </t>
  </si>
  <si>
    <t>Eel Point Channel Buoy 8   </t>
  </si>
  <si>
    <t>15303.10  </t>
  </si>
  <si>
    <t>100118070957  </t>
  </si>
  <si>
    <t>Eel Point Channel Buoy 8A   </t>
  </si>
  <si>
    <t>41 17 38.60 N</t>
  </si>
  <si>
    <t>70 12 22.800 W</t>
  </si>
  <si>
    <t>15301.00  </t>
  </si>
  <si>
    <t>100117001938  </t>
  </si>
  <si>
    <t>Eel Point Channel Lighted Buoy 4   </t>
  </si>
  <si>
    <t>15301.50  </t>
  </si>
  <si>
    <t>100117440937  </t>
  </si>
  <si>
    <t>Eel Point Channel Lighted Buoy 5   </t>
  </si>
  <si>
    <t>14950.00  </t>
  </si>
  <si>
    <t>100117029558  </t>
  </si>
  <si>
    <t>Eel Pond Buoy 9   </t>
  </si>
  <si>
    <t>41 33 14.10 N</t>
  </si>
  <si>
    <t>FALMOUTH HARBORMASTER </t>
  </si>
  <si>
    <t>14955.00  </t>
  </si>
  <si>
    <t>200100217642  </t>
  </si>
  <si>
    <t>Eel Pond Buoy 11   </t>
  </si>
  <si>
    <t>41 33 17.70 N</t>
  </si>
  <si>
    <t>70 32 36.600 W</t>
  </si>
  <si>
    <t>14965.00  </t>
  </si>
  <si>
    <t>200100217644  </t>
  </si>
  <si>
    <t>Eel Pond Buoy 15   </t>
  </si>
  <si>
    <t>14966.00  </t>
  </si>
  <si>
    <t>100117696440  </t>
  </si>
  <si>
    <t>Eel Pond Buoy 16   </t>
  </si>
  <si>
    <t>41 33 22.92 N</t>
  </si>
  <si>
    <t>70 32 30.780 W</t>
  </si>
  <si>
    <t>Falmouth Harbormaster </t>
  </si>
  <si>
    <t>14920.00  </t>
  </si>
  <si>
    <t>200100217636  </t>
  </si>
  <si>
    <t>Eel Pond Buoy 2   </t>
  </si>
  <si>
    <t>41 33 02.58 N</t>
  </si>
  <si>
    <t>70 32 51.060 W</t>
  </si>
  <si>
    <t>14935.00  </t>
  </si>
  <si>
    <t>200100217638  </t>
  </si>
  <si>
    <t>Eel Pond Buoy 6   </t>
  </si>
  <si>
    <t>14925.00  </t>
  </si>
  <si>
    <t>200100219086  </t>
  </si>
  <si>
    <t>Eel Pond West Jetty Light 3   </t>
  </si>
  <si>
    <t>41 33 03.00 N</t>
  </si>
  <si>
    <t>70 32 52.000 W</t>
  </si>
  <si>
    <t>100117928280  </t>
  </si>
  <si>
    <t>Eel River West Channel No Wake Sign   </t>
  </si>
  <si>
    <t>Fixed,Unlighted</t>
  </si>
  <si>
    <t>100117222283  </t>
  </si>
  <si>
    <t>Elephant Rock Danger Buoy   </t>
  </si>
  <si>
    <t>41 35 12.12 N</t>
  </si>
  <si>
    <t>70 50 16.200 W</t>
  </si>
  <si>
    <t>Tim Cox </t>
  </si>
  <si>
    <t>100117139989  </t>
  </si>
  <si>
    <t>Englewood Beach Swim Buoy   </t>
  </si>
  <si>
    <t>41 38 23.94 N</t>
  </si>
  <si>
    <t>70 14 48.960 W</t>
  </si>
  <si>
    <t>AW-1</t>
  </si>
  <si>
    <t>14650.00  </t>
  </si>
  <si>
    <t>100116925184  </t>
  </si>
  <si>
    <t>Englewood Channel Buoy 1   </t>
  </si>
  <si>
    <t>41 38 08.40 N</t>
  </si>
  <si>
    <t>14650.10  </t>
  </si>
  <si>
    <t>100116925190  </t>
  </si>
  <si>
    <t>Englewood Channel Buoy 2   </t>
  </si>
  <si>
    <t>41 38 09.30 N</t>
  </si>
  <si>
    <t>70 15 00.240 W</t>
  </si>
  <si>
    <t>14650.20  </t>
  </si>
  <si>
    <t>100116925194  </t>
  </si>
  <si>
    <t>Englewood Channel Buoy 3   </t>
  </si>
  <si>
    <t>41 38 10.30 N</t>
  </si>
  <si>
    <t>70 14 58.600 W</t>
  </si>
  <si>
    <t>14650.30  </t>
  </si>
  <si>
    <t>100116925197  </t>
  </si>
  <si>
    <t>Englewood Channel Buoy 4   </t>
  </si>
  <si>
    <t>41 38 10.60 N</t>
  </si>
  <si>
    <t>70 14 56.200 W</t>
  </si>
  <si>
    <t>14650.40  </t>
  </si>
  <si>
    <t>100116925223  </t>
  </si>
  <si>
    <t>Englewood Channel Buoy 5   </t>
  </si>
  <si>
    <t>41 38 12.24 N</t>
  </si>
  <si>
    <t>70 14 53.460 W</t>
  </si>
  <si>
    <t>14650.50  </t>
  </si>
  <si>
    <t>100116925240  </t>
  </si>
  <si>
    <t>Englewood Channel Buoy 6   </t>
  </si>
  <si>
    <t>41 38 12.78 N</t>
  </si>
  <si>
    <t>70 14 49.980 W</t>
  </si>
  <si>
    <t>14650.60  </t>
  </si>
  <si>
    <t>100116925257  </t>
  </si>
  <si>
    <t>Englewood Channel Buoy 7   </t>
  </si>
  <si>
    <t>41 38 13.60 N</t>
  </si>
  <si>
    <t>70 14 48.000 W</t>
  </si>
  <si>
    <t>100116924936  </t>
  </si>
  <si>
    <t>Englewood Channel No Wake Buoy   </t>
  </si>
  <si>
    <t>41 38 08.76 N</t>
  </si>
  <si>
    <t>200100247988  </t>
  </si>
  <si>
    <t>FAIRHAVEN SPECIAL PURPOSE BY   </t>
  </si>
  <si>
    <t>41 36 40.00 N</t>
  </si>
  <si>
    <t>70 53 50.000 W</t>
  </si>
  <si>
    <t>GARY GOLAS </t>
  </si>
  <si>
    <t>100117907513  </t>
  </si>
  <si>
    <t>Falmouth Harbor East Jetty No Wake Sign   </t>
  </si>
  <si>
    <t>41 32 33.29 N</t>
  </si>
  <si>
    <t>70 36 26.833 W</t>
  </si>
  <si>
    <t>100117907508  </t>
  </si>
  <si>
    <t>Falmouth Harbor West Jetty No Wake Sign   </t>
  </si>
  <si>
    <t>41 32 31.20 N</t>
  </si>
  <si>
    <t>70 36 29.873 W</t>
  </si>
  <si>
    <t>100116977608  </t>
  </si>
  <si>
    <t>Falmouth Heights Beach Rock Buoy   </t>
  </si>
  <si>
    <t>41 32 30.12 N</t>
  </si>
  <si>
    <t>70 36 19.020 W</t>
  </si>
  <si>
    <t>100117063955  </t>
  </si>
  <si>
    <t>Falmouth Heights Swim Buoys (6)   </t>
  </si>
  <si>
    <t>41 32 40.00 N</t>
  </si>
  <si>
    <t>70 35 40.000 W</t>
  </si>
  <si>
    <t>Don Hoffer </t>
  </si>
  <si>
    <t>15112.00  </t>
  </si>
  <si>
    <t>100117880060  </t>
  </si>
  <si>
    <t>Falmouth Inner Harbor Light 2   </t>
  </si>
  <si>
    <t>41 32 33.00 N</t>
  </si>
  <si>
    <t>70 36 27.000 W</t>
  </si>
  <si>
    <t>100116977598  </t>
  </si>
  <si>
    <t>Falmouth Inner Harbor Shoal Buoy   </t>
  </si>
  <si>
    <t>41 33 02.80 N</t>
  </si>
  <si>
    <t>70 36 04.400 W</t>
  </si>
  <si>
    <t>100117391115  </t>
  </si>
  <si>
    <t>Fiddle Head Rock Danger Buoy  </t>
  </si>
  <si>
    <t>41 38 19.32 N</t>
  </si>
  <si>
    <t>70 15 43.620 W</t>
  </si>
  <si>
    <t>14601.00  </t>
  </si>
  <si>
    <t>100116984329  </t>
  </si>
  <si>
    <t>Fiddle Head Rock Daybeacon  </t>
  </si>
  <si>
    <t>41 38 20.10 N</t>
  </si>
  <si>
    <t>70 15 54.200 W</t>
  </si>
  <si>
    <t>Rulon Wilcox </t>
  </si>
  <si>
    <t>16475.00  </t>
  </si>
  <si>
    <t>200100220039  </t>
  </si>
  <si>
    <t>Fiddlers Cove Marina Buoy 4FC   </t>
  </si>
  <si>
    <t>Scott Carpenter </t>
  </si>
  <si>
    <t>16480.00  </t>
  </si>
  <si>
    <t>200100220040  </t>
  </si>
  <si>
    <t>Fiddlers Cove Marina Buoy 5FC   </t>
  </si>
  <si>
    <t>41 39 01.86 N</t>
  </si>
  <si>
    <t>70 38 07.020 W</t>
  </si>
  <si>
    <t>100116977863  </t>
  </si>
  <si>
    <t>Forest Beach Rock Buoys (7)   </t>
  </si>
  <si>
    <t>41 39 54.66 N</t>
  </si>
  <si>
    <t>70 01 45.660 W</t>
  </si>
  <si>
    <t>AE-2</t>
  </si>
  <si>
    <t>14425.00  </t>
  </si>
  <si>
    <t>200100218984  </t>
  </si>
  <si>
    <t>Grand Cove Buoy 4   </t>
  </si>
  <si>
    <t>41 40 17.70 N</t>
  </si>
  <si>
    <t>70 10 02.400 W</t>
  </si>
  <si>
    <t>01/04 - 11/15 </t>
  </si>
  <si>
    <t>14430.00  </t>
  </si>
  <si>
    <t>200100218985  </t>
  </si>
  <si>
    <t>Grand Cove Buoy 5   </t>
  </si>
  <si>
    <t>41 40 15.00 N</t>
  </si>
  <si>
    <t>70 09 57.200 W</t>
  </si>
  <si>
    <t>14420.00  </t>
  </si>
  <si>
    <t>200100218983  </t>
  </si>
  <si>
    <t>Grand Cove Channel Buoy 2   </t>
  </si>
  <si>
    <t>41 40 22.80 N</t>
  </si>
  <si>
    <t>70 10 13.400 W</t>
  </si>
  <si>
    <t>14423.00  </t>
  </si>
  <si>
    <t>100117003811  </t>
  </si>
  <si>
    <t>Grand Cove Channel Buoy 3   </t>
  </si>
  <si>
    <t>41 40 23.70 N</t>
  </si>
  <si>
    <t>70 10 13.800 W</t>
  </si>
  <si>
    <t>14421.00  </t>
  </si>
  <si>
    <t>100116982652  </t>
  </si>
  <si>
    <t>Grand Cove Channel Buoy 3A   </t>
  </si>
  <si>
    <t>100117000722  </t>
  </si>
  <si>
    <t>Grand Cove No Wake Buoy A   </t>
  </si>
  <si>
    <t>41 40 12.90 N</t>
  </si>
  <si>
    <t>70 09 53.000 W</t>
  </si>
  <si>
    <t>100117582605  </t>
  </si>
  <si>
    <t>Grand Cove No Wake Buoy B   </t>
  </si>
  <si>
    <t>41 40 17.10 N</t>
  </si>
  <si>
    <t>70 10 01.100 W</t>
  </si>
  <si>
    <t>16251.00  </t>
  </si>
  <si>
    <t>200100219116  </t>
  </si>
  <si>
    <t>Gray Gables Buoy 1   </t>
  </si>
  <si>
    <t>41 44 09.66 N</t>
  </si>
  <si>
    <t>70 37 24.120 W</t>
  </si>
  <si>
    <t>CHIS SOUTHWOOD </t>
  </si>
  <si>
    <t>16252.00  </t>
  </si>
  <si>
    <t>200100219117  </t>
  </si>
  <si>
    <t>Gray Gables Buoy 2   </t>
  </si>
  <si>
    <t>41 44 09.00 N</t>
  </si>
  <si>
    <t>70 37 24.660 W</t>
  </si>
  <si>
    <t>200100219118  </t>
  </si>
  <si>
    <t>Gray Gables Swim Buoy   </t>
  </si>
  <si>
    <t>41 44 05.40 N</t>
  </si>
  <si>
    <t>70 37 17.160 W</t>
  </si>
  <si>
    <t>15740.00  </t>
  </si>
  <si>
    <t>200100219121  </t>
  </si>
  <si>
    <t>Great Harbor Ferry Slip 1 Light 1   </t>
  </si>
  <si>
    <t>41 31 23.30 N</t>
  </si>
  <si>
    <t>Carl Walker </t>
  </si>
  <si>
    <t>15737.00  </t>
  </si>
  <si>
    <t>200100218312  </t>
  </si>
  <si>
    <t>Great Harbor Ferry Slip 1 Light 2   </t>
  </si>
  <si>
    <t>15740.80  </t>
  </si>
  <si>
    <t>200100219122  </t>
  </si>
  <si>
    <t>15740.90  </t>
  </si>
  <si>
    <t>200100219123  </t>
  </si>
  <si>
    <t>15070.00  </t>
  </si>
  <si>
    <t>200100217625  </t>
  </si>
  <si>
    <t>Great Pond Buoy 3   </t>
  </si>
  <si>
    <t>15075.00  </t>
  </si>
  <si>
    <t>200100217626  </t>
  </si>
  <si>
    <t>Great Pond Buoy 4   </t>
  </si>
  <si>
    <t>41 32 51.18 N</t>
  </si>
  <si>
    <t>70 34 54.600 W</t>
  </si>
  <si>
    <t>15095.00  </t>
  </si>
  <si>
    <t>200100217630  </t>
  </si>
  <si>
    <t>Great Pond Buoy 8   </t>
  </si>
  <si>
    <t>15100.00  </t>
  </si>
  <si>
    <t>200100217631  </t>
  </si>
  <si>
    <t>Great Pond Buoy 9   </t>
  </si>
  <si>
    <t>41 32 56.04 N</t>
  </si>
  <si>
    <t>70 34 59.340 W</t>
  </si>
  <si>
    <t>100116939686  </t>
  </si>
  <si>
    <t>Great Pond No Wake Buoys (2)   </t>
  </si>
  <si>
    <t>41 32 55.80 N</t>
  </si>
  <si>
    <t>70 34 57.500 W</t>
  </si>
  <si>
    <t>100117928290  </t>
  </si>
  <si>
    <t>Great Pond No Wake Sign   </t>
  </si>
  <si>
    <t>41 32 42.21 N</t>
  </si>
  <si>
    <t>70 34 48.687 W</t>
  </si>
  <si>
    <t>15065.00  </t>
  </si>
  <si>
    <t>100118446606  </t>
  </si>
  <si>
    <t>Great Pond West Jetty Light  </t>
  </si>
  <si>
    <t>41 32 38.53 N</t>
  </si>
  <si>
    <t>70 34 50.350 W</t>
  </si>
  <si>
    <t>14872.20  </t>
  </si>
  <si>
    <t>200100217906  </t>
  </si>
  <si>
    <t>Great River Buoy G2   </t>
  </si>
  <si>
    <t>CS-B2</t>
  </si>
  <si>
    <t>14872.30  </t>
  </si>
  <si>
    <t>200100217907  </t>
  </si>
  <si>
    <t>Great River Buoy G4   </t>
  </si>
  <si>
    <t>14872.10  </t>
  </si>
  <si>
    <t>200100217905  </t>
  </si>
  <si>
    <t>Great River Lighted Buoy G1   </t>
  </si>
  <si>
    <t>100119154981  </t>
  </si>
  <si>
    <t>Great River No Wake Buoy  </t>
  </si>
  <si>
    <t>--</t>
  </si>
  <si>
    <t>16375.00  </t>
  </si>
  <si>
    <t>200100218041  </t>
  </si>
  <si>
    <t>Great Sippewisset Rock Daybeacon   </t>
  </si>
  <si>
    <t>41 35 17.50 N</t>
  </si>
  <si>
    <t>70 39 13.500 W</t>
  </si>
  <si>
    <t>John Drake Ross </t>
  </si>
  <si>
    <t>15037.00  </t>
  </si>
  <si>
    <t>100116984349  </t>
  </si>
  <si>
    <t>Green Pond Buoy 2   </t>
  </si>
  <si>
    <t>15038.00  </t>
  </si>
  <si>
    <t>100116984353  </t>
  </si>
  <si>
    <t>Green Pond Buoy 3A   </t>
  </si>
  <si>
    <t>41 32 59.46 N</t>
  </si>
  <si>
    <t>70 34 16.200 W</t>
  </si>
  <si>
    <t>15035.00  </t>
  </si>
  <si>
    <t>200100217583  </t>
  </si>
  <si>
    <t>Green Pond Harbor Light 3  </t>
  </si>
  <si>
    <t>41 32 50.28 N</t>
  </si>
  <si>
    <t>70 34 14.760 W</t>
  </si>
  <si>
    <t>100117928282  </t>
  </si>
  <si>
    <t>Green Pond No Wake Sign   </t>
  </si>
  <si>
    <t>14520.00  </t>
  </si>
  <si>
    <t>200100219172  </t>
  </si>
  <si>
    <t>Halftide Rock Buoy HR  </t>
  </si>
  <si>
    <t>41 36 52.00 N</t>
  </si>
  <si>
    <t>70 16 05.000 W</t>
  </si>
  <si>
    <t>200100814055  </t>
  </si>
  <si>
    <t>Hamblin Pond Entrance No Wake Buoy   </t>
  </si>
  <si>
    <t>17205.00  </t>
  </si>
  <si>
    <t>200100219292  </t>
  </si>
  <si>
    <t>Hammet Cove Buoy 2   </t>
  </si>
  <si>
    <t>41 42 38.76 N</t>
  </si>
  <si>
    <t>70 45 30.120 W</t>
  </si>
  <si>
    <t>17210.00  </t>
  </si>
  <si>
    <t>200100219293  </t>
  </si>
  <si>
    <t>Hammet Cove Buoy 4   </t>
  </si>
  <si>
    <t>41 42 39.90 N</t>
  </si>
  <si>
    <t>70 45 27.780 W</t>
  </si>
  <si>
    <t>200100219173  </t>
  </si>
  <si>
    <t>Handy Point Rock Danger Buoy   </t>
  </si>
  <si>
    <t>41 40 42.00 N</t>
  </si>
  <si>
    <t>70 37 29.000 W</t>
  </si>
  <si>
    <t>GENERAL MANAGER </t>
  </si>
  <si>
    <t>100117143036  </t>
  </si>
  <si>
    <t>Harbor Road Rock Pile Hazard Buoy  </t>
  </si>
  <si>
    <t>41 38 35.34 N</t>
  </si>
  <si>
    <t>70 15 45.420 W</t>
  </si>
  <si>
    <t>100116994327  </t>
  </si>
  <si>
    <t>Harborview Beach Swim Buoy (1)   </t>
  </si>
  <si>
    <t>41 45 15.00 N</t>
  </si>
  <si>
    <t>70 11 35.000 W</t>
  </si>
  <si>
    <t>05/30 - 09/30 </t>
  </si>
  <si>
    <t>100116976548  </t>
  </si>
  <si>
    <t>Harding Beach Swim Buoys (4)   </t>
  </si>
  <si>
    <t>41 40 00.71 N</t>
  </si>
  <si>
    <t>69 59 41.270 W</t>
  </si>
  <si>
    <t>200100217943  </t>
  </si>
  <si>
    <t>Harwichport Chatham Orleans Political Boundary Buoy   </t>
  </si>
  <si>
    <t>41 43 30.89 N</t>
  </si>
  <si>
    <t>69 59 20.200 W</t>
  </si>
  <si>
    <t>AN-5B</t>
  </si>
  <si>
    <t>16604.10  </t>
  </si>
  <si>
    <t>100117156210  </t>
  </si>
  <si>
    <t>Hen Cove Channel Buoy 1   </t>
  </si>
  <si>
    <t>41 40 53.94 N</t>
  </si>
  <si>
    <t>16604.20  </t>
  </si>
  <si>
    <t>100117156213  </t>
  </si>
  <si>
    <t>Hen Cove Channel Buoy 2   </t>
  </si>
  <si>
    <t>41 40 52.32 N</t>
  </si>
  <si>
    <t>70 37 22.560 W</t>
  </si>
  <si>
    <t>100117156103  </t>
  </si>
  <si>
    <t>200100218989  </t>
  </si>
  <si>
    <t>Hen Cove Swim Area Buoy   </t>
  </si>
  <si>
    <t>70 37 16.500 W</t>
  </si>
  <si>
    <t>14140.00  </t>
  </si>
  <si>
    <t>200100219177  </t>
  </si>
  <si>
    <t>Herring River Entrance Buoy 1   </t>
  </si>
  <si>
    <t>41 39 02.52 N</t>
  </si>
  <si>
    <t>70 06 53.880 W</t>
  </si>
  <si>
    <t>14145.00  </t>
  </si>
  <si>
    <t>200100219178  </t>
  </si>
  <si>
    <t>Herring River Entrance Buoy 2   </t>
  </si>
  <si>
    <t>41 39 05.22 N</t>
  </si>
  <si>
    <t>70 06 53.340 W</t>
  </si>
  <si>
    <t>14150.00  </t>
  </si>
  <si>
    <t>200100219179  </t>
  </si>
  <si>
    <t>Herring River Entrance Buoy 3   </t>
  </si>
  <si>
    <t>41 39 07.98 N</t>
  </si>
  <si>
    <t>70 06 55.560 W</t>
  </si>
  <si>
    <t>14155.00  </t>
  </si>
  <si>
    <t>200100219181  </t>
  </si>
  <si>
    <t>Herring River Entrance Buoy 4   </t>
  </si>
  <si>
    <t>41 39 10.56 N</t>
  </si>
  <si>
    <t>14160.00  </t>
  </si>
  <si>
    <t>200100219182  </t>
  </si>
  <si>
    <t>Herring River Entrance Buoy 5   </t>
  </si>
  <si>
    <t>41 39 13.44 N</t>
  </si>
  <si>
    <t>70 06 56.520 W</t>
  </si>
  <si>
    <t>14165.00  </t>
  </si>
  <si>
    <t>200100219183  </t>
  </si>
  <si>
    <t>Herring River Entrance Buoy 6   </t>
  </si>
  <si>
    <t>41 39 18.72 N</t>
  </si>
  <si>
    <t>14170.00  </t>
  </si>
  <si>
    <t>200100219184  </t>
  </si>
  <si>
    <t>Herring River West Breakwater Light 7   </t>
  </si>
  <si>
    <t>41 39 16.50 N</t>
  </si>
  <si>
    <t>70 06 57.500 W</t>
  </si>
  <si>
    <t>14541.00  </t>
  </si>
  <si>
    <t>200100237597  </t>
  </si>
  <si>
    <t>Hyannis Harbor Danger Buoy A   </t>
  </si>
  <si>
    <t>41 37 48.55 N</t>
  </si>
  <si>
    <t>70 17 55.415 W</t>
  </si>
  <si>
    <t>14542.00  </t>
  </si>
  <si>
    <t>200100237599  </t>
  </si>
  <si>
    <t>Hyannis Harbor Danger Buoy B   </t>
  </si>
  <si>
    <t>41 37 48.27 N</t>
  </si>
  <si>
    <t>70 17 53.077 W</t>
  </si>
  <si>
    <t>14543.00  </t>
  </si>
  <si>
    <t>200100237603  </t>
  </si>
  <si>
    <t>Hyannis Harbor Danger Buoy C   </t>
  </si>
  <si>
    <t>41 37 45.96 N</t>
  </si>
  <si>
    <t>70 17 53.901 W</t>
  </si>
  <si>
    <t>100116924884  </t>
  </si>
  <si>
    <t>Hyannis No Wake Buoy A   </t>
  </si>
  <si>
    <t>41 37 39.30 N</t>
  </si>
  <si>
    <t>70 16 29.520 W</t>
  </si>
  <si>
    <t>100116924895  </t>
  </si>
  <si>
    <t>Hyannis No Wake Buoy B   </t>
  </si>
  <si>
    <t>41 37 38.64 N</t>
  </si>
  <si>
    <t>70 16 23.640 W</t>
  </si>
  <si>
    <t>100117305460  </t>
  </si>
  <si>
    <t>Hyannis Speed Buoy A   </t>
  </si>
  <si>
    <t>41 37 39.90 N</t>
  </si>
  <si>
    <t>70 16 34.700 W</t>
  </si>
  <si>
    <t>100117305468  </t>
  </si>
  <si>
    <t>Hyannis Speed Buoy B   </t>
  </si>
  <si>
    <t>41 37 39.60 N</t>
  </si>
  <si>
    <t>70 16 29.100 W</t>
  </si>
  <si>
    <t>14605.00  </t>
  </si>
  <si>
    <t>200100218696  </t>
  </si>
  <si>
    <t>Hyannis Yacht Club Channel Buoy 1A   </t>
  </si>
  <si>
    <t>41 38 20.20 N</t>
  </si>
  <si>
    <t>70 16 23.400 W</t>
  </si>
  <si>
    <t>Jared Wallin </t>
  </si>
  <si>
    <t>05/01 - 01/10 </t>
  </si>
  <si>
    <t>14610.00  </t>
  </si>
  <si>
    <t>200100218697  </t>
  </si>
  <si>
    <t>Hyannis Yacht Club Channel Buoy 2A   </t>
  </si>
  <si>
    <t>14615.00  </t>
  </si>
  <si>
    <t>200100218698  </t>
  </si>
  <si>
    <t>Hyannis Yacht Club Channel Buoy 3A   </t>
  </si>
  <si>
    <t>41 38 20.90 N</t>
  </si>
  <si>
    <t>70 16 28.000 W</t>
  </si>
  <si>
    <t>14620.00  </t>
  </si>
  <si>
    <t>200100218699  </t>
  </si>
  <si>
    <t>Hyannis Yacht Club Channel Buoy 4A   </t>
  </si>
  <si>
    <t>41 38 21.60 N</t>
  </si>
  <si>
    <t>70 16 27.500 W</t>
  </si>
  <si>
    <t>100117920200  </t>
  </si>
  <si>
    <t>Indian Cove Aquaculture Buoy A   </t>
  </si>
  <si>
    <t>41 43 40.50 N</t>
  </si>
  <si>
    <t>70 41 11.580 W</t>
  </si>
  <si>
    <t>Mike Besse </t>
  </si>
  <si>
    <t>100117920205  </t>
  </si>
  <si>
    <t>Indian Cove Aquaculture Buoy B  </t>
  </si>
  <si>
    <t>41 43 38.22 N</t>
  </si>
  <si>
    <t>70 41 11.520 W</t>
  </si>
  <si>
    <t>100117920209  </t>
  </si>
  <si>
    <t>Indian Cove Aquaculture Buoy C  </t>
  </si>
  <si>
    <t>41 43 36.18 N</t>
  </si>
  <si>
    <t>70 41 13.980 W</t>
  </si>
  <si>
    <t>100117920214  </t>
  </si>
  <si>
    <t>Indian Cove Aquaculture Buoy D  </t>
  </si>
  <si>
    <t>41 43 37.38 N</t>
  </si>
  <si>
    <t>70 41 16.560 W</t>
  </si>
  <si>
    <t>100118276942  </t>
  </si>
  <si>
    <t>Ishem Pond Regulatory Buoy  </t>
  </si>
  <si>
    <t>70 23 56.213 W</t>
  </si>
  <si>
    <t>BE-3</t>
  </si>
  <si>
    <t>John Palmer </t>
  </si>
  <si>
    <t>100117060248  </t>
  </si>
  <si>
    <t>Island Wharf Rock Danger Buoy   </t>
  </si>
  <si>
    <t>41 42 16.62 N</t>
  </si>
  <si>
    <t>70 45 38.880 W</t>
  </si>
  <si>
    <t>100117077019  </t>
  </si>
  <si>
    <t>Jehu Pond No Wake Buoy   </t>
  </si>
  <si>
    <t>41 34 15.00 N</t>
  </si>
  <si>
    <t>70 29 53.000 W</t>
  </si>
  <si>
    <t>100117305020  </t>
  </si>
  <si>
    <t>Kalmus Beach Swim Buoys (3)   </t>
  </si>
  <si>
    <t>41 37 59.82 N</t>
  </si>
  <si>
    <t>70 16 42.580 W</t>
  </si>
  <si>
    <t>14190.00  </t>
  </si>
  <si>
    <t>200100217209  </t>
  </si>
  <si>
    <t>Kill Pond Bar Fish Trap Light S  </t>
  </si>
  <si>
    <t>41 37 00.00 N</t>
  </si>
  <si>
    <t>70 07 38.000 W</t>
  </si>
  <si>
    <t>Theodore Lucas </t>
  </si>
  <si>
    <t>15495.00  </t>
  </si>
  <si>
    <t>200100219199  </t>
  </si>
  <si>
    <t>Lagoon Pond Daybeacon 2   </t>
  </si>
  <si>
    <t>41 27 34.30 N</t>
  </si>
  <si>
    <t>70 35 25.460 W</t>
  </si>
  <si>
    <t>John Crocker </t>
  </si>
  <si>
    <t>15500.00  </t>
  </si>
  <si>
    <t>200100219200  </t>
  </si>
  <si>
    <t>Lagoon Pond Daybeacon 4   </t>
  </si>
  <si>
    <t>41 27 25.90 N</t>
  </si>
  <si>
    <t>70 35 08.600 W</t>
  </si>
  <si>
    <t>15505.00  </t>
  </si>
  <si>
    <t>200100219201  </t>
  </si>
  <si>
    <t>Lagoon Pond Daybeacon 6   </t>
  </si>
  <si>
    <t>41 27 10.56 N</t>
  </si>
  <si>
    <t>70 35 13.140 W</t>
  </si>
  <si>
    <t>15510.00  </t>
  </si>
  <si>
    <t>200100219202  </t>
  </si>
  <si>
    <t>Lagoon Pond Daybeacon 8   </t>
  </si>
  <si>
    <t>41 26 35.52 N</t>
  </si>
  <si>
    <t>70 35 43.260 W</t>
  </si>
  <si>
    <t>15530.00  </t>
  </si>
  <si>
    <t>200100219195  </t>
  </si>
  <si>
    <t>Lake Tashmoo Buoy 1   </t>
  </si>
  <si>
    <t>MV-B</t>
  </si>
  <si>
    <t>15532.00  </t>
  </si>
  <si>
    <t>100118306135  </t>
  </si>
  <si>
    <t>Lake Tashmoo Buoy 2   </t>
  </si>
  <si>
    <t>07/11 - 10/30 </t>
  </si>
  <si>
    <t>15535.00  </t>
  </si>
  <si>
    <t>200100219196  </t>
  </si>
  <si>
    <t>Lake Tashmoo Buoy 2A   </t>
  </si>
  <si>
    <t>15540.00  </t>
  </si>
  <si>
    <t>200100219197  </t>
  </si>
  <si>
    <t>Lake Tashmoo Buoy 3   </t>
  </si>
  <si>
    <t>15547.00  </t>
  </si>
  <si>
    <t>100117554651  </t>
  </si>
  <si>
    <t>Lake Tashmoo Buoy 5   </t>
  </si>
  <si>
    <t>04/10 - 11/15 </t>
  </si>
  <si>
    <t>15548.00  </t>
  </si>
  <si>
    <t>100117554656  </t>
  </si>
  <si>
    <t>Lake Tashmoo Buoy 6   </t>
  </si>
  <si>
    <t>41 27 47.10 N</t>
  </si>
  <si>
    <t>70 37 39.100 W</t>
  </si>
  <si>
    <t>15546.00  </t>
  </si>
  <si>
    <t>100116974875  </t>
  </si>
  <si>
    <t>Lake Tashmoo Channel Daybeacon 4A   </t>
  </si>
  <si>
    <t>41 27 51.30 N</t>
  </si>
  <si>
    <t>70 37 44.520 W</t>
  </si>
  <si>
    <t>15525.00  </t>
  </si>
  <si>
    <t>200100219194  </t>
  </si>
  <si>
    <t>Lake Tashmoo East Jetty Light   </t>
  </si>
  <si>
    <t>41 28 04.10 N</t>
  </si>
  <si>
    <t>70 37 58.100 W</t>
  </si>
  <si>
    <t>100117554665  </t>
  </si>
  <si>
    <t>Lake Tashmoo No Anchoring Buoy B   </t>
  </si>
  <si>
    <t>41 27 57.00 N</t>
  </si>
  <si>
    <t>70 37 51.000 W</t>
  </si>
  <si>
    <t>04/11 - 11/15 </t>
  </si>
  <si>
    <t>100117554669  </t>
  </si>
  <si>
    <t>Lake Tashmoo No Anchoring Buoy C   </t>
  </si>
  <si>
    <t>41 27 53.20 N</t>
  </si>
  <si>
    <t>70 37 47.200 W</t>
  </si>
  <si>
    <t>100117554671  </t>
  </si>
  <si>
    <t>Lake Tashmoo No Anchoring Buoy D   </t>
  </si>
  <si>
    <t>41 27 48.93 N</t>
  </si>
  <si>
    <t>70 37 38.743 W</t>
  </si>
  <si>
    <t>100117554662  </t>
  </si>
  <si>
    <t>Lake Tashmoo No Wake Buoy A   </t>
  </si>
  <si>
    <t>41 27 58.10 N</t>
  </si>
  <si>
    <t>70 37 51.600 W</t>
  </si>
  <si>
    <t>100117554675  </t>
  </si>
  <si>
    <t>Lake Tashmoo No Wake Buoy E   </t>
  </si>
  <si>
    <t>41 27 49.70 N</t>
  </si>
  <si>
    <t>70 37 40.800 W</t>
  </si>
  <si>
    <t>100117305436  </t>
  </si>
  <si>
    <t>Lewis Bay Speed Buoy A   </t>
  </si>
  <si>
    <t>41 37 50.30 N</t>
  </si>
  <si>
    <t>70 16 21.300 W</t>
  </si>
  <si>
    <t>100117305448  </t>
  </si>
  <si>
    <t>Lewis Bay Speed Buoy B  </t>
  </si>
  <si>
    <t>41 37 48.50 N</t>
  </si>
  <si>
    <t>70 16 17.500 W</t>
  </si>
  <si>
    <t>16670.50  </t>
  </si>
  <si>
    <t>100117406263  </t>
  </si>
  <si>
    <t>16671.00  </t>
  </si>
  <si>
    <t>200100219205  </t>
  </si>
  <si>
    <t>200100219377  </t>
  </si>
  <si>
    <t>Little Bay No Ski Buoy   </t>
  </si>
  <si>
    <t>41 42 30.00 N</t>
  </si>
  <si>
    <t>70 37 12.600 W</t>
  </si>
  <si>
    <t>05/01 - 09/15 </t>
  </si>
  <si>
    <t>17422.20  </t>
  </si>
  <si>
    <t>100117158204  </t>
  </si>
  <si>
    <t>Little Buttermilk Bay Buoy 2   </t>
  </si>
  <si>
    <t>41 45 45.60 N</t>
  </si>
  <si>
    <t>70 36 48.060 W</t>
  </si>
  <si>
    <t>17422.30  </t>
  </si>
  <si>
    <t>100117158212  </t>
  </si>
  <si>
    <t>Little Buttermilk Bay Buoy 3   </t>
  </si>
  <si>
    <t>41 45 51.42 N</t>
  </si>
  <si>
    <t>70 36 44.340 W</t>
  </si>
  <si>
    <t>17422.40  </t>
  </si>
  <si>
    <t>100117158217  </t>
  </si>
  <si>
    <t>Little Buttermilk Bay Buoy 4   </t>
  </si>
  <si>
    <t>41 45 57.24 N</t>
  </si>
  <si>
    <t>70 36 37.920 W</t>
  </si>
  <si>
    <t>13476.10  </t>
  </si>
  <si>
    <t>200100219208  </t>
  </si>
  <si>
    <t>Little Pleasant Bay Buoy 32A   </t>
  </si>
  <si>
    <t>41 43 39.70 N</t>
  </si>
  <si>
    <t>69 58 23.000 W</t>
  </si>
  <si>
    <t>AN-3</t>
  </si>
  <si>
    <t>Nate Sears </t>
  </si>
  <si>
    <t>13476.12  </t>
  </si>
  <si>
    <t>200100219209  </t>
  </si>
  <si>
    <t>Little Pleasant Bay Buoy 34   </t>
  </si>
  <si>
    <t>41 43 51.20 N</t>
  </si>
  <si>
    <t>69 58 14.100 W</t>
  </si>
  <si>
    <t>13476.13  </t>
  </si>
  <si>
    <t>200100219210  </t>
  </si>
  <si>
    <t>Little Pleasant Bay Buoy 35   </t>
  </si>
  <si>
    <t>41 44 03.20 N</t>
  </si>
  <si>
    <t>69 57 59.400 W</t>
  </si>
  <si>
    <t>13476.14  </t>
  </si>
  <si>
    <t>200100219211  </t>
  </si>
  <si>
    <t>Little Pleasant Bay Buoy 36   </t>
  </si>
  <si>
    <t>41 44 01.70 N</t>
  </si>
  <si>
    <t>69 57 59.700 W</t>
  </si>
  <si>
    <t>13476.15  </t>
  </si>
  <si>
    <t>200100219212  </t>
  </si>
  <si>
    <t>Little Pleasant Bay Buoy 37   </t>
  </si>
  <si>
    <t>41 44 06.00 N</t>
  </si>
  <si>
    <t>69 57 55.800 W</t>
  </si>
  <si>
    <t>13476.16  </t>
  </si>
  <si>
    <t>200100219213  </t>
  </si>
  <si>
    <t>Little Pleasant Bay Buoy 38   </t>
  </si>
  <si>
    <t>69 57 54.700 W</t>
  </si>
  <si>
    <t>13476.17  </t>
  </si>
  <si>
    <t>200100219214  </t>
  </si>
  <si>
    <t>Little Pleasant Bay Buoy 39   </t>
  </si>
  <si>
    <t>41 44 13.10 N</t>
  </si>
  <si>
    <t>69 57 56.900 W</t>
  </si>
  <si>
    <t>13476.18  </t>
  </si>
  <si>
    <t>200100219215  </t>
  </si>
  <si>
    <t>Little Pleasant Bay Buoy 40   </t>
  </si>
  <si>
    <t>41 44 23.10 N</t>
  </si>
  <si>
    <t>69 57 57.000 W</t>
  </si>
  <si>
    <t>13476.19  </t>
  </si>
  <si>
    <t>200100219216  </t>
  </si>
  <si>
    <t>Little Pleasant Bay Buoy 41   </t>
  </si>
  <si>
    <t>41 44 28.30 N</t>
  </si>
  <si>
    <t>13476.20  </t>
  </si>
  <si>
    <t>100117241755  </t>
  </si>
  <si>
    <t>Little Pleasant Bay Buoy 42   </t>
  </si>
  <si>
    <t>41 44 36.20 N</t>
  </si>
  <si>
    <t>69 57 49.200 W</t>
  </si>
  <si>
    <t>13476.21  </t>
  </si>
  <si>
    <t>200100219217  </t>
  </si>
  <si>
    <t>Little Pleasant Bay Buoy 43   </t>
  </si>
  <si>
    <t>41 44 42.90 N</t>
  </si>
  <si>
    <t>13476.22  </t>
  </si>
  <si>
    <t>200100219218  </t>
  </si>
  <si>
    <t>Little Pleasant Bay Buoy 44   </t>
  </si>
  <si>
    <t>41 44 52.30 N</t>
  </si>
  <si>
    <t>69 58 03.800 W</t>
  </si>
  <si>
    <t>13476.24  </t>
  </si>
  <si>
    <t>200100219219  </t>
  </si>
  <si>
    <t>Little Pleasant Bay Buoy 46   </t>
  </si>
  <si>
    <t>41 45 01.60 N</t>
  </si>
  <si>
    <t>69 58 00.400 W</t>
  </si>
  <si>
    <t>13476.26  </t>
  </si>
  <si>
    <t>200100219220  </t>
  </si>
  <si>
    <t>Little Pleasant Bay Buoy 48   </t>
  </si>
  <si>
    <t>41 45 08.40 N</t>
  </si>
  <si>
    <t>69 57 49.000 W</t>
  </si>
  <si>
    <t>13476.28  </t>
  </si>
  <si>
    <t>200100219221  </t>
  </si>
  <si>
    <t>Little Pleasant Bay Buoy 50   </t>
  </si>
  <si>
    <t>41 45 12.50 N</t>
  </si>
  <si>
    <t>69 57 38.400 W</t>
  </si>
  <si>
    <t>13476.29  </t>
  </si>
  <si>
    <t>200100219222  </t>
  </si>
  <si>
    <t>Little Pleasant Bay Buoy 51   </t>
  </si>
  <si>
    <t>41 45 23.00 N</t>
  </si>
  <si>
    <t>69 57 29.200 W</t>
  </si>
  <si>
    <t>13476.30  </t>
  </si>
  <si>
    <t>200100219223  </t>
  </si>
  <si>
    <t>Little Pleasant Bay Buoy 52   </t>
  </si>
  <si>
    <t>41 45 31.40 N</t>
  </si>
  <si>
    <t>69 57 27.500 W</t>
  </si>
  <si>
    <t>13476.31  </t>
  </si>
  <si>
    <t>200100219224  </t>
  </si>
  <si>
    <t>Little Pleasant Bay Buoy 53   </t>
  </si>
  <si>
    <t>41 45 31.20 N</t>
  </si>
  <si>
    <t>69 57 29.400 W</t>
  </si>
  <si>
    <t>13476.32  </t>
  </si>
  <si>
    <t>200100219225  </t>
  </si>
  <si>
    <t>Little Pleasant Bay Buoy 54   </t>
  </si>
  <si>
    <t>41 45 36.40 N</t>
  </si>
  <si>
    <t>69 57 40.200 W</t>
  </si>
  <si>
    <t>13476.33  </t>
  </si>
  <si>
    <t>200100219226  </t>
  </si>
  <si>
    <t>Little Pleasant Bay Buoy 55   </t>
  </si>
  <si>
    <t>41 45 43.20 N</t>
  </si>
  <si>
    <t>69 57 43.500 W</t>
  </si>
  <si>
    <t>13476.34  </t>
  </si>
  <si>
    <t>200100219227  </t>
  </si>
  <si>
    <t>Little Pleasant Bay Buoy 56   </t>
  </si>
  <si>
    <t>41 45 49.90 N</t>
  </si>
  <si>
    <t>69 57 44.900 W</t>
  </si>
  <si>
    <t>13476.35  </t>
  </si>
  <si>
    <t>200100219228  </t>
  </si>
  <si>
    <t>Little Pleasant Bay Buoy 57   </t>
  </si>
  <si>
    <t>41 45 56.20 N</t>
  </si>
  <si>
    <t>69 57 48.900 W</t>
  </si>
  <si>
    <t>13476.36  </t>
  </si>
  <si>
    <t>200100219229  </t>
  </si>
  <si>
    <t>Little Pleasant Bay Buoy 58   </t>
  </si>
  <si>
    <t>41 46 02.80 N</t>
  </si>
  <si>
    <t>69 57 51.600 W</t>
  </si>
  <si>
    <t>13476.37  </t>
  </si>
  <si>
    <t>200100219230  </t>
  </si>
  <si>
    <t>Little Pleasant Bay Buoy 59   </t>
  </si>
  <si>
    <t>41 46 10.10 N</t>
  </si>
  <si>
    <t>69 57 57.100 W</t>
  </si>
  <si>
    <t>13476.38  </t>
  </si>
  <si>
    <t>200100219231  </t>
  </si>
  <si>
    <t>Little Pleasant Bay Buoy 60   </t>
  </si>
  <si>
    <t>41 46 15.90 N</t>
  </si>
  <si>
    <t>69 57 57.500 W</t>
  </si>
  <si>
    <t>13476.39  </t>
  </si>
  <si>
    <t>200100714123  </t>
  </si>
  <si>
    <t>Little Pleasant Bay Buoy 61   </t>
  </si>
  <si>
    <t>41 46 20.70 N</t>
  </si>
  <si>
    <t>69 57 52.900 W</t>
  </si>
  <si>
    <t>13476.41  </t>
  </si>
  <si>
    <t>200100714124  </t>
  </si>
  <si>
    <t>Little Pleasant Bay Buoy 63   </t>
  </si>
  <si>
    <t>41 46 25.20 N</t>
  </si>
  <si>
    <t>13476.42  </t>
  </si>
  <si>
    <t>200100714126  </t>
  </si>
  <si>
    <t>Little Pleasant Bay Buoy 64   </t>
  </si>
  <si>
    <t>41 46 45.20 N</t>
  </si>
  <si>
    <t>69 58 05.400 W</t>
  </si>
  <si>
    <t>13476.43  </t>
  </si>
  <si>
    <t>200100714128  </t>
  </si>
  <si>
    <t>Little Pleasant Bay Buoy 65   </t>
  </si>
  <si>
    <t>41 46 45.70 N</t>
  </si>
  <si>
    <t>69 58 06.100 W</t>
  </si>
  <si>
    <t>14871.70  </t>
  </si>
  <si>
    <t>200100217904  </t>
  </si>
  <si>
    <t>Little River Buoy 10   </t>
  </si>
  <si>
    <t>100119154973  </t>
  </si>
  <si>
    <t>Little River Danger Buoy  </t>
  </si>
  <si>
    <t>41 33 34.80 N</t>
  </si>
  <si>
    <t>70 30 56.400 W</t>
  </si>
  <si>
    <t>14870.50  </t>
  </si>
  <si>
    <t>200100218344  </t>
  </si>
  <si>
    <t>Little River Entrance Buoy 1   </t>
  </si>
  <si>
    <t>14871.10  </t>
  </si>
  <si>
    <t>200100217898  </t>
  </si>
  <si>
    <t>Little River Entrance Buoy 3   </t>
  </si>
  <si>
    <t>14871.20  </t>
  </si>
  <si>
    <t>200100217899  </t>
  </si>
  <si>
    <t>Little River Entrance Buoy 4   </t>
  </si>
  <si>
    <t>14871.30  </t>
  </si>
  <si>
    <t>200100217900  </t>
  </si>
  <si>
    <t>Little River Entrance Buoy 5   </t>
  </si>
  <si>
    <t>41 33 31.68 N</t>
  </si>
  <si>
    <t>14871.40  </t>
  </si>
  <si>
    <t>200100217901  </t>
  </si>
  <si>
    <t>Little River Entrance Lighted Buoy 6   </t>
  </si>
  <si>
    <t>41 33 30.78 N</t>
  </si>
  <si>
    <t>14871.00  </t>
  </si>
  <si>
    <t>200100217897  </t>
  </si>
  <si>
    <t>Little River Entrance Lighted Buoy 2   </t>
  </si>
  <si>
    <t>100116976734  </t>
  </si>
  <si>
    <t>Little River Entrance No Wake Buoy   </t>
  </si>
  <si>
    <t>14871.60  </t>
  </si>
  <si>
    <t>200100217903  </t>
  </si>
  <si>
    <t>Little River Lighted Buoy 8   </t>
  </si>
  <si>
    <t>14871.65  </t>
  </si>
  <si>
    <t>200100218345  </t>
  </si>
  <si>
    <t>Little River Lighted Buoy 9   </t>
  </si>
  <si>
    <t>41 33 43.02 N</t>
  </si>
  <si>
    <t>100116995270  </t>
  </si>
  <si>
    <t>Little Tautog Rock Danger Buoy  </t>
  </si>
  <si>
    <t>41 45 24.80 N</t>
  </si>
  <si>
    <t>70 10 14.400 W</t>
  </si>
  <si>
    <t>15312.00  </t>
  </si>
  <si>
    <t>200100219237  </t>
  </si>
  <si>
    <t>Madaket Harbor Buoy 8   </t>
  </si>
  <si>
    <t>41 17 05.00 N</t>
  </si>
  <si>
    <t>70 12 58.400 W</t>
  </si>
  <si>
    <t>06/01 - 09/15 </t>
  </si>
  <si>
    <t>15315.00  </t>
  </si>
  <si>
    <t>100117001788  </t>
  </si>
  <si>
    <t>Madaket Harbor Buoy 11   </t>
  </si>
  <si>
    <t>41 17 14.70 N</t>
  </si>
  <si>
    <t>70 12 18.700 W</t>
  </si>
  <si>
    <t>15316.00  </t>
  </si>
  <si>
    <t>200100219239  </t>
  </si>
  <si>
    <t>Madaket Harbor Buoy 12   </t>
  </si>
  <si>
    <t>41 17 12.80 N</t>
  </si>
  <si>
    <t>70 12 15.400 W</t>
  </si>
  <si>
    <t>15317.00  </t>
  </si>
  <si>
    <t>200100219240  </t>
  </si>
  <si>
    <t>Madaket Harbor Buoy 13   </t>
  </si>
  <si>
    <t>41 17 16.40 N</t>
  </si>
  <si>
    <t>70 12 06.400 W</t>
  </si>
  <si>
    <t>15318.00  </t>
  </si>
  <si>
    <t>200100217870  </t>
  </si>
  <si>
    <t>Madaket Harbor Buoy 14   </t>
  </si>
  <si>
    <t>41 17 15.10 N</t>
  </si>
  <si>
    <t>70 12 05.000 W</t>
  </si>
  <si>
    <t>15319.00  </t>
  </si>
  <si>
    <t>100117001835  </t>
  </si>
  <si>
    <t>Madaket Harbor Buoy 15   </t>
  </si>
  <si>
    <t>41 17 17.77 N</t>
  </si>
  <si>
    <t>70 11 50.520 W</t>
  </si>
  <si>
    <t>15321.00  </t>
  </si>
  <si>
    <t>100117001847  </t>
  </si>
  <si>
    <t>Madaket Harbor Buoy 17   </t>
  </si>
  <si>
    <t>41 17 07.20 N</t>
  </si>
  <si>
    <t>70 11 41.600 W</t>
  </si>
  <si>
    <t>15322.00  </t>
  </si>
  <si>
    <t>100117001852  </t>
  </si>
  <si>
    <t>Madaket Harbor Buoy 18   </t>
  </si>
  <si>
    <t>41 17 05.40 N</t>
  </si>
  <si>
    <t>70 11 44.000 W</t>
  </si>
  <si>
    <t>15323.00  </t>
  </si>
  <si>
    <t>100117001860  </t>
  </si>
  <si>
    <t>Madaket Harbor Buoy 19   </t>
  </si>
  <si>
    <t>15325.00  </t>
  </si>
  <si>
    <t>100117001882  </t>
  </si>
  <si>
    <t>Madaket Harbor Buoy 21   </t>
  </si>
  <si>
    <t>41 16 47.70 N</t>
  </si>
  <si>
    <t>70 11 52.200 W</t>
  </si>
  <si>
    <t>15326.00  </t>
  </si>
  <si>
    <t>100117001895  </t>
  </si>
  <si>
    <t>Madaket Harbor Buoy 22   </t>
  </si>
  <si>
    <t>41 16 50.20 N</t>
  </si>
  <si>
    <t>70 11 50.800 W</t>
  </si>
  <si>
    <t>06/15 - 09/30 </t>
  </si>
  <si>
    <t>15327.00  </t>
  </si>
  <si>
    <t>100117001901  </t>
  </si>
  <si>
    <t>Madaket Harbor Buoy 23   </t>
  </si>
  <si>
    <t>41 16 42.90 N</t>
  </si>
  <si>
    <t>70 11 58.000 W</t>
  </si>
  <si>
    <t>15329.00  </t>
  </si>
  <si>
    <t>100117713931  </t>
  </si>
  <si>
    <t>Madaket Harbor Buoy 25   </t>
  </si>
  <si>
    <t>41 16 38.00 N</t>
  </si>
  <si>
    <t>15330.00  </t>
  </si>
  <si>
    <t>100117713947  </t>
  </si>
  <si>
    <t>Madaket Harbor Buoy 26   </t>
  </si>
  <si>
    <t>15311.00  </t>
  </si>
  <si>
    <t>200100219236  </t>
  </si>
  <si>
    <t>Madaket Harbor Buoy 6   </t>
  </si>
  <si>
    <t>41 17 07.70 N</t>
  </si>
  <si>
    <t>70 13 30.000 W</t>
  </si>
  <si>
    <t>15314.00  </t>
  </si>
  <si>
    <t>200100219238  </t>
  </si>
  <si>
    <t>Madaket Harbor Lighted Buoy 10   </t>
  </si>
  <si>
    <t>41 17 17.60 N</t>
  </si>
  <si>
    <t>70 12 27.200 W</t>
  </si>
  <si>
    <t>15320.00  </t>
  </si>
  <si>
    <t>100117001839  </t>
  </si>
  <si>
    <t>Madaket Harbor Lighted Buoy 16   </t>
  </si>
  <si>
    <t>41 17 16.10 N</t>
  </si>
  <si>
    <t>15324.00  </t>
  </si>
  <si>
    <t>100117001866  </t>
  </si>
  <si>
    <t>Madaket Harbor Lighted Buoy 20   </t>
  </si>
  <si>
    <t>41 16 56.20 N</t>
  </si>
  <si>
    <t>70 11 44.100 W</t>
  </si>
  <si>
    <t>15328.00  </t>
  </si>
  <si>
    <t>100117001903  </t>
  </si>
  <si>
    <t>Madaket Harbor Lighted Buoy 24   </t>
  </si>
  <si>
    <t>41 16 42.70 N</t>
  </si>
  <si>
    <t>70 11 59.500 W</t>
  </si>
  <si>
    <t>15310.00  </t>
  </si>
  <si>
    <t>100117001764  </t>
  </si>
  <si>
    <t>Madaket Harbor Lighted Buoy 4   </t>
  </si>
  <si>
    <t>41 17 12.90 N</t>
  </si>
  <si>
    <t>70 13 52.200 W</t>
  </si>
  <si>
    <t>15305.00  </t>
  </si>
  <si>
    <t>100117529495  </t>
  </si>
  <si>
    <t>Madaket Harbor Lighted Buoy MH   </t>
  </si>
  <si>
    <t>41 17 22.80 N</t>
  </si>
  <si>
    <t>70 14 21.500 W</t>
  </si>
  <si>
    <t>CW-1</t>
  </si>
  <si>
    <t>13135.10  </t>
  </si>
  <si>
    <t>100117306199  </t>
  </si>
  <si>
    <t>Maraspin Creek Daybeacon 2   </t>
  </si>
  <si>
    <t>13135.20  </t>
  </si>
  <si>
    <t>100117306839  </t>
  </si>
  <si>
    <t>Maraspin Creek Daybeacon 3   </t>
  </si>
  <si>
    <t>13135.30  </t>
  </si>
  <si>
    <t>100117306841  </t>
  </si>
  <si>
    <t>Maraspin Creek Daybeacon 4   </t>
  </si>
  <si>
    <t>13135.40  </t>
  </si>
  <si>
    <t>100117306843  </t>
  </si>
  <si>
    <t>Maraspin Creek Daybeacon 5   </t>
  </si>
  <si>
    <t>13135.50  </t>
  </si>
  <si>
    <t>100117306846  </t>
  </si>
  <si>
    <t>Maraspin Creek Daybeacon 6   </t>
  </si>
  <si>
    <t>70 18 06.200 W</t>
  </si>
  <si>
    <t>13135.60  </t>
  </si>
  <si>
    <t>100117306848  </t>
  </si>
  <si>
    <t>Maraspin Creek Daybeacon 7   </t>
  </si>
  <si>
    <t>13135.70  </t>
  </si>
  <si>
    <t>100117306851  </t>
  </si>
  <si>
    <t>Maraspin Creek Daybeacon 8   </t>
  </si>
  <si>
    <t>13135.80  </t>
  </si>
  <si>
    <t>100117306857  </t>
  </si>
  <si>
    <t>Maraspin Creek Daybeacon 9   </t>
  </si>
  <si>
    <t>41 42 32.90 N</t>
  </si>
  <si>
    <t>70 18 04.400 W</t>
  </si>
  <si>
    <t>13135.00  </t>
  </si>
  <si>
    <t>200100219244  </t>
  </si>
  <si>
    <t>Maraspin Creek Lighted Buoy 1   </t>
  </si>
  <si>
    <t>100117305358  </t>
  </si>
  <si>
    <t>Maraspin Creek No Wake Buoy A   </t>
  </si>
  <si>
    <t>100118260023  </t>
  </si>
  <si>
    <t>Maraspin Creek Speed Buoy B  </t>
  </si>
  <si>
    <t>14743.10  </t>
  </si>
  <si>
    <t>200100218270  </t>
  </si>
  <si>
    <t>Marstons Mills River Buoy 1   </t>
  </si>
  <si>
    <t>70 24 24.500 W</t>
  </si>
  <si>
    <t>14743.70  </t>
  </si>
  <si>
    <t>200100218282  </t>
  </si>
  <si>
    <t>Marstons Mills River Buoy 11   </t>
  </si>
  <si>
    <t>41 38 24.50 N</t>
  </si>
  <si>
    <t>70 24 18.600 W</t>
  </si>
  <si>
    <t>14743.80  </t>
  </si>
  <si>
    <t>200100218284  </t>
  </si>
  <si>
    <t>Marstons Mills River Buoy 12   </t>
  </si>
  <si>
    <t>41 38 28.09 N</t>
  </si>
  <si>
    <t>70 24 21.113 W</t>
  </si>
  <si>
    <t>14743.90  </t>
  </si>
  <si>
    <t>200100218286  </t>
  </si>
  <si>
    <t>Marstons Mills River Buoy 13   </t>
  </si>
  <si>
    <t>41 38 31.66 N</t>
  </si>
  <si>
    <t>70 24 22.202 W</t>
  </si>
  <si>
    <t>14744.00  </t>
  </si>
  <si>
    <t>200100218288  </t>
  </si>
  <si>
    <t>Marstons Mills River Buoy 14   </t>
  </si>
  <si>
    <t>41 38 39.06 N</t>
  </si>
  <si>
    <t>70 24 26.823 W</t>
  </si>
  <si>
    <t>14744.10  </t>
  </si>
  <si>
    <t>200100218290  </t>
  </si>
  <si>
    <t>Marstons Mills River Buoy 15   </t>
  </si>
  <si>
    <t>41 38 40.91 N</t>
  </si>
  <si>
    <t>70 24 32.434 W</t>
  </si>
  <si>
    <t>14744.50  </t>
  </si>
  <si>
    <t>200100218292  </t>
  </si>
  <si>
    <t>Marstons Mills River Buoy 16   </t>
  </si>
  <si>
    <t>41 38 41.68 N</t>
  </si>
  <si>
    <t>70 24 31.806 W</t>
  </si>
  <si>
    <t>14743.20  </t>
  </si>
  <si>
    <t>200100218272  </t>
  </si>
  <si>
    <t>Marstons Mills River Buoy 2   </t>
  </si>
  <si>
    <t>41 38 08.30 N</t>
  </si>
  <si>
    <t>70 24 23.700 W</t>
  </si>
  <si>
    <t>14743.30  </t>
  </si>
  <si>
    <t>200100218274  </t>
  </si>
  <si>
    <t>Marstons Mills River Buoy 4   </t>
  </si>
  <si>
    <t>41 38 14.30 N</t>
  </si>
  <si>
    <t>70 24 22.500 W</t>
  </si>
  <si>
    <t>14743.40  </t>
  </si>
  <si>
    <t>200100218276  </t>
  </si>
  <si>
    <t>Marstons Mills River Buoy 6   </t>
  </si>
  <si>
    <t>41 38 18.50 N</t>
  </si>
  <si>
    <t>70 24 20.869 W</t>
  </si>
  <si>
    <t>14743.50  </t>
  </si>
  <si>
    <t>200100218278  </t>
  </si>
  <si>
    <t>Marstons Mills River Buoy 7   </t>
  </si>
  <si>
    <t>14743.60  </t>
  </si>
  <si>
    <t>200100218280  </t>
  </si>
  <si>
    <t>Marstons Mills River Buoy 9   </t>
  </si>
  <si>
    <t>100117304976  </t>
  </si>
  <si>
    <t>Marstons Mills River No Wake/Speed Sign   </t>
  </si>
  <si>
    <t>41 38 08.10 N</t>
  </si>
  <si>
    <t>70 24 23.800 W</t>
  </si>
  <si>
    <t>100118133875  </t>
  </si>
  <si>
    <t>Martino's Seafood Aquaculture Buoy A   </t>
  </si>
  <si>
    <t>41 27 41.97 N</t>
  </si>
  <si>
    <t>70 35 08.550 W</t>
  </si>
  <si>
    <t>Dan Martino </t>
  </si>
  <si>
    <t>05/01 - 12/31 </t>
  </si>
  <si>
    <t>100118133883  </t>
  </si>
  <si>
    <t>Martino's Seafood Aquaculture Buoy B   </t>
  </si>
  <si>
    <t>41 27 42.79 N</t>
  </si>
  <si>
    <t>70 35 04.930 W</t>
  </si>
  <si>
    <t>100118133887  </t>
  </si>
  <si>
    <t>Martino's Seafood Aquaculture Buoy C   </t>
  </si>
  <si>
    <t>41 27 39.87 N</t>
  </si>
  <si>
    <t>70 35 04.110 W</t>
  </si>
  <si>
    <t>100118133891  </t>
  </si>
  <si>
    <t>Martino's Seafood Aquaculture Buoy D   </t>
  </si>
  <si>
    <t>41 27 39.05 N</t>
  </si>
  <si>
    <t>70 35 07.720 W</t>
  </si>
  <si>
    <t>100117014532  </t>
  </si>
  <si>
    <t>Mashpee Neck No Wake Buoy   </t>
  </si>
  <si>
    <t>17088.00  </t>
  </si>
  <si>
    <t>100119152074  </t>
  </si>
  <si>
    <t>Mattapoisett Harbor Buoy 10  </t>
  </si>
  <si>
    <t>41 38 58.14 N</t>
  </si>
  <si>
    <t>70 48 16.620 W</t>
  </si>
  <si>
    <t>17089.00  </t>
  </si>
  <si>
    <t>100119152076  </t>
  </si>
  <si>
    <t>Mattapoisett Harbor Buoy 11  </t>
  </si>
  <si>
    <t>41 38 57.78 N</t>
  </si>
  <si>
    <t>70 48 20.880 W</t>
  </si>
  <si>
    <t>17090.00  </t>
  </si>
  <si>
    <t>100119152078  </t>
  </si>
  <si>
    <t>Mattapoisett Harbor Buoy 12  </t>
  </si>
  <si>
    <t>17091.00  </t>
  </si>
  <si>
    <t>100119152080  </t>
  </si>
  <si>
    <t>Mattapoisett Harbor Buoy 13  </t>
  </si>
  <si>
    <t>70 48 33.540 W</t>
  </si>
  <si>
    <t>17086.00  </t>
  </si>
  <si>
    <t>100119152067  </t>
  </si>
  <si>
    <t>41 38 45.96 N</t>
  </si>
  <si>
    <t>70 48 00.600 W</t>
  </si>
  <si>
    <t>17087.00  </t>
  </si>
  <si>
    <t>100119152072  </t>
  </si>
  <si>
    <t>100119155017  </t>
  </si>
  <si>
    <t>Mattapoisett Harbor No Wake Buoy A  </t>
  </si>
  <si>
    <t>41 38 47.40 N</t>
  </si>
  <si>
    <t>70 48 02.300 W</t>
  </si>
  <si>
    <t>100119155019  </t>
  </si>
  <si>
    <t>Mattapoisett Harbor No Wake Buoy B  </t>
  </si>
  <si>
    <t>100119155021  </t>
  </si>
  <si>
    <t>Mattapoisett Harbor Rec Area Buoys (5)  </t>
  </si>
  <si>
    <t>41 38 45.50 N</t>
  </si>
  <si>
    <t>70 48 17.300 W</t>
  </si>
  <si>
    <t>17096.00  </t>
  </si>
  <si>
    <t>100119152082  </t>
  </si>
  <si>
    <t>Mattapoisett Town Landing Buoy 1  </t>
  </si>
  <si>
    <t>17097.00  </t>
  </si>
  <si>
    <t>100119152084  </t>
  </si>
  <si>
    <t>Mattapoisett Town Landing Buoy 2  </t>
  </si>
  <si>
    <t>17098.00  </t>
  </si>
  <si>
    <t>100119152086  </t>
  </si>
  <si>
    <t>Mattapoisett Town Landing Buoy 3  </t>
  </si>
  <si>
    <t>41 39 04.44 N</t>
  </si>
  <si>
    <t>70 48 59.640 W</t>
  </si>
  <si>
    <t>17099.00  </t>
  </si>
  <si>
    <t>100119152088  </t>
  </si>
  <si>
    <t>Mattapoisett Town Landing Buoy 4  </t>
  </si>
  <si>
    <t>41 39 08.22 N</t>
  </si>
  <si>
    <t>70 49 02.520 W</t>
  </si>
  <si>
    <t>TEMPORARY  </t>
  </si>
  <si>
    <t>100117060219  </t>
  </si>
  <si>
    <t>Meadow Island No Wake Buoy   </t>
  </si>
  <si>
    <t>41 41 58.74 N</t>
  </si>
  <si>
    <t>70 44 35.400 W</t>
  </si>
  <si>
    <t>100118426172  </t>
  </si>
  <si>
    <t>Meadow Island Sand Bar Hazard Buoy  </t>
  </si>
  <si>
    <t>41 41 49.29 N</t>
  </si>
  <si>
    <t>70 44 24.484 W</t>
  </si>
  <si>
    <t>Island Associates of Marion, Inc. </t>
  </si>
  <si>
    <t>200100787509  </t>
  </si>
  <si>
    <t>Megansett Beach Swim Buoys (2)   </t>
  </si>
  <si>
    <t>41 39 20.00 N</t>
  </si>
  <si>
    <t>70 37 26.740 W</t>
  </si>
  <si>
    <t>06/01 - 10/01 </t>
  </si>
  <si>
    <t>16515.00  </t>
  </si>
  <si>
    <t>200100217613  </t>
  </si>
  <si>
    <t>Megansett Harbor Buoy 11   </t>
  </si>
  <si>
    <t>41 39 30.00 N</t>
  </si>
  <si>
    <t>70 37 31.100 W</t>
  </si>
  <si>
    <t>16502.00  </t>
  </si>
  <si>
    <t>200100669169  </t>
  </si>
  <si>
    <t>Megansett Harbor Channel Buoy 8A   </t>
  </si>
  <si>
    <t>41 39 30.18 N</t>
  </si>
  <si>
    <t>70 37 36.600 W</t>
  </si>
  <si>
    <t>100117348158  </t>
  </si>
  <si>
    <t>Megansett Harbor No Wake Buoy  </t>
  </si>
  <si>
    <t>41 39 30.60 N</t>
  </si>
  <si>
    <t>70 37 32.400 W</t>
  </si>
  <si>
    <t>200100787430  </t>
  </si>
  <si>
    <t>Menauhant Beach Swim Buoys (6)   </t>
  </si>
  <si>
    <t>41 32 56.30 N</t>
  </si>
  <si>
    <t>70 33 12.300 W</t>
  </si>
  <si>
    <t>100117003749  </t>
  </si>
  <si>
    <t>Menauhant Yacht Club Swim Buoys (3)   </t>
  </si>
  <si>
    <t>Doc Taylor </t>
  </si>
  <si>
    <t>15970.00  </t>
  </si>
  <si>
    <t>200100217074  </t>
  </si>
  <si>
    <t>41 20 20.34 N</t>
  </si>
  <si>
    <t>70 46 12.060 W</t>
  </si>
  <si>
    <t>15975.00  </t>
  </si>
  <si>
    <t>200100217076  </t>
  </si>
  <si>
    <t>41 20 20.86 N</t>
  </si>
  <si>
    <t>70 46 12.990 W</t>
  </si>
  <si>
    <t>14646.00  </t>
  </si>
  <si>
    <t>200100218469  </t>
  </si>
  <si>
    <t>Mill Creek Entrance Buoy 1   </t>
  </si>
  <si>
    <t>14647.00  </t>
  </si>
  <si>
    <t>200100218470  </t>
  </si>
  <si>
    <t>Mill Creek Entrance Buoy 2   </t>
  </si>
  <si>
    <t>100116921429  </t>
  </si>
  <si>
    <t>Mill Creek Entrance No Wake Buoy A  </t>
  </si>
  <si>
    <t>41 38 41.16 N</t>
  </si>
  <si>
    <t>70 15 23.220 W</t>
  </si>
  <si>
    <t>100116921436  </t>
  </si>
  <si>
    <t>Mill Creek Entrance No Wake Buoy B   </t>
  </si>
  <si>
    <t>41 39 00.42 N</t>
  </si>
  <si>
    <t>13980.00  </t>
  </si>
  <si>
    <t>200100217965  </t>
  </si>
  <si>
    <t>Mill Pond Buoy 10   </t>
  </si>
  <si>
    <t>41 40 18.00 N</t>
  </si>
  <si>
    <t>69 57 42.720 W</t>
  </si>
  <si>
    <t>04/15 - 12/01 </t>
  </si>
  <si>
    <t>13985.00  </t>
  </si>
  <si>
    <t>200100217966  </t>
  </si>
  <si>
    <t>Mill Pond Buoy 11   </t>
  </si>
  <si>
    <t>41 40 19.10 N</t>
  </si>
  <si>
    <t>69 57 42.464 W</t>
  </si>
  <si>
    <t>13990.00  </t>
  </si>
  <si>
    <t>200100217967  </t>
  </si>
  <si>
    <t>Mill Pond Buoy 12   </t>
  </si>
  <si>
    <t>41 40 18.14 N</t>
  </si>
  <si>
    <t>69 57 37.281 W</t>
  </si>
  <si>
    <t>13995.00  </t>
  </si>
  <si>
    <t>200100217968  </t>
  </si>
  <si>
    <t>Mill Pond Buoy 14   </t>
  </si>
  <si>
    <t>41 40 20.40 N</t>
  </si>
  <si>
    <t>69 57 33.600 W</t>
  </si>
  <si>
    <t>14000.00  </t>
  </si>
  <si>
    <t>200100217969  </t>
  </si>
  <si>
    <t>Mill Pond Buoy 15   </t>
  </si>
  <si>
    <t>41 40 19.72 N</t>
  </si>
  <si>
    <t>69 57 35.758 W</t>
  </si>
  <si>
    <t>14003.00  </t>
  </si>
  <si>
    <t>100116981920  </t>
  </si>
  <si>
    <t>Mill Pond Buoy 16   </t>
  </si>
  <si>
    <t>41 40 21.59 N</t>
  </si>
  <si>
    <t>69 57 32.983 W</t>
  </si>
  <si>
    <t>14005.00  </t>
  </si>
  <si>
    <t>200100217970  </t>
  </si>
  <si>
    <t>Mill Pond Buoy 17   </t>
  </si>
  <si>
    <t>41 40 30.30 N</t>
  </si>
  <si>
    <t>69 57 19.260 W</t>
  </si>
  <si>
    <t>13960.00  </t>
  </si>
  <si>
    <t>200100217961  </t>
  </si>
  <si>
    <t>Mill Pond Buoy 2   </t>
  </si>
  <si>
    <t>41 40 12.77 N</t>
  </si>
  <si>
    <t>69 57 40.553 W</t>
  </si>
  <si>
    <t>13965.00  </t>
  </si>
  <si>
    <t>200100217962  </t>
  </si>
  <si>
    <t>Mill Pond Buoy 4   </t>
  </si>
  <si>
    <t>41 40 13.86 N</t>
  </si>
  <si>
    <t>69 57 43.860 W</t>
  </si>
  <si>
    <t>13970.00  </t>
  </si>
  <si>
    <t>200100217963  </t>
  </si>
  <si>
    <t>Mill Pond Buoy 6   </t>
  </si>
  <si>
    <t>41 40 15.37 N</t>
  </si>
  <si>
    <t>69 57 44.871 W</t>
  </si>
  <si>
    <t>13975.00  </t>
  </si>
  <si>
    <t>200100217964  </t>
  </si>
  <si>
    <t>Mill Pond Buoy 8   </t>
  </si>
  <si>
    <t>41 40 16.78 N</t>
  </si>
  <si>
    <t>69 57 44.397 W</t>
  </si>
  <si>
    <t>100117907823  </t>
  </si>
  <si>
    <t>Monk's Cove Oysters East Aquaculture Buoy   </t>
  </si>
  <si>
    <t>41 42 21.72 N</t>
  </si>
  <si>
    <t>70 37 30.370 W</t>
  </si>
  <si>
    <t>Patrick Ross </t>
  </si>
  <si>
    <t>100117907815  </t>
  </si>
  <si>
    <t>Monk's Cove Oysters North Aquaculture Buoy   </t>
  </si>
  <si>
    <t>41 42 24.05 N</t>
  </si>
  <si>
    <t>70 37 33.220 W</t>
  </si>
  <si>
    <t>100117907830  </t>
  </si>
  <si>
    <t>Monk's Cove Oysters South Aquaculture Buoy   </t>
  </si>
  <si>
    <t>41 42 19.25 N</t>
  </si>
  <si>
    <t>70 37 37.320 W</t>
  </si>
  <si>
    <t>100117907805  </t>
  </si>
  <si>
    <t>Monk's Cove Oysters West Aquaculture Buoy   </t>
  </si>
  <si>
    <t>41 42 21.58 N</t>
  </si>
  <si>
    <t>70 37 37.750 W</t>
  </si>
  <si>
    <t>13790.30  </t>
  </si>
  <si>
    <t>100116984496  </t>
  </si>
  <si>
    <t>Monomoy Island Eastern Light   </t>
  </si>
  <si>
    <t>41 32 59.82 N</t>
  </si>
  <si>
    <t>70 00 03.600 W</t>
  </si>
  <si>
    <t>AE-3</t>
  </si>
  <si>
    <t>13790.20  </t>
  </si>
  <si>
    <t>100116984483  </t>
  </si>
  <si>
    <t>Monomoy Island Western Light   </t>
  </si>
  <si>
    <t>41 32 24.60 N</t>
  </si>
  <si>
    <t>70 00 35.160 W</t>
  </si>
  <si>
    <t>15521.00  </t>
  </si>
  <si>
    <t>100116794838  </t>
  </si>
  <si>
    <t>MV Marina Channel Buoy 1   </t>
  </si>
  <si>
    <t>41 27 15.90 N</t>
  </si>
  <si>
    <t>70 35 10.620 W</t>
  </si>
  <si>
    <t>Nolan Lavoie </t>
  </si>
  <si>
    <t>15522.30  </t>
  </si>
  <si>
    <t>100117004848  </t>
  </si>
  <si>
    <t>MV Marina Channel Buoy 10   </t>
  </si>
  <si>
    <t>41 27 04.80 N</t>
  </si>
  <si>
    <t>70 35 39.180 W</t>
  </si>
  <si>
    <t>15522.50  </t>
  </si>
  <si>
    <t>100117004853  </t>
  </si>
  <si>
    <t>MV Marina Channel Buoy 11   </t>
  </si>
  <si>
    <t>41 27 03.70 N</t>
  </si>
  <si>
    <t>70 35 51.400 W</t>
  </si>
  <si>
    <t>15522.60  </t>
  </si>
  <si>
    <t>100117004857  </t>
  </si>
  <si>
    <t>MV Marina Channel Buoy 12   </t>
  </si>
  <si>
    <t>41 27 03.80 N</t>
  </si>
  <si>
    <t>70 35 51.600 W</t>
  </si>
  <si>
    <t>15521.20  </t>
  </si>
  <si>
    <t>100116794841  </t>
  </si>
  <si>
    <t>MV Marina Channel Buoy 2   </t>
  </si>
  <si>
    <t>41 27 16.68 N</t>
  </si>
  <si>
    <t>70 35 10.440 W</t>
  </si>
  <si>
    <t>15521.30  </t>
  </si>
  <si>
    <t>100117004584  </t>
  </si>
  <si>
    <t>MV Marina Channel Buoy 3   </t>
  </si>
  <si>
    <t>70 35 16.900 W</t>
  </si>
  <si>
    <t>15521.50  </t>
  </si>
  <si>
    <t>100117004615  </t>
  </si>
  <si>
    <t>MV Marina Channel Buoy 4   </t>
  </si>
  <si>
    <t>41 27 16.02 N</t>
  </si>
  <si>
    <t>70 35 17.460 W</t>
  </si>
  <si>
    <t>15521.70  </t>
  </si>
  <si>
    <t>100117004639  </t>
  </si>
  <si>
    <t>MV Marina Channel Buoy 5   </t>
  </si>
  <si>
    <t>41 27 13.50 N</t>
  </si>
  <si>
    <t>70 35 29.100 W</t>
  </si>
  <si>
    <t>15521.80  </t>
  </si>
  <si>
    <t>100117004645  </t>
  </si>
  <si>
    <t>MV Marina Channel Buoy 6   </t>
  </si>
  <si>
    <t>41 27 14.00 N</t>
  </si>
  <si>
    <t>70 35 28.800 W</t>
  </si>
  <si>
    <t>15521.90  </t>
  </si>
  <si>
    <t>100117004840  </t>
  </si>
  <si>
    <t>MV Marina Channel Buoy 7   </t>
  </si>
  <si>
    <t>41 27 10.30 N</t>
  </si>
  <si>
    <t>70 35 33.100 W</t>
  </si>
  <si>
    <t>15522.00  </t>
  </si>
  <si>
    <t>100117004842  </t>
  </si>
  <si>
    <t>MV Marina Channel Buoy 8   </t>
  </si>
  <si>
    <t>41 27 10.80 N</t>
  </si>
  <si>
    <t>70 35 33.200 W</t>
  </si>
  <si>
    <t>15522.10  </t>
  </si>
  <si>
    <t>100117004844  </t>
  </si>
  <si>
    <t>MV Marina Channel Buoy 9   </t>
  </si>
  <si>
    <t>41 27 04.50 N</t>
  </si>
  <si>
    <t>70 35 39.480 W</t>
  </si>
  <si>
    <t>15213.00  </t>
  </si>
  <si>
    <t>200100219260  </t>
  </si>
  <si>
    <t>Nantucket Ferry Slip 1 Light 1   </t>
  </si>
  <si>
    <t>41 17 10.56 N</t>
  </si>
  <si>
    <t>70 05 42.960 W</t>
  </si>
  <si>
    <t>15214.00  </t>
  </si>
  <si>
    <t>200100219261  </t>
  </si>
  <si>
    <t>Nantucket Ferry Slip 2 Light 2   </t>
  </si>
  <si>
    <t>41 17 08.88 N</t>
  </si>
  <si>
    <t>70 05 42.240 W</t>
  </si>
  <si>
    <t>15292.00  </t>
  </si>
  <si>
    <t>100117001273  </t>
  </si>
  <si>
    <t>Nantucket Head of Harbor Buoy 10   </t>
  </si>
  <si>
    <t>41 19 21.70 N</t>
  </si>
  <si>
    <t>70 02 06.700 W</t>
  </si>
  <si>
    <t>15292.10  </t>
  </si>
  <si>
    <t>100117714044  </t>
  </si>
  <si>
    <t>Nantucket Head of Harbor Buoy 10A   </t>
  </si>
  <si>
    <t>41 19 07.80 N</t>
  </si>
  <si>
    <t>70 01 45.900 W</t>
  </si>
  <si>
    <t>15260.00  </t>
  </si>
  <si>
    <t>200100217559  </t>
  </si>
  <si>
    <t>Nantucket Head of Harbor Buoy 2   </t>
  </si>
  <si>
    <t>41 17 27.90 N</t>
  </si>
  <si>
    <t>70 04 43.300 W</t>
  </si>
  <si>
    <t>15261.00  </t>
  </si>
  <si>
    <t>100117545420  </t>
  </si>
  <si>
    <t>Nantucket Head of Harbor Buoy 2A   </t>
  </si>
  <si>
    <t>41 17 49.10 N</t>
  </si>
  <si>
    <t>70 04 27.300 W</t>
  </si>
  <si>
    <t>15262.00  </t>
  </si>
  <si>
    <t>100117545443  </t>
  </si>
  <si>
    <t>Nantucket Head of Harbor Buoy 3   </t>
  </si>
  <si>
    <t>41 17 35.10 N</t>
  </si>
  <si>
    <t>70 04 38.400 W</t>
  </si>
  <si>
    <t>15263.00  </t>
  </si>
  <si>
    <t>100117545446  </t>
  </si>
  <si>
    <t>Nantucket Head of Harbor Buoy 3A   </t>
  </si>
  <si>
    <t>41 17 49.90 N</t>
  </si>
  <si>
    <t>70 04 29.100 W</t>
  </si>
  <si>
    <t>15264.00  </t>
  </si>
  <si>
    <t>100117545452  </t>
  </si>
  <si>
    <t>Nantucket Head of Harbor Buoy 3B   </t>
  </si>
  <si>
    <t>41 18 01.90 N</t>
  </si>
  <si>
    <t>70 03 42.800 W</t>
  </si>
  <si>
    <t>15270.00  </t>
  </si>
  <si>
    <t>200100217561  </t>
  </si>
  <si>
    <t>Nantucket Head of Harbor Buoy 4   </t>
  </si>
  <si>
    <t>41 17 59.00 N</t>
  </si>
  <si>
    <t>70 03 38.200 W</t>
  </si>
  <si>
    <t>15275.00  </t>
  </si>
  <si>
    <t>200100217562  </t>
  </si>
  <si>
    <t>Nantucket Head of Harbor Buoy 5   </t>
  </si>
  <si>
    <t>41 18 06.40 N</t>
  </si>
  <si>
    <t>70 03 14.300 W</t>
  </si>
  <si>
    <t>15280.00  </t>
  </si>
  <si>
    <t>200100217563  </t>
  </si>
  <si>
    <t>Nantucket Head of Harbor Buoy 6   </t>
  </si>
  <si>
    <t>41 18 03.90 N</t>
  </si>
  <si>
    <t>70 03 14.200 W</t>
  </si>
  <si>
    <t>15290.00  </t>
  </si>
  <si>
    <t>200100217565  </t>
  </si>
  <si>
    <t>Nantucket Head of Harbor Buoy 8   </t>
  </si>
  <si>
    <t>41 18 47.50 N</t>
  </si>
  <si>
    <t>70 02 02.400 W</t>
  </si>
  <si>
    <t>15290.10  </t>
  </si>
  <si>
    <t>100117714015  </t>
  </si>
  <si>
    <t>Nantucket Head of Harbor Buoy 8A   </t>
  </si>
  <si>
    <t>41 19 13.20 N</t>
  </si>
  <si>
    <t>70 02 15.000 W</t>
  </si>
  <si>
    <t>2020-12-05 Wagner,Stephen</t>
  </si>
  <si>
    <t>15290.20  </t>
  </si>
  <si>
    <t>100117714026  </t>
  </si>
  <si>
    <t>Nantucket Head of Harbor Buoy 8B   </t>
  </si>
  <si>
    <t>41 19 16.90 N</t>
  </si>
  <si>
    <t>70 02 15.400 W</t>
  </si>
  <si>
    <t>15291.00  </t>
  </si>
  <si>
    <t>100117001267  </t>
  </si>
  <si>
    <t>Nantucket Head of Harbor Buoy 9   </t>
  </si>
  <si>
    <t>41 19 23.30 N</t>
  </si>
  <si>
    <t>70 02 15.600 W</t>
  </si>
  <si>
    <t>17035.00  </t>
  </si>
  <si>
    <t>200100218472  </t>
  </si>
  <si>
    <t>Nasketucket Bay Aquaculture Lighted Buoy NE   </t>
  </si>
  <si>
    <t>41 36 50.10 N</t>
  </si>
  <si>
    <t>70 50 26.040 W</t>
  </si>
  <si>
    <t>Rodman Taylor, Jr. </t>
  </si>
  <si>
    <t>05/01 - 09/30 </t>
  </si>
  <si>
    <t>17030.00  </t>
  </si>
  <si>
    <t>200100218474  </t>
  </si>
  <si>
    <t>Nasketucket Bay Aquaculture Lighted Buoy NW   </t>
  </si>
  <si>
    <t>41 36 35.82 N</t>
  </si>
  <si>
    <t>70 50 37.560 W</t>
  </si>
  <si>
    <t>Rodman Taylor Jr. </t>
  </si>
  <si>
    <t>17040.00  </t>
  </si>
  <si>
    <t>200100218471  </t>
  </si>
  <si>
    <t>Nasketucket Bay Aquaculture Lighted Buoy SE   </t>
  </si>
  <si>
    <t>41 36 42.90 N</t>
  </si>
  <si>
    <t>70 50 13.380 W</t>
  </si>
  <si>
    <t>17045.00  </t>
  </si>
  <si>
    <t>200100218473  </t>
  </si>
  <si>
    <t>Nasketucket Bay Aquaculture Lighted Buoy SW   </t>
  </si>
  <si>
    <t>41 36 27.54 N</t>
  </si>
  <si>
    <t>70 50 25.320 W</t>
  </si>
  <si>
    <t>510.10  </t>
  </si>
  <si>
    <t>200100218047  </t>
  </si>
  <si>
    <t>Nauset Beach Light   </t>
  </si>
  <si>
    <t>41 51 37.00 N</t>
  </si>
  <si>
    <t>69 57 11.000 W</t>
  </si>
  <si>
    <t>Jared Fulcher </t>
  </si>
  <si>
    <t>16926.00  </t>
  </si>
  <si>
    <t>100117414740  </t>
  </si>
  <si>
    <t>New Bedford South Terminal Buoy 1   </t>
  </si>
  <si>
    <t>41 37 17.58 N</t>
  </si>
  <si>
    <t>70 54 46.020 W</t>
  </si>
  <si>
    <t>Paul Fonseca </t>
  </si>
  <si>
    <t>16926.10  </t>
  </si>
  <si>
    <t>100117414746  </t>
  </si>
  <si>
    <t>New Bedford South Terminal Buoy 2   </t>
  </si>
  <si>
    <t>41 37 16.41 N</t>
  </si>
  <si>
    <t>70 54 48.106 W</t>
  </si>
  <si>
    <t>16926.20  </t>
  </si>
  <si>
    <t>100117414748  </t>
  </si>
  <si>
    <t>New Bedford South Terminal Buoy 3   </t>
  </si>
  <si>
    <t>41 37 15.96 N</t>
  </si>
  <si>
    <t>70 54 46.860 W</t>
  </si>
  <si>
    <t>16926.30  </t>
  </si>
  <si>
    <t>100117414753  </t>
  </si>
  <si>
    <t>New Bedford South Terminal Buoy 4   </t>
  </si>
  <si>
    <t>41 37 15.24 N</t>
  </si>
  <si>
    <t>70 54 48.900 W</t>
  </si>
  <si>
    <t>16926.40  </t>
  </si>
  <si>
    <t>100117414757  </t>
  </si>
  <si>
    <t>New Bedford South Terminal Buoy 5   </t>
  </si>
  <si>
    <t>41 37 14.94 N</t>
  </si>
  <si>
    <t>70 54 48.300 W</t>
  </si>
  <si>
    <t>16926.50  </t>
  </si>
  <si>
    <t>100117414760  </t>
  </si>
  <si>
    <t>New Bedford South Terminal Buoy 6   </t>
  </si>
  <si>
    <t>41 37 14.20 N</t>
  </si>
  <si>
    <t>70 54 50.461 W</t>
  </si>
  <si>
    <t>16926.60  </t>
  </si>
  <si>
    <t>100117414764  </t>
  </si>
  <si>
    <t>New Bedford South Terminal Buoy 7   </t>
  </si>
  <si>
    <t>41 37 13.19 N</t>
  </si>
  <si>
    <t>70 54 49.914 W</t>
  </si>
  <si>
    <t>16926.70  </t>
  </si>
  <si>
    <t>100117414773  </t>
  </si>
  <si>
    <t>New Bedford South Terminal Buoy 8   </t>
  </si>
  <si>
    <t>41 37 13.59 N</t>
  </si>
  <si>
    <t>70 54 51.624 W</t>
  </si>
  <si>
    <t>14742.00  </t>
  </si>
  <si>
    <t>200100218260  </t>
  </si>
  <si>
    <t>North Bay Channel Buoy 21   </t>
  </si>
  <si>
    <t>41 37 48.70 N</t>
  </si>
  <si>
    <t>70 24 03.000 W</t>
  </si>
  <si>
    <t>14742.10  </t>
  </si>
  <si>
    <t>200100218262  </t>
  </si>
  <si>
    <t>North Bay Channel Buoy 22   </t>
  </si>
  <si>
    <t>41 37 48.10 N</t>
  </si>
  <si>
    <t>70 24 03.500 W</t>
  </si>
  <si>
    <t>14742.30  </t>
  </si>
  <si>
    <t>200100218264  </t>
  </si>
  <si>
    <t>North Bay Channel Buoy 23   </t>
  </si>
  <si>
    <t>41 37 41.10 N</t>
  </si>
  <si>
    <t>70 23 49.300 W</t>
  </si>
  <si>
    <t>14742.50  </t>
  </si>
  <si>
    <t>200100218266  </t>
  </si>
  <si>
    <t>North Bay Channel Buoy 25   </t>
  </si>
  <si>
    <t>41 37 35.70 N</t>
  </si>
  <si>
    <t>70 23 42.900 W</t>
  </si>
  <si>
    <t>14742.70  </t>
  </si>
  <si>
    <t>200100218268  </t>
  </si>
  <si>
    <t>North Bay Channel Buoy 26   </t>
  </si>
  <si>
    <t>41 37 37.50 N</t>
  </si>
  <si>
    <t>70 23 45.600 W</t>
  </si>
  <si>
    <t>100117305367  </t>
  </si>
  <si>
    <t>North Bay No Wake/Speed Bouy A   </t>
  </si>
  <si>
    <t>41 37 48.80 N</t>
  </si>
  <si>
    <t>70 24 25.500 W</t>
  </si>
  <si>
    <t>100117305373  </t>
  </si>
  <si>
    <t>North Bay No Wake/Speed Bouy B   </t>
  </si>
  <si>
    <t>41 37 48.38 N</t>
  </si>
  <si>
    <t>70 24 01.368 W</t>
  </si>
  <si>
    <t>100117305383  </t>
  </si>
  <si>
    <t>North Bay No Wake/Speed Sign C   </t>
  </si>
  <si>
    <t>41 37 48.89 N</t>
  </si>
  <si>
    <t>70 24 35.588 W</t>
  </si>
  <si>
    <t>100117306866  </t>
  </si>
  <si>
    <t>41 38 14.43 N</t>
  </si>
  <si>
    <t>70 24 21.766 W</t>
  </si>
  <si>
    <t>100118426158  </t>
  </si>
  <si>
    <t>Northeast Rock Hazard Buoy  </t>
  </si>
  <si>
    <t>41 41 50.76 N</t>
  </si>
  <si>
    <t>70 44 26.969 W</t>
  </si>
  <si>
    <t>100118426146  </t>
  </si>
  <si>
    <t>Northwest Rock Hazard Buoy  </t>
  </si>
  <si>
    <t>41 41 45.19 N</t>
  </si>
  <si>
    <t>70 44 30.645 W</t>
  </si>
  <si>
    <t>100117060228  </t>
  </si>
  <si>
    <t>Nyes Wharf East Speed Buoy  </t>
  </si>
  <si>
    <t>41 41 45.84 N</t>
  </si>
  <si>
    <t>70 45 10.080 W</t>
  </si>
  <si>
    <t>15448.00  </t>
  </si>
  <si>
    <t>200100219366  </t>
  </si>
  <si>
    <t>Oak Bluffs Ferry Slip Light 1   </t>
  </si>
  <si>
    <t>41 27 32.34 N</t>
  </si>
  <si>
    <t>70 33 14.520 W</t>
  </si>
  <si>
    <t>15447.00  </t>
  </si>
  <si>
    <t>200100219365  </t>
  </si>
  <si>
    <t>Oak Bluffs Ferry Slip Light 2   </t>
  </si>
  <si>
    <t>41 27 32.82 N</t>
  </si>
  <si>
    <t>70 33 15.900 W</t>
  </si>
  <si>
    <t>100117237893  </t>
  </si>
  <si>
    <t>Oak Bluffs Harbor Hazard Buoy   </t>
  </si>
  <si>
    <t>41 27 37.07 N</t>
  </si>
  <si>
    <t>70 33 31.850 W</t>
  </si>
  <si>
    <t>Oak Bluffs Harbormaster Alexander </t>
  </si>
  <si>
    <t>100117237895  </t>
  </si>
  <si>
    <t>Oak Bluffs Swim Buoys (5)   </t>
  </si>
  <si>
    <t>41 27 37.06 N</t>
  </si>
  <si>
    <t>70 33 22.930 W</t>
  </si>
  <si>
    <t>200100804785  </t>
  </si>
  <si>
    <t>Ockway Bay No Wake Buoy   </t>
  </si>
  <si>
    <t>200100787506  </t>
  </si>
  <si>
    <t>Old Silver Beach Swim Buoys (10)   </t>
  </si>
  <si>
    <t>41 37 30.00 N</t>
  </si>
  <si>
    <t>70 38 41.800 W</t>
  </si>
  <si>
    <t>17383.10  </t>
  </si>
  <si>
    <t>100116922009  </t>
  </si>
  <si>
    <t>Onset Bay Marina Buoy 1   </t>
  </si>
  <si>
    <t>41 44 09.48 N</t>
  </si>
  <si>
    <t>70 38 56.220 W</t>
  </si>
  <si>
    <t>Gregory Glavin </t>
  </si>
  <si>
    <t>17383.20  </t>
  </si>
  <si>
    <t>100116922016  </t>
  </si>
  <si>
    <t>Onset Bay Marina Buoy 2   </t>
  </si>
  <si>
    <t>41 44 09.18 N</t>
  </si>
  <si>
    <t>70 38 54.840 W</t>
  </si>
  <si>
    <t>100117167023  </t>
  </si>
  <si>
    <t>Onset Beach Swim Buoys (5)   </t>
  </si>
  <si>
    <t>41 44 26.76 N</t>
  </si>
  <si>
    <t>70 39 35.040 W</t>
  </si>
  <si>
    <t>garry Buckminster </t>
  </si>
  <si>
    <t>100117309703  </t>
  </si>
  <si>
    <t>Onset Oyster Aquaculture Buoy A  </t>
  </si>
  <si>
    <t>41 44 30.24 N</t>
  </si>
  <si>
    <t>70 37 48.000 W</t>
  </si>
  <si>
    <t>013-06-02</t>
  </si>
  <si>
    <t>Robert Tourigny </t>
  </si>
  <si>
    <t>100117312218  </t>
  </si>
  <si>
    <t>Onset Oyster Aquaculture Buoy B   </t>
  </si>
  <si>
    <t>41 44 35.40 N</t>
  </si>
  <si>
    <t>70 37 41.580 W</t>
  </si>
  <si>
    <t>robert tourigny </t>
  </si>
  <si>
    <t>13945.10  </t>
  </si>
  <si>
    <t>100117158343  </t>
  </si>
  <si>
    <t>Outermost Harbor Channel Buoy 1  </t>
  </si>
  <si>
    <t>41 39 42.70 N</t>
  </si>
  <si>
    <t>69 57 13.600 W</t>
  </si>
  <si>
    <t>13945.20  </t>
  </si>
  <si>
    <t>100117158345  </t>
  </si>
  <si>
    <t>Outermost Harbor Channel Buoy 2  </t>
  </si>
  <si>
    <t>41 39 43.20 N</t>
  </si>
  <si>
    <t>69 57 13.500 W</t>
  </si>
  <si>
    <t>13945.30  </t>
  </si>
  <si>
    <t>100117158353  </t>
  </si>
  <si>
    <t>Outermost Harbor Channel Buoy 3  </t>
  </si>
  <si>
    <t>41 39 46.10 N</t>
  </si>
  <si>
    <t>69 57 12.000 W</t>
  </si>
  <si>
    <t>13945.40  </t>
  </si>
  <si>
    <t>100117158356  </t>
  </si>
  <si>
    <t>Outermost Harbor Channel Buoy 4  </t>
  </si>
  <si>
    <t>41 39 48.80 N</t>
  </si>
  <si>
    <t>69 57 13.400 W</t>
  </si>
  <si>
    <t>13945.50  </t>
  </si>
  <si>
    <t>100117158388  </t>
  </si>
  <si>
    <t>Outermost Harbor Channel Buoy 5  </t>
  </si>
  <si>
    <t>69 57 15.500 W</t>
  </si>
  <si>
    <t>13945.60  </t>
  </si>
  <si>
    <t>100117158397  </t>
  </si>
  <si>
    <t>Outermost Harbor Channel Buoy 6  </t>
  </si>
  <si>
    <t>13945.70  </t>
  </si>
  <si>
    <t>100117158402  </t>
  </si>
  <si>
    <t>Outermost Harbor Channel Buoy 7  </t>
  </si>
  <si>
    <t>41 39 51.40 N</t>
  </si>
  <si>
    <t>69 57 18.000 W</t>
  </si>
  <si>
    <t>13308.95  </t>
  </si>
  <si>
    <t>100116984533  </t>
  </si>
  <si>
    <t>Outermost Harbor Mid Channel Buoy A   </t>
  </si>
  <si>
    <t>41 39 29.00 N</t>
  </si>
  <si>
    <t>13308.51  </t>
  </si>
  <si>
    <t>100116919884  </t>
  </si>
  <si>
    <t>Outermost Harbor Mid-Channel Buoy OMH   </t>
  </si>
  <si>
    <t>41 39 43.10 N</t>
  </si>
  <si>
    <t>69 57 13.900 W</t>
  </si>
  <si>
    <t>100117157555  </t>
  </si>
  <si>
    <t>Outermost Harbor No Wake Buoy   </t>
  </si>
  <si>
    <t>41 39 42.10 N</t>
  </si>
  <si>
    <t>13931.00  </t>
  </si>
  <si>
    <t>200100218056  </t>
  </si>
  <si>
    <t>Oyster Pond River Buoy 1   </t>
  </si>
  <si>
    <t>41 39 40.45 N</t>
  </si>
  <si>
    <t>69 58 38.726 W</t>
  </si>
  <si>
    <t>13939.10  </t>
  </si>
  <si>
    <t>100117157931  </t>
  </si>
  <si>
    <t>Oyster Pond River Buoy 10   </t>
  </si>
  <si>
    <t>41 40 48.43 N</t>
  </si>
  <si>
    <t>69 58 22.619 W</t>
  </si>
  <si>
    <t>13932.00  </t>
  </si>
  <si>
    <t>200100218058  </t>
  </si>
  <si>
    <t>Oyster Pond River Buoy 2   </t>
  </si>
  <si>
    <t>41 39 41.94 N</t>
  </si>
  <si>
    <t>69 58 38.400 W</t>
  </si>
  <si>
    <t>13933.00  </t>
  </si>
  <si>
    <t>200100218060  </t>
  </si>
  <si>
    <t>Oyster Pond River Buoy 3   </t>
  </si>
  <si>
    <t>41 39 48.43 N</t>
  </si>
  <si>
    <t>69 58 46.772 W</t>
  </si>
  <si>
    <t>13934.00  </t>
  </si>
  <si>
    <t>200100218062  </t>
  </si>
  <si>
    <t>Oyster Pond River Buoy 4   </t>
  </si>
  <si>
    <t>41 39 58.40 N</t>
  </si>
  <si>
    <t>69 59 04.100 W</t>
  </si>
  <si>
    <t>13935.00  </t>
  </si>
  <si>
    <t>200100218064  </t>
  </si>
  <si>
    <t>Oyster Pond River Buoy 5   </t>
  </si>
  <si>
    <t>41 40 02.85 N</t>
  </si>
  <si>
    <t>69 59 11.273 W</t>
  </si>
  <si>
    <t>13936.00  </t>
  </si>
  <si>
    <t>200100218066  </t>
  </si>
  <si>
    <t>Oyster Pond River Buoy 6   </t>
  </si>
  <si>
    <t>69 59 23.000 W</t>
  </si>
  <si>
    <t>13937.00  </t>
  </si>
  <si>
    <t>200100218068  </t>
  </si>
  <si>
    <t>Oyster Pond River Buoy 7   </t>
  </si>
  <si>
    <t>41 40 20.63 N</t>
  </si>
  <si>
    <t>69 59 12.764 W</t>
  </si>
  <si>
    <t>13938.00  </t>
  </si>
  <si>
    <t>200100218070  </t>
  </si>
  <si>
    <t>Oyster Pond River Buoy 8   </t>
  </si>
  <si>
    <t>41 40 40.89 N</t>
  </si>
  <si>
    <t>69 58 44.464 W</t>
  </si>
  <si>
    <t>13939.00  </t>
  </si>
  <si>
    <t>200100218072  </t>
  </si>
  <si>
    <t>Oyster Pond River Buoy 9   </t>
  </si>
  <si>
    <t>41 40 45.48 N</t>
  </si>
  <si>
    <t>69 58 35.400 W</t>
  </si>
  <si>
    <t>100116977724  </t>
  </si>
  <si>
    <t>Oyster Pond River Speed Buoy A   </t>
  </si>
  <si>
    <t>41 40 49.26 N</t>
  </si>
  <si>
    <t>69 58 20.100 W</t>
  </si>
  <si>
    <t>100116977769  </t>
  </si>
  <si>
    <t>Oyster Pond River Speed Buoy B   </t>
  </si>
  <si>
    <t>41 40 42.06 N</t>
  </si>
  <si>
    <t>69 58 42.960 W</t>
  </si>
  <si>
    <t>100116977776  </t>
  </si>
  <si>
    <t>Oyster Pond River Speed Buoy C   </t>
  </si>
  <si>
    <t>41 40 22.44 N</t>
  </si>
  <si>
    <t>69 58 09.600 W</t>
  </si>
  <si>
    <t>100116977812  </t>
  </si>
  <si>
    <t>Oyster Pond River Speed Buoy D   </t>
  </si>
  <si>
    <t>41 39 47.52 N</t>
  </si>
  <si>
    <t>69 58 45.840 W</t>
  </si>
  <si>
    <t>100116977820  </t>
  </si>
  <si>
    <t>Oyster Pond River Speed Buoy E   </t>
  </si>
  <si>
    <t>41 39 56.64 N</t>
  </si>
  <si>
    <t>69 58 59.760 W</t>
  </si>
  <si>
    <t>100116977836  </t>
  </si>
  <si>
    <t>Oyster Pond River Speed Buoy F   </t>
  </si>
  <si>
    <t>41 40 06.78 N</t>
  </si>
  <si>
    <t>69 59 20.580 W</t>
  </si>
  <si>
    <t>16898.00  </t>
  </si>
  <si>
    <t>200100219360  </t>
  </si>
  <si>
    <t>Palmers Island Light   </t>
  </si>
  <si>
    <t>41 37 37.02 N</t>
  </si>
  <si>
    <t>70 54 32.910 W</t>
  </si>
  <si>
    <t>Anne Louro </t>
  </si>
  <si>
    <t>100116925482  </t>
  </si>
  <si>
    <t>Pamet Harbor Danger Buoy A   </t>
  </si>
  <si>
    <t>41 59 08.50 N</t>
  </si>
  <si>
    <t>70 05 18.600 W</t>
  </si>
  <si>
    <t>AN-1B</t>
  </si>
  <si>
    <t>Tony Jackett </t>
  </si>
  <si>
    <t>100116925486  </t>
  </si>
  <si>
    <t>Pamet Harbor Danger Buoy B   </t>
  </si>
  <si>
    <t>41 59 30.80 N</t>
  </si>
  <si>
    <t>70 04 45.800 W</t>
  </si>
  <si>
    <t>13260.90  </t>
  </si>
  <si>
    <t>100117137874  </t>
  </si>
  <si>
    <t>Pamet River Buoy 10   </t>
  </si>
  <si>
    <t>41 59 30.30 N</t>
  </si>
  <si>
    <t>13260.40  </t>
  </si>
  <si>
    <t>100116929513  </t>
  </si>
  <si>
    <t>Pamet River Buoy 4   </t>
  </si>
  <si>
    <t>41 59 30.60 N</t>
  </si>
  <si>
    <t>70 04 45.700 W</t>
  </si>
  <si>
    <t>13260.70  </t>
  </si>
  <si>
    <t>100116929550  </t>
  </si>
  <si>
    <t>Pamet River Buoy 7   </t>
  </si>
  <si>
    <t>41 59 31.60 N</t>
  </si>
  <si>
    <t>70 04 34.000 W</t>
  </si>
  <si>
    <t>05/15 - 10/31 </t>
  </si>
  <si>
    <t>13260.20  </t>
  </si>
  <si>
    <t>100117910841  </t>
  </si>
  <si>
    <t>Pamet River Entrance Lighted Buoy 2   </t>
  </si>
  <si>
    <t>41 59 30.00 N</t>
  </si>
  <si>
    <t>70 04 49.900 W</t>
  </si>
  <si>
    <t>13260.10  </t>
  </si>
  <si>
    <t>100117910831  </t>
  </si>
  <si>
    <t>Pamet River North Breakwater Light 1   </t>
  </si>
  <si>
    <t>41 59 32.10 N</t>
  </si>
  <si>
    <t>70 04 48.000 W</t>
  </si>
  <si>
    <t>100116924972  </t>
  </si>
  <si>
    <t>Parkers River Beach Swim Buoys (3)  </t>
  </si>
  <si>
    <t>41 38 23.76 N</t>
  </si>
  <si>
    <t>70 12 38.700 W</t>
  </si>
  <si>
    <t>14460.00  </t>
  </si>
  <si>
    <t>200100219359  </t>
  </si>
  <si>
    <t>Parkers River Buoy 2   </t>
  </si>
  <si>
    <t>41 37 43.70 N</t>
  </si>
  <si>
    <t>70 12 58.000 W</t>
  </si>
  <si>
    <t>14461.00  </t>
  </si>
  <si>
    <t>100117140001  </t>
  </si>
  <si>
    <t>Parkers River Buoy 3   </t>
  </si>
  <si>
    <t>41 37 46.30 N</t>
  </si>
  <si>
    <t>70 13 01.500 W</t>
  </si>
  <si>
    <t>14462.00  </t>
  </si>
  <si>
    <t>100117140009  </t>
  </si>
  <si>
    <t>Parkers River Buoy 4   </t>
  </si>
  <si>
    <t>41 37 52.70 N</t>
  </si>
  <si>
    <t>70 13 02.800 W</t>
  </si>
  <si>
    <t>14463.00  </t>
  </si>
  <si>
    <t>100117176482  </t>
  </si>
  <si>
    <t>Parkers River Buoy 5   </t>
  </si>
  <si>
    <t>41 37 57.60 N</t>
  </si>
  <si>
    <t>70 13 08.400 W</t>
  </si>
  <si>
    <t>14464.00  </t>
  </si>
  <si>
    <t>100117176490  </t>
  </si>
  <si>
    <t>Parkers River Buoy 6   </t>
  </si>
  <si>
    <t>41 38 01.20 N</t>
  </si>
  <si>
    <t>70 13 09.000 W</t>
  </si>
  <si>
    <t>100117139998  </t>
  </si>
  <si>
    <t>Parkers River No Wake Buoy   </t>
  </si>
  <si>
    <t>70 13 10.900 W</t>
  </si>
  <si>
    <t>13476.25  </t>
  </si>
  <si>
    <t>200100219355  </t>
  </si>
  <si>
    <t>Paw Wah Pond Entrance Buoy 1   </t>
  </si>
  <si>
    <t>41 45 10.00 N</t>
  </si>
  <si>
    <t>69 58 03.100 W</t>
  </si>
  <si>
    <t>13476.27  </t>
  </si>
  <si>
    <t>200100219356  </t>
  </si>
  <si>
    <t>Paw Wah Pond Entrance Buoy 2   </t>
  </si>
  <si>
    <t>41 45 09.80 N</t>
  </si>
  <si>
    <t>69 58 02.000 W</t>
  </si>
  <si>
    <t>100118253067  </t>
  </si>
  <si>
    <t>Perini Oyster Farm Aquaculture Buoy NE  </t>
  </si>
  <si>
    <t>41 39 10.02 N</t>
  </si>
  <si>
    <t>70 37 56.390 W</t>
  </si>
  <si>
    <t>Ty Perini </t>
  </si>
  <si>
    <t>100118253070  </t>
  </si>
  <si>
    <t>Perini Oyster Farm Aquaculture Buoy NW  </t>
  </si>
  <si>
    <t>41 39 11.16 N</t>
  </si>
  <si>
    <t>70 38 01.010 W</t>
  </si>
  <si>
    <t>100118253062  </t>
  </si>
  <si>
    <t>Perini Oyster Farm Aquaculture Buoy SE  </t>
  </si>
  <si>
    <t>41 39 07.43 N</t>
  </si>
  <si>
    <t>70 37 56.890 W</t>
  </si>
  <si>
    <t>100118253065  </t>
  </si>
  <si>
    <t>Perini Oyster Farm Aquaculture Buoy SW  </t>
  </si>
  <si>
    <t>41 39 07.68 N</t>
  </si>
  <si>
    <t>70 38 01.150 W</t>
  </si>
  <si>
    <t>200100219351  </t>
  </si>
  <si>
    <t>Phinneys Harbor North No Wake Buoy   </t>
  </si>
  <si>
    <t>41 43 00.72 N</t>
  </si>
  <si>
    <t>70 37 17.940 W</t>
  </si>
  <si>
    <t>200100219353  </t>
  </si>
  <si>
    <t>Phinneys Harbor North Rock Buoy   </t>
  </si>
  <si>
    <t>41 43 07.32 N</t>
  </si>
  <si>
    <t>70 37 14.520 W</t>
  </si>
  <si>
    <t>100117157564  </t>
  </si>
  <si>
    <t>Phinneys Harbor Rock Buoy B   </t>
  </si>
  <si>
    <t>41 42 47.52 N</t>
  </si>
  <si>
    <t>70 38 00.180 W</t>
  </si>
  <si>
    <t>200100219352  </t>
  </si>
  <si>
    <t>Phinneys Harbor South Rock Buoy   </t>
  </si>
  <si>
    <t>41 43 06.84 N</t>
  </si>
  <si>
    <t>70 37 12.780 W</t>
  </si>
  <si>
    <t>100117157554  </t>
  </si>
  <si>
    <t>Phinneys Harbor Swim Buoy   </t>
  </si>
  <si>
    <t>41 42 55.08 N</t>
  </si>
  <si>
    <t>70 36 59.100 W</t>
  </si>
  <si>
    <t>200100219354  </t>
  </si>
  <si>
    <t>Phinneys Harbor Water Ski Area Buoy   </t>
  </si>
  <si>
    <t>41 43 18.54 N</t>
  </si>
  <si>
    <t>70 37 35.940 W</t>
  </si>
  <si>
    <t>100117529489  </t>
  </si>
  <si>
    <t>Pimnys Point Danger Buoy   </t>
  </si>
  <si>
    <t>41 17 24.60 N</t>
  </si>
  <si>
    <t>70 04 21.600 W</t>
  </si>
  <si>
    <t>100117167012  </t>
  </si>
  <si>
    <t>Pinehurst Beach Swim Buoy   </t>
  </si>
  <si>
    <t>41 44 43.02 N</t>
  </si>
  <si>
    <t>70 42 35.280 W</t>
  </si>
  <si>
    <t>100118426163  </t>
  </si>
  <si>
    <t>Planting Island Sand Bar Hazard Buoy  </t>
  </si>
  <si>
    <t>41 41 54.69 N</t>
  </si>
  <si>
    <t>70 44 21.858 W</t>
  </si>
  <si>
    <t>100117060224  </t>
  </si>
  <si>
    <t>Planting Island SE Speed Buoy   </t>
  </si>
  <si>
    <t>41 41 59.46 N</t>
  </si>
  <si>
    <t>70 44 36.120 W</t>
  </si>
  <si>
    <t>13420.00  </t>
  </si>
  <si>
    <t>200100217677  </t>
  </si>
  <si>
    <t>Pleasant Bay buoy 10   </t>
  </si>
  <si>
    <t>13425.00  </t>
  </si>
  <si>
    <t>200100219340  </t>
  </si>
  <si>
    <t>Pleasant Bay Buoy 11   </t>
  </si>
  <si>
    <t>13430.00  </t>
  </si>
  <si>
    <t>200100219341  </t>
  </si>
  <si>
    <t>Pleasant Bay Buoy 12   </t>
  </si>
  <si>
    <t>69 56 11.300 W</t>
  </si>
  <si>
    <t>13435.00  </t>
  </si>
  <si>
    <t>200100217287  </t>
  </si>
  <si>
    <t>Pleasant Bay Buoy 13   </t>
  </si>
  <si>
    <t>13437.00  </t>
  </si>
  <si>
    <t>200100217973  </t>
  </si>
  <si>
    <t>Pleasant Bay Buoy 14   </t>
  </si>
  <si>
    <t>13440.00  </t>
  </si>
  <si>
    <t>200100219342  </t>
  </si>
  <si>
    <t>Pleasant Bay Buoy 15   </t>
  </si>
  <si>
    <t>41 42 08.30 N</t>
  </si>
  <si>
    <t>69 56 34.100 W</t>
  </si>
  <si>
    <t>13445.00  </t>
  </si>
  <si>
    <t>200100219343  </t>
  </si>
  <si>
    <t>Pleasant Bay Buoy 16   </t>
  </si>
  <si>
    <t>41 42 24.50 N</t>
  </si>
  <si>
    <t>13450.00  </t>
  </si>
  <si>
    <t>200100219344  </t>
  </si>
  <si>
    <t>Pleasant Bay Buoy 17   </t>
  </si>
  <si>
    <t>41 42 35.00 N</t>
  </si>
  <si>
    <t>13455.00  </t>
  </si>
  <si>
    <t>200100219345  </t>
  </si>
  <si>
    <t>Pleasant Bay Buoy 18   </t>
  </si>
  <si>
    <t>41 42 40.70 N</t>
  </si>
  <si>
    <t>13460.00  </t>
  </si>
  <si>
    <t>200100219346  </t>
  </si>
  <si>
    <t>Pleasant Bay Buoy 19   </t>
  </si>
  <si>
    <t>13465.00  </t>
  </si>
  <si>
    <t>200100219347  </t>
  </si>
  <si>
    <t>Pleasant Bay Buoy 20   </t>
  </si>
  <si>
    <t>13470.00  </t>
  </si>
  <si>
    <t>200100219348  </t>
  </si>
  <si>
    <t>Pleasant Bay Buoy 21   </t>
  </si>
  <si>
    <t>13475.00  </t>
  </si>
  <si>
    <t>200100219349  </t>
  </si>
  <si>
    <t>Pleasant Bay Buoy 22   </t>
  </si>
  <si>
    <t>13475.10  </t>
  </si>
  <si>
    <t>200100218074  </t>
  </si>
  <si>
    <t>Pleasant Bay Buoy 23   </t>
  </si>
  <si>
    <t>41 42 58.10 N</t>
  </si>
  <si>
    <t>69 57 45.500 W</t>
  </si>
  <si>
    <t>13475.20  </t>
  </si>
  <si>
    <t>200100218076  </t>
  </si>
  <si>
    <t>Pleasant Bay Buoy 24   </t>
  </si>
  <si>
    <t>13475.30  </t>
  </si>
  <si>
    <t>100116985163  </t>
  </si>
  <si>
    <t>Pleasant Bay Buoy 25   </t>
  </si>
  <si>
    <t>41 43 27.50 N</t>
  </si>
  <si>
    <t>69 57 55.700 W</t>
  </si>
  <si>
    <t>13475.40  </t>
  </si>
  <si>
    <t>100116985180  </t>
  </si>
  <si>
    <t>Pleasant Bay Buoy 26   </t>
  </si>
  <si>
    <t>13475.50  </t>
  </si>
  <si>
    <t>100116985189  </t>
  </si>
  <si>
    <t>Pleasant Bay Buoy 27   </t>
  </si>
  <si>
    <t>13475.60  </t>
  </si>
  <si>
    <t>100116985209  </t>
  </si>
  <si>
    <t>Pleasant Bay Buoy 28   </t>
  </si>
  <si>
    <t>41 43 25.70 N</t>
  </si>
  <si>
    <t>69 58 22.100 W</t>
  </si>
  <si>
    <t>13475.70  </t>
  </si>
  <si>
    <t>100116985283  </t>
  </si>
  <si>
    <t>Pleasant Bay Buoy 29   </t>
  </si>
  <si>
    <t>41 43 25.30 N</t>
  </si>
  <si>
    <t>69 58 23.900 W</t>
  </si>
  <si>
    <t>13475.80  </t>
  </si>
  <si>
    <t>100116985297  </t>
  </si>
  <si>
    <t>Pleasant Bay Buoy 30  </t>
  </si>
  <si>
    <t>41 43 24.10 N</t>
  </si>
  <si>
    <t>69 58 15.600 W</t>
  </si>
  <si>
    <t>13475.90  </t>
  </si>
  <si>
    <t>100116985310  </t>
  </si>
  <si>
    <t>Pleasant Bay Buoy 31  </t>
  </si>
  <si>
    <t>41 43 23.90 N</t>
  </si>
  <si>
    <t>69 58 24.500 W</t>
  </si>
  <si>
    <t>13476.00  </t>
  </si>
  <si>
    <t>100116985335  </t>
  </si>
  <si>
    <t>Pleasant Bay Buoy 32  </t>
  </si>
  <si>
    <t>41 43 25.80 N</t>
  </si>
  <si>
    <t>69 58 25.400 W</t>
  </si>
  <si>
    <t>13400.00  </t>
  </si>
  <si>
    <t>200100217675  </t>
  </si>
  <si>
    <t>Pleasant Bay Buoy 6   </t>
  </si>
  <si>
    <t>41 40 45.00 N</t>
  </si>
  <si>
    <t>69 56 34.700 W</t>
  </si>
  <si>
    <t>13405.00  </t>
  </si>
  <si>
    <t>200100219338  </t>
  </si>
  <si>
    <t>Pleasant Bay Buoy 7   </t>
  </si>
  <si>
    <t>69 56 26.900 W</t>
  </si>
  <si>
    <t>13410.00  </t>
  </si>
  <si>
    <t>200100217676  </t>
  </si>
  <si>
    <t>Pleasant Bay Buoy 8   </t>
  </si>
  <si>
    <t>41 41 05.30 N</t>
  </si>
  <si>
    <t>69 56 20.300 W</t>
  </si>
  <si>
    <t>13415.00  </t>
  </si>
  <si>
    <t>200100219339  </t>
  </si>
  <si>
    <t>Pleasant Bay Buoy 9   </t>
  </si>
  <si>
    <t>13399.00  </t>
  </si>
  <si>
    <t>100116985137  </t>
  </si>
  <si>
    <t>Pleasant Bay Junction Buoy   </t>
  </si>
  <si>
    <t>41 42 45.00 N</t>
  </si>
  <si>
    <t>100117156262  </t>
  </si>
  <si>
    <t>Pocasset River No Wake Buoy B   </t>
  </si>
  <si>
    <t>41 42 03.84 N</t>
  </si>
  <si>
    <t>70 37 34.860 W</t>
  </si>
  <si>
    <t>100117156243  </t>
  </si>
  <si>
    <t>Pocasset River Rock Buoy A   </t>
  </si>
  <si>
    <t>41 42 11.52 N</t>
  </si>
  <si>
    <t>70 37 29.400 W</t>
  </si>
  <si>
    <t>200100219332  </t>
  </si>
  <si>
    <t>Pocasset River Rock Buoy C   </t>
  </si>
  <si>
    <t>41 42 01.92 N</t>
  </si>
  <si>
    <t>70 37 27.360 W</t>
  </si>
  <si>
    <t>17381.00  </t>
  </si>
  <si>
    <t>100116921927  </t>
  </si>
  <si>
    <t>Point Independence YC Buoy 1   </t>
  </si>
  <si>
    <t>41 44 11.16 N</t>
  </si>
  <si>
    <t>70 39 02.520 W</t>
  </si>
  <si>
    <t>steven prentice </t>
  </si>
  <si>
    <t>17382.00  </t>
  </si>
  <si>
    <t>100116921944  </t>
  </si>
  <si>
    <t>Point Independence YC Buoy 2   </t>
  </si>
  <si>
    <t>41 44 11.34 N</t>
  </si>
  <si>
    <t>70 39 01.320 W</t>
  </si>
  <si>
    <t>15293.30  </t>
  </si>
  <si>
    <t>100118168679  </t>
  </si>
  <si>
    <t>Polpis Harbor Buoy 3   </t>
  </si>
  <si>
    <t>41 18 18.70 N</t>
  </si>
  <si>
    <t>70 01 35.600 W</t>
  </si>
  <si>
    <t>15293.40  </t>
  </si>
  <si>
    <t>100117001475  </t>
  </si>
  <si>
    <t>41 18 18.00 N</t>
  </si>
  <si>
    <t>70 01 37.000 W</t>
  </si>
  <si>
    <t>15293.50  </t>
  </si>
  <si>
    <t>100117001479  </t>
  </si>
  <si>
    <t>Polpis Harbor Buoy 5   </t>
  </si>
  <si>
    <t>41 18 18.80 N</t>
  </si>
  <si>
    <t>70 01 35.700 W</t>
  </si>
  <si>
    <t>15293.60  </t>
  </si>
  <si>
    <t>100117713987  </t>
  </si>
  <si>
    <t>Polpis Harbor Buoy 6   </t>
  </si>
  <si>
    <t>41 18 20.60 N</t>
  </si>
  <si>
    <t>70 01 30.100 W</t>
  </si>
  <si>
    <t>15293.70  </t>
  </si>
  <si>
    <t>100117713992  </t>
  </si>
  <si>
    <t>Polpis Harbor Buoy 7   </t>
  </si>
  <si>
    <t>41 18 19.90 N</t>
  </si>
  <si>
    <t>70 01 23.800 W</t>
  </si>
  <si>
    <t>100116996450  </t>
  </si>
  <si>
    <t>Polpis Harbor East Rock Buoy   </t>
  </si>
  <si>
    <t>41 18 16.80 N</t>
  </si>
  <si>
    <t>70 01 36.000 W</t>
  </si>
  <si>
    <t>15293.20  </t>
  </si>
  <si>
    <t>100117001462  </t>
  </si>
  <si>
    <t>Polpis Harbor Lighted Buoy 2   </t>
  </si>
  <si>
    <t>41 18 19.50 N</t>
  </si>
  <si>
    <t>70 01 44.800 W</t>
  </si>
  <si>
    <t>14760.80  </t>
  </si>
  <si>
    <t>200100218379  </t>
  </si>
  <si>
    <t>Popponesett Bay Approach Buoy 1   </t>
  </si>
  <si>
    <t>14760.82  </t>
  </si>
  <si>
    <t>200100218381  </t>
  </si>
  <si>
    <t>Popponesett Bay Approach Buoy 3   </t>
  </si>
  <si>
    <t>14760.83  </t>
  </si>
  <si>
    <t>200100218382  </t>
  </si>
  <si>
    <t>Popponesett Bay Approach Buoy 4   </t>
  </si>
  <si>
    <t>41 35 15.96 N</t>
  </si>
  <si>
    <t>14760.84  </t>
  </si>
  <si>
    <t>200100218383  </t>
  </si>
  <si>
    <t>Popponesett Bay Approach Buoy 5   </t>
  </si>
  <si>
    <t>14760.88  </t>
  </si>
  <si>
    <t>200100218387  </t>
  </si>
  <si>
    <t>Popponesett Bay Approach Buoy 9   </t>
  </si>
  <si>
    <t>14760.89  </t>
  </si>
  <si>
    <t>200100218388  </t>
  </si>
  <si>
    <t>Popponesett Bay Approach Lighted Buoy 10   </t>
  </si>
  <si>
    <t>14760.81  </t>
  </si>
  <si>
    <t>200100218380  </t>
  </si>
  <si>
    <t>Popponesett Bay Approach Lighted Buoy 2   </t>
  </si>
  <si>
    <t>14760.85  </t>
  </si>
  <si>
    <t>200100218384  </t>
  </si>
  <si>
    <t>Popponesett Bay Approach Lighted Buoy 6   </t>
  </si>
  <si>
    <t>14760.86  </t>
  </si>
  <si>
    <t>200100218385  </t>
  </si>
  <si>
    <t>Popponesett Bay Approach Lighted Buoy 7   </t>
  </si>
  <si>
    <t>14760.87  </t>
  </si>
  <si>
    <t>200100218386  </t>
  </si>
  <si>
    <t>Popponesett Bay Approach Lighted Buoy 8   </t>
  </si>
  <si>
    <t>200100804789  </t>
  </si>
  <si>
    <t>Popponesett Bay Approach No Wake Buoy   </t>
  </si>
  <si>
    <t>41 35 19.20 N</t>
  </si>
  <si>
    <t>14760.90  </t>
  </si>
  <si>
    <t>200100218389  </t>
  </si>
  <si>
    <t>Popponesett Bay Channel Buoy 11   </t>
  </si>
  <si>
    <t>14760.91  </t>
  </si>
  <si>
    <t>100117151815  </t>
  </si>
  <si>
    <t>Popponesett Bay Channel Buoy 12   </t>
  </si>
  <si>
    <t>14760.93  </t>
  </si>
  <si>
    <t>100119124151  </t>
  </si>
  <si>
    <t>Popponesett Bay Channel Buoy 14  </t>
  </si>
  <si>
    <t>41 35 17.10 N</t>
  </si>
  <si>
    <t>14760.92  </t>
  </si>
  <si>
    <t>200100218390  </t>
  </si>
  <si>
    <t>Popponesett Bay Channel Lighted Buoy 13   </t>
  </si>
  <si>
    <t>200100217921  </t>
  </si>
  <si>
    <t>Popponesett Bay Danger Buoy   </t>
  </si>
  <si>
    <t>14762.50  </t>
  </si>
  <si>
    <t>200100219326  </t>
  </si>
  <si>
    <t>Popponesett Bay Mid-Channel Buoy A   </t>
  </si>
  <si>
    <t>14762.60  </t>
  </si>
  <si>
    <t>200100219327  </t>
  </si>
  <si>
    <t>Popponesett Bay Mid-Channel Buoy B   </t>
  </si>
  <si>
    <t>14762.70  </t>
  </si>
  <si>
    <t>200100219328  </t>
  </si>
  <si>
    <t>Popponesett Bay Mid-Channel Buoy C   </t>
  </si>
  <si>
    <t>14762.80  </t>
  </si>
  <si>
    <t>200100219329  </t>
  </si>
  <si>
    <t>Popponesett Bay Mid-Channel Buoy D   </t>
  </si>
  <si>
    <t>14762.90  </t>
  </si>
  <si>
    <t>200100219330  </t>
  </si>
  <si>
    <t>Popponesett Bay Mid-Channel Buoy E   </t>
  </si>
  <si>
    <t>100119154944  </t>
  </si>
  <si>
    <t>Popponesett Bay No Wake Buoy C  </t>
  </si>
  <si>
    <t>100119154952  </t>
  </si>
  <si>
    <t>Popponesett Bay No Wake Buoy E  </t>
  </si>
  <si>
    <t>70 27 28.100 W</t>
  </si>
  <si>
    <t>100119154960  </t>
  </si>
  <si>
    <t>Popponesett Bay No Wake Buoy F  </t>
  </si>
  <si>
    <t>100119154949  </t>
  </si>
  <si>
    <t>Popponesett South Channel Midway No Wake Buoy  </t>
  </si>
  <si>
    <t>14761.10  </t>
  </si>
  <si>
    <t>200100217910  </t>
  </si>
  <si>
    <t>Popponesett Spit Channel Buoy S1   </t>
  </si>
  <si>
    <t>14761.30  </t>
  </si>
  <si>
    <t>200100217912  </t>
  </si>
  <si>
    <t>Popponesett Spit Channel Buoy S3   </t>
  </si>
  <si>
    <t>14761.50  </t>
  </si>
  <si>
    <t>200100217914  </t>
  </si>
  <si>
    <t>Popponesett Spit Channel Buoy S5   </t>
  </si>
  <si>
    <t>14761.55  </t>
  </si>
  <si>
    <t>100118304173  </t>
  </si>
  <si>
    <t>Popponesett Spit Channel Buoy S5A  </t>
  </si>
  <si>
    <t>14761.60  </t>
  </si>
  <si>
    <t>200100217915  </t>
  </si>
  <si>
    <t>Popponesett Spit Channel Buoy S6   </t>
  </si>
  <si>
    <t>14761.80  </t>
  </si>
  <si>
    <t>200100218342  </t>
  </si>
  <si>
    <t>Popponesett Spit Channel Buoy S8   </t>
  </si>
  <si>
    <t>14761.20  </t>
  </si>
  <si>
    <t>200100217911  </t>
  </si>
  <si>
    <t>Popponesett Spit Channel Lighted Buoy S2   </t>
  </si>
  <si>
    <t>14761.40  </t>
  </si>
  <si>
    <t>200100217913  </t>
  </si>
  <si>
    <t>Popponesett Spit Channel Lighted Buoy S4   </t>
  </si>
  <si>
    <t>70 27 15.000 W</t>
  </si>
  <si>
    <t>14761.70  </t>
  </si>
  <si>
    <t>200100217916  </t>
  </si>
  <si>
    <t>Popponesett Spit Channel Lighted Buoy S7   </t>
  </si>
  <si>
    <t>41 34 57.00 N</t>
  </si>
  <si>
    <t>70 27 22.800 W</t>
  </si>
  <si>
    <t>100116980976  </t>
  </si>
  <si>
    <t>Popponesett Spit East End No Wake Buoy   </t>
  </si>
  <si>
    <t>41 35 11.70 N</t>
  </si>
  <si>
    <t>70 27 11.700 W</t>
  </si>
  <si>
    <t>100116977903  </t>
  </si>
  <si>
    <t>Popponesett Spit West End No Wake Buoy   </t>
  </si>
  <si>
    <t>100117304970  </t>
  </si>
  <si>
    <t>Prince Cove Speed Buoy   </t>
  </si>
  <si>
    <t>41 38 41.60 N</t>
  </si>
  <si>
    <t>70 24 31.900 W</t>
  </si>
  <si>
    <t>AN-1A</t>
  </si>
  <si>
    <t>100117148174  </t>
  </si>
  <si>
    <t>Provincetown Harbor No Wake Buoy A   </t>
  </si>
  <si>
    <t>42 02 44.46 N</t>
  </si>
  <si>
    <t>70 10 51.780 W</t>
  </si>
  <si>
    <t>100117148187  </t>
  </si>
  <si>
    <t>Provincetown Harbor No Wake Buoy B   </t>
  </si>
  <si>
    <t>42 02 41.04 N</t>
  </si>
  <si>
    <t>70 10 55.860 W</t>
  </si>
  <si>
    <t>100117148190  </t>
  </si>
  <si>
    <t>Provincetown Harbor No Wake Buoy C   </t>
  </si>
  <si>
    <t>42 02 34.60 N</t>
  </si>
  <si>
    <t>70 11 09.600 W</t>
  </si>
  <si>
    <t>2109-08-02 Sokasits,Michael</t>
  </si>
  <si>
    <t>100117148197  </t>
  </si>
  <si>
    <t>Provincetown Harbor No Wake Buoy D   </t>
  </si>
  <si>
    <t>42 03 06.12 N</t>
  </si>
  <si>
    <t>70 10 31.380 W</t>
  </si>
  <si>
    <t>13475.91  </t>
  </si>
  <si>
    <t>200100219322  </t>
  </si>
  <si>
    <t>Quanset Pond Buoy 2   </t>
  </si>
  <si>
    <t>41 44 10.40 N</t>
  </si>
  <si>
    <t>69 58 54.100 W</t>
  </si>
  <si>
    <t>13475.92  </t>
  </si>
  <si>
    <t>200100219323  </t>
  </si>
  <si>
    <t>Quanset Pond Buoy 4   </t>
  </si>
  <si>
    <t>41 44 14.80 N</t>
  </si>
  <si>
    <t>69 58 53.700 W</t>
  </si>
  <si>
    <t>16360.00  </t>
  </si>
  <si>
    <t>200100217598  </t>
  </si>
  <si>
    <t>Quisset Harbor Buoy 8   </t>
  </si>
  <si>
    <t>41 32 32.88 N</t>
  </si>
  <si>
    <t>70 39 19.020 W</t>
  </si>
  <si>
    <t>16365.00  </t>
  </si>
  <si>
    <t>200100217599  </t>
  </si>
  <si>
    <t>Quisset Harbor Buoy 9   </t>
  </si>
  <si>
    <t>41 32 34.38 N</t>
  </si>
  <si>
    <t>70 39 16.500 W</t>
  </si>
  <si>
    <t>100116981106  </t>
  </si>
  <si>
    <t>Quissett Oyster Company Buoy A   </t>
  </si>
  <si>
    <t>41 32 01.00 N</t>
  </si>
  <si>
    <t>70 40 14.000 W</t>
  </si>
  <si>
    <t>Peter Chase </t>
  </si>
  <si>
    <t>100116981110  </t>
  </si>
  <si>
    <t>Quissett Oyster Company Buoy B   </t>
  </si>
  <si>
    <t>41 32 05.00 N</t>
  </si>
  <si>
    <t>70 40 18.000 W</t>
  </si>
  <si>
    <t>100117003900  </t>
  </si>
  <si>
    <t>Quissett Oyster Company Buoy C   </t>
  </si>
  <si>
    <t>41 32 03.00 N</t>
  </si>
  <si>
    <t>70 40 19.000 W</t>
  </si>
  <si>
    <t>100117003905  </t>
  </si>
  <si>
    <t>Quissett Oyster CompanyBuoy D   </t>
  </si>
  <si>
    <t>70 40 13.000 W</t>
  </si>
  <si>
    <t>100117060238  </t>
  </si>
  <si>
    <t>Ram Island Rock Danger Buoy A   </t>
  </si>
  <si>
    <t>41 42 04.14 N</t>
  </si>
  <si>
    <t>70 44 56.400 W</t>
  </si>
  <si>
    <t>100117287653  </t>
  </si>
  <si>
    <t>Ram Island Rock Danger Buoy B   </t>
  </si>
  <si>
    <t>41 42 04.80 N</t>
  </si>
  <si>
    <t>70 44 53.520 W</t>
  </si>
  <si>
    <t>16601.00  </t>
  </si>
  <si>
    <t>100116982605  </t>
  </si>
  <si>
    <t>Red Brook Harbor Buoy 16   </t>
  </si>
  <si>
    <t>41 40 30.60 N</t>
  </si>
  <si>
    <t>70 37 27.000 W</t>
  </si>
  <si>
    <t>Bruce Parker </t>
  </si>
  <si>
    <t>16602.00  </t>
  </si>
  <si>
    <t>100116982612  </t>
  </si>
  <si>
    <t>Red Brook Harbor Buoy 18   </t>
  </si>
  <si>
    <t>41 40 30.40 N</t>
  </si>
  <si>
    <t>70 37 17.400 W</t>
  </si>
  <si>
    <t>16603.00  </t>
  </si>
  <si>
    <t>100116982618  </t>
  </si>
  <si>
    <t>Red Brook Harbor Buoy 20   </t>
  </si>
  <si>
    <t>41 40 30.00 N</t>
  </si>
  <si>
    <t>70 37 09.400 W</t>
  </si>
  <si>
    <t>16604.00  </t>
  </si>
  <si>
    <t>100116982621  </t>
  </si>
  <si>
    <t>Red Brook Harbor Buoy 22   </t>
  </si>
  <si>
    <t>41 40 29.60 N</t>
  </si>
  <si>
    <t>70 37 01.700 W</t>
  </si>
  <si>
    <t>100118252745  </t>
  </si>
  <si>
    <t>Red Brook Harbor Rock Buoy  </t>
  </si>
  <si>
    <t>41 40 34.08 N</t>
  </si>
  <si>
    <t>70 37 41.820 W</t>
  </si>
  <si>
    <t>100116977636  </t>
  </si>
  <si>
    <t>RIDGEVALE SWIM BUOY   </t>
  </si>
  <si>
    <t>41 40 14.10 N</t>
  </si>
  <si>
    <t>70 00 32.100 W</t>
  </si>
  <si>
    <t>13161.00  </t>
  </si>
  <si>
    <t>100116984408  </t>
  </si>
  <si>
    <t>Rock Harbor East Jetty Light   </t>
  </si>
  <si>
    <t>41 48 02.36 N</t>
  </si>
  <si>
    <t>70 00 32.730 W</t>
  </si>
  <si>
    <t>13162.00  </t>
  </si>
  <si>
    <t>100116984419  </t>
  </si>
  <si>
    <t>Rock Harbor West Jetty Light   </t>
  </si>
  <si>
    <t>41 48 00.54 N</t>
  </si>
  <si>
    <t>70 00 31.620 W</t>
  </si>
  <si>
    <t>13390.00  </t>
  </si>
  <si>
    <t>200100219312  </t>
  </si>
  <si>
    <t>Round Cove Channel Buoy 1   </t>
  </si>
  <si>
    <t>41 43 02.70 N</t>
  </si>
  <si>
    <t>69 59 40.600 W</t>
  </si>
  <si>
    <t>13391.00  </t>
  </si>
  <si>
    <t>200100219313  </t>
  </si>
  <si>
    <t>Round Cove Channel Buoy 2   </t>
  </si>
  <si>
    <t>41 43 04.30 N</t>
  </si>
  <si>
    <t>69 59 41.200 W</t>
  </si>
  <si>
    <t>13392.00  </t>
  </si>
  <si>
    <t>200100219314  </t>
  </si>
  <si>
    <t>Round Cove Channel Buoy 3   </t>
  </si>
  <si>
    <t>41 43 03.50 N</t>
  </si>
  <si>
    <t>69 59 42.400 W</t>
  </si>
  <si>
    <t>13393.00  </t>
  </si>
  <si>
    <t>100116990127  </t>
  </si>
  <si>
    <t>Round Cove Channel Buoy 4   </t>
  </si>
  <si>
    <t>41 43 04.50 N</t>
  </si>
  <si>
    <t>69 59 43.500 W</t>
  </si>
  <si>
    <t>13394.00  </t>
  </si>
  <si>
    <t>100116990133  </t>
  </si>
  <si>
    <t>Round Cove Channel Buoy 6   </t>
  </si>
  <si>
    <t>41 43 04.14 N</t>
  </si>
  <si>
    <t>69 59 46.500 W</t>
  </si>
  <si>
    <t>13395.00  </t>
  </si>
  <si>
    <t>100116990136  </t>
  </si>
  <si>
    <t>Round Cove Channel Buoy 7   </t>
  </si>
  <si>
    <t>41 43 10.60 N</t>
  </si>
  <si>
    <t>69 59 49.000 W</t>
  </si>
  <si>
    <t>13477.00  </t>
  </si>
  <si>
    <t>200100219302  </t>
  </si>
  <si>
    <t>Ryder Cove Buoy 1   </t>
  </si>
  <si>
    <t>69 57 47.300 W</t>
  </si>
  <si>
    <t>13506.00  </t>
  </si>
  <si>
    <t>200100218084  </t>
  </si>
  <si>
    <t>Ryder Cove Buoy 10   </t>
  </si>
  <si>
    <t>41 42 17.10 N</t>
  </si>
  <si>
    <t>69 58 36.060 W</t>
  </si>
  <si>
    <t>13515.00  </t>
  </si>
  <si>
    <t>200100219308  </t>
  </si>
  <si>
    <t>Ryder Cove Buoy 12   </t>
  </si>
  <si>
    <t>41 42 17.30 N</t>
  </si>
  <si>
    <t>13480.00  </t>
  </si>
  <si>
    <t>200100219303  </t>
  </si>
  <si>
    <t>Ryder Cove Buoy 2   </t>
  </si>
  <si>
    <t>41 42 43.70 N</t>
  </si>
  <si>
    <t>69 57 50.900 W</t>
  </si>
  <si>
    <t>13485.00  </t>
  </si>
  <si>
    <t>200100219304  </t>
  </si>
  <si>
    <t>Ryder Cove Buoy 3   </t>
  </si>
  <si>
    <t>69 57 54.500 W</t>
  </si>
  <si>
    <t>13486.00  </t>
  </si>
  <si>
    <t>200100218078  </t>
  </si>
  <si>
    <t>Ryder Cove Buoy 4   </t>
  </si>
  <si>
    <t>69 58 01.100 W</t>
  </si>
  <si>
    <t>13487.00  </t>
  </si>
  <si>
    <t>200100218080  </t>
  </si>
  <si>
    <t>Ryder Cove Buoy 5   </t>
  </si>
  <si>
    <t>69 58 06.500 W</t>
  </si>
  <si>
    <t>13495.00  </t>
  </si>
  <si>
    <t>200100789249  </t>
  </si>
  <si>
    <t>Ryder Cove Buoy 6   </t>
  </si>
  <si>
    <t>13500.00  </t>
  </si>
  <si>
    <t>200100219305  </t>
  </si>
  <si>
    <t>Ryder Cove Buoy 7   </t>
  </si>
  <si>
    <t>41 42 25.10 N</t>
  </si>
  <si>
    <t>69 58 21.500 W</t>
  </si>
  <si>
    <t>13501.00  </t>
  </si>
  <si>
    <t>200100218082  </t>
  </si>
  <si>
    <t>Ryder Cove Buoy 8   </t>
  </si>
  <si>
    <t>41 42 16.70 N</t>
  </si>
  <si>
    <t>69 58 35.900 W</t>
  </si>
  <si>
    <t>13505.00  </t>
  </si>
  <si>
    <t>200100219306  </t>
  </si>
  <si>
    <t>Ryder Cove Buoy 9   </t>
  </si>
  <si>
    <t>41 42 24.36 N</t>
  </si>
  <si>
    <t>69 58 21.600 W</t>
  </si>
  <si>
    <t>13510.00  </t>
  </si>
  <si>
    <t>200100219307  </t>
  </si>
  <si>
    <t>Ryder Cove Buoy11   </t>
  </si>
  <si>
    <t>69 58 22.700 W</t>
  </si>
  <si>
    <t>100116977927  </t>
  </si>
  <si>
    <t>Ryder Cove No Wake Buoy   </t>
  </si>
  <si>
    <t>69 58 09.500 W</t>
  </si>
  <si>
    <t>100117157545  </t>
  </si>
  <si>
    <t>Sagamore Beach Swim Buoys (2)   </t>
  </si>
  <si>
    <t>41 48 05.10 N</t>
  </si>
  <si>
    <t>70 31 42.000 W</t>
  </si>
  <si>
    <t>CS-E</t>
  </si>
  <si>
    <t>13136.00  </t>
  </si>
  <si>
    <t>200100219299  </t>
  </si>
  <si>
    <t>Salten Point Buoy 1   </t>
  </si>
  <si>
    <t>13137.00  </t>
  </si>
  <si>
    <t>200100219300  </t>
  </si>
  <si>
    <t>Salten Point Buoy 2   </t>
  </si>
  <si>
    <t>13137.50  </t>
  </si>
  <si>
    <t>100117302723  </t>
  </si>
  <si>
    <t>Salten Point Buoy 4   </t>
  </si>
  <si>
    <t>13138.00  </t>
  </si>
  <si>
    <t>200100219301  </t>
  </si>
  <si>
    <t>Salten Point Buoy 5   </t>
  </si>
  <si>
    <t>13139.00  </t>
  </si>
  <si>
    <t>100117302736  </t>
  </si>
  <si>
    <t>Salten Point Buoy 6   </t>
  </si>
  <si>
    <t>13117.00  </t>
  </si>
  <si>
    <t>100116950118  </t>
  </si>
  <si>
    <t>Sandy Neck Light   </t>
  </si>
  <si>
    <t>41 43 22.00 N</t>
  </si>
  <si>
    <t>70 16 52.000 W</t>
  </si>
  <si>
    <t>Ron Jansson </t>
  </si>
  <si>
    <t>14763.00  </t>
  </si>
  <si>
    <t>200100217917  </t>
  </si>
  <si>
    <t>Santuit River Mid-Channel Buoy F   </t>
  </si>
  <si>
    <t>14763.10  </t>
  </si>
  <si>
    <t>200100217918  </t>
  </si>
  <si>
    <t>Santuit River Mid-Channel Buoy G  </t>
  </si>
  <si>
    <t>14763.20  </t>
  </si>
  <si>
    <t>200100217919  </t>
  </si>
  <si>
    <t>Santuit River Mid-Channel Buoy H  </t>
  </si>
  <si>
    <t>14763.30  </t>
  </si>
  <si>
    <t>200100217920  </t>
  </si>
  <si>
    <t>Santuit River Mid-Channel Buoy I   </t>
  </si>
  <si>
    <t>14763.40  </t>
  </si>
  <si>
    <t>200100218343  </t>
  </si>
  <si>
    <t>Santuit River Mid-Channel Buoy J   </t>
  </si>
  <si>
    <t>41 36 01.40 N</t>
  </si>
  <si>
    <t>70 27 54.900 W</t>
  </si>
  <si>
    <t>100119154969  </t>
  </si>
  <si>
    <t>Santuit River No Wake Buoy  </t>
  </si>
  <si>
    <t>100116924920  </t>
  </si>
  <si>
    <t>Seagull Beach Swim Buoys (6)   </t>
  </si>
  <si>
    <t>41 37 59.40 N</t>
  </si>
  <si>
    <t>70 13 19.980 W</t>
  </si>
  <si>
    <t>14880.00  </t>
  </si>
  <si>
    <t>200100217590  </t>
  </si>
  <si>
    <t>Seapit River Buoy 2   </t>
  </si>
  <si>
    <t>41 34 22.10 N</t>
  </si>
  <si>
    <t>70 31 45.500 W</t>
  </si>
  <si>
    <t>14875.00  </t>
  </si>
  <si>
    <t>200100217589  </t>
  </si>
  <si>
    <t>Seapit River Buoy 1   </t>
  </si>
  <si>
    <t>14885.00  </t>
  </si>
  <si>
    <t>200100217591  </t>
  </si>
  <si>
    <t>Seapit River Buoy 3   </t>
  </si>
  <si>
    <t>41 34 25.70 N</t>
  </si>
  <si>
    <t>70 31 43.700 W</t>
  </si>
  <si>
    <t>14890.00  </t>
  </si>
  <si>
    <t>200100217592  </t>
  </si>
  <si>
    <t>Seapit River Buoy 4   </t>
  </si>
  <si>
    <t>41 34 25.10 N</t>
  </si>
  <si>
    <t>14895.00  </t>
  </si>
  <si>
    <t>200100217593  </t>
  </si>
  <si>
    <t>Seapit River Buoy 6   </t>
  </si>
  <si>
    <t>14900.00  </t>
  </si>
  <si>
    <t>200100217594  </t>
  </si>
  <si>
    <t>Seapit River Buoy 7   </t>
  </si>
  <si>
    <t>70 31 40.100 W</t>
  </si>
  <si>
    <t>100117897749  </t>
  </si>
  <si>
    <t>Seapit River No Wake Buoy A   </t>
  </si>
  <si>
    <t>41 34 28.10 N</t>
  </si>
  <si>
    <t>70 31 37.700 W</t>
  </si>
  <si>
    <t>100117897760  </t>
  </si>
  <si>
    <t>Seapit River No Wake Buoy B   </t>
  </si>
  <si>
    <t>41 34 11.90 N</t>
  </si>
  <si>
    <t>70 31 56.200 W</t>
  </si>
  <si>
    <t>14756.20  </t>
  </si>
  <si>
    <t>200100218172  </t>
  </si>
  <si>
    <t>Seapuit River Buoy 1   </t>
  </si>
  <si>
    <t>70 25 42.200 W</t>
  </si>
  <si>
    <t>14757.60  </t>
  </si>
  <si>
    <t>200100218186  </t>
  </si>
  <si>
    <t>Seapuit River Buoy 10   </t>
  </si>
  <si>
    <t>41 36 32.55 N</t>
  </si>
  <si>
    <t>70 24 52.068 W</t>
  </si>
  <si>
    <t>14757.80  </t>
  </si>
  <si>
    <t>200100218188  </t>
  </si>
  <si>
    <t>Seapuit River Buoy 12   </t>
  </si>
  <si>
    <t>14758.20  </t>
  </si>
  <si>
    <t>200100218192  </t>
  </si>
  <si>
    <t>Seapuit River Buoy 14   </t>
  </si>
  <si>
    <t>41 36 32.32 N</t>
  </si>
  <si>
    <t>70 24 35.768 W</t>
  </si>
  <si>
    <t>14758.40  </t>
  </si>
  <si>
    <t>200100218194  </t>
  </si>
  <si>
    <t>Seapuit River Buoy 15   </t>
  </si>
  <si>
    <t>41 36 32.91 N</t>
  </si>
  <si>
    <t>70 24 34.837 W</t>
  </si>
  <si>
    <t>14758.60  </t>
  </si>
  <si>
    <t>200100218196  </t>
  </si>
  <si>
    <t>Seapuit River Buoy 16   </t>
  </si>
  <si>
    <t>41 36 31.54 N</t>
  </si>
  <si>
    <t>70 24 32.176 W</t>
  </si>
  <si>
    <t>06/15 - 11/15 </t>
  </si>
  <si>
    <t>14758.80  </t>
  </si>
  <si>
    <t>200100218198  </t>
  </si>
  <si>
    <t>Seapuit River Buoy 17   </t>
  </si>
  <si>
    <t>41 36 32.17 N</t>
  </si>
  <si>
    <t>70 24 31.884 W</t>
  </si>
  <si>
    <t>14759.00  </t>
  </si>
  <si>
    <t>200100218200  </t>
  </si>
  <si>
    <t>Seapuit River Buoy 18   </t>
  </si>
  <si>
    <t>41 36 30.30 N</t>
  </si>
  <si>
    <t>70 24 26.600 W</t>
  </si>
  <si>
    <t>14759.20  </t>
  </si>
  <si>
    <t>200100218202  </t>
  </si>
  <si>
    <t>Seapuit River Buoy 19   </t>
  </si>
  <si>
    <t>41 36 31.10 N</t>
  </si>
  <si>
    <t>70 24 26.900 W</t>
  </si>
  <si>
    <t>14756.40  </t>
  </si>
  <si>
    <t>200100218174  </t>
  </si>
  <si>
    <t>41 36 42.70 N</t>
  </si>
  <si>
    <t>70 25 34.500 W</t>
  </si>
  <si>
    <t>14759.40  </t>
  </si>
  <si>
    <t>200100218204  </t>
  </si>
  <si>
    <t>Seapuit River Buoy 21   </t>
  </si>
  <si>
    <t>41 36 30.52 N</t>
  </si>
  <si>
    <t>70 24 23.219 W</t>
  </si>
  <si>
    <t>14759.60  </t>
  </si>
  <si>
    <t>200100218206  </t>
  </si>
  <si>
    <t>Seapuit River Buoy 23   </t>
  </si>
  <si>
    <t>41 36 30.01 N</t>
  </si>
  <si>
    <t>70 24 09.977 W</t>
  </si>
  <si>
    <t>14759.80  </t>
  </si>
  <si>
    <t>200100218208  </t>
  </si>
  <si>
    <t>Seapuit River Buoy 24   </t>
  </si>
  <si>
    <t>14756.60  </t>
  </si>
  <si>
    <t>200100218176  </t>
  </si>
  <si>
    <t>Seapuit River Buoy 3   </t>
  </si>
  <si>
    <t>41 36 43.70 N</t>
  </si>
  <si>
    <t>70 25 34.400 W</t>
  </si>
  <si>
    <t>14756.80  </t>
  </si>
  <si>
    <t>200100218178  </t>
  </si>
  <si>
    <t>Seapuit River Buoy 5   </t>
  </si>
  <si>
    <t>41 36 43.13 N</t>
  </si>
  <si>
    <t>70 25 23.515 W</t>
  </si>
  <si>
    <t>14757.00  </t>
  </si>
  <si>
    <t>200100218180  </t>
  </si>
  <si>
    <t>Seapuit River Buoy 6   </t>
  </si>
  <si>
    <t>41 36 42.18 N</t>
  </si>
  <si>
    <t>70 25 21.389 W</t>
  </si>
  <si>
    <t>14757.20  </t>
  </si>
  <si>
    <t>200100218182  </t>
  </si>
  <si>
    <t>Seapuit River Buoy 8   </t>
  </si>
  <si>
    <t>14757.40  </t>
  </si>
  <si>
    <t>200100218184  </t>
  </si>
  <si>
    <t>Seapuit River Buoy 9   </t>
  </si>
  <si>
    <t>100117304980  </t>
  </si>
  <si>
    <t>Seapuit River No Wake Buoy A   </t>
  </si>
  <si>
    <t>41 36 41.13 N</t>
  </si>
  <si>
    <t>70 25 21.064 W</t>
  </si>
  <si>
    <t>100117304987  </t>
  </si>
  <si>
    <t>41 36 30.09 N</t>
  </si>
  <si>
    <t>70 24 10.744 W</t>
  </si>
  <si>
    <t>100117003876  </t>
  </si>
  <si>
    <t>Seascape Beach Association Swim Buoy A   </t>
  </si>
  <si>
    <t>41 38 55.08 N</t>
  </si>
  <si>
    <t>70 38 12.900 W</t>
  </si>
  <si>
    <t>Henry W. Leeds </t>
  </si>
  <si>
    <t>100117003889  </t>
  </si>
  <si>
    <t>Seascape Beach Association Swim Buoy B   </t>
  </si>
  <si>
    <t>41 38 52.26 N</t>
  </si>
  <si>
    <t>70 38 34.640 W</t>
  </si>
  <si>
    <t>Henry Leeds </t>
  </si>
  <si>
    <t>100116924980  </t>
  </si>
  <si>
    <t>Seaview Beach Swim Buoys (2)   </t>
  </si>
  <si>
    <t>41 38 13.80 N</t>
  </si>
  <si>
    <t>70 12 46.000 W</t>
  </si>
  <si>
    <t>13158.00  </t>
  </si>
  <si>
    <t>100116985595  </t>
  </si>
  <si>
    <t>Sesuit Harbor Lighted Buoy 4  </t>
  </si>
  <si>
    <t>41 45 24.30 N</t>
  </si>
  <si>
    <t>70 09 16.300 W</t>
  </si>
  <si>
    <t>2109-07-21 Sokasits,Michael</t>
  </si>
  <si>
    <t>13159.00  </t>
  </si>
  <si>
    <t>100116985622  </t>
  </si>
  <si>
    <t>Sesuit Harbor Lighted Buoy 5   </t>
  </si>
  <si>
    <t>41 45 20.30 N</t>
  </si>
  <si>
    <t>70 09 13.500 W</t>
  </si>
  <si>
    <t>100116981063  </t>
  </si>
  <si>
    <t>Sesuit Harbor No Wake Buoy  </t>
  </si>
  <si>
    <t>41 45 36.20 N</t>
  </si>
  <si>
    <t>70 09 22.800 W</t>
  </si>
  <si>
    <t>17380.40  </t>
  </si>
  <si>
    <t>100118358890  </t>
  </si>
  <si>
    <t>Shell Point Channel Buoy 10   </t>
  </si>
  <si>
    <t>41 44 06.66 N</t>
  </si>
  <si>
    <t>70 39 51.120 W</t>
  </si>
  <si>
    <t>17380.50  </t>
  </si>
  <si>
    <t>100118358892  </t>
  </si>
  <si>
    <t>Shell Point Channel Buoy 12   </t>
  </si>
  <si>
    <t>41 44 09.60 N</t>
  </si>
  <si>
    <t>70 39 55.800 W</t>
  </si>
  <si>
    <t>17380.60  </t>
  </si>
  <si>
    <t>100118358897  </t>
  </si>
  <si>
    <t>Shell Point Channel Buoy 13   </t>
  </si>
  <si>
    <t>41 44 15.96 N</t>
  </si>
  <si>
    <t>70 39 55.080 W</t>
  </si>
  <si>
    <t>17380.70  </t>
  </si>
  <si>
    <t>100118358900  </t>
  </si>
  <si>
    <t>Shell Point Channel Buoy 14   </t>
  </si>
  <si>
    <t>41 44 12.72 N</t>
  </si>
  <si>
    <t>70 39 55.860 W</t>
  </si>
  <si>
    <t>17380.10  </t>
  </si>
  <si>
    <t>100118358878  </t>
  </si>
  <si>
    <t>Shell Point Channel Buoy 4  </t>
  </si>
  <si>
    <t>41 44 15.78 N</t>
  </si>
  <si>
    <t>70 39 43.500 W</t>
  </si>
  <si>
    <t>17380.20  </t>
  </si>
  <si>
    <t>100118358882  </t>
  </si>
  <si>
    <t>Shell Point Channel Buoy 6   </t>
  </si>
  <si>
    <t>41 44 10.68 N</t>
  </si>
  <si>
    <t>70 39 45.000 W</t>
  </si>
  <si>
    <t>17380.30  </t>
  </si>
  <si>
    <t>100118358884  </t>
  </si>
  <si>
    <t>Shell Point Channel Buoy 8   </t>
  </si>
  <si>
    <t>41 44 07.44 N</t>
  </si>
  <si>
    <t>70 39 47.640 W</t>
  </si>
  <si>
    <t>100117176468  </t>
  </si>
  <si>
    <t>Shell Point No Wake Buoy A   </t>
  </si>
  <si>
    <t>41 44 06.12 N</t>
  </si>
  <si>
    <t>70 39 48.860 W</t>
  </si>
  <si>
    <t>100117176471  </t>
  </si>
  <si>
    <t>Shell Point No Wake Buoy B   </t>
  </si>
  <si>
    <t>41 44 17.64 N</t>
  </si>
  <si>
    <t>70 39 57.080 W</t>
  </si>
  <si>
    <t>100117060259  </t>
  </si>
  <si>
    <t>Silvershell Swim Buoys (5)  </t>
  </si>
  <si>
    <t>41 41 41.16 N</t>
  </si>
  <si>
    <t>70 45 14.400 W</t>
  </si>
  <si>
    <t>70 45 12.000 W</t>
  </si>
  <si>
    <t>100117330930  </t>
  </si>
  <si>
    <t>Sippican Harbor Entrance Danger Rock Buoy   </t>
  </si>
  <si>
    <t>41 41 57.72 N</t>
  </si>
  <si>
    <t>70 45 12.060 W</t>
  </si>
  <si>
    <t>17156.00  </t>
  </si>
  <si>
    <t>100117391121  </t>
  </si>
  <si>
    <t>Sippican Harbor Lighted Buoy 10  </t>
  </si>
  <si>
    <t>41 42 04.30 N</t>
  </si>
  <si>
    <t>70 45 13.320 W</t>
  </si>
  <si>
    <t>100117080713  </t>
  </si>
  <si>
    <t>Sippican Harbor Racing Buoy T  </t>
  </si>
  <si>
    <t>17169.00  </t>
  </si>
  <si>
    <t>100117391215  </t>
  </si>
  <si>
    <t>Sippican Harbor Upper Channel Lighted Buoy 11   </t>
  </si>
  <si>
    <t>41 42 11.46 N</t>
  </si>
  <si>
    <t>70 45 22.380 W</t>
  </si>
  <si>
    <t>17170.00  </t>
  </si>
  <si>
    <t>200100781324  </t>
  </si>
  <si>
    <t>Sippican Harbor Upper Channel Lighted Buoy 13   </t>
  </si>
  <si>
    <t>41 42 21.42 N</t>
  </si>
  <si>
    <t>70 45 29.520 W</t>
  </si>
  <si>
    <t>17180.00  </t>
  </si>
  <si>
    <t>200100219287  </t>
  </si>
  <si>
    <t>Sippican Harbor Upper Channel Lighted Buoy 15   </t>
  </si>
  <si>
    <t>41 42 24.48 N</t>
  </si>
  <si>
    <t>70 45 32.856 W</t>
  </si>
  <si>
    <t>17185.00  </t>
  </si>
  <si>
    <t>200100219288  </t>
  </si>
  <si>
    <t>Sippican Harbor Upper Channel Lighted Buoy 17   </t>
  </si>
  <si>
    <t>41 42 29.00 N</t>
  </si>
  <si>
    <t>70 45 37.000 W</t>
  </si>
  <si>
    <t>17195.00  </t>
  </si>
  <si>
    <t>200100219290  </t>
  </si>
  <si>
    <t>Sippican Harbor Upper Channel Lighted Buoy 19   </t>
  </si>
  <si>
    <t>41 42 37.00 N</t>
  </si>
  <si>
    <t>70 45 47.000 W</t>
  </si>
  <si>
    <t>17174.00  </t>
  </si>
  <si>
    <t>100117060200  </t>
  </si>
  <si>
    <t>Sippican Harbor Upper Mid-Channel Lighted Buoy   </t>
  </si>
  <si>
    <t>41 42 18.06 N</t>
  </si>
  <si>
    <t>70 45 27.600 W</t>
  </si>
  <si>
    <t>200100217403  </t>
  </si>
  <si>
    <t>SIPPICAN HBR ANCH BY NW  </t>
  </si>
  <si>
    <t>41 42 04.98 N</t>
  </si>
  <si>
    <t>70 45 09.900 W</t>
  </si>
  <si>
    <t>200100217400  </t>
  </si>
  <si>
    <t>SIPPICAN HBR ANCH BY SE  </t>
  </si>
  <si>
    <t>41 42 05.64 N</t>
  </si>
  <si>
    <t>70 45 13.080 W</t>
  </si>
  <si>
    <t>200100220064  </t>
  </si>
  <si>
    <t>SIPPICAN HBR RACE COURSE BUOY X   </t>
  </si>
  <si>
    <t>200100220065  </t>
  </si>
  <si>
    <t>SIPPICAN HBR RACE COURSE BY A   </t>
  </si>
  <si>
    <t>41 40 25.98 N</t>
  </si>
  <si>
    <t>70 43 31.260 W</t>
  </si>
  <si>
    <t>200100220066  </t>
  </si>
  <si>
    <t>SIPPICAN HBR RACE COURSE BY D   </t>
  </si>
  <si>
    <t>200100220061  </t>
  </si>
  <si>
    <t>SIPPICAN HBR RACE COURSE BY E   </t>
  </si>
  <si>
    <t>41 40 10.08 N</t>
  </si>
  <si>
    <t>70 44 27.240 W</t>
  </si>
  <si>
    <t>200100220062  </t>
  </si>
  <si>
    <t>SIPPICAN HBR RACE COURSE BY F   </t>
  </si>
  <si>
    <t>200100220063  </t>
  </si>
  <si>
    <t>SIPPICAN HBR RACE COURSE BY Y   </t>
  </si>
  <si>
    <t>200100217399  </t>
  </si>
  <si>
    <t>SIPPICAN HBR SPEED BY   </t>
  </si>
  <si>
    <t>41 42 10.56 N</t>
  </si>
  <si>
    <t>70 45 21.360 W</t>
  </si>
  <si>
    <t>100116924957  </t>
  </si>
  <si>
    <t>Smugglers Beach Swim Buoys (6)   </t>
  </si>
  <si>
    <t>41 38 34.80 N</t>
  </si>
  <si>
    <t>70 11 54.000 W</t>
  </si>
  <si>
    <t>100116983837  </t>
  </si>
  <si>
    <t>SO CHATHAM HAZZARD BUOY   </t>
  </si>
  <si>
    <t>41 39 51.42 N</t>
  </si>
  <si>
    <t>70 01 30.540 W</t>
  </si>
  <si>
    <t>100117003848  </t>
  </si>
  <si>
    <t>South Cape Beach Swim Buoys (5)   </t>
  </si>
  <si>
    <t>41 33 05.20 N</t>
  </si>
  <si>
    <t>70 30 10.500 W</t>
  </si>
  <si>
    <t>200100219282  </t>
  </si>
  <si>
    <t>SOUTH MASHNEE ISLAND ROCK BUOY   </t>
  </si>
  <si>
    <t>41 42 45.90 N</t>
  </si>
  <si>
    <t>70 38 00.540 W</t>
  </si>
  <si>
    <t>100116924965  </t>
  </si>
  <si>
    <t>South Middle Beach Swim Buoys (3)  </t>
  </si>
  <si>
    <t>41 39 30.12 N</t>
  </si>
  <si>
    <t>70 12 15.180 W</t>
  </si>
  <si>
    <t>100116980997  </t>
  </si>
  <si>
    <t>Southway Channel No Wake Buoy A  </t>
  </si>
  <si>
    <t>41 39 14.03 N</t>
  </si>
  <si>
    <t>69 58 44.640 W</t>
  </si>
  <si>
    <t>100116981021  </t>
  </si>
  <si>
    <t>Southway Channel No Wake Buoy B   </t>
  </si>
  <si>
    <t>41 39 12.86 N</t>
  </si>
  <si>
    <t>69 58 31.290 W</t>
  </si>
  <si>
    <t>13306.00  </t>
  </si>
  <si>
    <t>200100218349  </t>
  </si>
  <si>
    <t>Southway Mid-Channel Buoy A   </t>
  </si>
  <si>
    <t>41 39 24.30 N</t>
  </si>
  <si>
    <t>69 58 54.200 W</t>
  </si>
  <si>
    <t>13306.10  </t>
  </si>
  <si>
    <t>200100218350  </t>
  </si>
  <si>
    <t>Southway Mid-Channel Buoy B   </t>
  </si>
  <si>
    <t>41 39 14.40 N</t>
  </si>
  <si>
    <t>69 58 54.800 W</t>
  </si>
  <si>
    <t>13306.20  </t>
  </si>
  <si>
    <t>200100218351  </t>
  </si>
  <si>
    <t>Southway Mid-Channel Buoy C   </t>
  </si>
  <si>
    <t>41 39 16.70 N</t>
  </si>
  <si>
    <t>69 58 48.800 W</t>
  </si>
  <si>
    <t>13306.30  </t>
  </si>
  <si>
    <t>200100218352  </t>
  </si>
  <si>
    <t>Southway Mid-Channel Buoy D   </t>
  </si>
  <si>
    <t>41 39 10.40 N</t>
  </si>
  <si>
    <t>69 58 44.900 W</t>
  </si>
  <si>
    <t>13306.40  </t>
  </si>
  <si>
    <t>200100218353  </t>
  </si>
  <si>
    <t>Southway Mid-Channel Buoy E   </t>
  </si>
  <si>
    <t>41 39 00.60 N</t>
  </si>
  <si>
    <t>69 58 44.500 W</t>
  </si>
  <si>
    <t>13306.50  </t>
  </si>
  <si>
    <t>200100218354  </t>
  </si>
  <si>
    <t>Southway Mid-Channel Buoy F   </t>
  </si>
  <si>
    <t>41 39 57.00 N</t>
  </si>
  <si>
    <t>69 58 34.100 W</t>
  </si>
  <si>
    <t>13306.60  </t>
  </si>
  <si>
    <t>200100218355  </t>
  </si>
  <si>
    <t>Southway Mid-Channel Buoy G   </t>
  </si>
  <si>
    <t>41 39 07.60 N</t>
  </si>
  <si>
    <t>69 58 16.100 W</t>
  </si>
  <si>
    <t>13306.70  </t>
  </si>
  <si>
    <t>200100218356  </t>
  </si>
  <si>
    <t>Southway Mid-Channel Buoy H   </t>
  </si>
  <si>
    <t>41 39 14.50 N</t>
  </si>
  <si>
    <t>69 58 42.700 W</t>
  </si>
  <si>
    <t>13306.80  </t>
  </si>
  <si>
    <t>200100218357  </t>
  </si>
  <si>
    <t>Southway Mid-Channel Buoy I   </t>
  </si>
  <si>
    <t>41 39 13.40 N</t>
  </si>
  <si>
    <t>69 58 25.300 W</t>
  </si>
  <si>
    <t>13306.90  </t>
  </si>
  <si>
    <t>200100218358  </t>
  </si>
  <si>
    <t>Southway Mid-Channel Buoy J   </t>
  </si>
  <si>
    <t>41 39 05.70 N</t>
  </si>
  <si>
    <t>69 57 50.400 W</t>
  </si>
  <si>
    <t>100117701550  </t>
  </si>
  <si>
    <t>Southway Speed Buoy   </t>
  </si>
  <si>
    <t>41 39 08.14 N</t>
  </si>
  <si>
    <t>69 58 09.740 W</t>
  </si>
  <si>
    <t>100118426140  </t>
  </si>
  <si>
    <t>Southwest Rock Hazard Buoy  </t>
  </si>
  <si>
    <t>41 41 45.51 N</t>
  </si>
  <si>
    <t>70 44 31.371 W</t>
  </si>
  <si>
    <t>14725.00  </t>
  </si>
  <si>
    <t>100118464792  </t>
  </si>
  <si>
    <t>16517.00  </t>
  </si>
  <si>
    <t>200100219276  </t>
  </si>
  <si>
    <t>Squeteague Harbor Buoy 2   </t>
  </si>
  <si>
    <t>41 39 33.30 N</t>
  </si>
  <si>
    <t>70 37 16.920 W</t>
  </si>
  <si>
    <t>16518.00  </t>
  </si>
  <si>
    <t>200100219277  </t>
  </si>
  <si>
    <t>Squeteague Harbor Buoy 3   </t>
  </si>
  <si>
    <t>200100219279  </t>
  </si>
  <si>
    <t>Squeteague Harbor Speed Buoy   </t>
  </si>
  <si>
    <t>41 39 30.66 N</t>
  </si>
  <si>
    <t>70 37 07.740 W</t>
  </si>
  <si>
    <t>13925.00  </t>
  </si>
  <si>
    <t>200100219273  </t>
  </si>
  <si>
    <t>Stage Harbor Buoy 14   </t>
  </si>
  <si>
    <t>41 39 56.00 N</t>
  </si>
  <si>
    <t>69 58 08.000 W</t>
  </si>
  <si>
    <t>13920.00  </t>
  </si>
  <si>
    <t>200100219272  </t>
  </si>
  <si>
    <t>Stage Harbor Buoy 15   </t>
  </si>
  <si>
    <t>41 39 57.20 N</t>
  </si>
  <si>
    <t>69 58 08.500 W</t>
  </si>
  <si>
    <t>13927.00  </t>
  </si>
  <si>
    <t>100116984646  </t>
  </si>
  <si>
    <t>Stage Harbor Buoy 16   </t>
  </si>
  <si>
    <t>69 58 03.080 W</t>
  </si>
  <si>
    <t>13930.00  </t>
  </si>
  <si>
    <t>200100219274  </t>
  </si>
  <si>
    <t>Stage Harbor Buoy 17   </t>
  </si>
  <si>
    <t>13930.10  </t>
  </si>
  <si>
    <t>100116984667  </t>
  </si>
  <si>
    <t>Stage Harbor Buoy 18   </t>
  </si>
  <si>
    <t>04/14 - 12/01 </t>
  </si>
  <si>
    <t>13930.20  </t>
  </si>
  <si>
    <t>100117530594  </t>
  </si>
  <si>
    <t>Stage Harbor Buoy 19   </t>
  </si>
  <si>
    <t>41 40 07.32 N</t>
  </si>
  <si>
    <t>69 57 42.480 W</t>
  </si>
  <si>
    <t>13930.30  </t>
  </si>
  <si>
    <t>100117530598  </t>
  </si>
  <si>
    <t>Stage Harbor Buoy 20   </t>
  </si>
  <si>
    <t>41 40 07.00 N</t>
  </si>
  <si>
    <t>69 57 42.000 W</t>
  </si>
  <si>
    <t>100116977651  </t>
  </si>
  <si>
    <t>Stage Harbor No Wake Buoy   </t>
  </si>
  <si>
    <t>41 39 56.58 N</t>
  </si>
  <si>
    <t>69 58 08.880 W</t>
  </si>
  <si>
    <t>100116983825  </t>
  </si>
  <si>
    <t>Stage Harbor Pump Out / No Wake Buoy   </t>
  </si>
  <si>
    <t>41 39 28.00 N</t>
  </si>
  <si>
    <t>69 58 52.000 W</t>
  </si>
  <si>
    <t>13398.00  </t>
  </si>
  <si>
    <t>200100237626  </t>
  </si>
  <si>
    <t>Strong Island Rock Buoy   </t>
  </si>
  <si>
    <t>41 43 30.90 N</t>
  </si>
  <si>
    <t>69 56 59.220 W</t>
  </si>
  <si>
    <t>100119124180  </t>
  </si>
  <si>
    <t>Succonnesset Point Rock Buoy  </t>
  </si>
  <si>
    <t>17375.00  </t>
  </si>
  <si>
    <t>200100219270  </t>
  </si>
  <si>
    <t>Sunset Cove Approach Buoy 1   </t>
  </si>
  <si>
    <t>41 44 19.50 N</t>
  </si>
  <si>
    <t>70 39 40.560 W</t>
  </si>
  <si>
    <t>17380.00  </t>
  </si>
  <si>
    <t>200100219271  </t>
  </si>
  <si>
    <t>Sunset Cove Approach Buoy 2   </t>
  </si>
  <si>
    <t>41 44 25.38 N</t>
  </si>
  <si>
    <t>100118261094  </t>
  </si>
  <si>
    <t>Surf Drive Beach Swim Buoys (4)   </t>
  </si>
  <si>
    <t>41 32 27.00 N</t>
  </si>
  <si>
    <t>70 37 010.000 W</t>
  </si>
  <si>
    <t>100117166992  </t>
  </si>
  <si>
    <t>Swifts Beach Swim Buoys (3)   </t>
  </si>
  <si>
    <t>70 43 06.300 W</t>
  </si>
  <si>
    <t>100117167001  </t>
  </si>
  <si>
    <t>Swifts Neck Swim Buoy  </t>
  </si>
  <si>
    <t>41 44 25.74 N</t>
  </si>
  <si>
    <t>70 42 49.260 W</t>
  </si>
  <si>
    <t>100116995262  </t>
  </si>
  <si>
    <t>Tautog Rock Danger Buoy  </t>
  </si>
  <si>
    <t>41 45 30.20 N</t>
  </si>
  <si>
    <t>70 10 02.600 W</t>
  </si>
  <si>
    <t>15750.00  </t>
  </si>
  <si>
    <t>200100218868  </t>
  </si>
  <si>
    <t>Timber Pier Light   </t>
  </si>
  <si>
    <t>41 31 28.40 N</t>
  </si>
  <si>
    <t>70 40 23.008 W</t>
  </si>
  <si>
    <t>13520.00  </t>
  </si>
  <si>
    <t>200100219378  </t>
  </si>
  <si>
    <t>Town Cove Buoy 1   </t>
  </si>
  <si>
    <t>41 48 33.80 N</t>
  </si>
  <si>
    <t>69 57 01.300 W</t>
  </si>
  <si>
    <t>13524.50  </t>
  </si>
  <si>
    <t>100117249965  </t>
  </si>
  <si>
    <t>Town Cove Buoy 10   </t>
  </si>
  <si>
    <t>41 48 18.90 N</t>
  </si>
  <si>
    <t>Eastham HARBORMASTER </t>
  </si>
  <si>
    <t>13524.51  </t>
  </si>
  <si>
    <t>100117249972  </t>
  </si>
  <si>
    <t>Town Cove Buoy 10A   </t>
  </si>
  <si>
    <t>13525.00  </t>
  </si>
  <si>
    <t>200100219383  </t>
  </si>
  <si>
    <t>Town Cove Buoy 11   </t>
  </si>
  <si>
    <t>41 48 19.00 N</t>
  </si>
  <si>
    <t>69 58 19.500 W</t>
  </si>
  <si>
    <t>13525.50  </t>
  </si>
  <si>
    <t>100117249976  </t>
  </si>
  <si>
    <t>Town Cove Buoy 12   </t>
  </si>
  <si>
    <t>41 48 12.20 N</t>
  </si>
  <si>
    <t>69 58 25.700 W</t>
  </si>
  <si>
    <t>13526.00  </t>
  </si>
  <si>
    <t>200100219386  </t>
  </si>
  <si>
    <t>Town Cove Buoy 13   </t>
  </si>
  <si>
    <t>41 48 06.90 N</t>
  </si>
  <si>
    <t>69 58 27.200 W</t>
  </si>
  <si>
    <t>13526.50  </t>
  </si>
  <si>
    <t>100117249988  </t>
  </si>
  <si>
    <t>Town Cove Buoy 14   </t>
  </si>
  <si>
    <t>41 48 03.00 N</t>
  </si>
  <si>
    <t>69 58 31.000 W</t>
  </si>
  <si>
    <t>13527.00  </t>
  </si>
  <si>
    <t>200100219384  </t>
  </si>
  <si>
    <t>Town Cove Buoy 15   </t>
  </si>
  <si>
    <t>41 47 57.80 N</t>
  </si>
  <si>
    <t>69 58 32.200 W</t>
  </si>
  <si>
    <t>13527.50  </t>
  </si>
  <si>
    <t>100117249994  </t>
  </si>
  <si>
    <t>Town Cove Buoy 16   </t>
  </si>
  <si>
    <t>13527.70  </t>
  </si>
  <si>
    <t>100117249931  </t>
  </si>
  <si>
    <t>Town Cove Buoy 17   </t>
  </si>
  <si>
    <t>41 47 51.20 N</t>
  </si>
  <si>
    <t>69 58 36.500 W</t>
  </si>
  <si>
    <t>13520.11  </t>
  </si>
  <si>
    <t>100117249921  </t>
  </si>
  <si>
    <t>Town Cove Buoy 1A   </t>
  </si>
  <si>
    <t>13520.50  </t>
  </si>
  <si>
    <t>100117249938  </t>
  </si>
  <si>
    <t>Town Cove Buoy 2   </t>
  </si>
  <si>
    <t>69 57 13.200 W</t>
  </si>
  <si>
    <t>13521.00  </t>
  </si>
  <si>
    <t>200100219379  </t>
  </si>
  <si>
    <t>Town Cove Buoy 3   </t>
  </si>
  <si>
    <t>41 48 49.20 N</t>
  </si>
  <si>
    <t>69 57 20.600 W</t>
  </si>
  <si>
    <t>13521.50  </t>
  </si>
  <si>
    <t>100117249950  </t>
  </si>
  <si>
    <t>Town Cove Buoy 4   </t>
  </si>
  <si>
    <t>13522.00  </t>
  </si>
  <si>
    <t>200100219380  </t>
  </si>
  <si>
    <t>Town Cove Buoy 5   </t>
  </si>
  <si>
    <t>13522.50  </t>
  </si>
  <si>
    <t>100117249958  </t>
  </si>
  <si>
    <t>Town Cove Buoy 6   </t>
  </si>
  <si>
    <t>13523.00  </t>
  </si>
  <si>
    <t>200100219381  </t>
  </si>
  <si>
    <t>Town Cove Buoy 7   </t>
  </si>
  <si>
    <t>41 48 37.90 N</t>
  </si>
  <si>
    <t>13523.50  </t>
  </si>
  <si>
    <t>100117249963  </t>
  </si>
  <si>
    <t>Town Cove Buoy 8   </t>
  </si>
  <si>
    <t>13524.00  </t>
  </si>
  <si>
    <t>200100219382  </t>
  </si>
  <si>
    <t>Town Cove Buoy 9   </t>
  </si>
  <si>
    <t>41 48 24.20 N</t>
  </si>
  <si>
    <t>69 57 56.800 W</t>
  </si>
  <si>
    <t>100117268103  </t>
  </si>
  <si>
    <t>Town Cove Rock Buoy A   </t>
  </si>
  <si>
    <t>41 48 19.20 N</t>
  </si>
  <si>
    <t>69 58 09.300 W</t>
  </si>
  <si>
    <t>100117268115  </t>
  </si>
  <si>
    <t>Town Cove Rock Buoy B   </t>
  </si>
  <si>
    <t>41 48 19.74 N</t>
  </si>
  <si>
    <t>69 58 09.060 W</t>
  </si>
  <si>
    <t>100117893322  </t>
  </si>
  <si>
    <t>Town Pier Rock Buoy   </t>
  </si>
  <si>
    <t>41 16 54.40 N</t>
  </si>
  <si>
    <t>70 05 33.500 W</t>
  </si>
  <si>
    <t>2019-08-26 Quinn,Mike</t>
  </si>
  <si>
    <t>TESTING AID  </t>
  </si>
  <si>
    <t>TRAINING AID Channel Speed Buoy A   </t>
  </si>
  <si>
    <t>41 40 00.00 N</t>
  </si>
  <si>
    <t>71 22 60.000 W</t>
  </si>
  <si>
    <t>013-07-06</t>
  </si>
  <si>
    <t>TEST</t>
  </si>
  <si>
    <t>05/22 - 11/15 </t>
  </si>
  <si>
    <t>100117139992  </t>
  </si>
  <si>
    <t>Uncle Roberts Rock Danger Buoy  </t>
  </si>
  <si>
    <t>41 37 46.08 N</t>
  </si>
  <si>
    <t>70 15 34.860 W</t>
  </si>
  <si>
    <t>100117003820  </t>
  </si>
  <si>
    <t>Viking Rock Hazard Buoy   </t>
  </si>
  <si>
    <t>41 41 26.70 N</t>
  </si>
  <si>
    <t>70 10 05.000 W</t>
  </si>
  <si>
    <t>15493.00  </t>
  </si>
  <si>
    <t>200100219392  </t>
  </si>
  <si>
    <t>Vineyard Haven Ferry Slip 1 Light 1   </t>
  </si>
  <si>
    <t>41 27 20.64 N</t>
  </si>
  <si>
    <t>70 35 58.080 W</t>
  </si>
  <si>
    <t>15494.00  </t>
  </si>
  <si>
    <t>100117871506  </t>
  </si>
  <si>
    <t>Vineyard Haven Ferry Slip 1 Light 2   </t>
  </si>
  <si>
    <t>41 27 21.54 N</t>
  </si>
  <si>
    <t>70 35 58.920 W</t>
  </si>
  <si>
    <t>15490.00  </t>
  </si>
  <si>
    <t>100118206787  </t>
  </si>
  <si>
    <t>Vineyard Haven Ferry Slip 2 Light 1   </t>
  </si>
  <si>
    <t>41 27 19.08 N</t>
  </si>
  <si>
    <t>70 35 58.560 W</t>
  </si>
  <si>
    <t>15491.00  </t>
  </si>
  <si>
    <t>200100219390  </t>
  </si>
  <si>
    <t>Vineyard Haven Ferry Slip 2 Light 2   </t>
  </si>
  <si>
    <t>41 27 19.98 N</t>
  </si>
  <si>
    <t>70 35 57.840 W</t>
  </si>
  <si>
    <t>200100217742  </t>
  </si>
  <si>
    <t>VINEYARD HAVEN SPEED BY A   </t>
  </si>
  <si>
    <t>41 27 45.90 N</t>
  </si>
  <si>
    <t>70 35 32.100 W</t>
  </si>
  <si>
    <t>200100217743  </t>
  </si>
  <si>
    <t>VINEYARD HAVEN SPEED BY B   </t>
  </si>
  <si>
    <t>41 27 37.00 N</t>
  </si>
  <si>
    <t>70 35 22.000 W</t>
  </si>
  <si>
    <t>14834.00  </t>
  </si>
  <si>
    <t>200100721893  </t>
  </si>
  <si>
    <t>14870.00  </t>
  </si>
  <si>
    <t>200100217600  </t>
  </si>
  <si>
    <t>Waquoit Bay Buoy 11   </t>
  </si>
  <si>
    <t>14835.00  </t>
  </si>
  <si>
    <t>200100217607  </t>
  </si>
  <si>
    <t>Waquoit Bay Buoy 2   </t>
  </si>
  <si>
    <t>41 33 07.14 N</t>
  </si>
  <si>
    <t>14840.00  </t>
  </si>
  <si>
    <t>200100217608  </t>
  </si>
  <si>
    <t>Waquoit Bay Buoy 3   </t>
  </si>
  <si>
    <t>41 33 24.48 N</t>
  </si>
  <si>
    <t>70 31 35.760 W</t>
  </si>
  <si>
    <t>14845.00  </t>
  </si>
  <si>
    <t>200100217609  </t>
  </si>
  <si>
    <t>14850.00  </t>
  </si>
  <si>
    <t>200100217610  </t>
  </si>
  <si>
    <t>Waquoit Bay Buoy 5   </t>
  </si>
  <si>
    <t>14855.00  </t>
  </si>
  <si>
    <t>200100217611  </t>
  </si>
  <si>
    <t>Waquoit Bay Buoy 6   </t>
  </si>
  <si>
    <t>41 33 36.00 N</t>
  </si>
  <si>
    <t>70 31 28.000 W</t>
  </si>
  <si>
    <t>14860.00  </t>
  </si>
  <si>
    <t>200100217612  </t>
  </si>
  <si>
    <t>Waquoit Bay Buoy 7   </t>
  </si>
  <si>
    <t>14865.00  </t>
  </si>
  <si>
    <t>200100217330  </t>
  </si>
  <si>
    <t>Waquoit Bay Buoy 9   </t>
  </si>
  <si>
    <t>41 34 03.36 N</t>
  </si>
  <si>
    <t>70 31 26.700 W</t>
  </si>
  <si>
    <t>14830.00  </t>
  </si>
  <si>
    <t>200100219393  </t>
  </si>
  <si>
    <t>Waquoit Bay East Jetty Light   </t>
  </si>
  <si>
    <t>41 32 42.00 N</t>
  </si>
  <si>
    <t>70 31 48.400 W</t>
  </si>
  <si>
    <t>100119154976  </t>
  </si>
  <si>
    <t>Waquoit Bay No Wake Zone Buoy A  </t>
  </si>
  <si>
    <t>100119154979  </t>
  </si>
  <si>
    <t>Waquoit Bay No Wake Zone Buoy B  </t>
  </si>
  <si>
    <t>200100217331  </t>
  </si>
  <si>
    <t>Waquoit Bay Regulatory Buoys (4)   </t>
  </si>
  <si>
    <t>41 33 28.00 N</t>
  </si>
  <si>
    <t>70 31 34.000 W</t>
  </si>
  <si>
    <t>Falmouth Harbormaster  </t>
  </si>
  <si>
    <t>14833.00  </t>
  </si>
  <si>
    <t>200100814998  </t>
  </si>
  <si>
    <t>Waquoit Bay West Jetty Light   </t>
  </si>
  <si>
    <t>41 32 44.30 N</t>
  </si>
  <si>
    <t>70 31 50.200 W</t>
  </si>
  <si>
    <t>100117790233  </t>
  </si>
  <si>
    <t>Ward Aquafarms Aquaculture Buoy A   </t>
  </si>
  <si>
    <t>41 39 16.20 N</t>
  </si>
  <si>
    <t>Daniel Ward </t>
  </si>
  <si>
    <t>100117790244  </t>
  </si>
  <si>
    <t>Ward Aquafarms Aquaculture Buoy B   </t>
  </si>
  <si>
    <t>41 39 14.61 N</t>
  </si>
  <si>
    <t>70 37 46.530 W</t>
  </si>
  <si>
    <t>100117790250  </t>
  </si>
  <si>
    <t>Ward Aquafarms Aquaculture Buoy C   </t>
  </si>
  <si>
    <t>41 39 10.98 N</t>
  </si>
  <si>
    <t>70 37 48.900 W</t>
  </si>
  <si>
    <t>100117790257  </t>
  </si>
  <si>
    <t>Ward Aquafarms Aquaculture Buoy D   </t>
  </si>
  <si>
    <t>41 39 11.76 N</t>
  </si>
  <si>
    <t>70 37 45.420 W</t>
  </si>
  <si>
    <t>100118241719  </t>
  </si>
  <si>
    <t>Ward Aquafarms Aquaculture Buoy E  </t>
  </si>
  <si>
    <t>41 39 12.41 N</t>
  </si>
  <si>
    <t>70 38 04.180 W</t>
  </si>
  <si>
    <t>06/30 - 12/31 </t>
  </si>
  <si>
    <t>100118241723  </t>
  </si>
  <si>
    <t>Ward Aquafarms Aquaculture Buoy F  </t>
  </si>
  <si>
    <t>41 39 19.00 N</t>
  </si>
  <si>
    <t>70 37 52.520 W</t>
  </si>
  <si>
    <t>100118241726  </t>
  </si>
  <si>
    <t>Ward Aquafarms Aquaculture Buoy G  </t>
  </si>
  <si>
    <t>41 39 12.88 N</t>
  </si>
  <si>
    <t>70 38 04.530 W</t>
  </si>
  <si>
    <t>100117167139  </t>
  </si>
  <si>
    <t>Wareham No Wake Buoy A   </t>
  </si>
  <si>
    <t>41 44 55.50 N</t>
  </si>
  <si>
    <t>70 42 17.340 W</t>
  </si>
  <si>
    <t>100117167174  </t>
  </si>
  <si>
    <t>Wareham No Wake Buoy D   </t>
  </si>
  <si>
    <t>41 44 23.28 N</t>
  </si>
  <si>
    <t>70 42 31.080 W</t>
  </si>
  <si>
    <t>100117227061  </t>
  </si>
  <si>
    <t>Wareham Regulatory Buoy A   </t>
  </si>
  <si>
    <t>41 43 18.70 N</t>
  </si>
  <si>
    <t>70 43 26.700 W</t>
  </si>
  <si>
    <t>14416.00  </t>
  </si>
  <si>
    <t>100117000743  </t>
  </si>
  <si>
    <t>Weir Creek Buoy 1   </t>
  </si>
  <si>
    <t>41 39 05.20 N</t>
  </si>
  <si>
    <t>70 11 43.100 W</t>
  </si>
  <si>
    <t>14417.00  </t>
  </si>
  <si>
    <t>100116992844  </t>
  </si>
  <si>
    <t>Weir Creek Buoy 2   </t>
  </si>
  <si>
    <t>41 39 04.40 N</t>
  </si>
  <si>
    <t>70 11 40.900 W</t>
  </si>
  <si>
    <t>14417.10  </t>
  </si>
  <si>
    <t>100116992852  </t>
  </si>
  <si>
    <t>Weir Creek Buoy 3   </t>
  </si>
  <si>
    <t>41 39 09.50 N</t>
  </si>
  <si>
    <t>70 11 30.000 W</t>
  </si>
  <si>
    <t>14417.20  </t>
  </si>
  <si>
    <t>100116992856  </t>
  </si>
  <si>
    <t>Weir Creek Buoy 3A   </t>
  </si>
  <si>
    <t>41 39 14.70 N</t>
  </si>
  <si>
    <t>70 11 19.600 W</t>
  </si>
  <si>
    <t>14417.30  </t>
  </si>
  <si>
    <t>100116992859  </t>
  </si>
  <si>
    <t>Weir Creek Buoy 4   </t>
  </si>
  <si>
    <t>70 11 16.000 W</t>
  </si>
  <si>
    <t>14417.40  </t>
  </si>
  <si>
    <t>100116992862  </t>
  </si>
  <si>
    <t>Weir Creek Buoy 5   </t>
  </si>
  <si>
    <t>41 39 11.20 N</t>
  </si>
  <si>
    <t>70 11 05.100 W</t>
  </si>
  <si>
    <t>14417.50  </t>
  </si>
  <si>
    <t>100116992866  </t>
  </si>
  <si>
    <t>Weir Creek Buoy 6   </t>
  </si>
  <si>
    <t>41 39 10.70 N</t>
  </si>
  <si>
    <t>70 11 09.700 W</t>
  </si>
  <si>
    <t>14417.55  </t>
  </si>
  <si>
    <t>100117000746  </t>
  </si>
  <si>
    <t>Weir Creek Buoy 7   </t>
  </si>
  <si>
    <t>41 39 14.00 N</t>
  </si>
  <si>
    <t>70 11 00.100 W</t>
  </si>
  <si>
    <t>14417.60  </t>
  </si>
  <si>
    <t>100116992870  </t>
  </si>
  <si>
    <t>Weir Creek Buoy 8   </t>
  </si>
  <si>
    <t>41 39 15.40 N</t>
  </si>
  <si>
    <t>70 10 58.700 W</t>
  </si>
  <si>
    <t>100116981074  </t>
  </si>
  <si>
    <t>Weir Creek No Wake Buoy   </t>
  </si>
  <si>
    <t>13226.00  </t>
  </si>
  <si>
    <t>100116984318  </t>
  </si>
  <si>
    <t>Wellfleet Channel Buoy 15A   </t>
  </si>
  <si>
    <t>41 55 41.28 N</t>
  </si>
  <si>
    <t>70 02 01.260 W</t>
  </si>
  <si>
    <t>Mike Flanagan </t>
  </si>
  <si>
    <t>13222.00  </t>
  </si>
  <si>
    <t>100117026701  </t>
  </si>
  <si>
    <t>Wellfleet Harbor Buoy 14B   </t>
  </si>
  <si>
    <t>41 55 38.80 N</t>
  </si>
  <si>
    <t>70 02 01.300 W</t>
  </si>
  <si>
    <t>13221.00  </t>
  </si>
  <si>
    <t>100117025887  </t>
  </si>
  <si>
    <t>WELLFLEET HBR BUOY 14A   </t>
  </si>
  <si>
    <t>41 55 35.00 N</t>
  </si>
  <si>
    <t>70 02 06.000 W</t>
  </si>
  <si>
    <t>14741.20  </t>
  </si>
  <si>
    <t>200100218218  </t>
  </si>
  <si>
    <t>West Bay Entrance Buoy 10   </t>
  </si>
  <si>
    <t>41 36 13.40 N</t>
  </si>
  <si>
    <t>70 24 03.300 W</t>
  </si>
  <si>
    <t>14741.00  </t>
  </si>
  <si>
    <t>200100218210  </t>
  </si>
  <si>
    <t>West Bay Entrance Buoy 5   </t>
  </si>
  <si>
    <t>14741.13  </t>
  </si>
  <si>
    <t>200100218212  </t>
  </si>
  <si>
    <t>West Bay Entrance Buoy 7   </t>
  </si>
  <si>
    <t>14741.16  </t>
  </si>
  <si>
    <t>200100218214  </t>
  </si>
  <si>
    <t>West Bay Entrance Buoy 8   </t>
  </si>
  <si>
    <t>41 36 06.72 N</t>
  </si>
  <si>
    <t>70 24 04.020 W</t>
  </si>
  <si>
    <t>14741.19  </t>
  </si>
  <si>
    <t>200100218216  </t>
  </si>
  <si>
    <t>West Bay Entrance Buoy 9   </t>
  </si>
  <si>
    <t>14741.21  </t>
  </si>
  <si>
    <t>200100219420  </t>
  </si>
  <si>
    <t>West Bay Entrance Light   </t>
  </si>
  <si>
    <t>41 36 20.14 N</t>
  </si>
  <si>
    <t>70 24 02.720 W</t>
  </si>
  <si>
    <t>14741.10  </t>
  </si>
  <si>
    <t>200100218539  </t>
  </si>
  <si>
    <t>West Bay Entrance Lighted Buoy 6   </t>
  </si>
  <si>
    <t>100118464797  </t>
  </si>
  <si>
    <t>West Bay Entrance No Wake Buoy A  </t>
  </si>
  <si>
    <t>41 36 19.80 N</t>
  </si>
  <si>
    <t>70 24 05.940 W</t>
  </si>
  <si>
    <t>14741.23  </t>
  </si>
  <si>
    <t>200100218220  </t>
  </si>
  <si>
    <t>West Bay Inside Buoy 1   </t>
  </si>
  <si>
    <t>41 36 38.90 N</t>
  </si>
  <si>
    <t>14741.46  </t>
  </si>
  <si>
    <t>200100218238  </t>
  </si>
  <si>
    <t>West Bay Inside Buoy 10   </t>
  </si>
  <si>
    <t>41 37 01.70 N</t>
  </si>
  <si>
    <t>70 24 02.147 W</t>
  </si>
  <si>
    <t>14741.49  </t>
  </si>
  <si>
    <t>200100218240  </t>
  </si>
  <si>
    <t>West Bay Inside Buoy 11   </t>
  </si>
  <si>
    <t>41 37 05.30 N</t>
  </si>
  <si>
    <t>70 24 02.400 W</t>
  </si>
  <si>
    <t>14741.50  </t>
  </si>
  <si>
    <t>200100218242  </t>
  </si>
  <si>
    <t>West Bay Inside Buoy 12  </t>
  </si>
  <si>
    <t>41 37 04.60 N</t>
  </si>
  <si>
    <t>70 24 01.600 W</t>
  </si>
  <si>
    <t>14741.53  </t>
  </si>
  <si>
    <t>200100218244  </t>
  </si>
  <si>
    <t>West Bay Inside Buoy 13  </t>
  </si>
  <si>
    <t>41 37 07.50 N</t>
  </si>
  <si>
    <t>70 24 00.100 W</t>
  </si>
  <si>
    <t>14741.56  </t>
  </si>
  <si>
    <t>200100218246  </t>
  </si>
  <si>
    <t>West Bay Inside Buoy 14  </t>
  </si>
  <si>
    <t>41 37 09.50 N</t>
  </si>
  <si>
    <t>14741.59  </t>
  </si>
  <si>
    <t>200100218248  </t>
  </si>
  <si>
    <t>West Bay Inside Buoy 15  </t>
  </si>
  <si>
    <t>41 37 09.70 N</t>
  </si>
  <si>
    <t>70 23 57.200 W</t>
  </si>
  <si>
    <t>14741.60  </t>
  </si>
  <si>
    <t>200100218250  </t>
  </si>
  <si>
    <t>West Bay Inside Buoy 16  </t>
  </si>
  <si>
    <t>41 37 08.50 N</t>
  </si>
  <si>
    <t>70 23 56.500 W</t>
  </si>
  <si>
    <t>14741.63  </t>
  </si>
  <si>
    <t>200100218252  </t>
  </si>
  <si>
    <t>West Bay Inside Buoy 17  </t>
  </si>
  <si>
    <t>70 23 51.900 W</t>
  </si>
  <si>
    <t>14741.66  </t>
  </si>
  <si>
    <t>200100218254  </t>
  </si>
  <si>
    <t>West Bay Inside Buoy 18  </t>
  </si>
  <si>
    <t>41 37 09.10 N</t>
  </si>
  <si>
    <t>70 23 51.700 W</t>
  </si>
  <si>
    <t>14741.69  </t>
  </si>
  <si>
    <t>200100218307  </t>
  </si>
  <si>
    <t>West Bay Inside Buoy 19  </t>
  </si>
  <si>
    <t>41 37 10.00 N</t>
  </si>
  <si>
    <t>70 23 44.400 W</t>
  </si>
  <si>
    <t>14741.28  </t>
  </si>
  <si>
    <t>200100218222  </t>
  </si>
  <si>
    <t>West Bay Inside Buoy 2   </t>
  </si>
  <si>
    <t>70 24 02.100 W</t>
  </si>
  <si>
    <t>14741.70  </t>
  </si>
  <si>
    <t>200100218256  </t>
  </si>
  <si>
    <t>West Bay Inside Buoy 20  </t>
  </si>
  <si>
    <t>70 23 43.000 W</t>
  </si>
  <si>
    <t>14741.73  </t>
  </si>
  <si>
    <t>200100218258  </t>
  </si>
  <si>
    <t>West Bay Inside Buoy 21  </t>
  </si>
  <si>
    <t>41 37 13.10 N</t>
  </si>
  <si>
    <t>70 23 45.100 W</t>
  </si>
  <si>
    <t>14741.29  </t>
  </si>
  <si>
    <t>200100218224  </t>
  </si>
  <si>
    <t>West Bay Inside Buoy 3   </t>
  </si>
  <si>
    <t>41 36 46.90 N</t>
  </si>
  <si>
    <t>70 24 01.900 W</t>
  </si>
  <si>
    <t>14741.30  </t>
  </si>
  <si>
    <t>200100218226  </t>
  </si>
  <si>
    <t>West Bay Inside Buoy 4   </t>
  </si>
  <si>
    <t>41 36 46.70 N</t>
  </si>
  <si>
    <t>70 24 00.700 W</t>
  </si>
  <si>
    <t>14741.33  </t>
  </si>
  <si>
    <t>200100218228  </t>
  </si>
  <si>
    <t>West Bay Inside Buoy 5  </t>
  </si>
  <si>
    <t>41 36 52.10 N</t>
  </si>
  <si>
    <t>70 24 02.000 W</t>
  </si>
  <si>
    <t>14741.36  </t>
  </si>
  <si>
    <t>200100218230  </t>
  </si>
  <si>
    <t>West Bay Inside Buoy 6  </t>
  </si>
  <si>
    <t>41 36 51.80 N</t>
  </si>
  <si>
    <t>70 24 01.200 W</t>
  </si>
  <si>
    <t>14741.39  </t>
  </si>
  <si>
    <t>200100218232  </t>
  </si>
  <si>
    <t>West Bay Inside Buoy 7   </t>
  </si>
  <si>
    <t>41 36 55.20 N</t>
  </si>
  <si>
    <t>70 24 02.300 W</t>
  </si>
  <si>
    <t>14741.40  </t>
  </si>
  <si>
    <t>200100218234  </t>
  </si>
  <si>
    <t>West Bay Inside Buoy 8   </t>
  </si>
  <si>
    <t>41 36 55.40 N</t>
  </si>
  <si>
    <t>70 24 01.500 W</t>
  </si>
  <si>
    <t>14741.43  </t>
  </si>
  <si>
    <t>200100218236  </t>
  </si>
  <si>
    <t>West Bay Inside Buoy 9  </t>
  </si>
  <si>
    <t>41 37 01.50 N</t>
  </si>
  <si>
    <t>70 24 03.700 W</t>
  </si>
  <si>
    <t>100117304927  </t>
  </si>
  <si>
    <t>West Bay Speed Buoy A   </t>
  </si>
  <si>
    <t>41 37 06.50 N</t>
  </si>
  <si>
    <t>100117304938  </t>
  </si>
  <si>
    <t>West Bay Speed Buoy B  </t>
  </si>
  <si>
    <t>100117304941  </t>
  </si>
  <si>
    <t>West Bay Speed Sign A  </t>
  </si>
  <si>
    <t>100117304957  </t>
  </si>
  <si>
    <t>West Bay Speed Sign B  </t>
  </si>
  <si>
    <t>41 37 11.74 N</t>
  </si>
  <si>
    <t>70 23 47.748 W</t>
  </si>
  <si>
    <t>100117249581  </t>
  </si>
  <si>
    <t>West Dennis Beach Rock Pile Danger Buoy   </t>
  </si>
  <si>
    <t>41 38 35.58 N</t>
  </si>
  <si>
    <t>70 11 03.960 W</t>
  </si>
  <si>
    <t>100116994313  </t>
  </si>
  <si>
    <t>West Dennis Beach Swim Buoys (6)   </t>
  </si>
  <si>
    <t>14175.00  </t>
  </si>
  <si>
    <t>200100217081  </t>
  </si>
  <si>
    <t>West Dennis Light   </t>
  </si>
  <si>
    <t>41 39 07.00 N</t>
  </si>
  <si>
    <t>70 10 13.000 W</t>
  </si>
  <si>
    <t>Gregory Stone </t>
  </si>
  <si>
    <t>16420.00  </t>
  </si>
  <si>
    <t>200100217617  </t>
  </si>
  <si>
    <t>West Falmouth Harbor Buoy 13   </t>
  </si>
  <si>
    <t>41 36 15.48 N</t>
  </si>
  <si>
    <t>70 38 35.520 W</t>
  </si>
  <si>
    <t>16425.00  </t>
  </si>
  <si>
    <t>200100217618  </t>
  </si>
  <si>
    <t>West Falmouth Harbor Buoy 14   </t>
  </si>
  <si>
    <t>41 36 14.70 N</t>
  </si>
  <si>
    <t>70 38 36.120 W</t>
  </si>
  <si>
    <t>16400.00  </t>
  </si>
  <si>
    <t>200100217601  </t>
  </si>
  <si>
    <t>West Falmouth Harbor Buoy 7   </t>
  </si>
  <si>
    <t>41 36 21.30 N</t>
  </si>
  <si>
    <t>70 39 01.380 W</t>
  </si>
  <si>
    <t>16410.00  </t>
  </si>
  <si>
    <t>200100217615  </t>
  </si>
  <si>
    <t>West Falmouth Harbor Buoy 9   </t>
  </si>
  <si>
    <t>41 36 21.72 N</t>
  </si>
  <si>
    <t>70 38 53.100 W</t>
  </si>
  <si>
    <t>200100217620  </t>
  </si>
  <si>
    <t>West Falmouth Harbor Danger Buoy   </t>
  </si>
  <si>
    <t>41 36 16.00 N</t>
  </si>
  <si>
    <t>70 38 36.000 W</t>
  </si>
  <si>
    <t>100118173555  </t>
  </si>
  <si>
    <t>West Falmouth Harbor No Wake Sign  </t>
  </si>
  <si>
    <t>41 36 21.60 N</t>
  </si>
  <si>
    <t>70 39 04.200 W</t>
  </si>
  <si>
    <t>17046.00  </t>
  </si>
  <si>
    <t>200100217944  </t>
  </si>
  <si>
    <t>05/01 - 11/30 </t>
  </si>
  <si>
    <t>17046.90  </t>
  </si>
  <si>
    <t>200100217953  </t>
  </si>
  <si>
    <t>West Island Channel Buoy 10   </t>
  </si>
  <si>
    <t>17047.00  </t>
  </si>
  <si>
    <t>200100217954  </t>
  </si>
  <si>
    <t>West Island Channel Buoy 11   </t>
  </si>
  <si>
    <t>17047.10  </t>
  </si>
  <si>
    <t>200100217955  </t>
  </si>
  <si>
    <t>West Island Channel Buoy 12   </t>
  </si>
  <si>
    <t>17047.20  </t>
  </si>
  <si>
    <t>200100217956  </t>
  </si>
  <si>
    <t>West Island Channel Buoy 13   </t>
  </si>
  <si>
    <t>17047.30  </t>
  </si>
  <si>
    <t>200100217957  </t>
  </si>
  <si>
    <t>West Island Channel Buoy 14   </t>
  </si>
  <si>
    <t>17047.40  </t>
  </si>
  <si>
    <t>200100217958  </t>
  </si>
  <si>
    <t>West Island Channel Buoy 15  </t>
  </si>
  <si>
    <t>70 50 38.500 W</t>
  </si>
  <si>
    <t>17047.50  </t>
  </si>
  <si>
    <t>200100217959  </t>
  </si>
  <si>
    <t>West Island Channel Buoy 16   </t>
  </si>
  <si>
    <t>17046.10  </t>
  </si>
  <si>
    <t>200100217945  </t>
  </si>
  <si>
    <t>17046.20  </t>
  </si>
  <si>
    <t>200100217946  </t>
  </si>
  <si>
    <t>West Island Channel Buoy 3   </t>
  </si>
  <si>
    <t>41 36 17.60 N</t>
  </si>
  <si>
    <t>70 50 32.000 W</t>
  </si>
  <si>
    <t>17046.30  </t>
  </si>
  <si>
    <t>200100217947  </t>
  </si>
  <si>
    <t>West Island Channel Buoy 4   </t>
  </si>
  <si>
    <t>41 36 18.30 N</t>
  </si>
  <si>
    <t>70 50 32.100 W</t>
  </si>
  <si>
    <t>17046.40  </t>
  </si>
  <si>
    <t>200100217948  </t>
  </si>
  <si>
    <t>West Island Channel Buoy 5   </t>
  </si>
  <si>
    <t>41 36 16.50 N</t>
  </si>
  <si>
    <t>70 50 33.600 W</t>
  </si>
  <si>
    <t>17046.50  </t>
  </si>
  <si>
    <t>200100217949  </t>
  </si>
  <si>
    <t>West Island Channel Buoy 6   </t>
  </si>
  <si>
    <t>41 36 17.00 N</t>
  </si>
  <si>
    <t>70 50 34.300 W</t>
  </si>
  <si>
    <t>17046.60  </t>
  </si>
  <si>
    <t>200100217950  </t>
  </si>
  <si>
    <t>West Island Channel Buoy 7   </t>
  </si>
  <si>
    <t>41 36 15.60 N</t>
  </si>
  <si>
    <t>70 50 34.800 W</t>
  </si>
  <si>
    <t>17046.70  </t>
  </si>
  <si>
    <t>200100217951  </t>
  </si>
  <si>
    <t>West Island Channel Buoy 8   </t>
  </si>
  <si>
    <t>41 36 15.00 N</t>
  </si>
  <si>
    <t>70 50 36.600 W</t>
  </si>
  <si>
    <t>17046.80  </t>
  </si>
  <si>
    <t>200100217952  </t>
  </si>
  <si>
    <t>West Island Channel Buoy 9   </t>
  </si>
  <si>
    <t>100117227053  </t>
  </si>
  <si>
    <t>West Island Hazard Buoy   </t>
  </si>
  <si>
    <t>41 35 43.62 N</t>
  </si>
  <si>
    <t>70 50 29.220 W</t>
  </si>
  <si>
    <t>17296.00  </t>
  </si>
  <si>
    <t>100118359737  </t>
  </si>
  <si>
    <t>Weweantic River Buoy 1   </t>
  </si>
  <si>
    <t>41 43 18.90 N</t>
  </si>
  <si>
    <t>70 43 26.280 W</t>
  </si>
  <si>
    <t>17297.20  </t>
  </si>
  <si>
    <t>100118359787  </t>
  </si>
  <si>
    <t>Weweantic River Buoy 11   </t>
  </si>
  <si>
    <t>41 43 50.10 N</t>
  </si>
  <si>
    <t>17297.40  </t>
  </si>
  <si>
    <t>100118359794  </t>
  </si>
  <si>
    <t>Weweantic River Buoy 14   </t>
  </si>
  <si>
    <t>70 44 36.660 W</t>
  </si>
  <si>
    <t>17297.50  </t>
  </si>
  <si>
    <t>100118359792  </t>
  </si>
  <si>
    <t>Weweantic River Buoy 15   </t>
  </si>
  <si>
    <t>41 43 56.58 N</t>
  </si>
  <si>
    <t>70 44 43.140 W</t>
  </si>
  <si>
    <t>17297.80  </t>
  </si>
  <si>
    <t>100118359789  </t>
  </si>
  <si>
    <t>Weweantic River Buoy 16   </t>
  </si>
  <si>
    <t>41 43 49.20 N</t>
  </si>
  <si>
    <t>70 44 32.880 W</t>
  </si>
  <si>
    <t>17296.20  </t>
  </si>
  <si>
    <t>100118359747  </t>
  </si>
  <si>
    <t>Weweantic River Buoy 3  </t>
  </si>
  <si>
    <t>41 43 35.52 N</t>
  </si>
  <si>
    <t>70 43 43.620 W</t>
  </si>
  <si>
    <t>17296.30  </t>
  </si>
  <si>
    <t>100118359755  </t>
  </si>
  <si>
    <t>Weweantic River Buoy 4   </t>
  </si>
  <si>
    <t>41 43 37.20 N</t>
  </si>
  <si>
    <t>70 43 47.760 W</t>
  </si>
  <si>
    <t>17296.40  </t>
  </si>
  <si>
    <t>100118359763  </t>
  </si>
  <si>
    <t>Weweantic River Buoy 5   </t>
  </si>
  <si>
    <t>41 43 36.66 N</t>
  </si>
  <si>
    <t>70 43 50.220 W</t>
  </si>
  <si>
    <t>17296.50  </t>
  </si>
  <si>
    <t>100118359767  </t>
  </si>
  <si>
    <t>Weweantic River Buoy 6   </t>
  </si>
  <si>
    <t>41 43 37.08 N</t>
  </si>
  <si>
    <t>70 43 55.980 W</t>
  </si>
  <si>
    <t>17296.80  </t>
  </si>
  <si>
    <t>100118359775  </t>
  </si>
  <si>
    <t>Weweantic River Buoy 7   </t>
  </si>
  <si>
    <t>41 43 47.52 N</t>
  </si>
  <si>
    <t>70 44 11.640 W</t>
  </si>
  <si>
    <t>17297.00  </t>
  </si>
  <si>
    <t>100118359782  </t>
  </si>
  <si>
    <t>Weweantic River Buoy 9   </t>
  </si>
  <si>
    <t>41 43 52.68 N</t>
  </si>
  <si>
    <t>70 44 15.000 W</t>
  </si>
  <si>
    <t>100117167273  </t>
  </si>
  <si>
    <t>Weweantic River No Wake Buoy A   </t>
  </si>
  <si>
    <t>41 44 02.28 N</t>
  </si>
  <si>
    <t>70 44 41.940 W</t>
  </si>
  <si>
    <t>100117167291  </t>
  </si>
  <si>
    <t>Weweantic River No Wake Buoy B   </t>
  </si>
  <si>
    <t>41 44 17.94 N</t>
  </si>
  <si>
    <t>70 44 44.100 W</t>
  </si>
  <si>
    <t>100116999486  </t>
  </si>
  <si>
    <t>Whale Rock Danger Buoy   </t>
  </si>
  <si>
    <t>41 17 50.40 N</t>
  </si>
  <si>
    <t>70 07 01.800 W</t>
  </si>
  <si>
    <t>13037.00  </t>
  </si>
  <si>
    <t>Jeff Pietro </t>
  </si>
  <si>
    <t>CAPE-POC</t>
  </si>
  <si>
    <t>589.00  </t>
  </si>
  <si>
    <t>200100712006  </t>
  </si>
  <si>
    <t>WHOI Research Light Tower   </t>
  </si>
  <si>
    <t>41 19 30.00 N</t>
  </si>
  <si>
    <t>70 34 00.000 W</t>
  </si>
  <si>
    <t>Jay Sisson </t>
  </si>
  <si>
    <t>498.00  </t>
  </si>
  <si>
    <t>100117026627  </t>
  </si>
  <si>
    <t>WHOI TSS Research LB AB-10   </t>
  </si>
  <si>
    <t>472.00  </t>
  </si>
  <si>
    <t>100117026539  </t>
  </si>
  <si>
    <t>WHOI TSS Research LB AB-6   </t>
  </si>
  <si>
    <t>473.00  </t>
  </si>
  <si>
    <t>100117026548  </t>
  </si>
  <si>
    <t>WHOI TSS Research LB AB-7   </t>
  </si>
  <si>
    <t>496.00  </t>
  </si>
  <si>
    <t>100117026557  </t>
  </si>
  <si>
    <t>WHOI TSS Research LB AB-8   </t>
  </si>
  <si>
    <t>497.00  </t>
  </si>
  <si>
    <t>100117026591  </t>
  </si>
  <si>
    <t>WHOI TSS Research LB AB-9   </t>
  </si>
  <si>
    <t>100118297300  </t>
  </si>
  <si>
    <t>Winsor Cove Danger Buoy  </t>
  </si>
  <si>
    <t>41 40 12.04 N</t>
  </si>
  <si>
    <t>70 37 46.873 W</t>
  </si>
  <si>
    <t>200100787493  </t>
  </si>
  <si>
    <t>Wood Neck Beach Swim Buoys (3)   </t>
  </si>
  <si>
    <t>41 34 29.10 N</t>
  </si>
  <si>
    <t>70 38 37.800 W</t>
  </si>
  <si>
    <t>Wood Neck Oyster Farm Aquaculture Buoy A   </t>
  </si>
  <si>
    <t>41 34 47.00 N</t>
  </si>
  <si>
    <t>70 38 52.000 W</t>
  </si>
  <si>
    <t>Wood Neck Oyster Farm Aquaculture Buoy B   </t>
  </si>
  <si>
    <t>70 38 45.000 W</t>
  </si>
  <si>
    <t>Wood Neck Oyster Farm Aquaculture Buoy C   </t>
  </si>
  <si>
    <t>41 34 42.00 N</t>
  </si>
  <si>
    <t>Wood Neck Oyster Farm Aquaculture Buoy D   </t>
  </si>
  <si>
    <t xml:space="preserve"> </t>
  </si>
  <si>
    <t>Floating non lateral PATON = 500 feet = 500/6076 = .0823 of a nautical mile</t>
  </si>
  <si>
    <t>Fixed aid = 25 feet = 25/6076 = .0041 of a nauticle mile</t>
  </si>
  <si>
    <t>Floating lateral PATON = 50 feet = 50/6076 = .0082 of a nautical mile</t>
  </si>
  <si>
    <t>If a paton does not have to be done this year it is labeled "no" this also triggers the row to shade light gray. Avoid doing "no" patons as doing them will unballence the one third a year rule.</t>
  </si>
  <si>
    <r>
      <t>D</t>
    </r>
    <r>
      <rPr>
        <b/>
        <sz val="12"/>
        <color rgb="FF000000"/>
        <rFont val="Calibri"/>
        <family val="2"/>
      </rPr>
      <t xml:space="preserve">epth is what the </t>
    </r>
    <r>
      <rPr>
        <sz val="12"/>
        <color rgb="FF000000"/>
        <rFont val="Calibri"/>
        <family val="2"/>
      </rPr>
      <t>depth sounder reading was at the paton. HOT can be recorded if the GPS is set up for it. It is  taken from the closest tide sub-station. Depth off set from the water line to the sounder is addressed in the accuracy statement.</t>
    </r>
  </si>
  <si>
    <t>41 33 39.42 N</t>
  </si>
  <si>
    <t>70 30 40.680 W</t>
  </si>
  <si>
    <t>70 31 34.140 W</t>
  </si>
  <si>
    <t>41 33 11.70 N</t>
  </si>
  <si>
    <t>70 31 29.826 W</t>
  </si>
  <si>
    <t>DO NOT MAKE ANY CHANGES BELOW THIS LINE - A TABLE IS IN USE FOR MAKING CALCULATIONS IS LOCATED HERE.</t>
  </si>
  <si>
    <t>AID TYPE</t>
  </si>
  <si>
    <r>
      <t xml:space="preserve">OFF STA </t>
    </r>
    <r>
      <rPr>
        <sz val="8"/>
        <rFont val="Calibri"/>
        <family val="2"/>
      </rPr>
      <t>CRITERION (ft)</t>
    </r>
  </si>
  <si>
    <r>
      <rPr>
        <sz val="8"/>
        <rFont val="Calibri"/>
        <family val="2"/>
      </rPr>
      <t>EPE (ft)</t>
    </r>
  </si>
  <si>
    <t>Distance OFF</t>
  </si>
  <si>
    <r>
      <rPr>
        <sz val="8"/>
        <rFont val="Calibri"/>
        <family val="2"/>
      </rPr>
      <t>HOT (ft)</t>
    </r>
  </si>
  <si>
    <t xml:space="preserve"> Corr Trans (ft)</t>
  </si>
  <si>
    <t>Depth (ft)</t>
  </si>
  <si>
    <t>Depth at Datum</t>
  </si>
  <si>
    <t>ENTER PERMITTED  POSITION</t>
  </si>
  <si>
    <t>ENTER OBSERVED  POSITION</t>
  </si>
  <si>
    <t>Degrees</t>
  </si>
  <si>
    <t>Minutes</t>
  </si>
  <si>
    <t>Seconds</t>
  </si>
  <si>
    <t>Squared</t>
  </si>
  <si>
    <t>SQRT</t>
  </si>
  <si>
    <t xml:space="preserve">Latitude  </t>
  </si>
  <si>
    <t xml:space="preserve">Latitude </t>
  </si>
  <si>
    <t>RAD</t>
  </si>
  <si>
    <t>Length of Watch Circle Radius.</t>
  </si>
  <si>
    <t xml:space="preserve">Longitude </t>
  </si>
  <si>
    <t>Revision H</t>
  </si>
  <si>
    <t>HL</t>
  </si>
  <si>
    <t>Length of Cable</t>
  </si>
  <si>
    <t xml:space="preserve">CAUTION    </t>
  </si>
  <si>
    <t>D</t>
  </si>
  <si>
    <t>Depth of water</t>
  </si>
  <si>
    <t xml:space="preserve">Messages    </t>
  </si>
  <si>
    <t xml:space="preserve">      Read the Range, Bearing  and Distance to the observed aid or object here. </t>
  </si>
  <si>
    <t>N13</t>
  </si>
  <si>
    <r>
      <rPr>
        <b/>
        <u val="double"/>
        <sz val="8"/>
        <rFont val="Calibri"/>
        <family val="2"/>
      </rPr>
      <t>Depth of wate</t>
    </r>
    <r>
      <rPr>
        <sz val="8"/>
        <rFont val="Calibri"/>
        <family val="2"/>
      </rPr>
      <t>r = (Depth at datum + HOT-Height of Tide) - (K3+H3)</t>
    </r>
  </si>
  <si>
    <t xml:space="preserve">                                                                        </t>
  </si>
  <si>
    <t>Range</t>
  </si>
  <si>
    <t>nm</t>
  </si>
  <si>
    <t xml:space="preserve">POSN IS OFF BY  </t>
  </si>
  <si>
    <t xml:space="preserve"> feet</t>
  </si>
  <si>
    <t xml:space="preserve">CHOOSE to </t>
  </si>
  <si>
    <t>N14</t>
  </si>
  <si>
    <r>
      <rPr>
        <b/>
        <u val="double"/>
        <sz val="8"/>
        <rFont val="Calibri"/>
        <family val="2"/>
      </rPr>
      <t>Length of cable</t>
    </r>
    <r>
      <rPr>
        <sz val="8"/>
        <rFont val="Calibri"/>
        <family val="2"/>
      </rPr>
      <t xml:space="preserve"> =  ((Depth at datum + Range of Tide) x Harness Length Safety Factor)  ((K3 + K7)*K11)</t>
    </r>
  </si>
  <si>
    <t xml:space="preserve">BEARIN1G </t>
  </si>
  <si>
    <t>be accurate</t>
  </si>
  <si>
    <t>N15</t>
  </si>
  <si>
    <t>CONVERTING NAUTICAL MILES TO FEET CALCULATOR</t>
  </si>
  <si>
    <t xml:space="preserve">                           </t>
  </si>
  <si>
    <t>DISTANCE in Nautical Miles</t>
  </si>
  <si>
    <t>DISTANCE in Feet</t>
  </si>
  <si>
    <t>Enter the DISTANCE in nautical miles in order to convert it to the DISTANCE in feet.</t>
  </si>
  <si>
    <t>CONVERTING METERS TO FEET CALCULATOR</t>
  </si>
  <si>
    <t>DISTANCE in Meters</t>
  </si>
  <si>
    <t>meters</t>
  </si>
  <si>
    <t>Enter the DISTANCE in meters in order to convert it to the DISTANCE in feet.</t>
  </si>
  <si>
    <t>CONVERTING FEET TO METERS CALCULATOR</t>
  </si>
  <si>
    <t>ENTER DISTANCE in Feet</t>
  </si>
  <si>
    <t>Enter the DISTANCE in feet in order to convert it to the DISTANCE in meters.</t>
  </si>
  <si>
    <t>CHECKING THE CHARTABILITY OF AN OBJECT</t>
  </si>
  <si>
    <r>
      <rPr>
        <sz val="10"/>
        <color rgb="FF000000"/>
        <rFont val="Arial"/>
        <family val="2"/>
      </rPr>
      <t xml:space="preserve">LENGTH of the OBJECT </t>
    </r>
    <r>
      <rPr>
        <sz val="10"/>
        <color rgb="FF000000"/>
        <rFont val="Calibri"/>
        <family val="2"/>
      </rPr>
      <t>(On the ground)</t>
    </r>
  </si>
  <si>
    <t xml:space="preserve"> RATIO USED</t>
  </si>
  <si>
    <t>CHART SCALE</t>
  </si>
  <si>
    <t>Chartability Message</t>
  </si>
  <si>
    <t xml:space="preserve">1 to </t>
  </si>
  <si>
    <t>inches</t>
  </si>
  <si>
    <t>1.  Enter the length of the object in feet.                                                                                                                                       2.  Enter the scale of the chart that you are referencing.                                                                                                                      3.  The Chartability Message will indicate whether or not the object is chartable</t>
  </si>
  <si>
    <t>PERMITED</t>
  </si>
  <si>
    <t>OBS</t>
  </si>
  <si>
    <t>in DEGREES</t>
  </si>
  <si>
    <t>DL</t>
  </si>
  <si>
    <t>DLG</t>
  </si>
  <si>
    <t>MID LAT PLANE TRIG</t>
  </si>
  <si>
    <t>ft.</t>
  </si>
  <si>
    <t>radian measures for haversines</t>
  </si>
  <si>
    <t>DO NOT TOUCH  ANYTHING IN THIS BOX</t>
  </si>
  <si>
    <t>DEG.</t>
  </si>
  <si>
    <t>FT.</t>
  </si>
  <si>
    <t>DETERMINING THE HEIGHT OF AN OBJECT FROM A KNOWN DISTANCE</t>
  </si>
  <si>
    <t>DISTANCE FROM THE OBJECT</t>
  </si>
  <si>
    <t>feet</t>
  </si>
  <si>
    <t xml:space="preserve">        VERTICAL ANGLE FROM THE BASE TO THE TOP OF THE OBJECT</t>
  </si>
  <si>
    <t>degrees</t>
  </si>
  <si>
    <t xml:space="preserve">          ESTIMATED  HEIGHT OF THE OBJECT</t>
  </si>
  <si>
    <r>
      <t>Using a</t>
    </r>
    <r>
      <rPr>
        <b/>
        <sz val="10"/>
        <rFont val="Calibri"/>
        <family val="2"/>
      </rPr>
      <t xml:space="preserve"> GPS</t>
    </r>
    <r>
      <rPr>
        <sz val="10"/>
        <rFont val="Calibri"/>
        <family val="2"/>
      </rPr>
      <t xml:space="preserve">, determine your position and the position for the base of the object.  Use the </t>
    </r>
    <r>
      <rPr>
        <b/>
        <sz val="10"/>
        <rFont val="Calibri"/>
        <family val="2"/>
      </rPr>
      <t>Navigation Systems Calculator</t>
    </r>
    <r>
      <rPr>
        <sz val="10"/>
        <rFont val="Calibri"/>
        <family val="2"/>
      </rPr>
      <t xml:space="preserve"> to determine the distance in feet between these two points.  Enter the result as the </t>
    </r>
    <r>
      <rPr>
        <b/>
        <sz val="10"/>
        <rFont val="Calibri"/>
        <family val="2"/>
      </rPr>
      <t>Distance from the Object.</t>
    </r>
    <r>
      <rPr>
        <sz val="10"/>
        <rFont val="Calibri"/>
        <family val="2"/>
      </rPr>
      <t xml:space="preserve"> Use a sectant or a compass card to determine the angle from the base to the top of the object. Enter the result as the </t>
    </r>
    <r>
      <rPr>
        <b/>
        <sz val="10"/>
        <rFont val="Calibri"/>
        <family val="2"/>
      </rPr>
      <t>Vertical Angle</t>
    </r>
    <r>
      <rPr>
        <sz val="10"/>
        <rFont val="Calibri"/>
        <family val="2"/>
      </rPr>
      <t xml:space="preserve"> in degrees above. The system will estimate the </t>
    </r>
    <r>
      <rPr>
        <b/>
        <u/>
        <sz val="10"/>
        <rFont val="Calibri"/>
        <family val="2"/>
      </rPr>
      <t xml:space="preserve">height of the object </t>
    </r>
    <r>
      <rPr>
        <sz val="10"/>
        <rFont val="Calibri"/>
        <family val="2"/>
      </rPr>
      <t>in feet.</t>
    </r>
  </si>
  <si>
    <t>Courtesy of the First Northern Navigation Team</t>
  </si>
  <si>
    <t>DO NOT MAKE ANY CHANGES BELOW THIS LINE - A TABLE USED TO MAKE CALCULATIONS IS LOCATED HERE.</t>
  </si>
  <si>
    <t>ANGLE OF TANGENT TABLE</t>
  </si>
  <si>
    <t>Angle  (Deg)</t>
  </si>
  <si>
    <t>Tangent</t>
  </si>
  <si>
    <t>NAVIGATION SYSTEMS CALCULATOR</t>
  </si>
  <si>
    <t>PATON NAME   </t>
  </si>
  <si>
    <t>PATROL AREA   </t>
  </si>
  <si>
    <t>04/01 - 10/31 </t>
  </si>
  <si>
    <t>41 35 16.62 N</t>
  </si>
  <si>
    <t>70 27 25.020 W</t>
  </si>
  <si>
    <t>2021-10-10 Ray III,Homer</t>
  </si>
  <si>
    <t>2022-01-10 Wagner,Stephen</t>
  </si>
  <si>
    <t>2021-09-19 Wagner,Steve</t>
  </si>
  <si>
    <t>2021-09-07 Gasdia,Russell</t>
  </si>
  <si>
    <t>2021-07-25 Cave,Clinton</t>
  </si>
  <si>
    <t>41 39 36.30 N</t>
  </si>
  <si>
    <t>70 11 16.900 W</t>
  </si>
  <si>
    <t>41 40 11.70 N</t>
  </si>
  <si>
    <t>70 10 30.500 W</t>
  </si>
  <si>
    <t>41 40 49.70 N</t>
  </si>
  <si>
    <t>70 09 44.300 W</t>
  </si>
  <si>
    <t>41 41 16.90 N</t>
  </si>
  <si>
    <t>70 09 44.700 W</t>
  </si>
  <si>
    <t>70 10 11.600 W</t>
  </si>
  <si>
    <t>70 10 10.800 W</t>
  </si>
  <si>
    <t>2021-09-14 Wagner,Steve</t>
  </si>
  <si>
    <t>2021-05-25 Wagner,Steve</t>
  </si>
  <si>
    <t>2021-09-09 Thomas,Jeffrey</t>
  </si>
  <si>
    <t>2021-09-28 Wagner,Steve</t>
  </si>
  <si>
    <t>17045.60  </t>
  </si>
  <si>
    <t>100119244987  </t>
  </si>
  <si>
    <t>Blue Stream Shellfish East Lighted Buoy  </t>
  </si>
  <si>
    <t>41 36 30.96 N</t>
  </si>
  <si>
    <t>70 48 16.920 W</t>
  </si>
  <si>
    <t>Dale Leavitt </t>
  </si>
  <si>
    <t>17045.50  </t>
  </si>
  <si>
    <t>100119244983  </t>
  </si>
  <si>
    <t>Blue Stream Shellfish North Lighted Buoy  </t>
  </si>
  <si>
    <t>41 36 44.64 N</t>
  </si>
  <si>
    <t>70 48 25.920 W</t>
  </si>
  <si>
    <t>17045.70  </t>
  </si>
  <si>
    <t>100119244990  </t>
  </si>
  <si>
    <t>Blue Stream Shellfish South Lighted Buoy  </t>
  </si>
  <si>
    <t>41 36 25.92 N</t>
  </si>
  <si>
    <t>70 48 34.920 W</t>
  </si>
  <si>
    <t>17045.80  </t>
  </si>
  <si>
    <t>100119244994  </t>
  </si>
  <si>
    <t>Blue Stream Shellfish West Lighted Buoy  </t>
  </si>
  <si>
    <t>41 36 39.24 N</t>
  </si>
  <si>
    <t>70 48 43.920 W</t>
  </si>
  <si>
    <t>2021-08-21 Wagner,Steve</t>
  </si>
  <si>
    <t>41 38 01.80 N</t>
  </si>
  <si>
    <t>70 21 30.230 W</t>
  </si>
  <si>
    <t>41 37 43.79 N</t>
  </si>
  <si>
    <t>70 21 57.450 W</t>
  </si>
  <si>
    <t>2021-08-22 Wagner,Steve</t>
  </si>
  <si>
    <t>2021-07-06 Thomas,Jeffrey</t>
  </si>
  <si>
    <t>2021-08-31 Thomas,Jeffrey</t>
  </si>
  <si>
    <t>41 25 29.06 N</t>
  </si>
  <si>
    <t>70 55 31.940 W</t>
  </si>
  <si>
    <t>41 25 33.25 N</t>
  </si>
  <si>
    <t>70 55 22.450 W</t>
  </si>
  <si>
    <t>41 35 22.62 N</t>
  </si>
  <si>
    <t>70 27 45.300 W</t>
  </si>
  <si>
    <t>41 37 19.60 N</t>
  </si>
  <si>
    <t>70 21 38.960 W</t>
  </si>
  <si>
    <t>2021-07-20 Wagner,Steve</t>
  </si>
  <si>
    <t>41 18 24.20 N</t>
  </si>
  <si>
    <t>70 11 42.600 W</t>
  </si>
  <si>
    <t>2021-10-16 Wagner,Stephen</t>
  </si>
  <si>
    <t>41 18 34.10 N</t>
  </si>
  <si>
    <t>70 12 03.600 W</t>
  </si>
  <si>
    <t>41 18 24.30 N</t>
  </si>
  <si>
    <t>70 12 12.500 W</t>
  </si>
  <si>
    <t>41 18 06.70 N</t>
  </si>
  <si>
    <t>70 12 10.600 W</t>
  </si>
  <si>
    <t>41 17 57.50 N</t>
  </si>
  <si>
    <t>70 12 12.300 W</t>
  </si>
  <si>
    <t>41 18 18.30 N</t>
  </si>
  <si>
    <t>70 11 30.200 W</t>
  </si>
  <si>
    <t>41 18 30.50 N</t>
  </si>
  <si>
    <t>2021-05-29 Spang,Robert</t>
  </si>
  <si>
    <t>41 32 51.20 N</t>
  </si>
  <si>
    <t>70 34 55.600 W</t>
  </si>
  <si>
    <t>70 34 58.700 W</t>
  </si>
  <si>
    <t>41 33 51.54 N</t>
  </si>
  <si>
    <t>70 30 24.360 W</t>
  </si>
  <si>
    <t>41 33 38.76 N</t>
  </si>
  <si>
    <t>70 30 44.040 W</t>
  </si>
  <si>
    <t>41 34 11.40 N</t>
  </si>
  <si>
    <t>70 30 26.900 W</t>
  </si>
  <si>
    <t>2021-07-30 Spang,Robert</t>
  </si>
  <si>
    <t>16604.30  </t>
  </si>
  <si>
    <t>Hen Cove Channel Buoy 4   </t>
  </si>
  <si>
    <t>70 37 20.400 W</t>
  </si>
  <si>
    <t>41 41 09.10 N</t>
  </si>
  <si>
    <t>2021-08-22 Cave,Clinton</t>
  </si>
  <si>
    <t>41 38 20.80 N</t>
  </si>
  <si>
    <t>70 16 18.400 W</t>
  </si>
  <si>
    <t>2021-09-22 Wagner,Steve</t>
  </si>
  <si>
    <t>Little Bay Channel Buoy 1   </t>
  </si>
  <si>
    <t>41 42 10.80 N</t>
  </si>
  <si>
    <t>Little Bay Channel Buoy 2   </t>
  </si>
  <si>
    <t>41 42 08.58 N</t>
  </si>
  <si>
    <t>70 37 15.540 W</t>
  </si>
  <si>
    <t>16672.00  </t>
  </si>
  <si>
    <t>100119231226  </t>
  </si>
  <si>
    <t>Little Bay Channel Buoy 3  </t>
  </si>
  <si>
    <t>16673.00  </t>
  </si>
  <si>
    <t>100119231228  </t>
  </si>
  <si>
    <t>Little Bay Channel Buoy 4  </t>
  </si>
  <si>
    <t>70 37 11.760 W</t>
  </si>
  <si>
    <t>70 30 48.540 W</t>
  </si>
  <si>
    <t>41 33 29.94 N</t>
  </si>
  <si>
    <t>70 31 08.700 W</t>
  </si>
  <si>
    <t>41 33 30.42 N</t>
  </si>
  <si>
    <t>70 31 05.100 W</t>
  </si>
  <si>
    <t>41 33 29.64 N</t>
  </si>
  <si>
    <t>70 31 05.400 W</t>
  </si>
  <si>
    <t>70 31 00.780 W</t>
  </si>
  <si>
    <t>41 33 28.92 N</t>
  </si>
  <si>
    <t>70 31 09.900 W</t>
  </si>
  <si>
    <t>41 33 39.12 N</t>
  </si>
  <si>
    <t>70 30 52.720 W</t>
  </si>
  <si>
    <t>41 33 43.38 N</t>
  </si>
  <si>
    <t>70 30 48.960 W</t>
  </si>
  <si>
    <t>41 16 54.90 N</t>
  </si>
  <si>
    <t>41 16 37.40 N</t>
  </si>
  <si>
    <t>70 11 59.300 W</t>
  </si>
  <si>
    <t>100119231238  </t>
  </si>
  <si>
    <t>Martino's Seafood Aquaculture West Buoy A  </t>
  </si>
  <si>
    <t>41 27 42.02 N</t>
  </si>
  <si>
    <t>70 35 09.413 W</t>
  </si>
  <si>
    <t>013-11-09</t>
  </si>
  <si>
    <t>100119231240  </t>
  </si>
  <si>
    <t>Martino's Seafood Aquaculture West Buoy B  </t>
  </si>
  <si>
    <t>70 35 14.010 W</t>
  </si>
  <si>
    <t>100119231242  </t>
  </si>
  <si>
    <t>Martino's Seafood Aquaculture West Buoy C  </t>
  </si>
  <si>
    <t>41 27 40.15 N</t>
  </si>
  <si>
    <t>70 35 14.150 W</t>
  </si>
  <si>
    <t>100119231245  </t>
  </si>
  <si>
    <t>Martino's Seafood Aquaculture West Buoy D  </t>
  </si>
  <si>
    <t>41 27 39.25 N</t>
  </si>
  <si>
    <t>70 35 09.567 W</t>
  </si>
  <si>
    <t>41 35 41.16 N</t>
  </si>
  <si>
    <t>70 27 49.020 W</t>
  </si>
  <si>
    <t>41 32 59.00 N</t>
  </si>
  <si>
    <t>70 32 57.500 W</t>
  </si>
  <si>
    <t>2021-07-18 Thomas,Jeffrey</t>
  </si>
  <si>
    <t>41 35 11.64 N</t>
  </si>
  <si>
    <t>70 28 23.160 W</t>
  </si>
  <si>
    <t>100119230484  </t>
  </si>
  <si>
    <t>Ockway Bay No Wake Buoy A  </t>
  </si>
  <si>
    <t>41 35 22.98 N</t>
  </si>
  <si>
    <t>70 28 17.580 W</t>
  </si>
  <si>
    <t>41 39 49.80 N</t>
  </si>
  <si>
    <t>2021-07-20 Sokasits,Michael</t>
  </si>
  <si>
    <t>41 35 11.46 N</t>
  </si>
  <si>
    <t>70 26 45.540 W</t>
  </si>
  <si>
    <t>41 35 14.22 N</t>
  </si>
  <si>
    <t>70 27 14.520 W</t>
  </si>
  <si>
    <t>41 35 19.62 N</t>
  </si>
  <si>
    <t>70 26 57.420 W</t>
  </si>
  <si>
    <t>70 26 57.600 W</t>
  </si>
  <si>
    <t>70 27 19.200 W</t>
  </si>
  <si>
    <t>41 35 42.30 N</t>
  </si>
  <si>
    <t>70 27 47.520 W</t>
  </si>
  <si>
    <t>41 35 28.26 N</t>
  </si>
  <si>
    <t>70 27 43.980 W</t>
  </si>
  <si>
    <t>70 27 37.500 W</t>
  </si>
  <si>
    <t>41 35 09.30 N</t>
  </si>
  <si>
    <t>70 27 31.440 W</t>
  </si>
  <si>
    <t>70 27 27.180 W</t>
  </si>
  <si>
    <t>41 35 04.92 N</t>
  </si>
  <si>
    <t>70 27 17.100 W</t>
  </si>
  <si>
    <t>70 27 10.680 W</t>
  </si>
  <si>
    <t>41 35 06.36 N</t>
  </si>
  <si>
    <t>70 27 14.340 W</t>
  </si>
  <si>
    <t>41 34 57.84 N</t>
  </si>
  <si>
    <t>70 27 23.340 W</t>
  </si>
  <si>
    <t>41 35 12.18 N</t>
  </si>
  <si>
    <t>70 27 11.940 W</t>
  </si>
  <si>
    <t>41 35 06.24 N</t>
  </si>
  <si>
    <t>41 34 57.78 N</t>
  </si>
  <si>
    <t>70 27 24.120 W</t>
  </si>
  <si>
    <t>2021-07-03 Wagner,Steve</t>
  </si>
  <si>
    <t>41 36 12.12 N</t>
  </si>
  <si>
    <t>70 27 44.400 W</t>
  </si>
  <si>
    <t>41 33 39.72 N</t>
  </si>
  <si>
    <t>70 28 11.340 W</t>
  </si>
  <si>
    <t>2021-08-08 Sokasits,Michael</t>
  </si>
  <si>
    <t>41 47 54.00 N</t>
  </si>
  <si>
    <t>69 58 36.700 W</t>
  </si>
  <si>
    <t>41 48 44.10 N</t>
  </si>
  <si>
    <t>69 57 12.900 W</t>
  </si>
  <si>
    <t>100119248943  </t>
  </si>
  <si>
    <t>Town of Mashpee Aquaculture Area (4)  </t>
  </si>
  <si>
    <t>41 35 15.80 N</t>
  </si>
  <si>
    <t>Waquoit Bay Lighted Buoy 1   </t>
  </si>
  <si>
    <t>41 36 36.40 N</t>
  </si>
  <si>
    <t>70 24 05.100 W</t>
  </si>
  <si>
    <t>41 36 14.17 N</t>
  </si>
  <si>
    <t>72 50 37.960 W</t>
  </si>
  <si>
    <t>41 36 11.10 N</t>
  </si>
  <si>
    <t>70 50 39.270 W</t>
  </si>
  <si>
    <t>41 36 11.48 N</t>
  </si>
  <si>
    <t>70 50 40.030 W</t>
  </si>
  <si>
    <t>41 36 09.86 N</t>
  </si>
  <si>
    <t>41 36 09.81 N</t>
  </si>
  <si>
    <t>70 50 39.600 W</t>
  </si>
  <si>
    <t>41 36 14.91 N</t>
  </si>
  <si>
    <t>70 50 35.430 W</t>
  </si>
  <si>
    <t>David Walsh </t>
  </si>
  <si>
    <t>Approved  </t>
  </si>
  <si>
    <t>ANT team</t>
  </si>
  <si>
    <t>There are some special features to these sheets if you are going to use them for any kind of off line record keeping.</t>
  </si>
  <si>
    <t>A few reminders EPE (estimated position) is NOT HDOP (Horizontal dilution of percision). EPE is in feet, HDOP is usually a number 0.1-20. "D.Off " = Distance off of the GPS antennae to the Paton, it helps in determing if the aid is really off.</t>
  </si>
  <si>
    <t>7054s forms</t>
  </si>
  <si>
    <t>The 7054 should be submitted within 7 days of the observed date.</t>
  </si>
  <si>
    <t>The "Type" column is the type of aid Floating (Fl) or Fixed (Fx), Lighted (L) or Unlighted (U). So a Floating Unlighted aid would show as Fl,U.</t>
  </si>
  <si>
    <t>The "Class" column is the class of aid. Mostly 2 &amp; 3</t>
  </si>
  <si>
    <t xml:space="preserve">The Verify column can control coloration; "Yes", meaning it needs verification, will leave the entire row for that aid clear,    </t>
  </si>
  <si>
    <t>"No" will produce a light grey shading. These are to aid the verifiers in the field also.</t>
  </si>
  <si>
    <t xml:space="preserve"> "V", for verified will turn the row green,</t>
  </si>
  <si>
    <t>"M" for  missing / maintenance will turn the row yellow, in some cases "missing" aids have been discontinued by the owner.</t>
  </si>
  <si>
    <t>There is a "Calculator page to figure distance off if needed.</t>
  </si>
  <si>
    <t>The pages following are field sheets based on "patrol area" (the alpha numeric code).</t>
  </si>
  <si>
    <t>If the AID is watching properly you do not have to put in the Observed Position. Also you do not need to say how far it was from the Permitted position. These only occure if it is off station</t>
  </si>
  <si>
    <t>"D" for discrepant will turn the row red up to the notes column.</t>
  </si>
  <si>
    <t>All sheets are shown. The first is raw data from the HM program, the Mod data page is that rawdata modified to go to the Patrol Area pages.</t>
  </si>
  <si>
    <r>
      <t>All patons that need to be done have  a "yes" in the "</t>
    </r>
    <r>
      <rPr>
        <b/>
        <sz val="12"/>
        <color rgb="FF000000"/>
        <rFont val="Calibri"/>
        <family val="2"/>
      </rPr>
      <t>Verify</t>
    </r>
    <r>
      <rPr>
        <sz val="12"/>
        <color rgb="FF000000"/>
        <rFont val="Calibri"/>
        <family val="2"/>
      </rPr>
      <t>" column.</t>
    </r>
  </si>
  <si>
    <t xml:space="preserve"> Time is very usefull to calculate Height of Tide (HOT) after the patrol. Date is date observed on the 7054 form. The Reported Date needs to be filled in this date on the day they file the 7054. Both need to follow the MM/DD/YYYY format.</t>
  </si>
  <si>
    <t>If the PATON is Off Station the range and bearing should be recorded. If the aid is marking a better channel this needs to be noted in the remarks box in CAPITAL LETTERS, "MARKS BETTER WATER" OR "MARKS CURRENT CHANNEL".</t>
  </si>
  <si>
    <t>NM</t>
  </si>
  <si>
    <t>Feet</t>
  </si>
  <si>
    <t>100119265213  </t>
  </si>
  <si>
    <t>Beverly Yacht Club Race Mark C  </t>
  </si>
  <si>
    <t>70 44 31.260 W</t>
  </si>
  <si>
    <t>WATERFRONT DIRECTOR </t>
  </si>
  <si>
    <t>100119265208  </t>
  </si>
  <si>
    <t>Beverly Yacht Club Race Mark L  </t>
  </si>
  <si>
    <t>70 43 00.001 W</t>
  </si>
  <si>
    <t>100119265222  </t>
  </si>
  <si>
    <t>Bully Rock Hazard Buoy  </t>
  </si>
  <si>
    <t>70 43 20.000 W</t>
  </si>
  <si>
    <t>41 41 22.62 N</t>
  </si>
  <si>
    <t>41 38 00.00 N</t>
  </si>
  <si>
    <t>06/01 - 10/31 </t>
  </si>
  <si>
    <t>06/16 </t>
  </si>
  <si>
    <t>10/01 - 12/31 </t>
  </si>
  <si>
    <t>STATUS   </t>
  </si>
  <si>
    <t>INSPECTED   </t>
  </si>
  <si>
    <t>LLNR   </t>
  </si>
  <si>
    <t>AID #   </t>
  </si>
  <si>
    <t>LAT   </t>
  </si>
  <si>
    <t>LON   </t>
  </si>
  <si>
    <t>TYPE   </t>
  </si>
  <si>
    <t>CLASS   </t>
  </si>
  <si>
    <t>ANN VER   </t>
  </si>
  <si>
    <t>DIST DIV FLOT   </t>
  </si>
  <si>
    <t>OWNER   </t>
  </si>
  <si>
    <t>ACTION FREQ   </t>
  </si>
  <si>
    <t>SET/PULL   </t>
  </si>
  <si>
    <t>PATON REPORT   </t>
  </si>
  <si>
    <t>Robert Tomaino </t>
  </si>
  <si>
    <t>2022-09-12 Spang,Robert</t>
  </si>
  <si>
    <t>41 39 28.30 N</t>
  </si>
  <si>
    <t>70 05 12.600 W</t>
  </si>
  <si>
    <t>41 39 32.50 N</t>
  </si>
  <si>
    <t>70 05 14.100 W</t>
  </si>
  <si>
    <t>41 39 39.20 N</t>
  </si>
  <si>
    <t>70 05 19.500 W</t>
  </si>
  <si>
    <t>Allen Harbor Entrance Lighted Buoy 1   </t>
  </si>
  <si>
    <t>41 39 20.10 N</t>
  </si>
  <si>
    <t>70 05 04.100 W</t>
  </si>
  <si>
    <t>2022-08-12 Cave,Clinton</t>
  </si>
  <si>
    <t>2022-07-02 Ruhan,Kathlene</t>
  </si>
  <si>
    <t>2022-06-30 Cave,Clinton</t>
  </si>
  <si>
    <t>41 40 03.10 N</t>
  </si>
  <si>
    <t>70 10 50.100 W</t>
  </si>
  <si>
    <t>41 40 32.90 N</t>
  </si>
  <si>
    <t>70 10 08.600 W</t>
  </si>
  <si>
    <t>41 40 57.30 N</t>
  </si>
  <si>
    <t>70 09 45.300 W</t>
  </si>
  <si>
    <t>2022-07-24 Cave,Clinton</t>
  </si>
  <si>
    <t>41 41 17.20 N</t>
  </si>
  <si>
    <t>70 09 56.400 W</t>
  </si>
  <si>
    <t>41 41 21.70 N</t>
  </si>
  <si>
    <t>70 10 00.600 W</t>
  </si>
  <si>
    <t>41 41 24.80 N</t>
  </si>
  <si>
    <t>70 10 05.500 W</t>
  </si>
  <si>
    <t>41 41 39.30 N</t>
  </si>
  <si>
    <t>41 41 48.20 N</t>
  </si>
  <si>
    <t>70 10 13.100 W</t>
  </si>
  <si>
    <t>41 41 52.50 N</t>
  </si>
  <si>
    <t>70 10 21.600 W</t>
  </si>
  <si>
    <t>41 42 01.10 N</t>
  </si>
  <si>
    <t>70 10 28.500 W</t>
  </si>
  <si>
    <t>41 42 02.90 N</t>
  </si>
  <si>
    <t>2022-08-18 Cave,Clinton</t>
  </si>
  <si>
    <t>2022-07-21 Wagner,Steve</t>
  </si>
  <si>
    <t>2022-08-27 Wagner,Steve</t>
  </si>
  <si>
    <t>17105.00  </t>
  </si>
  <si>
    <t>100117060194  </t>
  </si>
  <si>
    <t>2022-09-18 Wagner,Steve</t>
  </si>
  <si>
    <t>2022-08-20 Wagner,Steve</t>
  </si>
  <si>
    <t>2022-09-17 Wagner,Steve</t>
  </si>
  <si>
    <t>2022-09-03 Wagner,Steve</t>
  </si>
  <si>
    <t>Pending District/ANT  </t>
  </si>
  <si>
    <t>15990.00  </t>
  </si>
  <si>
    <t>100119274676  </t>
  </si>
  <si>
    <t>Buzzards Bay Wave Lighted Buoy  </t>
  </si>
  <si>
    <t>41 23 13.20 N</t>
  </si>
  <si>
    <t>71 01 55.200 W</t>
  </si>
  <si>
    <t>41 38 30.00 N</t>
  </si>
  <si>
    <t>41 37 58.10 N</t>
  </si>
  <si>
    <t>70 21 36.900 W</t>
  </si>
  <si>
    <t>41 37 33.40 N</t>
  </si>
  <si>
    <t>70 22 03.700 W</t>
  </si>
  <si>
    <t>41 37 39.50 N</t>
  </si>
  <si>
    <t>70 21 59.700 W</t>
  </si>
  <si>
    <t>41 37 47.70 N</t>
  </si>
  <si>
    <t>70 21 51.900 W</t>
  </si>
  <si>
    <t>2022-09-01 Wagner,Steve</t>
  </si>
  <si>
    <t>2022-08-17 Sokasits,Michael</t>
  </si>
  <si>
    <t>2022-06-27 Wagner,Steve</t>
  </si>
  <si>
    <t>41 36 08.36 N</t>
  </si>
  <si>
    <t>70 25 58.760 W</t>
  </si>
  <si>
    <t>2022-07-02 Wagner,Steve</t>
  </si>
  <si>
    <t>2022-06-28 Wagner,Steve</t>
  </si>
  <si>
    <t>41 36 33.14 N</t>
  </si>
  <si>
    <t>70 25 43.310 W</t>
  </si>
  <si>
    <t>2022-07-11 Wagner,Steve</t>
  </si>
  <si>
    <t>41 36 50.41 N</t>
  </si>
  <si>
    <t>70 25 41.950 W</t>
  </si>
  <si>
    <t>2022-09-22 Brock,Kevin</t>
  </si>
  <si>
    <t>41 37 16.80 N</t>
  </si>
  <si>
    <t>70 21 32.300 W</t>
  </si>
  <si>
    <t>70 21 38.300 W</t>
  </si>
  <si>
    <t>41 23 19.40 N</t>
  </si>
  <si>
    <t>70 29 49.100 W</t>
  </si>
  <si>
    <t>41 23 25.60 N</t>
  </si>
  <si>
    <t>70 29 56.000 W</t>
  </si>
  <si>
    <t>70 32 53.600 W</t>
  </si>
  <si>
    <t>41 33 07.40 N</t>
  </si>
  <si>
    <t>70 32 53.400 W</t>
  </si>
  <si>
    <t>16043.00  </t>
  </si>
  <si>
    <t>100119282563  </t>
  </si>
  <si>
    <t>41 30 48.24 N</t>
  </si>
  <si>
    <t>70 55 22.155 W</t>
  </si>
  <si>
    <t>David Aubrey </t>
  </si>
  <si>
    <t>2022-08-11 Ruhan,Kathlene</t>
  </si>
  <si>
    <t>2022-07-17 Wagner,Steve</t>
  </si>
  <si>
    <t>2022-06-17 Wagner,Steve</t>
  </si>
  <si>
    <t>2022-06-19 Thomas,Jeffrey</t>
  </si>
  <si>
    <t>2022-06-18 Wagner,Steve</t>
  </si>
  <si>
    <t>2022-07-25 Wagner,Steve</t>
  </si>
  <si>
    <t>100119274665  </t>
  </si>
  <si>
    <t>Half Tide Rock Hazard Buoy  </t>
  </si>
  <si>
    <t>41 42 44.90 N</t>
  </si>
  <si>
    <t>70 18 12.100 W</t>
  </si>
  <si>
    <t>2022-07-25 Sokasits,Michael</t>
  </si>
  <si>
    <t>41 39 09.60 N</t>
  </si>
  <si>
    <t>70 06 54.800 W</t>
  </si>
  <si>
    <t>2022-08-30 Wagner,Steve</t>
  </si>
  <si>
    <t>2022-09-07 Wagner,Steve</t>
  </si>
  <si>
    <t>2022-09-06 Cave,Clinton</t>
  </si>
  <si>
    <t>2022-09-04 Wagner,Steve</t>
  </si>
  <si>
    <t>41 27 57.09 N</t>
  </si>
  <si>
    <t>70 37 50.522 W</t>
  </si>
  <si>
    <t>1548.40  </t>
  </si>
  <si>
    <t>100119281963  </t>
  </si>
  <si>
    <t>Lake Tashmoo Buoy 10  </t>
  </si>
  <si>
    <t>41 27 44.93 N</t>
  </si>
  <si>
    <t>70 37 37.490 W</t>
  </si>
  <si>
    <t>Colleen Wilson </t>
  </si>
  <si>
    <t>41 28 04.60 N</t>
  </si>
  <si>
    <t>70 37 58.712 W</t>
  </si>
  <si>
    <t>41 27 56.73 N</t>
  </si>
  <si>
    <t>70 37 52.207 W</t>
  </si>
  <si>
    <t>41 27 53.19 N</t>
  </si>
  <si>
    <t>70 37 46.179 W</t>
  </si>
  <si>
    <t>41 27 51.10 N</t>
  </si>
  <si>
    <t>70 37 42.300 W</t>
  </si>
  <si>
    <t>15548.10  </t>
  </si>
  <si>
    <t>100119281949  </t>
  </si>
  <si>
    <t>Lake Tashmoo Buoy 7  </t>
  </si>
  <si>
    <t>41 27 47.87 N</t>
  </si>
  <si>
    <t>70 37 38.830 W</t>
  </si>
  <si>
    <t>15548.20  </t>
  </si>
  <si>
    <t>100119281956  </t>
  </si>
  <si>
    <t>Lake Tashmoo Buoy 8  </t>
  </si>
  <si>
    <t>41 27 46.35 N</t>
  </si>
  <si>
    <t>70 37 38.480 W</t>
  </si>
  <si>
    <t>15548.30  </t>
  </si>
  <si>
    <t>100119281961  </t>
  </si>
  <si>
    <t>Lake Tashmoo Buoy 9  </t>
  </si>
  <si>
    <t>41 27 46.85 N</t>
  </si>
  <si>
    <t>70 37 37.420 W</t>
  </si>
  <si>
    <t>2022-07-15 Sokasits,Michael</t>
  </si>
  <si>
    <t>2022-06-21 Gasdia,Russell</t>
  </si>
  <si>
    <t>41 42 39.30 N</t>
  </si>
  <si>
    <t>41 42 36.10 N</t>
  </si>
  <si>
    <t>41 42 34.70 N</t>
  </si>
  <si>
    <t>41 42 34.40 N</t>
  </si>
  <si>
    <t>70 18 04.800 W</t>
  </si>
  <si>
    <t>41 42 32.10 N</t>
  </si>
  <si>
    <t>70 18 05.000 W</t>
  </si>
  <si>
    <t>41 42 31.90 N</t>
  </si>
  <si>
    <t>70 18 03.600 W</t>
  </si>
  <si>
    <t>41 42 30.10 N</t>
  </si>
  <si>
    <t>70 18 03.900 W</t>
  </si>
  <si>
    <t>70 18 02.800 W</t>
  </si>
  <si>
    <t>41 42 43.30 N</t>
  </si>
  <si>
    <t>70 17 59.700 W</t>
  </si>
  <si>
    <t>41 42 29.20 N</t>
  </si>
  <si>
    <t>70 18 02.300 W</t>
  </si>
  <si>
    <t>41 42 40.60 N</t>
  </si>
  <si>
    <t>70 18 01.700 W</t>
  </si>
  <si>
    <t>2022-07-12 Wagner,Steve</t>
  </si>
  <si>
    <t>2022-07-18 Wagner,Steve</t>
  </si>
  <si>
    <t>41 38 20.30 N</t>
  </si>
  <si>
    <t>70 24 19.500 W</t>
  </si>
  <si>
    <t>41 38 22.40 N</t>
  </si>
  <si>
    <t>70 24 17.600 W</t>
  </si>
  <si>
    <t>100119292992  </t>
  </si>
  <si>
    <t>Martino's Seafood Aquaculture Buoy NE  </t>
  </si>
  <si>
    <t>41 26 23.90 N</t>
  </si>
  <si>
    <t>70 35 56.000 W</t>
  </si>
  <si>
    <t>Greg Martino </t>
  </si>
  <si>
    <t>100119292985  </t>
  </si>
  <si>
    <t>Martino's Seafood Aquaculture Buoy NW  </t>
  </si>
  <si>
    <t>70 35 58.700 W</t>
  </si>
  <si>
    <t>100119292994  </t>
  </si>
  <si>
    <t>Martino's Seafood Aquaculture Buoy SE  </t>
  </si>
  <si>
    <t>41 26 21.80 N</t>
  </si>
  <si>
    <t>100119292990  </t>
  </si>
  <si>
    <t>Martino's Seafood Aquaculture Buoy SW  </t>
  </si>
  <si>
    <t>41 27 42.52 N</t>
  </si>
  <si>
    <t>41 39 11.30 N</t>
  </si>
  <si>
    <t>70 48 27.500 W</t>
  </si>
  <si>
    <t>Menemsha Creek Daybeacon 7   </t>
  </si>
  <si>
    <t>Ryan Rossi </t>
  </si>
  <si>
    <t>Menemsha Creek Daybeacon 8   </t>
  </si>
  <si>
    <t>2022-08-14 Spang,Robert</t>
  </si>
  <si>
    <t>2022-09-20 Ray III,Homer</t>
  </si>
  <si>
    <t>2022-07-07 Wagner,Steve</t>
  </si>
  <si>
    <t>Donald German </t>
  </si>
  <si>
    <t>2022-07-28 Sokasits,Michael</t>
  </si>
  <si>
    <t>41 42 45.50 N</t>
  </si>
  <si>
    <t>70 18 12.200 W</t>
  </si>
  <si>
    <t>70 18 17.900 W</t>
  </si>
  <si>
    <t>41 42 44.20 N</t>
  </si>
  <si>
    <t>70 18 28.700 W</t>
  </si>
  <si>
    <t>41 42 41.80 N</t>
  </si>
  <si>
    <t>70 18 43.300 W</t>
  </si>
  <si>
    <t>41 42 41.10 N</t>
  </si>
  <si>
    <t>70 19 01.400 W</t>
  </si>
  <si>
    <t>41 36 44.90 N</t>
  </si>
  <si>
    <t>70 24 39.100 W</t>
  </si>
  <si>
    <t>2022-06-29 Wagner,Steve</t>
  </si>
  <si>
    <t>41 36 28.80 N</t>
  </si>
  <si>
    <t>70 24 07.100 W</t>
  </si>
  <si>
    <t>Seapuit River Buoy 4   </t>
  </si>
  <si>
    <t>41 36 37.70 N</t>
  </si>
  <si>
    <t>70 25 16.300 W</t>
  </si>
  <si>
    <t>41 36 31.80 N</t>
  </si>
  <si>
    <t>70 25 04.800 W</t>
  </si>
  <si>
    <t>2022-09-06 Sokasits,Michael</t>
  </si>
  <si>
    <t>41 38 06.65 N</t>
  </si>
  <si>
    <t>70 44 33.180 W</t>
  </si>
  <si>
    <t>41 39 15.48 N</t>
  </si>
  <si>
    <t>70 45 00.600 W</t>
  </si>
  <si>
    <t>41 41 07.38 N</t>
  </si>
  <si>
    <t>70 44 43.980 W</t>
  </si>
  <si>
    <t>41 39 54.96 N</t>
  </si>
  <si>
    <t>70 43 01.560 W</t>
  </si>
  <si>
    <t>41 40 48.72 N</t>
  </si>
  <si>
    <t>70 43 53.640 W</t>
  </si>
  <si>
    <t>Yarmoth Harbormaster </t>
  </si>
  <si>
    <t>16917.00  </t>
  </si>
  <si>
    <t>100119300876  </t>
  </si>
  <si>
    <t>South Terminal Hurricane Barrier Front Range  </t>
  </si>
  <si>
    <t>41 37 13.42 N</t>
  </si>
  <si>
    <t>70 54 46.650 W</t>
  </si>
  <si>
    <t>John Hitt </t>
  </si>
  <si>
    <t>16918.00  </t>
  </si>
  <si>
    <t>100119300880  </t>
  </si>
  <si>
    <t>South Terminal Hurricane Barrier Rear Range  </t>
  </si>
  <si>
    <t>41 37 07.21 N</t>
  </si>
  <si>
    <t>70 54 45.250 W</t>
  </si>
  <si>
    <t>2023-08-14 Spang,Robert</t>
  </si>
  <si>
    <t>41 37 06.70 N</t>
  </si>
  <si>
    <t>70 23 58.300 W</t>
  </si>
  <si>
    <t>41 43 53.50 N</t>
  </si>
  <si>
    <t>70 44 16.000 W</t>
  </si>
  <si>
    <t>Fl U</t>
  </si>
  <si>
    <t>Fx U</t>
  </si>
  <si>
    <t>#   </t>
  </si>
  <si>
    <t>ANT-WH</t>
  </si>
  <si>
    <t>The ANT info page is advice on management of aids on the Patrol Area Pages.</t>
  </si>
  <si>
    <t>The Patons to Verify page is a copy of the harbormasterlist</t>
  </si>
  <si>
    <t>70 40 15.860 W</t>
  </si>
  <si>
    <t>41 31 22.17 N</t>
  </si>
  <si>
    <t>70 40 17.308 W</t>
  </si>
  <si>
    <t>15740.30  </t>
  </si>
  <si>
    <t>100119306536  </t>
  </si>
  <si>
    <t>Great Harbor Ferry Slip 2 Light 1  </t>
  </si>
  <si>
    <t>41 31 21.54 N</t>
  </si>
  <si>
    <t>70 40 17.229 W</t>
  </si>
  <si>
    <t>15740.40  </t>
  </si>
  <si>
    <t>100119306541  </t>
  </si>
  <si>
    <t>Great Harbor Ferry Slip 2 Light 2  </t>
  </si>
  <si>
    <t>41 31 20.58 N</t>
  </si>
  <si>
    <t>70 40 17.139 W</t>
  </si>
  <si>
    <t>Great Harbor Ferry Slip 3 Light 1   </t>
  </si>
  <si>
    <t>41 31 20.03 N</t>
  </si>
  <si>
    <t>70 40 16.724 W</t>
  </si>
  <si>
    <t>Great Harbor Ferry Slip 3 Light 2   </t>
  </si>
  <si>
    <t>41 31 19.22 N</t>
  </si>
  <si>
    <t>70 40 15.484 W</t>
  </si>
  <si>
    <t>14465.00  </t>
  </si>
  <si>
    <t>100119312130  </t>
  </si>
  <si>
    <t>Parkers River Buoy 7  </t>
  </si>
  <si>
    <t>41 38 14.90 N</t>
  </si>
  <si>
    <t>70 13 18.650 W</t>
  </si>
  <si>
    <t>David Condon </t>
  </si>
  <si>
    <t>013-06-05</t>
  </si>
  <si>
    <t>15615.00  </t>
  </si>
  <si>
    <t>Class 1 PATONs have to be done annually by the USCG ANT</t>
  </si>
  <si>
    <t>600.01  </t>
  </si>
  <si>
    <t>Vineyard Wind 1 WTG AU39  </t>
  </si>
  <si>
    <t>70 26 20.148 W</t>
  </si>
  <si>
    <t>Ashley Moore </t>
  </si>
  <si>
    <t>600.00  </t>
  </si>
  <si>
    <t>Vineyard Wind 1 WTG AT40  </t>
  </si>
  <si>
    <t>70 25 02.155 W</t>
  </si>
  <si>
    <t>600.06  </t>
  </si>
  <si>
    <t>600.05  </t>
  </si>
  <si>
    <t>Vineyard Wind 1 WTG AW38  </t>
  </si>
  <si>
    <t>70 27 36.742 W</t>
  </si>
  <si>
    <t>600.03  </t>
  </si>
  <si>
    <t>Vineyard Wind 1 WTG AV39  </t>
  </si>
  <si>
    <t>70 26 18.843 W</t>
  </si>
  <si>
    <t>600.08  </t>
  </si>
  <si>
    <t>Vineyard Wind 1 WTG AV38  </t>
  </si>
  <si>
    <t>70 27 38.048 W</t>
  </si>
  <si>
    <t>600.24  </t>
  </si>
  <si>
    <t>Vineyard Wind 1 WTG AU40  </t>
  </si>
  <si>
    <t>600.09  </t>
  </si>
  <si>
    <t>Vineyard Wind 1 WTG AU38  </t>
  </si>
  <si>
    <t>70 27 39.390 W</t>
  </si>
  <si>
    <t>600.15  </t>
  </si>
  <si>
    <t>Vineyard Wind 1 WTG AT41  </t>
  </si>
  <si>
    <t>70 23 42.879 W</t>
  </si>
  <si>
    <t>600.10  </t>
  </si>
  <si>
    <t>Vineyard Wind 1 WTG AT39  </t>
  </si>
  <si>
    <t>70 26 21.443 W</t>
  </si>
  <si>
    <t>600.19  </t>
  </si>
  <si>
    <t>Vineyard Wind 1 WTG AS42  </t>
  </si>
  <si>
    <t>70 22 24.873 W</t>
  </si>
  <si>
    <t>600.13  </t>
  </si>
  <si>
    <t>Vineyard Wind 1 WTG AS41  </t>
  </si>
  <si>
    <t>70 23 44.172 W</t>
  </si>
  <si>
    <t>600.17  </t>
  </si>
  <si>
    <t>Vineyard Wind 1 WTG AS40  </t>
  </si>
  <si>
    <t>70 25 03.449 W</t>
  </si>
  <si>
    <t>600.11  </t>
  </si>
  <si>
    <t>Vineyard Wind 1 WTG AS39  </t>
  </si>
  <si>
    <t>70 26 22.770 W</t>
  </si>
  <si>
    <t>600.29  </t>
  </si>
  <si>
    <t>Vineyard Wind 1 WTG AR42  </t>
  </si>
  <si>
    <t>600.23  </t>
  </si>
  <si>
    <t>Vineyard Wind 1 WTG AR41  </t>
  </si>
  <si>
    <t>70 23 45.417 W</t>
  </si>
  <si>
    <t>600.22  </t>
  </si>
  <si>
    <t>Vineyard Wind 1 WTG AR40  </t>
  </si>
  <si>
    <t>70 25 04.755 W</t>
  </si>
  <si>
    <t>600.04  </t>
  </si>
  <si>
    <t>Vineyard Wind 1 WTG AR39  </t>
  </si>
  <si>
    <t>70 26 24.080 W</t>
  </si>
  <si>
    <t>600.18  </t>
  </si>
  <si>
    <t>Vineyard Wind 1 WTG AR38  </t>
  </si>
  <si>
    <t>70 27 43.370 W</t>
  </si>
  <si>
    <t>600.25  </t>
  </si>
  <si>
    <t>Vineyard Wind 1 WTG AQ42  </t>
  </si>
  <si>
    <t>600.27  </t>
  </si>
  <si>
    <t>Vineyard Wind 1 WTG AQ41  </t>
  </si>
  <si>
    <t>600.28  </t>
  </si>
  <si>
    <t>Vineyard Wind 1 WTG AQ40  </t>
  </si>
  <si>
    <t>600.16  </t>
  </si>
  <si>
    <t>Vineyard Wind 1 WTG AQ39  </t>
  </si>
  <si>
    <t>70 26 25.359 W</t>
  </si>
  <si>
    <t>600.07  </t>
  </si>
  <si>
    <t>70 27 44.683 W</t>
  </si>
  <si>
    <t>600.14  </t>
  </si>
  <si>
    <t>Vineyard Wind 1 WTG AQ36  </t>
  </si>
  <si>
    <t>70 30 23.364 W</t>
  </si>
  <si>
    <t>600.30  </t>
  </si>
  <si>
    <t>Vineyard Wind 1 WTG AP40  </t>
  </si>
  <si>
    <t>600.20  </t>
  </si>
  <si>
    <t>Vineyard Wind 1 WTG AP39  </t>
  </si>
  <si>
    <t>70 26 26.675 W</t>
  </si>
  <si>
    <t>600.02  </t>
  </si>
  <si>
    <t>Vineyard Wind 1 WTG AP38  </t>
  </si>
  <si>
    <t>70 27 46.026 W</t>
  </si>
  <si>
    <t>600.21  </t>
  </si>
  <si>
    <t>Vineyard Wind 1 WTG AN38  </t>
  </si>
  <si>
    <t>70 27 47.356 W</t>
  </si>
  <si>
    <t>600.12  </t>
  </si>
  <si>
    <t>Vineyard Wind 1 WTG AN37  </t>
  </si>
  <si>
    <t>70 29 06.716 W</t>
  </si>
  <si>
    <t>600.26  </t>
  </si>
  <si>
    <t>Vineyard Wind 1 WTG AM38  </t>
  </si>
  <si>
    <t>Pending District  </t>
  </si>
  <si>
    <t>Vineyard Wind 1 WTG AL38  </t>
  </si>
  <si>
    <t>Vineyard Wind 1 WTG AV37  </t>
  </si>
  <si>
    <t>Vineyard Wind 1 WTG AU37  </t>
  </si>
  <si>
    <t>Vineyard Wind 1 WTG AU36  </t>
  </si>
  <si>
    <t>Vineyard Wind 1 WTG AT38  </t>
  </si>
  <si>
    <t>70 27 40.691 W</t>
  </si>
  <si>
    <t>Vineyard Wind 1 WTG AT37  </t>
  </si>
  <si>
    <t>Vineyard Wind 1 WTG AT36  </t>
  </si>
  <si>
    <t>70 30 19.234 W</t>
  </si>
  <si>
    <t>Vineyard Wind 1 WTG AT35  </t>
  </si>
  <si>
    <t>Vineyard Wind 1 WTG AT34  </t>
  </si>
  <si>
    <t>Vineyard Wind 1 WTG AT33  </t>
  </si>
  <si>
    <t>70 34 17.047 W</t>
  </si>
  <si>
    <t>Vineyard Wind 1 WTG AS38  </t>
  </si>
  <si>
    <t>70 27 42.015 W</t>
  </si>
  <si>
    <t>Vineyard Wind 1 WTG AS37  </t>
  </si>
  <si>
    <t>Vineyard Wind 1 WTG AS36  </t>
  </si>
  <si>
    <t>70 30 20.603 W</t>
  </si>
  <si>
    <t>Vineyard Wind 1 WTG AS35  </t>
  </si>
  <si>
    <t>Vineyard Wind 1 WTG AS34  </t>
  </si>
  <si>
    <t>70 32 59.183 W</t>
  </si>
  <si>
    <t>Vineyard Wind 1 WTG AS33  </t>
  </si>
  <si>
    <t>70 34 18.473 W</t>
  </si>
  <si>
    <t>Vineyard Wind 1 WTG AS32  </t>
  </si>
  <si>
    <t>70 35 37.759 W</t>
  </si>
  <si>
    <t>Vineyard Wind 1 WTG AR37  </t>
  </si>
  <si>
    <t>70 29 02.659 W</t>
  </si>
  <si>
    <t>Vineyard Wind 1 WTG AR36  </t>
  </si>
  <si>
    <t>70 30 21.970 W</t>
  </si>
  <si>
    <t>Vineyard Wind 1 WTG AR35  </t>
  </si>
  <si>
    <t>70 31 41.282 W</t>
  </si>
  <si>
    <t>Vineyard Wind 1 WTG AR34  </t>
  </si>
  <si>
    <t>70 33 00.594 W</t>
  </si>
  <si>
    <t>Vineyard Wind 1 WTG AR33  </t>
  </si>
  <si>
    <t>70 34 19.901 W</t>
  </si>
  <si>
    <t>Vineyard Wind 1 WTG AQ37  </t>
  </si>
  <si>
    <t>70 29 04.009 W</t>
  </si>
  <si>
    <t>Vineyard Wind 1 WTG AQ35  </t>
  </si>
  <si>
    <t>70 31 42.672 W</t>
  </si>
  <si>
    <t>Vineyard Wind 1 WTG AQ34  </t>
  </si>
  <si>
    <t>Vineyard Wind 1 WTG AP41  </t>
  </si>
  <si>
    <t>Vineyard Wind 1 WTG AP37  </t>
  </si>
  <si>
    <t>70 29 05.363 W</t>
  </si>
  <si>
    <t>Vineyard Wind 1 WTG AP36  </t>
  </si>
  <si>
    <t>Vineyard Wind 1 WTG AP35  </t>
  </si>
  <si>
    <t>Vineyard Wind 1 WTG AN39  </t>
  </si>
  <si>
    <t>Vineyard Wind 1 WTG AN36  </t>
  </si>
  <si>
    <t>Vineyard Wind 1 WTG AM39  </t>
  </si>
  <si>
    <t>601.00  </t>
  </si>
  <si>
    <t>100119322684  </t>
  </si>
  <si>
    <t>71 10 04.620 W</t>
  </si>
  <si>
    <t>Anna Gates </t>
  </si>
  <si>
    <t>601.10  </t>
  </si>
  <si>
    <t>100119328702  </t>
  </si>
  <si>
    <t>South Fork WTG AM05  </t>
  </si>
  <si>
    <t>71 11 23.401 W</t>
  </si>
  <si>
    <t>601.07  </t>
  </si>
  <si>
    <t>100119327915  </t>
  </si>
  <si>
    <t>South Fork WTG AM06  </t>
  </si>
  <si>
    <t>71 10 09.129 W</t>
  </si>
  <si>
    <t>601.01  </t>
  </si>
  <si>
    <t>100119325429  </t>
  </si>
  <si>
    <t>South Fork WTG AM07  </t>
  </si>
  <si>
    <t>71 08 49.913 W</t>
  </si>
  <si>
    <t>601.11  </t>
  </si>
  <si>
    <t>100119328705  </t>
  </si>
  <si>
    <t>South Fork WTG AM08  </t>
  </si>
  <si>
    <t>71 07 30.140 W</t>
  </si>
  <si>
    <t>601.12  </t>
  </si>
  <si>
    <t>100119328708  </t>
  </si>
  <si>
    <t>South Fork WTG AN05  </t>
  </si>
  <si>
    <t>71 11 25.986 W</t>
  </si>
  <si>
    <t>601.03  </t>
  </si>
  <si>
    <t>100119325435  </t>
  </si>
  <si>
    <t>South Fork WTG AN06  </t>
  </si>
  <si>
    <t>71 10 04.372 W</t>
  </si>
  <si>
    <t>601.04  </t>
  </si>
  <si>
    <t>100119325438  </t>
  </si>
  <si>
    <t>South Fork WTG AN08  </t>
  </si>
  <si>
    <t>71 07 24.229 W</t>
  </si>
  <si>
    <t>601.05  </t>
  </si>
  <si>
    <t>100119326392  </t>
  </si>
  <si>
    <t>South Fork WTG AN09  </t>
  </si>
  <si>
    <t>71 06 08.661 W</t>
  </si>
  <si>
    <t>601.02  </t>
  </si>
  <si>
    <t>100119325432  </t>
  </si>
  <si>
    <t>South Fork WTG AP05  </t>
  </si>
  <si>
    <t>71 11 23.968 W</t>
  </si>
  <si>
    <t>601.09  </t>
  </si>
  <si>
    <t>100119328699  </t>
  </si>
  <si>
    <t>South Fork WTG AP07  </t>
  </si>
  <si>
    <t>71 08 45.373 W</t>
  </si>
  <si>
    <t>601.06  </t>
  </si>
  <si>
    <t>100119326395  </t>
  </si>
  <si>
    <t>South Fork WTG AP08  </t>
  </si>
  <si>
    <t>71 07 26.103 W</t>
  </si>
  <si>
    <t>601.08  </t>
  </si>
  <si>
    <t>100119327918  </t>
  </si>
  <si>
    <t>South Fork WTG AP09  </t>
  </si>
  <si>
    <t>71 06 06.796 W</t>
  </si>
  <si>
    <t>x</t>
  </si>
  <si>
    <t>xx</t>
  </si>
  <si>
    <t>Status</t>
  </si>
  <si>
    <t>100119326580  </t>
  </si>
  <si>
    <t>WTG-POC</t>
  </si>
  <si>
    <t>600.34  </t>
  </si>
  <si>
    <t>100119379906  </t>
  </si>
  <si>
    <t>70 27 50.031 W</t>
  </si>
  <si>
    <t>100119367247  </t>
  </si>
  <si>
    <t>70 27 48.702 W</t>
  </si>
  <si>
    <t>600.33  </t>
  </si>
  <si>
    <t>100119379899  </t>
  </si>
  <si>
    <t>70 26 29.298 W</t>
  </si>
  <si>
    <t>600.39  </t>
  </si>
  <si>
    <t>100119381550  </t>
  </si>
  <si>
    <t>70 30 26.111 W</t>
  </si>
  <si>
    <t>100119327409  </t>
  </si>
  <si>
    <t>100119364460  </t>
  </si>
  <si>
    <t>600.31  </t>
  </si>
  <si>
    <t>100119379889  </t>
  </si>
  <si>
    <t>70 26 27.996 W</t>
  </si>
  <si>
    <t>600.43  </t>
  </si>
  <si>
    <t>100119382754  </t>
  </si>
  <si>
    <t>70 31 44.097 W</t>
  </si>
  <si>
    <t>100119318723  </t>
  </si>
  <si>
    <t>100119364455  </t>
  </si>
  <si>
    <t>100119367259  </t>
  </si>
  <si>
    <t>70 25 07.313 W</t>
  </si>
  <si>
    <t>600.32  </t>
  </si>
  <si>
    <t>100119379892  </t>
  </si>
  <si>
    <t>70 23 47.959 W</t>
  </si>
  <si>
    <t>600.37  </t>
  </si>
  <si>
    <t>100119381538  </t>
  </si>
  <si>
    <t>70 33 02.029 W</t>
  </si>
  <si>
    <t>600.47  </t>
  </si>
  <si>
    <t>100119386919  </t>
  </si>
  <si>
    <t>100119362997  </t>
  </si>
  <si>
    <t>600.49  </t>
  </si>
  <si>
    <t>100119327378  </t>
  </si>
  <si>
    <t>100119363012  </t>
  </si>
  <si>
    <t>100119367253  </t>
  </si>
  <si>
    <t>70 25 06.030 W</t>
  </si>
  <si>
    <t>100119367250  </t>
  </si>
  <si>
    <t>70 23 46.697 W</t>
  </si>
  <si>
    <t>100119367244  </t>
  </si>
  <si>
    <t>70 22 27.350 W</t>
  </si>
  <si>
    <t>600.41  </t>
  </si>
  <si>
    <t>100119381558  </t>
  </si>
  <si>
    <t>600.44  </t>
  </si>
  <si>
    <t>100119382967  </t>
  </si>
  <si>
    <t>600.38  </t>
  </si>
  <si>
    <t>600.45  </t>
  </si>
  <si>
    <t>100119382970  </t>
  </si>
  <si>
    <t>100119363018  </t>
  </si>
  <si>
    <t>100119318732  </t>
  </si>
  <si>
    <t>100119364463  </t>
  </si>
  <si>
    <t>100119364466  </t>
  </si>
  <si>
    <t>100119367256  </t>
  </si>
  <si>
    <t>70 22 26.102 W</t>
  </si>
  <si>
    <t>600.40  </t>
  </si>
  <si>
    <t>100119381554  </t>
  </si>
  <si>
    <t>600.42  </t>
  </si>
  <si>
    <t>600.48  </t>
  </si>
  <si>
    <t>100119386922  </t>
  </si>
  <si>
    <t>600.35  </t>
  </si>
  <si>
    <t>100119379909  </t>
  </si>
  <si>
    <t>70 29 01.325 W</t>
  </si>
  <si>
    <t>100119327404  </t>
  </si>
  <si>
    <t>100119363015  </t>
  </si>
  <si>
    <t>100119362994  </t>
  </si>
  <si>
    <t>100119364446  </t>
  </si>
  <si>
    <t>600.46  </t>
  </si>
  <si>
    <t>100119382973  </t>
  </si>
  <si>
    <t>600.50  </t>
  </si>
  <si>
    <t>600.36  </t>
  </si>
  <si>
    <t>100119379912  </t>
  </si>
  <si>
    <t>70 28 59.989 W</t>
  </si>
  <si>
    <t>100119327397  </t>
  </si>
  <si>
    <t>100119318735  </t>
  </si>
  <si>
    <t>100119363000  </t>
  </si>
  <si>
    <t>100119327389  </t>
  </si>
  <si>
    <t>100119318739  </t>
  </si>
  <si>
    <t>100119364469  </t>
  </si>
  <si>
    <t>70 25 00.873 W</t>
  </si>
  <si>
    <t>100119327383  </t>
  </si>
  <si>
    <t>100119318742  </t>
  </si>
  <si>
    <t>100119318745  </t>
  </si>
  <si>
    <t>Christian Glander </t>
  </si>
  <si>
    <t>16793.00  </t>
  </si>
  <si>
    <t>100119383595  </t>
  </si>
  <si>
    <t>Vineyard Wind Feeder Barge Lighted Mooring Buoy  </t>
  </si>
  <si>
    <t>Scott Jason </t>
  </si>
  <si>
    <t>589.60  </t>
  </si>
  <si>
    <t>100119323061  </t>
  </si>
  <si>
    <t>Vineyard Wind Lighted Research Buoy A  </t>
  </si>
  <si>
    <t>70 28 00.385 W</t>
  </si>
  <si>
    <t>589.70  </t>
  </si>
  <si>
    <t>100119326067  </t>
  </si>
  <si>
    <t>Vineyard Wind Lighted Research Buoy B  </t>
  </si>
  <si>
    <t>70 31 32.700 W</t>
  </si>
  <si>
    <t>589.80  </t>
  </si>
  <si>
    <t>100119326072  </t>
  </si>
  <si>
    <t>Vineyard Wind Lighted Research Buoy C  </t>
  </si>
  <si>
    <t>07/01 </t>
  </si>
  <si>
    <t>12/01 </t>
  </si>
  <si>
    <t>10/31 </t>
  </si>
  <si>
    <t>08/08 </t>
  </si>
  <si>
    <t>07/17 </t>
  </si>
  <si>
    <t>08/07 </t>
  </si>
  <si>
    <t>08/02 </t>
  </si>
  <si>
    <t>07/14 </t>
  </si>
  <si>
    <t>07/24 </t>
  </si>
  <si>
    <t>08/04 </t>
  </si>
  <si>
    <t>05/11 - 05/11 </t>
  </si>
  <si>
    <t>05/11 - 01/01 </t>
  </si>
  <si>
    <t>12/18 - 10/01 </t>
  </si>
  <si>
    <t>06/19 </t>
  </si>
  <si>
    <t>02/10 - 08/10 </t>
  </si>
  <si>
    <t>2023-06-29 Wagner,Steve</t>
  </si>
  <si>
    <t>2023-08-21 Stevens,Jim</t>
  </si>
  <si>
    <t>41 34 24.70 N</t>
  </si>
  <si>
    <t>70 56 16.300 W</t>
  </si>
  <si>
    <t>2023-09-06 Ruhan,Kathlene</t>
  </si>
  <si>
    <t>41 40 49.60 N</t>
  </si>
  <si>
    <t>69 56 48.300 W</t>
  </si>
  <si>
    <t>41 40 54.00 N</t>
  </si>
  <si>
    <t>69 56 49.500 W</t>
  </si>
  <si>
    <t>41 41 00.20 N</t>
  </si>
  <si>
    <t>69 56 51.900 W</t>
  </si>
  <si>
    <t>41 41 05.20 N</t>
  </si>
  <si>
    <t>69 56 54.900 W</t>
  </si>
  <si>
    <t>41 41 07.70 N</t>
  </si>
  <si>
    <t>69 56 55.300 W</t>
  </si>
  <si>
    <t>2023-08-07 Cave,Clinton</t>
  </si>
  <si>
    <t>2023-08-08 Cave,Clinton</t>
  </si>
  <si>
    <t>41 42 46.00 N</t>
  </si>
  <si>
    <t>69 57 52.500 W</t>
  </si>
  <si>
    <t>41 42 49.60 N</t>
  </si>
  <si>
    <t>69 57 59.500 W</t>
  </si>
  <si>
    <t>2023-11-04 Wagner,Steve</t>
  </si>
  <si>
    <t>2023-11-28 Wagner,Steve</t>
  </si>
  <si>
    <t>Michael Kelly </t>
  </si>
  <si>
    <t>2023-08-21 Gasdia,Russell</t>
  </si>
  <si>
    <t>41 39 43.50 N</t>
  </si>
  <si>
    <t>69 56 46.700 W</t>
  </si>
  <si>
    <t>41 39 56.90 N</t>
  </si>
  <si>
    <t>69 56 38.100 W</t>
  </si>
  <si>
    <t>69 56 41.000 W</t>
  </si>
  <si>
    <t>41 40 40.10 N</t>
  </si>
  <si>
    <t>69 56 42.100 W</t>
  </si>
  <si>
    <t>2023-07-25 Sokasits,Michael</t>
  </si>
  <si>
    <t>2023-11-20 Stevens,Jim</t>
  </si>
  <si>
    <t>2023-07-30 Wagner,Steve</t>
  </si>
  <si>
    <t>41 33 22.76 N</t>
  </si>
  <si>
    <t>70 32 31.690 W</t>
  </si>
  <si>
    <t>2023-06-24 Wagner,Steve</t>
  </si>
  <si>
    <t>41 38 09.27 N</t>
  </si>
  <si>
    <t>70 15 03.538 W</t>
  </si>
  <si>
    <t>2023-07-15 Thomas,Jeffrey</t>
  </si>
  <si>
    <t>2023-07-22 Thomas,Jeffrey</t>
  </si>
  <si>
    <t>41 33 38.65 N</t>
  </si>
  <si>
    <t>70 30 43.800 W</t>
  </si>
  <si>
    <t>41 32 58.40 N</t>
  </si>
  <si>
    <t>70 34 15.700 W</t>
  </si>
  <si>
    <t>2023-07-11 Thomas,Jeffrey</t>
  </si>
  <si>
    <t>2023-06-30 Wagner,Steve</t>
  </si>
  <si>
    <t>2023-07-23 Sokasits,Michael</t>
  </si>
  <si>
    <t>2023-07-20 Sokasits,Michael</t>
  </si>
  <si>
    <t>41 33 28.69 N</t>
  </si>
  <si>
    <t>70 31 09.210 W</t>
  </si>
  <si>
    <t>2023-07-14 Wagner,Steve</t>
  </si>
  <si>
    <t>2023-07-17 Stevens,Jim</t>
  </si>
  <si>
    <t>41 39 11.48 N</t>
  </si>
  <si>
    <t>70 48 31.670 W</t>
  </si>
  <si>
    <t>Mattapoisett Harbor Lighted Buoy 8  </t>
  </si>
  <si>
    <t>Mattapoisett Harbor Lighted Buoy 9  </t>
  </si>
  <si>
    <t>41 38 44.81 N</t>
  </si>
  <si>
    <t>70 48 02.940 W</t>
  </si>
  <si>
    <t>41 38 53.64 N</t>
  </si>
  <si>
    <t>70 48 51.990 W</t>
  </si>
  <si>
    <t>41 38 56.27 N</t>
  </si>
  <si>
    <t>70 48 48.900 W</t>
  </si>
  <si>
    <t>2023-07-28 Stevens,Jim</t>
  </si>
  <si>
    <t>41 38 40.36 N</t>
  </si>
  <si>
    <t>70 15 29.888 W</t>
  </si>
  <si>
    <t>41 38 42.70 N</t>
  </si>
  <si>
    <t>70 15 28.367 W</t>
  </si>
  <si>
    <t>2023-08-26 Spang,Robert</t>
  </si>
  <si>
    <t>2023-08-28 Spang,Robert</t>
  </si>
  <si>
    <t>7882.00  </t>
  </si>
  <si>
    <t>100119326576  </t>
  </si>
  <si>
    <t>MIS CAPE ELIZABETH ASTA  </t>
  </si>
  <si>
    <t>43 33 46.71 N</t>
  </si>
  <si>
    <t>70 15 58.208 W</t>
  </si>
  <si>
    <t>Moses Calouro </t>
  </si>
  <si>
    <t>561.00  </t>
  </si>
  <si>
    <t>100119326573  </t>
  </si>
  <si>
    <t>MIS CCBAY ASTA  </t>
  </si>
  <si>
    <t>42 03 07.95 N</t>
  </si>
  <si>
    <t>70 11 19.325 W</t>
  </si>
  <si>
    <t>513.00  </t>
  </si>
  <si>
    <t>100119326570  </t>
  </si>
  <si>
    <t>MIS MATINICUS ISLAND ASTA  </t>
  </si>
  <si>
    <t>43 51 44.06 N</t>
  </si>
  <si>
    <t>68 53 28.691 W</t>
  </si>
  <si>
    <t>512.00  </t>
  </si>
  <si>
    <t>100119326565  </t>
  </si>
  <si>
    <t>511.00  </t>
  </si>
  <si>
    <t>100119326558  </t>
  </si>
  <si>
    <t>MIS SCITUATE ASTA  </t>
  </si>
  <si>
    <t>42 11 57.36 N</t>
  </si>
  <si>
    <t>70 42 57.192 W</t>
  </si>
  <si>
    <t>2023-09-06 Ray III,Homer</t>
  </si>
  <si>
    <t>100119328918  </t>
  </si>
  <si>
    <t>Nantucket Sound Shellfish Company Aquaculture Buoy A  </t>
  </si>
  <si>
    <t>41 33 02.66 N</t>
  </si>
  <si>
    <t>70 32 24.860 W</t>
  </si>
  <si>
    <t>100119328920  </t>
  </si>
  <si>
    <t>Nantucket Sound Shellfish Company Aquaculture Buoy B  </t>
  </si>
  <si>
    <t>41 33 01.40 N</t>
  </si>
  <si>
    <t>70 32 15.790 W</t>
  </si>
  <si>
    <t>100119328922  </t>
  </si>
  <si>
    <t>Nantucket Sound Shellfish Company Aquaculture Buoy C  </t>
  </si>
  <si>
    <t>41 32 58.27 N</t>
  </si>
  <si>
    <t>70 32 16.330 W</t>
  </si>
  <si>
    <t>100119328924  </t>
  </si>
  <si>
    <t>Nantucket Sound Shellfish Company Aquaculture Buoy D  </t>
  </si>
  <si>
    <t>41 32 59.64 N</t>
  </si>
  <si>
    <t>70 32 25.440 W</t>
  </si>
  <si>
    <t>2023-08-12 Spang,Robert</t>
  </si>
  <si>
    <t>2023-08-13 Spang,Robert</t>
  </si>
  <si>
    <t>588.00  </t>
  </si>
  <si>
    <t>Pacific Northwest National Laboratory Lighted Research Buoy P130  </t>
  </si>
  <si>
    <t>40 40 30.00 N</t>
  </si>
  <si>
    <t>71 07 59.880 W</t>
  </si>
  <si>
    <t>Raghavendra Krishnamurthy </t>
  </si>
  <si>
    <t>100119316682  </t>
  </si>
  <si>
    <t>Phinney's Harbor Boat Ramp No Wake Buoy  </t>
  </si>
  <si>
    <t>41 42 50.82 N</t>
  </si>
  <si>
    <t>70 37 02.940 W</t>
  </si>
  <si>
    <t>Todd Bailey </t>
  </si>
  <si>
    <t>41 41 38.90 N</t>
  </si>
  <si>
    <t>69 56 08.700 W</t>
  </si>
  <si>
    <t>41 41 42.80 N</t>
  </si>
  <si>
    <t>41 41 47.20 N</t>
  </si>
  <si>
    <t>69 56 16.800 W</t>
  </si>
  <si>
    <t>41 41 50.80 N</t>
  </si>
  <si>
    <t>69 56 34.600 W</t>
  </si>
  <si>
    <t>41 41 59.90 N</t>
  </si>
  <si>
    <t>69 56 32.400 W</t>
  </si>
  <si>
    <t>41 42 33.20 N</t>
  </si>
  <si>
    <t>69 56 44.800 W</t>
  </si>
  <si>
    <t>69 57 51.000 W</t>
  </si>
  <si>
    <t>69 57 57.600 W</t>
  </si>
  <si>
    <t>41 42 33.40 N</t>
  </si>
  <si>
    <t>69 57 06.200 W</t>
  </si>
  <si>
    <t>41 42 39.60 N</t>
  </si>
  <si>
    <t>69 57 21.300 W</t>
  </si>
  <si>
    <t>69 57 38.000 W</t>
  </si>
  <si>
    <t>41 42 49.50 N</t>
  </si>
  <si>
    <t>69 57 43.600 W</t>
  </si>
  <si>
    <t>41 43 09.80 N</t>
  </si>
  <si>
    <t>69 57 48.600 W</t>
  </si>
  <si>
    <t>41 43 26.20 N</t>
  </si>
  <si>
    <t>69 58 02.900 W</t>
  </si>
  <si>
    <t>41 43 23.40 N</t>
  </si>
  <si>
    <t>69 58 12.000 W</t>
  </si>
  <si>
    <t>41 40 54.20 N</t>
  </si>
  <si>
    <t>41 41 25.60 N</t>
  </si>
  <si>
    <t>69 56 17.900 W</t>
  </si>
  <si>
    <t>41 42 46.20 N</t>
  </si>
  <si>
    <t>69 57 45.700 W</t>
  </si>
  <si>
    <t>Polpis Harbor Lighted Buoy 4   </t>
  </si>
  <si>
    <t>41 35 15.82 N</t>
  </si>
  <si>
    <t>70 26 48.640 W</t>
  </si>
  <si>
    <t>41 35 16.79 N</t>
  </si>
  <si>
    <t>70 26 47.870 W</t>
  </si>
  <si>
    <t>41 35 18.00 N</t>
  </si>
  <si>
    <t>70 26 50.680 W</t>
  </si>
  <si>
    <t>41 35 13.64 N</t>
  </si>
  <si>
    <t>70 27 14.180 W</t>
  </si>
  <si>
    <t>41 35 12.00 N</t>
  </si>
  <si>
    <t>70 26 44.340 W</t>
  </si>
  <si>
    <t>41 35 18.82 N</t>
  </si>
  <si>
    <t>70 26 49.647 W</t>
  </si>
  <si>
    <t>41 35 19.58 N</t>
  </si>
  <si>
    <t>70 27 06.170 W</t>
  </si>
  <si>
    <t>41 35 15.14 N</t>
  </si>
  <si>
    <t>70 27 20.825 W</t>
  </si>
  <si>
    <t>41 35 18.14 N</t>
  </si>
  <si>
    <t>70 27 26.400 W</t>
  </si>
  <si>
    <t>41 35 14.04 N</t>
  </si>
  <si>
    <t>70 27 26.500 W</t>
  </si>
  <si>
    <t>41 35 17.70 N</t>
  </si>
  <si>
    <t>70 27 28.834 W</t>
  </si>
  <si>
    <t>41 35 19.00 N</t>
  </si>
  <si>
    <t>70 27 32.300 W</t>
  </si>
  <si>
    <t>41 35 22.75 N</t>
  </si>
  <si>
    <t>70 27 38.200 W</t>
  </si>
  <si>
    <t>41 35 33.95 N</t>
  </si>
  <si>
    <t>70 27 47.280 W</t>
  </si>
  <si>
    <t>41 35 11.30 N</t>
  </si>
  <si>
    <t>41 35 02.98 N</t>
  </si>
  <si>
    <t>70 27 17.410 W</t>
  </si>
  <si>
    <t>41 34 00.84 N</t>
  </si>
  <si>
    <t>70 27 20.210 W</t>
  </si>
  <si>
    <t>41 35 03.47 N</t>
  </si>
  <si>
    <t>70 27 18.520 W</t>
  </si>
  <si>
    <t>41 42 33.70 N</t>
  </si>
  <si>
    <t>41 42 25.20 N</t>
  </si>
  <si>
    <t>69 58 14.200 W</t>
  </si>
  <si>
    <t>41 35 41.90 N</t>
  </si>
  <si>
    <t>70 27 49.420 W</t>
  </si>
  <si>
    <t>41 35 48.78 N</t>
  </si>
  <si>
    <t>70 27 52.050 W</t>
  </si>
  <si>
    <t>41 35 52.20 N</t>
  </si>
  <si>
    <t>70 27 56.930 W</t>
  </si>
  <si>
    <t>41 35 57.25 N</t>
  </si>
  <si>
    <t>70 27 56.610 W</t>
  </si>
  <si>
    <t>41 34 22.58 N</t>
  </si>
  <si>
    <t>70 31 45.339 W</t>
  </si>
  <si>
    <t>41 34 26.43 N</t>
  </si>
  <si>
    <t>70 31 41.931 W</t>
  </si>
  <si>
    <t>41 34 27.00 N</t>
  </si>
  <si>
    <t>70 31 42.190 W</t>
  </si>
  <si>
    <t>13153.00  </t>
  </si>
  <si>
    <t>100119387758  </t>
  </si>
  <si>
    <t>Sesuit Harbor Buoy 2A  </t>
  </si>
  <si>
    <t>41 45 26.00 N</t>
  </si>
  <si>
    <t>70 09 18.000 W</t>
  </si>
  <si>
    <t>Conor Smith </t>
  </si>
  <si>
    <t>2023-07-23 Wagner,Steve</t>
  </si>
  <si>
    <t>41 04 33.45 N</t>
  </si>
  <si>
    <t>41 06 31.78 N</t>
  </si>
  <si>
    <t>41 06 33.15 N</t>
  </si>
  <si>
    <t>41 06 34.63 N</t>
  </si>
  <si>
    <t>41 06 33.61 N</t>
  </si>
  <si>
    <t>41 05 31.65 N</t>
  </si>
  <si>
    <t>41 05 31.04 N</t>
  </si>
  <si>
    <t>41 05 36.17 N</t>
  </si>
  <si>
    <t>41 05 37.55 N</t>
  </si>
  <si>
    <t>41 04 31.62 N</t>
  </si>
  <si>
    <t>41 04 34.62 N</t>
  </si>
  <si>
    <t>41 04 36.25 N</t>
  </si>
  <si>
    <t>41 04 39.00 N</t>
  </si>
  <si>
    <t>2023-08-23 Spang,Robert</t>
  </si>
  <si>
    <t>2023-08-06 Spang,Robert</t>
  </si>
  <si>
    <t>Travis Thonus </t>
  </si>
  <si>
    <t>2023-09-15 Ray III,Homer</t>
  </si>
  <si>
    <t>41 08 13.31 N</t>
  </si>
  <si>
    <t>41 07 13.25 N</t>
  </si>
  <si>
    <t>41 07 14.27 N</t>
  </si>
  <si>
    <t>41 06 11.18 N</t>
  </si>
  <si>
    <t>41 06 12.20 N</t>
  </si>
  <si>
    <t>41 06 13.21 N</t>
  </si>
  <si>
    <t>41 06 14.20 N</t>
  </si>
  <si>
    <t>41 05 10.09 N</t>
  </si>
  <si>
    <t>41 05 12.13 N</t>
  </si>
  <si>
    <t>41 05 13.19 N</t>
  </si>
  <si>
    <t>41 05 14.18 N</t>
  </si>
  <si>
    <t>41 05 15.15 N</t>
  </si>
  <si>
    <t>41 05 16.12 N</t>
  </si>
  <si>
    <t>41 04 08.97 N</t>
  </si>
  <si>
    <t>41 04 10.01 N</t>
  </si>
  <si>
    <t>41 04 11.08 N</t>
  </si>
  <si>
    <t>41 04 12.09 N</t>
  </si>
  <si>
    <t>Vineyard Wind 1 WTG AQ38   </t>
  </si>
  <si>
    <t>41 04 13.12 N</t>
  </si>
  <si>
    <t>41 04 14.11 N</t>
  </si>
  <si>
    <t>41 04 15.12 N</t>
  </si>
  <si>
    <t>41 04 16.09 N</t>
  </si>
  <si>
    <t>41 04 17.04 N</t>
  </si>
  <si>
    <t>41 03 07.84 N</t>
  </si>
  <si>
    <t>41 03 08.92 N</t>
  </si>
  <si>
    <t>41 03 09.98 N</t>
  </si>
  <si>
    <t>41 03 11.02 N</t>
  </si>
  <si>
    <t>41 03 12.05 N</t>
  </si>
  <si>
    <t>41 03 13.11 N</t>
  </si>
  <si>
    <t>41 03 14.10 N</t>
  </si>
  <si>
    <t>41 03 15.07 N</t>
  </si>
  <si>
    <t>41 03 16.04 N</t>
  </si>
  <si>
    <t>41 03 17.00 N</t>
  </si>
  <si>
    <t>41 02 06.72 N</t>
  </si>
  <si>
    <t>41 02 07.80 N</t>
  </si>
  <si>
    <t>41 02 08.88 N</t>
  </si>
  <si>
    <t>41 02 10.98 N</t>
  </si>
  <si>
    <t>41 02 12.04 N</t>
  </si>
  <si>
    <t>41 02 13.02 N</t>
  </si>
  <si>
    <t>41 02 14.06 N</t>
  </si>
  <si>
    <t>41 02 15.04 N</t>
  </si>
  <si>
    <t>41 02 16.00 N</t>
  </si>
  <si>
    <t>41 02 16.96 N</t>
  </si>
  <si>
    <t>41 01 07.77 N</t>
  </si>
  <si>
    <t>41 01 10.94 N</t>
  </si>
  <si>
    <t>41 01 12.00 N</t>
  </si>
  <si>
    <t>41 01 12.98 N</t>
  </si>
  <si>
    <t>41 01 14.01 N</t>
  </si>
  <si>
    <t>41 01 14.97 N</t>
  </si>
  <si>
    <t>41 01 15.96 N</t>
  </si>
  <si>
    <t>41 00 12.99 N</t>
  </si>
  <si>
    <t>41 00 13.98 N</t>
  </si>
  <si>
    <t>41 00 14.96 N</t>
  </si>
  <si>
    <t>40 59 12.94 N</t>
  </si>
  <si>
    <t>40 59 13.95 N</t>
  </si>
  <si>
    <t>40 58 12.89 N</t>
  </si>
  <si>
    <t>41 06 50.68 N</t>
  </si>
  <si>
    <t>41 01 36.48 N</t>
  </si>
  <si>
    <t>41 34 22.80 N</t>
  </si>
  <si>
    <t>70 31 27.100 W</t>
  </si>
  <si>
    <t>41 33 06.50 N</t>
  </si>
  <si>
    <t>41 33 36.50 N</t>
  </si>
  <si>
    <t>70 31 31.000 W</t>
  </si>
  <si>
    <t>41 33 49.70 N</t>
  </si>
  <si>
    <t>70 31 28.900 W</t>
  </si>
  <si>
    <t>2023-07-12 Thomas,Jeffrey</t>
  </si>
  <si>
    <t>41 33 06.09 N</t>
  </si>
  <si>
    <t>70 31 41.400 W</t>
  </si>
  <si>
    <t>Waquoit Bay Lighted Buoy 4   </t>
  </si>
  <si>
    <t>41 33 24.20 N</t>
  </si>
  <si>
    <t>70 31 33.100 W</t>
  </si>
  <si>
    <t>2023-08-07 Stevens,Jim</t>
  </si>
  <si>
    <t>41 39 16.30 N</t>
  </si>
  <si>
    <t>70 10 58.100 W</t>
  </si>
  <si>
    <t>41 36 00.96 N</t>
  </si>
  <si>
    <t>70 24 04.440 W</t>
  </si>
  <si>
    <t>41 43 50.70 N</t>
  </si>
  <si>
    <t>70 44 27.830 W</t>
  </si>
  <si>
    <t>2023-08-03 Stevens,Jim</t>
  </si>
  <si>
    <t>41 44 01.29 N</t>
  </si>
  <si>
    <t>70 44 43.970 W</t>
  </si>
  <si>
    <t>41 43 48.18 N</t>
  </si>
  <si>
    <t>70 44 10.290 W</t>
  </si>
  <si>
    <t>41 43 52.95 N</t>
  </si>
  <si>
    <t>70 44 15.920 W</t>
  </si>
  <si>
    <t>589.85  </t>
  </si>
  <si>
    <t>100119330093  </t>
  </si>
  <si>
    <t>WHOI Lighted Research Buoy WTRIM  </t>
  </si>
  <si>
    <t>41 03 39.00 N</t>
  </si>
  <si>
    <t>70 29 39.000 W</t>
  </si>
  <si>
    <t>Anthony Kirincich </t>
  </si>
  <si>
    <t>636.00  </t>
  </si>
  <si>
    <t>42 04 55.42 N</t>
  </si>
  <si>
    <t>69 51 46.206 W</t>
  </si>
  <si>
    <t>42 18 40.21 N</t>
  </si>
  <si>
    <t>70 07 05.686 W</t>
  </si>
  <si>
    <t>42 18 09.63 N</t>
  </si>
  <si>
    <t>70 01 54.325 W</t>
  </si>
  <si>
    <t>42 13 49.58 N</t>
  </si>
  <si>
    <t>69 58 01.988 W</t>
  </si>
  <si>
    <t>42 09 22.45 N</t>
  </si>
  <si>
    <t>69 54 58.269 W</t>
  </si>
  <si>
    <t>Fl, U</t>
  </si>
  <si>
    <t>Saved to here</t>
  </si>
  <si>
    <t>WTGs are too far off shore for OpFacs, they are owner verified</t>
  </si>
  <si>
    <t>MIS-POC</t>
  </si>
  <si>
    <t>100119391685  </t>
  </si>
  <si>
    <t>05/21 - 09/01 </t>
  </si>
  <si>
    <t>642.00  </t>
  </si>
  <si>
    <t>100119395472  </t>
  </si>
  <si>
    <t>Pacific Northwest National Laboratory Lighted Research Buoy P140  </t>
  </si>
  <si>
    <t>40 54 45.00 N</t>
  </si>
  <si>
    <t>70 46 30.000 W</t>
  </si>
  <si>
    <t>05/01 - 09/01 </t>
  </si>
  <si>
    <t>41 12 36.00 N</t>
  </si>
  <si>
    <t>71 07 42.120 W</t>
  </si>
  <si>
    <t>05/01 </t>
  </si>
  <si>
    <t>41 07 39.96 N</t>
  </si>
  <si>
    <t>71 03 33.265 W</t>
  </si>
  <si>
    <t>602.06  </t>
  </si>
  <si>
    <t>100119419446  </t>
  </si>
  <si>
    <t>Revolution Wind WTG AE06  </t>
  </si>
  <si>
    <t>41 13 33.28 N</t>
  </si>
  <si>
    <t>71 10 22.010 W</t>
  </si>
  <si>
    <t>602.01  </t>
  </si>
  <si>
    <t>100119417942  </t>
  </si>
  <si>
    <t>Revolution Wind WTG AE07  </t>
  </si>
  <si>
    <t>41 13 34.51 N</t>
  </si>
  <si>
    <t>71 09 02.981 W</t>
  </si>
  <si>
    <t>Revolution Wind WTG AE08  </t>
  </si>
  <si>
    <t>41 13 36.21 N</t>
  </si>
  <si>
    <t>71 07 43.114 W</t>
  </si>
  <si>
    <t>Revolution Wind WTG AE09  </t>
  </si>
  <si>
    <t>41 13 37.91 N</t>
  </si>
  <si>
    <t>71 06 24.123 W</t>
  </si>
  <si>
    <t>602.03  </t>
  </si>
  <si>
    <t>100119418027  </t>
  </si>
  <si>
    <t>Revolution Wind WTG AE10  </t>
  </si>
  <si>
    <t>41 13 39.15 N</t>
  </si>
  <si>
    <t>71 05 04.857 W</t>
  </si>
  <si>
    <t>602.02  </t>
  </si>
  <si>
    <t>100119417945  </t>
  </si>
  <si>
    <t>Revolution Wind WTG AE11  </t>
  </si>
  <si>
    <t>41 13 40.57 N</t>
  </si>
  <si>
    <t>71 03 45.775 W</t>
  </si>
  <si>
    <t>602.07  </t>
  </si>
  <si>
    <t>100119419462  </t>
  </si>
  <si>
    <t>Revolution Wind WTG AF05  </t>
  </si>
  <si>
    <t>41 12 31.70 N</t>
  </si>
  <si>
    <t>71 11 38.811 W</t>
  </si>
  <si>
    <t>Revolution Wind WTG AF06  </t>
  </si>
  <si>
    <t>41 12 33.25 N</t>
  </si>
  <si>
    <t>71 10 20.146 W</t>
  </si>
  <si>
    <t>Revolution Wind WTG AF09  </t>
  </si>
  <si>
    <t>41 12 37.70 N</t>
  </si>
  <si>
    <t>71 06 22.504 W</t>
  </si>
  <si>
    <t>Revolution Wind WTG AF10  </t>
  </si>
  <si>
    <t>41 12 39.12 N</t>
  </si>
  <si>
    <t>71 05 03.069 W</t>
  </si>
  <si>
    <t>Revolution Wind WTG AF11  </t>
  </si>
  <si>
    <t>41 12 40.54 N</t>
  </si>
  <si>
    <t>71 03 44.263 W</t>
  </si>
  <si>
    <t>Revolution Wind WTG AG04  </t>
  </si>
  <si>
    <t>41 11 30.23 N</t>
  </si>
  <si>
    <t>71 12 56.611 W</t>
  </si>
  <si>
    <t>Revolution Wind WTG AG05  </t>
  </si>
  <si>
    <t>41 11 31.74 N</t>
  </si>
  <si>
    <t>71 11 37.495 W</t>
  </si>
  <si>
    <t>602.04  </t>
  </si>
  <si>
    <t>100119419437  </t>
  </si>
  <si>
    <t>Revolution Wind WTG AG06  </t>
  </si>
  <si>
    <t>41 11 33.25 N</t>
  </si>
  <si>
    <t>71 10 18.141 W</t>
  </si>
  <si>
    <t>Revolution Wind WTG AG07  </t>
  </si>
  <si>
    <t>41 11 34.93 N</t>
  </si>
  <si>
    <t>71 08 59.208 W</t>
  </si>
  <si>
    <t>Revolution Wind WTG AG08  </t>
  </si>
  <si>
    <t>41 11 36.35 N</t>
  </si>
  <si>
    <t>71 07 39.583 W</t>
  </si>
  <si>
    <t>Revolution Wind WTG AG09  </t>
  </si>
  <si>
    <t>41 11 37.52 N</t>
  </si>
  <si>
    <t>71 06 21.535 W</t>
  </si>
  <si>
    <t>Revolution Wind WTG AH04  </t>
  </si>
  <si>
    <t>41 10 30.21 N</t>
  </si>
  <si>
    <t>71 12 55.239 W</t>
  </si>
  <si>
    <t>Revolution Wind WTG AH05  </t>
  </si>
  <si>
    <t>41 10 31.75 N</t>
  </si>
  <si>
    <t>71 11 35.639 W</t>
  </si>
  <si>
    <t>Revolution Wind WTG AH06  </t>
  </si>
  <si>
    <t>41 10 32.88 N</t>
  </si>
  <si>
    <t>71 10 16.531 W</t>
  </si>
  <si>
    <t>Revolution Wind WTG AH07  </t>
  </si>
  <si>
    <t>41 10 35.18 N</t>
  </si>
  <si>
    <t>71 08 56.763 W</t>
  </si>
  <si>
    <t>Revolution Wind WTG AH08  </t>
  </si>
  <si>
    <t>41 10 36.57 N</t>
  </si>
  <si>
    <t>71 07 37.346 W</t>
  </si>
  <si>
    <t>Revolution Wind WTG AH09  </t>
  </si>
  <si>
    <t>41 10 37.91 N</t>
  </si>
  <si>
    <t>71 06 18.441 W</t>
  </si>
  <si>
    <t>602.08  </t>
  </si>
  <si>
    <t>Revolution Wind WTG AJ02  </t>
  </si>
  <si>
    <t>41 09 27.12 N</t>
  </si>
  <si>
    <t>71 15 31.816 W</t>
  </si>
  <si>
    <t>Revolution Wind WTG AJ03  </t>
  </si>
  <si>
    <t>41 09 28.22 N</t>
  </si>
  <si>
    <t>71 14 12.753 W</t>
  </si>
  <si>
    <t>Revolution Wind WTG AJ04  </t>
  </si>
  <si>
    <t>41 09 30.14 N</t>
  </si>
  <si>
    <t>71 12 53.779 W</t>
  </si>
  <si>
    <t>Revolution Wind WTG AJ05  </t>
  </si>
  <si>
    <t>41 09 31.71 N</t>
  </si>
  <si>
    <t>71 11 28.652 W</t>
  </si>
  <si>
    <t>Revolution Wind WTG AJ06  </t>
  </si>
  <si>
    <t>41 09 33.76 N</t>
  </si>
  <si>
    <t>71 10 14.578 W</t>
  </si>
  <si>
    <t>Revolution Wind WTG AJ07  </t>
  </si>
  <si>
    <t>41 09 34.70 N</t>
  </si>
  <si>
    <t>71 08 55.149 W</t>
  </si>
  <si>
    <t>Revolution Wind WTG AJ08  </t>
  </si>
  <si>
    <t>41 09 36.23 N</t>
  </si>
  <si>
    <t>71 07 36.746 W</t>
  </si>
  <si>
    <t>Revolution Wind WTG AJ09  </t>
  </si>
  <si>
    <t>41 09 37.98 N</t>
  </si>
  <si>
    <t>71 06 19.115 W</t>
  </si>
  <si>
    <t>Revolution Wind WTG AJ10  </t>
  </si>
  <si>
    <t>41 09 38.30 N</t>
  </si>
  <si>
    <t>71 04 56.945 W</t>
  </si>
  <si>
    <t>Revolution Wind WTG AJ11  </t>
  </si>
  <si>
    <t>41 09 40.49 N</t>
  </si>
  <si>
    <t>71 03 37.008 W</t>
  </si>
  <si>
    <t>Revolution Wind WTG AJ12  </t>
  </si>
  <si>
    <t>41 09 41.72 N</t>
  </si>
  <si>
    <t>71 02 17.837 W</t>
  </si>
  <si>
    <t>Revolution Wind WTG AJ13  </t>
  </si>
  <si>
    <t>41 09 44.19 N</t>
  </si>
  <si>
    <t>71 00 57.253 W</t>
  </si>
  <si>
    <t>Revolution Wind WTG AJ14  </t>
  </si>
  <si>
    <t>41 09 44.90 N</t>
  </si>
  <si>
    <t>70 59 39.234 W</t>
  </si>
  <si>
    <t>Revolution Wind WTG AJ15  </t>
  </si>
  <si>
    <t>41 09 45.45 N</t>
  </si>
  <si>
    <t>70 58 22.049 W</t>
  </si>
  <si>
    <t>Revolution Wind WTG AK10  </t>
  </si>
  <si>
    <t>41 08 39.22 N</t>
  </si>
  <si>
    <t>71 04 56.117 W</t>
  </si>
  <si>
    <t>602.00  </t>
  </si>
  <si>
    <t>100119417306  </t>
  </si>
  <si>
    <t>Revolution Wind WTG AK12  </t>
  </si>
  <si>
    <t>41 08 41.92 N</t>
  </si>
  <si>
    <t>71 02 15.577 W</t>
  </si>
  <si>
    <t>Revolution Wind WTG AL10  </t>
  </si>
  <si>
    <t>41 07 39.13 N</t>
  </si>
  <si>
    <t>71 04 50.381 W</t>
  </si>
  <si>
    <t>Revolution Wind WTG AL12  </t>
  </si>
  <si>
    <t>41 07 39.09 N</t>
  </si>
  <si>
    <t>71 02 13.416 W</t>
  </si>
  <si>
    <t>Revolution Wind WTG AL18  </t>
  </si>
  <si>
    <t>41 07 50.03 N</t>
  </si>
  <si>
    <t>70 54 17.981 W</t>
  </si>
  <si>
    <t>Revolution Wind WTG AL19  </t>
  </si>
  <si>
    <t>41 07 51.35 N</t>
  </si>
  <si>
    <t>70 52 58.105 W</t>
  </si>
  <si>
    <t>Revolution Wind WTG AL20  </t>
  </si>
  <si>
    <t>41 07 52.56 N</t>
  </si>
  <si>
    <t>70 51 39.063 W</t>
  </si>
  <si>
    <t>Revolution Wind WTG AL21  </t>
  </si>
  <si>
    <t>41 07 53.20 N</t>
  </si>
  <si>
    <t>70 50 23.203 W</t>
  </si>
  <si>
    <t>Revolution Wind WTG AM11  </t>
  </si>
  <si>
    <t>41 06 39.98 N</t>
  </si>
  <si>
    <t>71 03 32.821 W</t>
  </si>
  <si>
    <t>Revolution Wind WTG AM12  </t>
  </si>
  <si>
    <t>41 06 40.79 N</t>
  </si>
  <si>
    <t>71 02 15.110 W</t>
  </si>
  <si>
    <t>Revolution Wind WTG AM14  </t>
  </si>
  <si>
    <t>41 06 42.29 N</t>
  </si>
  <si>
    <t>70 59 34.035 W</t>
  </si>
  <si>
    <t>Revolution Wind WTG AM17  </t>
  </si>
  <si>
    <t>41 06 47.76 N</t>
  </si>
  <si>
    <t>70 55 36.867 W</t>
  </si>
  <si>
    <t>Revolution Wind WTG AM18  </t>
  </si>
  <si>
    <t>41 06 50.01 N</t>
  </si>
  <si>
    <t>70 54 16.312 W</t>
  </si>
  <si>
    <t>Revolution Wind WTG AM19  </t>
  </si>
  <si>
    <t>41 06 51.70 N</t>
  </si>
  <si>
    <t>70 52 56.190 W</t>
  </si>
  <si>
    <t>Revolution Wind WTG AM20  </t>
  </si>
  <si>
    <t>41 06 52.60 N</t>
  </si>
  <si>
    <t>70 51 37.572 W</t>
  </si>
  <si>
    <t>Revolution Wind WTG AM21  </t>
  </si>
  <si>
    <t>41 06 54.21 N</t>
  </si>
  <si>
    <t>70 50 19.485 W</t>
  </si>
  <si>
    <t>Revolution Wind WTG AN11  </t>
  </si>
  <si>
    <t>41 05 39.98 N</t>
  </si>
  <si>
    <t>71 03 29.966 W</t>
  </si>
  <si>
    <t>Revolution Wind WTG AN12  </t>
  </si>
  <si>
    <t>41 05 42.20 N</t>
  </si>
  <si>
    <t>71 02 07.090 W</t>
  </si>
  <si>
    <t>Revolution Wind WTG AN13  </t>
  </si>
  <si>
    <t>41 05 40.49 N</t>
  </si>
  <si>
    <t>71 00 50.167 W</t>
  </si>
  <si>
    <t>Revolution Wind WTG AN14  </t>
  </si>
  <si>
    <t>41 05 48.08 N</t>
  </si>
  <si>
    <t>70 59 32.253 W</t>
  </si>
  <si>
    <t>Revolution Wind WTG AN15  </t>
  </si>
  <si>
    <t>41 05 45.63 N</t>
  </si>
  <si>
    <t>70 58 13.402 W</t>
  </si>
  <si>
    <t>602.05  </t>
  </si>
  <si>
    <t>100119419440  </t>
  </si>
  <si>
    <t>Revolution Wind WTG AN16  </t>
  </si>
  <si>
    <t>41 05 47.53 N</t>
  </si>
  <si>
    <t>70 56 54.675 W</t>
  </si>
  <si>
    <t>Revolution Wind WTG AP11  </t>
  </si>
  <si>
    <t>41 04 40.25 N</t>
  </si>
  <si>
    <t>71 03 28.891 W</t>
  </si>
  <si>
    <t>Revolution Wind WTG AP12  </t>
  </si>
  <si>
    <t>41 04 41.82 N</t>
  </si>
  <si>
    <t>71 02 08.658 W</t>
  </si>
  <si>
    <t>Revolution Wind WTG AP13  </t>
  </si>
  <si>
    <t>41 04 43.84 N</t>
  </si>
  <si>
    <t>71 00 52.402 W</t>
  </si>
  <si>
    <t>Revolution Wind WTG AP14  </t>
  </si>
  <si>
    <t>41 04 44.79 N</t>
  </si>
  <si>
    <t>70 59 25.375 W</t>
  </si>
  <si>
    <t>Revolution Wind WTG AP15  </t>
  </si>
  <si>
    <t>41 04 45.96 N</t>
  </si>
  <si>
    <t>70 58 10.784 W</t>
  </si>
  <si>
    <t>Revolution Wind WTG AP16  </t>
  </si>
  <si>
    <t>41 04 47.30 N</t>
  </si>
  <si>
    <t>70 56 51.498 W</t>
  </si>
  <si>
    <t>41 07 12.26 N</t>
  </si>
  <si>
    <t>70 29 06.630 W</t>
  </si>
  <si>
    <t>41 34 48.92 N</t>
  </si>
  <si>
    <t>70 54 05.499 W</t>
  </si>
  <si>
    <t>647.00  </t>
  </si>
  <si>
    <t>100119393762  </t>
  </si>
  <si>
    <t>WHOI Lighted Research Buoy Sent1  </t>
  </si>
  <si>
    <t>40 53 22.92 N</t>
  </si>
  <si>
    <t>70 47 59.820 W</t>
  </si>
  <si>
    <t>02/28 - 05/31 </t>
  </si>
  <si>
    <t>2024-06-19 Thomas,Jeffrey</t>
  </si>
  <si>
    <t>2024-09-29 Stevens,Jim</t>
  </si>
  <si>
    <t>2024-07-19 Leger,Aaron</t>
  </si>
  <si>
    <t>Jason Holm </t>
  </si>
  <si>
    <t>2024-08-17 Cave,Clinton</t>
  </si>
  <si>
    <t>2024-08-15 Cave,Clinton</t>
  </si>
  <si>
    <t>41 41 22.90 N</t>
  </si>
  <si>
    <t>70 10 03.800 W</t>
  </si>
  <si>
    <t>70 10 05.800 W</t>
  </si>
  <si>
    <t>41 41 39.90 N</t>
  </si>
  <si>
    <t>70 10 11.200 W</t>
  </si>
  <si>
    <t>41 41 41.50 N</t>
  </si>
  <si>
    <t>70 10 11.400 W</t>
  </si>
  <si>
    <t>41 41 47.40 N</t>
  </si>
  <si>
    <t>41 41 55.00 N</t>
  </si>
  <si>
    <t>70 10 23.000 W</t>
  </si>
  <si>
    <t>41 38 13.90 N</t>
  </si>
  <si>
    <t>41 38 26.80 N</t>
  </si>
  <si>
    <t>70 11 45.800 W</t>
  </si>
  <si>
    <t>2024-06-29 Wagner,Steve</t>
  </si>
  <si>
    <t>2024-08-22 Wagner,Steve</t>
  </si>
  <si>
    <t>2024-08-15 Oliveira,Jason</t>
  </si>
  <si>
    <t>2024-08-09 Wagner,Steve</t>
  </si>
  <si>
    <t>Adam Murphy </t>
  </si>
  <si>
    <t>2024-08-31 Schaeffer,Molly</t>
  </si>
  <si>
    <t>2024-08-31 SCHAEFFER,STEVEN</t>
  </si>
  <si>
    <t>2024-08-21 Leger,Aaron</t>
  </si>
  <si>
    <t>2024-08-31 Wagner,Steve</t>
  </si>
  <si>
    <t>2024-07-06 Thomas,Jeffrey</t>
  </si>
  <si>
    <t>2024-09-26 Wagner,Steve</t>
  </si>
  <si>
    <t>2024-08-15 Oliveira,April</t>
  </si>
  <si>
    <t>2024-08-14 Oliveira,Jason</t>
  </si>
  <si>
    <t>2024-06-22 Wagner,Steve</t>
  </si>
  <si>
    <t>2024-08-29 Wagner,Steve</t>
  </si>
  <si>
    <t>41 35 55.10 N</t>
  </si>
  <si>
    <t>70 25 52.000 W</t>
  </si>
  <si>
    <t>41 36 08.90 N</t>
  </si>
  <si>
    <t>70 26 00.400 W</t>
  </si>
  <si>
    <t>2024-08-26 Wagner,Steve</t>
  </si>
  <si>
    <t>41 36 26.20 N</t>
  </si>
  <si>
    <t>70 26 07.100 W</t>
  </si>
  <si>
    <t>41 36 31.90 N</t>
  </si>
  <si>
    <t>70 25 57.600 W</t>
  </si>
  <si>
    <t>2024-09-16 Leger,Aaron</t>
  </si>
  <si>
    <t>100119464795  </t>
  </si>
  <si>
    <t>DUO-DS Temporary Research Buoy  </t>
  </si>
  <si>
    <t>41 23 42.55 N</t>
  </si>
  <si>
    <t>70 55 55.580 W</t>
  </si>
  <si>
    <t>Stephen Barrett </t>
  </si>
  <si>
    <t>03/01 - 05/24 </t>
  </si>
  <si>
    <t>2024-09-23 Ray III,Homer</t>
  </si>
  <si>
    <t>2024-09-26 Ray III,Homer</t>
  </si>
  <si>
    <t>EOM Research Lighted Buoy A  </t>
  </si>
  <si>
    <t>41 40 23.80 N</t>
  </si>
  <si>
    <t>70 10 07.500 W</t>
  </si>
  <si>
    <t>2024-06-23 Gasdia,Russell</t>
  </si>
  <si>
    <t>2024-07-04 Wagner,Steve</t>
  </si>
  <si>
    <t>2024-07-23 Spang,Robert</t>
  </si>
  <si>
    <t>2024-06-19 Wagner,Steve</t>
  </si>
  <si>
    <t>41 42 09.79 N</t>
  </si>
  <si>
    <t>70 37 16.240 W</t>
  </si>
  <si>
    <t>41 42 10.58 N</t>
  </si>
  <si>
    <t>70 37 14.510 W</t>
  </si>
  <si>
    <t>2024-06-20 Brock,Kevin</t>
  </si>
  <si>
    <t>2024-07-14 Sokasits,Michael</t>
  </si>
  <si>
    <t>2024-06-28 noroian,edward</t>
  </si>
  <si>
    <t>2024-06-28 Richardson,Wayne</t>
  </si>
  <si>
    <t>2024-07-02 Thomas,Jeffrey</t>
  </si>
  <si>
    <t>MIS Inc Nauset AIS ASTA  </t>
  </si>
  <si>
    <t>41 48 10.08 N</t>
  </si>
  <si>
    <t>69 57 11.520 W</t>
  </si>
  <si>
    <t>557.00  </t>
  </si>
  <si>
    <t>MIS Siasconset ASTA  </t>
  </si>
  <si>
    <t>41 17 03.90 N</t>
  </si>
  <si>
    <t>69 57 58.674 W</t>
  </si>
  <si>
    <t>01/06 - 01/06 </t>
  </si>
  <si>
    <t>2024-08-03 Sokasits,Michael</t>
  </si>
  <si>
    <t>2024-07-23 Leger,Aaron</t>
  </si>
  <si>
    <t>North Bay No Wake/Speed Buoy D   </t>
  </si>
  <si>
    <t>2024-10-07 Wagner,Steve</t>
  </si>
  <si>
    <t>2024-07-21  </t>
  </si>
  <si>
    <t>2024-07-19 noroian,edward</t>
  </si>
  <si>
    <t>2024-08-27 Wagner,Steve</t>
  </si>
  <si>
    <t>2024-08-29 Richardson,Wayne</t>
  </si>
  <si>
    <t>2024-10-13 Wagner,Steve</t>
  </si>
  <si>
    <t>Revolution Wind PROD AF08  </t>
  </si>
  <si>
    <t>Revolution Wind PROD AL11  </t>
  </si>
  <si>
    <t>2024-06-30 Wagner,Steve</t>
  </si>
  <si>
    <t>602.20  </t>
  </si>
  <si>
    <t>100119423828  </t>
  </si>
  <si>
    <t>602.21  </t>
  </si>
  <si>
    <t>100119423845  </t>
  </si>
  <si>
    <t>602.40  </t>
  </si>
  <si>
    <t>100119459278  </t>
  </si>
  <si>
    <t>602.41  </t>
  </si>
  <si>
    <t>100119459286  </t>
  </si>
  <si>
    <t>602.32  </t>
  </si>
  <si>
    <t>100119431087  </t>
  </si>
  <si>
    <t>602.39  </t>
  </si>
  <si>
    <t>100119459271  </t>
  </si>
  <si>
    <t>602.46  </t>
  </si>
  <si>
    <t>100119435568  </t>
  </si>
  <si>
    <t>602.31  </t>
  </si>
  <si>
    <t>100119431083  </t>
  </si>
  <si>
    <t>602.47  </t>
  </si>
  <si>
    <t>100119435571  </t>
  </si>
  <si>
    <t>602.36  </t>
  </si>
  <si>
    <t>100119431597  </t>
  </si>
  <si>
    <t>602.38  </t>
  </si>
  <si>
    <t>100119459264  </t>
  </si>
  <si>
    <t>100119459248  </t>
  </si>
  <si>
    <t>602.34  </t>
  </si>
  <si>
    <t>100119431096  </t>
  </si>
  <si>
    <t>602.35  </t>
  </si>
  <si>
    <t>100119431236  </t>
  </si>
  <si>
    <t>602.33  </t>
  </si>
  <si>
    <t>100119431092  </t>
  </si>
  <si>
    <t>602.18  </t>
  </si>
  <si>
    <t>100119423064  </t>
  </si>
  <si>
    <t>602.16  </t>
  </si>
  <si>
    <t>100119423058  </t>
  </si>
  <si>
    <t>602.17  </t>
  </si>
  <si>
    <t>100119423061  </t>
  </si>
  <si>
    <t>602.22  </t>
  </si>
  <si>
    <t>100119459257  </t>
  </si>
  <si>
    <t>602.23  </t>
  </si>
  <si>
    <t>100119423884  </t>
  </si>
  <si>
    <t>602.43  </t>
  </si>
  <si>
    <t>100119433903  </t>
  </si>
  <si>
    <t>602.19  </t>
  </si>
  <si>
    <t>100119423067  </t>
  </si>
  <si>
    <t>602.28  </t>
  </si>
  <si>
    <t>100119427571  </t>
  </si>
  <si>
    <t>602.29  </t>
  </si>
  <si>
    <t>100119427584  </t>
  </si>
  <si>
    <t>602.10  </t>
  </si>
  <si>
    <t>100119421570  </t>
  </si>
  <si>
    <t>602.42  </t>
  </si>
  <si>
    <t>100119433898  </t>
  </si>
  <si>
    <t>602.44  </t>
  </si>
  <si>
    <t>100119433910  </t>
  </si>
  <si>
    <t>602.45  </t>
  </si>
  <si>
    <t>100119433914  </t>
  </si>
  <si>
    <t>602.26  </t>
  </si>
  <si>
    <t>100119427540  </t>
  </si>
  <si>
    <t>602.24  </t>
  </si>
  <si>
    <t>100119423899  </t>
  </si>
  <si>
    <t>602.27  </t>
  </si>
  <si>
    <t>100119427555  </t>
  </si>
  <si>
    <t>602.25  </t>
  </si>
  <si>
    <t>100119423922  </t>
  </si>
  <si>
    <t>602.11  </t>
  </si>
  <si>
    <t>100119421574  </t>
  </si>
  <si>
    <t>602.30  </t>
  </si>
  <si>
    <t>100119431079  </t>
  </si>
  <si>
    <t>602.09  </t>
  </si>
  <si>
    <t>100119421563  </t>
  </si>
  <si>
    <t>602.37  </t>
  </si>
  <si>
    <t>100119431932  </t>
  </si>
  <si>
    <t>602.12  </t>
  </si>
  <si>
    <t>100119421576  </t>
  </si>
  <si>
    <t>602.13  </t>
  </si>
  <si>
    <t>100119421580  </t>
  </si>
  <si>
    <t>602.14  </t>
  </si>
  <si>
    <t>100119421584  </t>
  </si>
  <si>
    <t>602.15  </t>
  </si>
  <si>
    <t>100119421588  </t>
  </si>
  <si>
    <t>Seapuit River Speed Buoy   </t>
  </si>
  <si>
    <t>2024-06-27 noroian,edward</t>
  </si>
  <si>
    <t>2024-08-10 Wagner,Steve</t>
  </si>
  <si>
    <t>South Fork PROD AP06  </t>
  </si>
  <si>
    <t>Spindle Rock Hazard Buoy  </t>
  </si>
  <si>
    <t>41 37 53.65 N</t>
  </si>
  <si>
    <t>70 20 17.000 W</t>
  </si>
  <si>
    <t>41 39 39.09 N</t>
  </si>
  <si>
    <t>70 37 12.097 W</t>
  </si>
  <si>
    <t>2024-08-23 Wagner,Steve</t>
  </si>
  <si>
    <t>604.00  </t>
  </si>
  <si>
    <t>100119462219  </t>
  </si>
  <si>
    <t>ThayerMahan Lighted Research Buoy  </t>
  </si>
  <si>
    <t>41 08 34.80 N</t>
  </si>
  <si>
    <t>70 37 17.399 W</t>
  </si>
  <si>
    <t>TM-POC</t>
  </si>
  <si>
    <t>01/12 - 01/31 </t>
  </si>
  <si>
    <t>2024-08-16 noroian,edward</t>
  </si>
  <si>
    <t>41 48 21.30 N</t>
  </si>
  <si>
    <t>69 58 17.500 W</t>
  </si>
  <si>
    <t>2024-08-17 Richardson,Wayne</t>
  </si>
  <si>
    <t>2024-08-14 Brock,Kevin</t>
  </si>
  <si>
    <t>41 48 33.70 N</t>
  </si>
  <si>
    <t>69 57 03.900 W</t>
  </si>
  <si>
    <t>41 48 54.10 N</t>
  </si>
  <si>
    <t>69 57 30.000 W</t>
  </si>
  <si>
    <t>41 48 52.70 N</t>
  </si>
  <si>
    <t>69 57 38.900 W</t>
  </si>
  <si>
    <t>41 48 46.90 N</t>
  </si>
  <si>
    <t>41 48 29.10 N</t>
  </si>
  <si>
    <t>2024-08-15 Brock,Kevin</t>
  </si>
  <si>
    <t>Vineyard Wind 1 PROD AM37   </t>
  </si>
  <si>
    <t>600.62  </t>
  </si>
  <si>
    <t>100119459609  </t>
  </si>
  <si>
    <t>41 05 11.13 N</t>
  </si>
  <si>
    <t>70 30 24.734 W</t>
  </si>
  <si>
    <t>600.52  </t>
  </si>
  <si>
    <t>100119452060  </t>
  </si>
  <si>
    <t>100119452044  </t>
  </si>
  <si>
    <t>100119458769  </t>
  </si>
  <si>
    <t>600.51  </t>
  </si>
  <si>
    <t>100119452057  </t>
  </si>
  <si>
    <t>100119458776  </t>
  </si>
  <si>
    <t>600.58  </t>
  </si>
  <si>
    <t>100119456152  </t>
  </si>
  <si>
    <t>41 02 09.98 N</t>
  </si>
  <si>
    <t>70 31 39.915 W</t>
  </si>
  <si>
    <t>600.53  </t>
  </si>
  <si>
    <t>100119452063  </t>
  </si>
  <si>
    <t>600.54  </t>
  </si>
  <si>
    <t>100119452066  </t>
  </si>
  <si>
    <t>600.59  </t>
  </si>
  <si>
    <t>100119457836  </t>
  </si>
  <si>
    <t>41 01 08.88 N</t>
  </si>
  <si>
    <t>70 32 57.797 W</t>
  </si>
  <si>
    <t>600.60  </t>
  </si>
  <si>
    <t>100119457844  </t>
  </si>
  <si>
    <t>41 01 09.93 N</t>
  </si>
  <si>
    <t>70 31 38.527 W</t>
  </si>
  <si>
    <t>100119452054  </t>
  </si>
  <si>
    <t>600.55  </t>
  </si>
  <si>
    <t>100119451678  </t>
  </si>
  <si>
    <t>600.61  </t>
  </si>
  <si>
    <t>100119458732  </t>
  </si>
  <si>
    <t>41 00 10.93 N</t>
  </si>
  <si>
    <t>70 30 17.889 W</t>
  </si>
  <si>
    <t>600.57  </t>
  </si>
  <si>
    <t>100119452964  </t>
  </si>
  <si>
    <t>41 00 11.95 N</t>
  </si>
  <si>
    <t>70 28 58.628 W</t>
  </si>
  <si>
    <t>600.56  </t>
  </si>
  <si>
    <t>100119452876  </t>
  </si>
  <si>
    <t>40 59 11.93 N</t>
  </si>
  <si>
    <t>70 28 57.306 W</t>
  </si>
  <si>
    <t>2024-08-22 Oliveira,April</t>
  </si>
  <si>
    <t>2024-10-04 Wagner,Steve</t>
  </si>
  <si>
    <t>41 01 37.90 N</t>
  </si>
  <si>
    <t>70 25 02.330 W</t>
  </si>
  <si>
    <t>2024-07-31 Wagner,Steve</t>
  </si>
  <si>
    <t>2024-07-17 noroian,edward</t>
  </si>
  <si>
    <t>70 24 08.100 W</t>
  </si>
  <si>
    <t>41 36 04.10 N</t>
  </si>
  <si>
    <t>70 24 08.200 W</t>
  </si>
  <si>
    <t>41 36 09.14 N</t>
  </si>
  <si>
    <t>70 24 09.000 W</t>
  </si>
  <si>
    <t>2024-08-24 Stevens,Jim</t>
  </si>
  <si>
    <t>41 36 13.30 N</t>
  </si>
  <si>
    <t>41 36 12.80 N</t>
  </si>
  <si>
    <t>70 50 39.700 W</t>
  </si>
  <si>
    <t>2024-08-25 Stevens,Jim</t>
  </si>
  <si>
    <t>2024-08-21 Jerman,Stuart</t>
  </si>
  <si>
    <t>West Island Channel Lighted Buoy 1   </t>
  </si>
  <si>
    <t>70 50 28.270 W</t>
  </si>
  <si>
    <t>West Island Channel Lighted Buoy 2   </t>
  </si>
  <si>
    <t>41 36 20.80 N</t>
  </si>
  <si>
    <t>70 50 29.600 W</t>
  </si>
  <si>
    <t>100119431995  </t>
  </si>
  <si>
    <t>WHG Research Lighted Buoy W NERACOOS 44090  </t>
  </si>
  <si>
    <t>41 50 53.90 N</t>
  </si>
  <si>
    <t>70 19 47.800 W</t>
  </si>
  <si>
    <t>James Behrens </t>
  </si>
  <si>
    <t>13038.00  </t>
  </si>
  <si>
    <t>100119463303  </t>
  </si>
  <si>
    <t>WHOI Cape Cod Bay Lighted Research Buoy DMON  </t>
  </si>
  <si>
    <t>02/19 </t>
  </si>
  <si>
    <t>100119429097  </t>
  </si>
  <si>
    <t>WHOI Lighted Research Buoy Sent2  </t>
  </si>
  <si>
    <t>40 53 56.58 N</t>
  </si>
  <si>
    <t>70 19 17.940 W</t>
  </si>
  <si>
    <t>07/16 - 07/16 </t>
  </si>
  <si>
    <t>636.10  </t>
  </si>
  <si>
    <t>100119429100  </t>
  </si>
  <si>
    <t>WHOI Lighted Research Buoy Sent3  </t>
  </si>
  <si>
    <t>40 36 35.00 N</t>
  </si>
  <si>
    <t>70 46 59.500 W</t>
  </si>
  <si>
    <t>636.20  </t>
  </si>
  <si>
    <t>100119429103  </t>
  </si>
  <si>
    <t>WHOI Lighted Research Buoy Sent4  </t>
  </si>
  <si>
    <t>40 53 59.00 N</t>
  </si>
  <si>
    <t>71 16 00.600 W</t>
  </si>
  <si>
    <t>2024-09-24 Wagner,Steve</t>
  </si>
  <si>
    <t>2024-06-24 Wagner,Steve</t>
  </si>
  <si>
    <t>603.00  </t>
  </si>
  <si>
    <t>100119461231  </t>
  </si>
  <si>
    <t>WHOI Research Lighted Buoy MV DAMON  </t>
  </si>
  <si>
    <t>40 59 56.94 N</t>
  </si>
  <si>
    <t>70 19 38.100 W</t>
  </si>
  <si>
    <t>01/24 </t>
  </si>
  <si>
    <t>602.48  </t>
  </si>
  <si>
    <t>100119480931  </t>
  </si>
  <si>
    <t>Clayton Star </t>
  </si>
  <si>
    <t>602.53  </t>
  </si>
  <si>
    <t>100119480958  </t>
  </si>
  <si>
    <t>2024-07-03  </t>
  </si>
  <si>
    <t>602.49  </t>
  </si>
  <si>
    <t>100119480937  </t>
  </si>
  <si>
    <t>602.50  </t>
  </si>
  <si>
    <t>100119480942  </t>
  </si>
  <si>
    <t>602.51  </t>
  </si>
  <si>
    <t>100119480947  </t>
  </si>
  <si>
    <t>Clayton STar </t>
  </si>
  <si>
    <t>602.52  </t>
  </si>
  <si>
    <t>100119480953  </t>
  </si>
  <si>
    <t>602.54  </t>
  </si>
  <si>
    <t>100119480963  </t>
  </si>
  <si>
    <t>602.55  </t>
  </si>
  <si>
    <t>100119480968  </t>
  </si>
  <si>
    <t>2025-02-21 Wagner,Steve</t>
  </si>
  <si>
    <t>Town of Mashpee Shark Regulatory Buoy  </t>
  </si>
  <si>
    <t>41 38 11.00 N</t>
  </si>
  <si>
    <t>70 26 27.000 W</t>
  </si>
  <si>
    <t>06/30 - 06/30 </t>
  </si>
  <si>
    <t>2025-03-05 Wagner,Steve</t>
  </si>
  <si>
    <t>2025-03-07 Wagner,Steve</t>
  </si>
  <si>
    <t>41 55 04.09 N</t>
  </si>
  <si>
    <t>70 19 56.052 W</t>
  </si>
  <si>
    <t>Fx Li</t>
  </si>
  <si>
    <t>Fl Ul</t>
  </si>
  <si>
    <t>Fl Li</t>
  </si>
  <si>
    <t>Fx Uli</t>
  </si>
  <si>
    <t>Fx Ul</t>
  </si>
  <si>
    <t>Fx 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</si>
</sst>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0"/>
    <numFmt numFmtId="166" formatCode="00.000"/>
    <numFmt numFmtId="167" formatCode="000"/>
    <numFmt numFmtId="168" formatCode="0.0000000"/>
    <numFmt numFmtId="169" formatCode="0.000000"/>
    <numFmt numFmtId="170" formatCode="#,##0.0"/>
    <numFmt numFmtId="171" formatCode="0.000"/>
    <numFmt numFmtId="172" formatCode="00,000"/>
    <numFmt numFmtId="173" formatCode="00.0000000"/>
    <numFmt numFmtId="174" formatCode="[$-409]d\-mmm\-yy;@"/>
  </numFmts>
  <fonts count="108" x14ac:knownFonts="1">
    <font>
      <sz val="11"/>
      <color theme="1"/>
      <name val="Calibri"/>
      <family val="2"/>
      <scheme val="minor"/>
    </font>
    <font>
      <sz val="11"/>
      <color theme="1"/>
      <name val="Times New Roman"/>
      <family val="1"/>
    </font>
    <font>
      <sz val="7.5"/>
      <color theme="1"/>
      <name val="Times New Roman"/>
      <family val="1"/>
    </font>
    <font>
      <sz val="12"/>
      <color theme="1"/>
      <name val="Calibri"/>
      <family val="2"/>
      <scheme val="minor"/>
    </font>
    <font>
      <sz val="10"/>
      <color theme="1"/>
      <name val="Calibri"/>
      <family val="2"/>
      <scheme val="minor"/>
    </font>
    <font>
      <sz val="12"/>
      <color rgb="FF000000"/>
      <name val="Calibri"/>
      <family val="2"/>
    </font>
    <font>
      <b/>
      <sz val="12"/>
      <color rgb="FF000000"/>
      <name val="Calibri"/>
      <family val="2"/>
    </font>
    <font>
      <sz val="11"/>
      <color theme="1"/>
      <name val="Calibri"/>
      <family val="2"/>
    </font>
    <font>
      <sz val="28"/>
      <color rgb="FF000000"/>
      <name val="Calibri"/>
      <family val="2"/>
    </font>
    <font>
      <sz val="10"/>
      <name val="Helv"/>
    </font>
    <font>
      <b/>
      <sz val="12"/>
      <name val="Cambria"/>
      <family val="1"/>
    </font>
    <font>
      <b/>
      <sz val="11"/>
      <name val="Calibri"/>
      <family val="2"/>
    </font>
    <font>
      <sz val="11"/>
      <name val="Calibri"/>
      <family val="2"/>
    </font>
    <font>
      <sz val="11"/>
      <color rgb="FF808080"/>
      <name val="Calibri"/>
      <family val="2"/>
    </font>
    <font>
      <sz val="8"/>
      <name val="Calibri"/>
      <family val="2"/>
    </font>
    <font>
      <sz val="8"/>
      <color rgb="FF000000"/>
      <name val="Calibri"/>
      <family val="2"/>
    </font>
    <font>
      <sz val="12"/>
      <name val="Calibri"/>
      <family val="2"/>
    </font>
    <font>
      <b/>
      <sz val="16"/>
      <color rgb="FF0000CC"/>
      <name val="Calibri"/>
      <family val="2"/>
    </font>
    <font>
      <sz val="11"/>
      <name val="Symbol"/>
      <family val="1"/>
      <charset val="2"/>
    </font>
    <font>
      <sz val="11"/>
      <color rgb="FFFF0000"/>
      <name val="Calibri"/>
      <family val="2"/>
    </font>
    <font>
      <sz val="8"/>
      <color rgb="FF000000"/>
      <name val="Arial"/>
      <family val="2"/>
    </font>
    <font>
      <b/>
      <sz val="8"/>
      <color rgb="FF000000"/>
      <name val="Calibri"/>
      <family val="2"/>
    </font>
    <font>
      <sz val="9"/>
      <color rgb="FF000000"/>
      <name val="Arial"/>
      <family val="2"/>
    </font>
    <font>
      <b/>
      <sz val="8"/>
      <color rgb="FF000000"/>
      <name val="Arial Narrow"/>
      <family val="2"/>
    </font>
    <font>
      <sz val="9"/>
      <color rgb="FF000000"/>
      <name val="Calibri"/>
      <family val="2"/>
    </font>
    <font>
      <sz val="9"/>
      <color rgb="FF000000"/>
      <name val="Arial Narrow"/>
      <family val="2"/>
    </font>
    <font>
      <b/>
      <sz val="18"/>
      <color rgb="FF0000CC"/>
      <name val="Calibri"/>
      <family val="2"/>
    </font>
    <font>
      <sz val="10"/>
      <color rgb="FF000000"/>
      <name val="Calibri"/>
      <family val="2"/>
    </font>
    <font>
      <sz val="18"/>
      <color rgb="FF000000"/>
      <name val="Calibri"/>
      <family val="2"/>
    </font>
    <font>
      <b/>
      <sz val="14"/>
      <color rgb="FF000000"/>
      <name val="Calibri"/>
      <family val="2"/>
    </font>
    <font>
      <sz val="9"/>
      <color rgb="FF808080"/>
      <name val="Calibri"/>
      <family val="2"/>
    </font>
    <font>
      <sz val="14"/>
      <name val="Calibri"/>
      <family val="2"/>
    </font>
    <font>
      <sz val="14"/>
      <color rgb="FF000000"/>
      <name val="Calibri"/>
      <family val="2"/>
    </font>
    <font>
      <b/>
      <sz val="16"/>
      <color rgb="FF4F6228"/>
      <name val="Calibri"/>
      <family val="2"/>
    </font>
    <font>
      <sz val="16"/>
      <color rgb="FF4F6228"/>
      <name val="Calibri"/>
      <family val="2"/>
    </font>
    <font>
      <b/>
      <sz val="16"/>
      <color rgb="FFFF0000"/>
      <name val="Calibri"/>
      <family val="2"/>
    </font>
    <font>
      <sz val="16"/>
      <color rgb="FFFF0000"/>
      <name val="Calibri"/>
      <family val="2"/>
    </font>
    <font>
      <b/>
      <sz val="12"/>
      <color rgb="FF0000CC"/>
      <name val="Calibri"/>
      <family val="2"/>
    </font>
    <font>
      <b/>
      <sz val="16"/>
      <color rgb="FF000000"/>
      <name val="Calibri"/>
      <family val="2"/>
    </font>
    <font>
      <sz val="16"/>
      <color rgb="FF000000"/>
      <name val="Calibri"/>
      <family val="2"/>
    </font>
    <font>
      <sz val="6"/>
      <color rgb="FF000000"/>
      <name val="Calibri"/>
      <family val="2"/>
    </font>
    <font>
      <i/>
      <sz val="18"/>
      <color rgb="FF808080"/>
      <name val="Stencil"/>
      <family val="5"/>
    </font>
    <font>
      <b/>
      <u val="double"/>
      <sz val="8"/>
      <name val="Calibri"/>
      <family val="2"/>
    </font>
    <font>
      <b/>
      <sz val="12"/>
      <color rgb="FF000099"/>
      <name val="Calibri"/>
      <family val="2"/>
    </font>
    <font>
      <i/>
      <sz val="10"/>
      <color rgb="FF000000"/>
      <name val="Calibri"/>
      <family val="2"/>
    </font>
    <font>
      <b/>
      <sz val="16"/>
      <color rgb="FF000099"/>
      <name val="Calibri"/>
      <family val="2"/>
    </font>
    <font>
      <i/>
      <sz val="18"/>
      <color rgb="FFA6A6A6"/>
      <name val="Stencil"/>
      <family val="5"/>
    </font>
    <font>
      <i/>
      <sz val="11"/>
      <color rgb="FF000000"/>
      <name val="Stencil"/>
      <family val="5"/>
    </font>
    <font>
      <sz val="16"/>
      <name val="Calibri"/>
      <family val="2"/>
    </font>
    <font>
      <b/>
      <sz val="10"/>
      <color rgb="FF000080"/>
      <name val="Calibri"/>
      <family val="2"/>
    </font>
    <font>
      <b/>
      <sz val="10"/>
      <name val="Calibri"/>
      <family val="2"/>
    </font>
    <font>
      <b/>
      <sz val="10"/>
      <color rgb="FF0000FF"/>
      <name val="Calibri"/>
      <family val="2"/>
    </font>
    <font>
      <sz val="12"/>
      <color rgb="FFCCFFCC"/>
      <name val="Calibri"/>
      <family val="2"/>
    </font>
    <font>
      <sz val="10"/>
      <name val="Calibri"/>
      <family val="2"/>
    </font>
    <font>
      <b/>
      <sz val="12"/>
      <color rgb="FF0000FF"/>
      <name val="Calibri"/>
      <family val="2"/>
    </font>
    <font>
      <b/>
      <sz val="11"/>
      <color rgb="FF0000FF"/>
      <name val="Calibri"/>
      <family val="2"/>
    </font>
    <font>
      <b/>
      <sz val="10"/>
      <color rgb="FF000080"/>
      <name val="Arial"/>
      <family val="2"/>
    </font>
    <font>
      <b/>
      <sz val="10"/>
      <name val="Arial"/>
      <family val="2"/>
    </font>
    <font>
      <b/>
      <sz val="10"/>
      <color rgb="FF0000FF"/>
      <name val="Arial"/>
      <family val="2"/>
    </font>
    <font>
      <sz val="12"/>
      <color rgb="FFCCFFCC"/>
      <name val="Arial"/>
      <family val="2"/>
    </font>
    <font>
      <sz val="12"/>
      <name val="Arial"/>
      <family val="2"/>
    </font>
    <font>
      <sz val="10"/>
      <name val="Arial"/>
      <family val="2"/>
    </font>
    <font>
      <sz val="11"/>
      <name val="Arial"/>
      <family val="2"/>
    </font>
    <font>
      <b/>
      <sz val="11"/>
      <color rgb="FF0000FF"/>
      <name val="Arial"/>
      <family val="2"/>
    </font>
    <font>
      <sz val="10"/>
      <color rgb="FF000000"/>
      <name val="Arial"/>
      <family val="2"/>
    </font>
    <font>
      <b/>
      <sz val="12"/>
      <color rgb="FF0000FF"/>
      <name val="Arial Black"/>
      <family val="2"/>
    </font>
    <font>
      <b/>
      <sz val="14"/>
      <color rgb="FF808080"/>
      <name val="Calibri"/>
      <family val="2"/>
    </font>
    <font>
      <sz val="10"/>
      <color rgb="FF333333"/>
      <name val="Arial"/>
      <family val="2"/>
    </font>
    <font>
      <b/>
      <sz val="12"/>
      <name val="Arial"/>
      <family val="2"/>
    </font>
    <font>
      <b/>
      <sz val="14"/>
      <color rgb="FF000000"/>
      <name val="Arial"/>
      <family val="2"/>
    </font>
    <font>
      <b/>
      <sz val="10"/>
      <color rgb="FFFF0000"/>
      <name val="Arial"/>
      <family val="2"/>
    </font>
    <font>
      <sz val="14"/>
      <color rgb="FF000000"/>
      <name val="Arial"/>
      <family val="2"/>
    </font>
    <font>
      <b/>
      <sz val="14"/>
      <color rgb="FF0000CC"/>
      <name val="Calibri"/>
      <family val="2"/>
    </font>
    <font>
      <sz val="12"/>
      <color rgb="FF333333"/>
      <name val="Arial"/>
      <family val="2"/>
    </font>
    <font>
      <sz val="12"/>
      <color rgb="FF000080"/>
      <name val="Arial"/>
      <family val="2"/>
    </font>
    <font>
      <sz val="12"/>
      <color rgb="FF000000"/>
      <name val="Arial"/>
      <family val="2"/>
    </font>
    <font>
      <b/>
      <sz val="11"/>
      <color rgb="FF000000"/>
      <name val="Calibri"/>
      <family val="2"/>
    </font>
    <font>
      <i/>
      <sz val="11"/>
      <name val="Calibri"/>
      <family val="2"/>
    </font>
    <font>
      <b/>
      <sz val="14"/>
      <name val="Calibri"/>
      <family val="2"/>
    </font>
    <font>
      <b/>
      <sz val="12"/>
      <name val="Arial Black"/>
      <family val="2"/>
    </font>
    <font>
      <b/>
      <sz val="11"/>
      <name val="Arial"/>
      <family val="2"/>
    </font>
    <font>
      <b/>
      <sz val="12"/>
      <color rgb="FF000080"/>
      <name val="Arial Black"/>
      <family val="2"/>
    </font>
    <font>
      <i/>
      <sz val="12"/>
      <color rgb="FF000000"/>
      <name val="Calibri"/>
      <family val="2"/>
    </font>
    <font>
      <b/>
      <u/>
      <sz val="10"/>
      <name val="Calibri"/>
      <family val="2"/>
    </font>
    <font>
      <sz val="12"/>
      <color rgb="FFFF0000"/>
      <name val="Cambria"/>
      <family val="1"/>
    </font>
    <font>
      <sz val="12"/>
      <name val="Cambria"/>
      <family val="1"/>
    </font>
    <font>
      <b/>
      <sz val="10"/>
      <name val="Cambria"/>
      <family val="1"/>
    </font>
    <font>
      <b/>
      <sz val="11"/>
      <name val="Cambria"/>
      <family val="1"/>
    </font>
    <font>
      <sz val="11"/>
      <name val="Cambria"/>
      <family val="1"/>
    </font>
    <font>
      <sz val="10"/>
      <name val="Cambria"/>
      <family val="1"/>
    </font>
    <font>
      <b/>
      <sz val="12"/>
      <color rgb="FF0000CC"/>
      <name val="Cambria"/>
      <family val="1"/>
    </font>
    <font>
      <b/>
      <sz val="11"/>
      <color rgb="FF0000CC"/>
      <name val="Calibri"/>
      <family val="2"/>
    </font>
    <font>
      <sz val="12"/>
      <color indexed="81"/>
      <name val="Calibri"/>
      <family val="2"/>
    </font>
    <font>
      <sz val="10"/>
      <color indexed="81"/>
      <name val="Tahoma"/>
      <family val="2"/>
    </font>
    <font>
      <sz val="9"/>
      <color indexed="81"/>
      <name val="Tahoma"/>
      <family val="2"/>
    </font>
    <font>
      <sz val="10"/>
      <color indexed="81"/>
      <name val="Calibri"/>
      <family val="2"/>
    </font>
    <font>
      <sz val="9"/>
      <color indexed="81"/>
      <name val="Calibri"/>
      <family val="2"/>
    </font>
    <font>
      <b/>
      <u/>
      <sz val="10"/>
      <color indexed="81"/>
      <name val="Calibri"/>
      <family val="2"/>
    </font>
    <font>
      <sz val="11"/>
      <color indexed="81"/>
      <name val="Calibri"/>
      <family val="2"/>
    </font>
    <font>
      <b/>
      <u/>
      <sz val="11"/>
      <color indexed="81"/>
      <name val="Calibri"/>
      <family val="2"/>
    </font>
    <font>
      <b/>
      <sz val="9"/>
      <color indexed="81"/>
      <name val="Tahoma"/>
      <family val="2"/>
    </font>
    <font>
      <sz val="16"/>
      <color theme="1"/>
      <name val="Calibri"/>
      <family val="2"/>
      <scheme val="minor"/>
    </font>
    <font>
      <sz val="14"/>
      <color rgb="FF000000"/>
      <name val="Times New Roman"/>
      <family val="1"/>
    </font>
    <font>
      <sz val="14"/>
      <color theme="1"/>
      <name val="Calibri"/>
      <family val="2"/>
      <scheme val="minor"/>
    </font>
    <font>
      <sz val="13"/>
      <color theme="1"/>
      <name val="Calibri"/>
      <family val="2"/>
      <scheme val="minor"/>
    </font>
    <font>
      <sz val="8"/>
      <color theme="1"/>
      <name val="Calibri"/>
      <family val="2"/>
      <scheme val="minor"/>
    </font>
    <font>
      <sz val="8"/>
      <color theme="1"/>
      <name val="Times New Roman"/>
      <family val="1"/>
    </font>
    <font>
      <sz val="7.5"/>
      <color rgb="FF000000"/>
      <name val="Arial"/>
      <family val="2"/>
    </font>
  </fonts>
  <fills count="23">
    <fill>
      <patternFill patternType="none"/>
    </fill>
    <fill>
      <patternFill patternType="gray125"/>
    </fill>
    <fill>
      <patternFill patternType="solid">
        <fgColor rgb="FF008000"/>
        <bgColor indexed="64"/>
      </patternFill>
    </fill>
    <fill>
      <patternFill patternType="solid">
        <fgColor rgb="FFCCCCCC"/>
        <bgColor indexed="64"/>
      </patternFill>
    </fill>
    <fill>
      <patternFill patternType="solid">
        <fgColor rgb="FFFFFFFF"/>
        <bgColor indexed="64"/>
      </patternFill>
    </fill>
    <fill>
      <patternFill patternType="solid">
        <fgColor rgb="FFF2F2F2"/>
        <bgColor rgb="FF000000"/>
      </patternFill>
    </fill>
    <fill>
      <patternFill patternType="solid">
        <fgColor rgb="FFFFCCFF"/>
        <bgColor rgb="FF000000"/>
      </patternFill>
    </fill>
    <fill>
      <patternFill patternType="solid">
        <fgColor rgb="FFFFFFFF"/>
        <bgColor rgb="FF000000"/>
      </patternFill>
    </fill>
    <fill>
      <patternFill patternType="solid">
        <fgColor rgb="FFDCE6F1"/>
        <bgColor rgb="FF000000"/>
      </patternFill>
    </fill>
    <fill>
      <patternFill patternType="solid">
        <fgColor rgb="FFFFFFCC"/>
        <bgColor rgb="FF000000"/>
      </patternFill>
    </fill>
    <fill>
      <patternFill patternType="solid">
        <fgColor rgb="FFCCFF33"/>
        <bgColor rgb="FF000000"/>
      </patternFill>
    </fill>
    <fill>
      <patternFill patternType="solid">
        <fgColor rgb="FF000000"/>
        <bgColor rgb="FF000000"/>
      </patternFill>
    </fill>
    <fill>
      <patternFill patternType="solid">
        <fgColor rgb="FFF2F2F2"/>
        <bgColor rgb="FFFF00FF"/>
      </patternFill>
    </fill>
    <fill>
      <patternFill patternType="solid">
        <fgColor rgb="FFDAEEF3"/>
        <bgColor rgb="FF000000"/>
      </patternFill>
    </fill>
    <fill>
      <patternFill patternType="solid">
        <fgColor rgb="FFFFFFFF"/>
        <bgColor rgb="FFFF00FF"/>
      </patternFill>
    </fill>
    <fill>
      <patternFill patternType="solid">
        <fgColor rgb="FFFFFFCC"/>
        <bgColor rgb="FFFF00FF"/>
      </patternFill>
    </fill>
    <fill>
      <patternFill patternType="solid">
        <fgColor rgb="FFDCE6F1"/>
        <bgColor rgb="FFFF00FF"/>
      </patternFill>
    </fill>
    <fill>
      <patternFill patternType="solid">
        <fgColor rgb="FF15F710"/>
        <bgColor indexed="64"/>
      </patternFill>
    </fill>
    <fill>
      <patternFill patternType="solid">
        <fgColor theme="0" tint="-0.24994659260841701"/>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0684FF"/>
        <bgColor indexed="64"/>
      </patternFill>
    </fill>
  </fills>
  <borders count="78">
    <border>
      <left/>
      <right/>
      <top/>
      <bottom/>
      <diagonal/>
    </border>
    <border>
      <left style="thin">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bottom/>
      <diagonal/>
    </border>
    <border>
      <left/>
      <right style="medium">
        <color indexed="64"/>
      </right>
      <top/>
      <bottom/>
      <diagonal/>
    </border>
    <border>
      <left style="mediumDashed">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diagonalUp="1" diagonalDown="1">
      <left/>
      <right style="medium">
        <color indexed="64"/>
      </right>
      <top style="thick">
        <color indexed="64"/>
      </top>
      <bottom style="thick">
        <color indexed="64"/>
      </bottom>
      <diagonal style="thick">
        <color indexed="64"/>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mediumDashed">
        <color indexed="64"/>
      </bottom>
      <diagonal/>
    </border>
    <border>
      <left/>
      <right/>
      <top style="thick">
        <color indexed="64"/>
      </top>
      <bottom style="mediumDashed">
        <color indexed="64"/>
      </bottom>
      <diagonal/>
    </border>
    <border>
      <left/>
      <right style="mediumDashed">
        <color indexed="64"/>
      </right>
      <top style="thick">
        <color indexed="64"/>
      </top>
      <bottom style="mediumDashed">
        <color indexed="64"/>
      </bottom>
      <diagonal/>
    </border>
    <border>
      <left style="mediumDashed">
        <color indexed="64"/>
      </left>
      <right/>
      <top style="thick">
        <color indexed="64"/>
      </top>
      <bottom style="mediumDashed">
        <color indexed="64"/>
      </bottom>
      <diagonal/>
    </border>
    <border diagonalUp="1" diagonalDown="1">
      <left/>
      <right style="medium">
        <color indexed="64"/>
      </right>
      <top style="thick">
        <color rgb="FFFF0000"/>
      </top>
      <bottom style="thick">
        <color rgb="FFFF0000"/>
      </bottom>
      <diagonal style="thick">
        <color rgb="FFFF0000"/>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ck">
        <color indexed="64"/>
      </left>
      <right/>
      <top style="mediumDashed">
        <color indexed="64"/>
      </top>
      <bottom style="thick">
        <color indexed="64"/>
      </bottom>
      <diagonal/>
    </border>
    <border>
      <left/>
      <right/>
      <top style="mediumDashed">
        <color indexed="64"/>
      </top>
      <bottom style="thick">
        <color indexed="64"/>
      </bottom>
      <diagonal/>
    </border>
    <border>
      <left/>
      <right style="mediumDashed">
        <color indexed="64"/>
      </right>
      <top style="mediumDashed">
        <color indexed="64"/>
      </top>
      <bottom style="thick">
        <color indexed="64"/>
      </bottom>
      <diagonal/>
    </border>
    <border>
      <left style="mediumDashed">
        <color indexed="64"/>
      </left>
      <right/>
      <top style="mediumDashed">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medium">
        <color indexed="64"/>
      </right>
      <top style="thick">
        <color indexed="64"/>
      </top>
      <bottom/>
      <diagonal/>
    </border>
    <border>
      <left style="medium">
        <color indexed="64"/>
      </left>
      <right/>
      <top/>
      <bottom style="thick">
        <color indexed="64"/>
      </bottom>
      <diagonal/>
    </border>
    <border>
      <left style="medium">
        <color indexed="64"/>
      </left>
      <right/>
      <top style="thick">
        <color indexed="64"/>
      </top>
      <bottom/>
      <diagonal/>
    </border>
    <border>
      <left/>
      <right/>
      <top style="thick">
        <color indexed="64"/>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bottom style="thick">
        <color indexed="64"/>
      </bottom>
      <diagonal/>
    </border>
    <border>
      <left/>
      <right/>
      <top style="thick">
        <color indexed="64"/>
      </top>
      <bottom style="thick">
        <color indexed="64"/>
      </bottom>
      <diagonal/>
    </border>
    <border>
      <left style="thick">
        <color rgb="FF4F6228"/>
      </left>
      <right style="thick">
        <color rgb="FF4F6228"/>
      </right>
      <top style="thick">
        <color rgb="FF4F6228"/>
      </top>
      <bottom style="thick">
        <color rgb="FF4F6228"/>
      </bottom>
      <diagonal/>
    </border>
    <border>
      <left style="thick">
        <color rgb="FFFF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rgb="FFFDE9D9"/>
      </right>
      <top style="medium">
        <color indexed="64"/>
      </top>
      <bottom/>
      <diagonal/>
    </border>
    <border>
      <left style="thin">
        <color rgb="FFFDE9D9"/>
      </left>
      <right style="thin">
        <color rgb="FFFDE9D9"/>
      </right>
      <top/>
      <bottom style="thin">
        <color rgb="FFFDE9D9"/>
      </bottom>
      <diagonal/>
    </border>
    <border>
      <left style="thin">
        <color rgb="FFFDE9D9"/>
      </left>
      <right style="thin">
        <color rgb="FFFDE9D9"/>
      </right>
      <top style="thin">
        <color rgb="FFFDE9D9"/>
      </top>
      <bottom style="thin">
        <color rgb="FFFDE9D9"/>
      </bottom>
      <diagonal/>
    </border>
    <border>
      <left/>
      <right style="thin">
        <color rgb="FFFDE9D9"/>
      </right>
      <top/>
      <bottom/>
      <diagonal/>
    </border>
    <border>
      <left style="thin">
        <color rgb="FFFDE9D9"/>
      </left>
      <right style="thin">
        <color rgb="FFFDE9D9"/>
      </right>
      <top style="thin">
        <color rgb="FFFDE9D9"/>
      </top>
      <bottom/>
      <diagonal/>
    </border>
    <border>
      <left/>
      <right style="thin">
        <color rgb="FFFDE9D9"/>
      </right>
      <top style="thick">
        <color indexed="64"/>
      </top>
      <bottom style="thin">
        <color rgb="FFFDE9D9"/>
      </bottom>
      <diagonal/>
    </border>
    <border>
      <left/>
      <right/>
      <top/>
      <bottom style="mediumDashed">
        <color indexed="64"/>
      </bottom>
      <diagonal/>
    </border>
    <border>
      <left/>
      <right style="mediumDashed">
        <color indexed="64"/>
      </right>
      <top/>
      <bottom style="mediumDashed">
        <color indexed="64"/>
      </bottom>
      <diagonal/>
    </border>
    <border diagonalUp="1" diagonalDown="1">
      <left/>
      <right style="medium">
        <color indexed="64"/>
      </right>
      <top style="thick">
        <color rgb="FFFF0000"/>
      </top>
      <bottom style="thick">
        <color indexed="64"/>
      </bottom>
      <diagonal style="thick">
        <color rgb="FFFF0000"/>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right style="medium">
        <color indexed="64"/>
      </right>
      <top style="thick">
        <color indexed="64"/>
      </top>
      <bottom style="mediumDashed">
        <color indexed="64"/>
      </bottom>
      <diagonal/>
    </border>
    <border>
      <left/>
      <right style="medium">
        <color indexed="64"/>
      </right>
      <top style="mediumDashed">
        <color indexed="64"/>
      </top>
      <bottom style="thick">
        <color indexed="64"/>
      </bottom>
      <diagonal/>
    </border>
    <border>
      <left style="thin">
        <color auto="1"/>
      </left>
      <right style="thin">
        <color auto="1"/>
      </right>
      <top/>
      <bottom/>
      <diagonal/>
    </border>
    <border>
      <left/>
      <right style="thin">
        <color rgb="FF000000"/>
      </right>
      <top style="thin">
        <color rgb="FF000000"/>
      </top>
      <bottom/>
      <diagonal/>
    </border>
  </borders>
  <cellStyleXfs count="2">
    <xf numFmtId="0" fontId="0" fillId="0" borderId="0"/>
    <xf numFmtId="0" fontId="9" fillId="0" borderId="0"/>
  </cellStyleXfs>
  <cellXfs count="386">
    <xf numFmtId="0" fontId="0" fillId="0" borderId="0" xfId="0"/>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3" fillId="0" borderId="0" xfId="0" applyFont="1" applyAlignment="1">
      <alignment vertical="top"/>
    </xf>
    <xf numFmtId="0" fontId="0" fillId="0" borderId="3" xfId="0" applyBorder="1"/>
    <xf numFmtId="0" fontId="0" fillId="0" borderId="3" xfId="0" applyBorder="1" applyAlignment="1">
      <alignment wrapText="1"/>
    </xf>
    <xf numFmtId="0" fontId="3" fillId="0" borderId="1" xfId="0" applyFont="1" applyBorder="1" applyAlignment="1">
      <alignment vertical="top" wrapText="1"/>
    </xf>
    <xf numFmtId="0" fontId="0" fillId="0" borderId="1" xfId="0" applyBorder="1"/>
    <xf numFmtId="0" fontId="0" fillId="0" borderId="1" xfId="0" applyBorder="1" applyAlignment="1">
      <alignment vertical="top" wrapText="1"/>
    </xf>
    <xf numFmtId="0" fontId="2" fillId="0" borderId="2" xfId="0" applyFont="1" applyBorder="1" applyAlignment="1">
      <alignment vertical="center" wrapText="1"/>
    </xf>
    <xf numFmtId="0" fontId="3" fillId="0" borderId="1" xfId="0" applyFont="1" applyBorder="1" applyAlignment="1">
      <alignment horizontal="center" vertical="top"/>
    </xf>
    <xf numFmtId="0" fontId="4" fillId="0" borderId="1" xfId="0" applyFont="1" applyBorder="1" applyAlignment="1">
      <alignment wrapText="1"/>
    </xf>
    <xf numFmtId="0" fontId="0" fillId="0" borderId="2" xfId="0" applyBorder="1"/>
    <xf numFmtId="0" fontId="2" fillId="0" borderId="3" xfId="0" applyFont="1" applyBorder="1"/>
    <xf numFmtId="0" fontId="0" fillId="0" borderId="4" xfId="0" applyBorder="1"/>
    <xf numFmtId="0" fontId="2" fillId="0" borderId="3" xfId="0" applyFont="1" applyBorder="1" applyAlignment="1">
      <alignment wrapText="1"/>
    </xf>
    <xf numFmtId="0" fontId="0" fillId="0" borderId="3" xfId="0" applyBorder="1" applyAlignment="1">
      <alignment vertical="top" wrapText="1"/>
    </xf>
    <xf numFmtId="0" fontId="0" fillId="0" borderId="3" xfId="0" applyBorder="1" applyAlignment="1">
      <alignment vertical="top"/>
    </xf>
    <xf numFmtId="0" fontId="2" fillId="0" borderId="3" xfId="0" applyFont="1" applyBorder="1" applyAlignment="1">
      <alignment vertical="top"/>
    </xf>
    <xf numFmtId="0" fontId="2" fillId="0" borderId="3" xfId="0" applyFont="1"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0" fontId="2" fillId="0" borderId="3" xfId="0" applyFont="1" applyBorder="1" applyAlignment="1">
      <alignment vertical="center" wrapText="1"/>
    </xf>
    <xf numFmtId="0" fontId="0" fillId="0" borderId="4" xfId="0" applyBorder="1" applyAlignment="1">
      <alignment wrapText="1"/>
    </xf>
    <xf numFmtId="0" fontId="2" fillId="0" borderId="4" xfId="0" applyFont="1" applyBorder="1" applyAlignment="1">
      <alignment wrapText="1"/>
    </xf>
    <xf numFmtId="0" fontId="5" fillId="0" borderId="0" xfId="0" applyFont="1" applyAlignment="1">
      <alignment vertical="top" wrapText="1"/>
    </xf>
    <xf numFmtId="0" fontId="7" fillId="0" borderId="0" xfId="0" applyFont="1"/>
    <xf numFmtId="0" fontId="8" fillId="5" borderId="7" xfId="0" applyFont="1" applyFill="1" applyBorder="1" applyAlignment="1">
      <alignment horizontal="left" vertical="center"/>
    </xf>
    <xf numFmtId="0" fontId="12" fillId="0" borderId="0" xfId="0" applyFont="1"/>
    <xf numFmtId="0" fontId="13" fillId="7" borderId="10" xfId="0" applyFont="1" applyFill="1" applyBorder="1"/>
    <xf numFmtId="0" fontId="13" fillId="7" borderId="0" xfId="0" applyFont="1" applyFill="1"/>
    <xf numFmtId="0" fontId="14" fillId="5" borderId="10" xfId="1" applyFont="1" applyFill="1" applyBorder="1" applyAlignment="1">
      <alignment horizontal="center" vertical="center"/>
    </xf>
    <xf numFmtId="0" fontId="14" fillId="5" borderId="11" xfId="0" applyFont="1" applyFill="1" applyBorder="1" applyAlignment="1">
      <alignment horizontal="center" vertical="center"/>
    </xf>
    <xf numFmtId="0" fontId="12" fillId="8" borderId="0" xfId="0" applyFont="1" applyFill="1"/>
    <xf numFmtId="0" fontId="12" fillId="0" borderId="12" xfId="0" applyFont="1" applyBorder="1"/>
    <xf numFmtId="0" fontId="7" fillId="7" borderId="0" xfId="0" applyFont="1" applyFill="1"/>
    <xf numFmtId="1" fontId="16" fillId="7" borderId="13" xfId="1" applyNumberFormat="1" applyFont="1" applyFill="1" applyBorder="1" applyAlignment="1" applyProtection="1">
      <alignment horizontal="center" vertical="center"/>
      <protection locked="0"/>
    </xf>
    <xf numFmtId="1" fontId="17" fillId="9" borderId="14" xfId="1" applyNumberFormat="1" applyFont="1" applyFill="1" applyBorder="1" applyAlignment="1">
      <alignment horizontal="center" vertical="center"/>
    </xf>
    <xf numFmtId="164" fontId="16" fillId="7" borderId="14" xfId="1" applyNumberFormat="1" applyFont="1" applyFill="1" applyBorder="1" applyAlignment="1" applyProtection="1">
      <alignment horizontal="center" vertical="center"/>
      <protection locked="0"/>
    </xf>
    <xf numFmtId="0" fontId="18" fillId="8" borderId="0" xfId="0" applyFont="1" applyFill="1"/>
    <xf numFmtId="0" fontId="19" fillId="5" borderId="10" xfId="0" applyFont="1" applyFill="1" applyBorder="1"/>
    <xf numFmtId="0" fontId="19" fillId="8" borderId="11" xfId="0" applyFont="1" applyFill="1" applyBorder="1"/>
    <xf numFmtId="0" fontId="7" fillId="5" borderId="10" xfId="0" applyFont="1" applyFill="1" applyBorder="1"/>
    <xf numFmtId="0" fontId="12" fillId="8" borderId="0" xfId="0" applyFont="1" applyFill="1" applyAlignment="1">
      <alignment horizontal="center"/>
    </xf>
    <xf numFmtId="0" fontId="7" fillId="5" borderId="10" xfId="0" applyFont="1" applyFill="1" applyBorder="1" applyAlignment="1">
      <alignment horizontal="right"/>
    </xf>
    <xf numFmtId="165" fontId="16" fillId="7" borderId="14" xfId="0" applyNumberFormat="1" applyFont="1" applyFill="1" applyBorder="1" applyAlignment="1" applyProtection="1">
      <alignment horizontal="center"/>
      <protection locked="0"/>
    </xf>
    <xf numFmtId="165" fontId="5" fillId="7" borderId="14" xfId="0" applyNumberFormat="1" applyFont="1" applyFill="1" applyBorder="1" applyAlignment="1" applyProtection="1">
      <alignment horizontal="center"/>
      <protection locked="0"/>
    </xf>
    <xf numFmtId="166" fontId="5" fillId="7" borderId="14" xfId="0" applyNumberFormat="1" applyFont="1" applyFill="1" applyBorder="1" applyAlignment="1" applyProtection="1">
      <alignment horizontal="center"/>
      <protection locked="0"/>
    </xf>
    <xf numFmtId="166" fontId="5" fillId="7" borderId="13" xfId="0" applyNumberFormat="1" applyFont="1" applyFill="1" applyBorder="1" applyAlignment="1" applyProtection="1">
      <alignment horizontal="center"/>
      <protection locked="0"/>
    </xf>
    <xf numFmtId="164" fontId="29" fillId="7" borderId="16" xfId="0" applyNumberFormat="1" applyFont="1" applyFill="1" applyBorder="1" applyAlignment="1" applyProtection="1">
      <alignment horizontal="center"/>
      <protection locked="0"/>
    </xf>
    <xf numFmtId="0" fontId="12" fillId="8" borderId="17" xfId="0" applyFont="1" applyFill="1" applyBorder="1" applyAlignment="1">
      <alignment horizontal="center"/>
    </xf>
    <xf numFmtId="164" fontId="12" fillId="8" borderId="18" xfId="0" applyNumberFormat="1" applyFont="1" applyFill="1" applyBorder="1" applyAlignment="1">
      <alignment horizontal="center" vertical="center"/>
    </xf>
    <xf numFmtId="164" fontId="12" fillId="8" borderId="19" xfId="0" applyNumberFormat="1" applyFont="1" applyFill="1" applyBorder="1" applyAlignment="1">
      <alignment horizontal="center" vertical="center"/>
    </xf>
    <xf numFmtId="0" fontId="7" fillId="5" borderId="10" xfId="0" applyFont="1" applyFill="1" applyBorder="1" applyAlignment="1">
      <alignment horizontal="center"/>
    </xf>
    <xf numFmtId="167" fontId="16" fillId="7" borderId="14" xfId="0" applyNumberFormat="1" applyFont="1" applyFill="1" applyBorder="1" applyAlignment="1" applyProtection="1">
      <alignment horizontal="center"/>
      <protection locked="0"/>
    </xf>
    <xf numFmtId="167" fontId="5" fillId="7" borderId="14" xfId="0" applyNumberFormat="1" applyFont="1" applyFill="1" applyBorder="1" applyAlignment="1" applyProtection="1">
      <alignment horizontal="center"/>
      <protection locked="0"/>
    </xf>
    <xf numFmtId="14" fontId="11" fillId="5" borderId="20" xfId="0" applyNumberFormat="1" applyFont="1" applyFill="1" applyBorder="1" applyAlignment="1">
      <alignment horizontal="center" vertical="center"/>
    </xf>
    <xf numFmtId="167" fontId="12" fillId="8" borderId="0" xfId="0" applyNumberFormat="1" applyFont="1" applyFill="1"/>
    <xf numFmtId="0" fontId="12" fillId="8" borderId="21" xfId="0" applyFont="1" applyFill="1" applyBorder="1" applyAlignment="1">
      <alignment horizontal="center"/>
    </xf>
    <xf numFmtId="164" fontId="12" fillId="8" borderId="22" xfId="0" applyNumberFormat="1" applyFont="1" applyFill="1" applyBorder="1" applyAlignment="1">
      <alignment horizontal="center"/>
    </xf>
    <xf numFmtId="0" fontId="12" fillId="5" borderId="11" xfId="0" applyFont="1" applyFill="1" applyBorder="1"/>
    <xf numFmtId="0" fontId="12" fillId="8" borderId="22" xfId="0" applyFont="1" applyFill="1" applyBorder="1"/>
    <xf numFmtId="0" fontId="24" fillId="5" borderId="10" xfId="0" applyFont="1" applyFill="1" applyBorder="1" applyAlignment="1">
      <alignment horizontal="right"/>
    </xf>
    <xf numFmtId="1" fontId="37" fillId="9" borderId="27" xfId="0" applyNumberFormat="1" applyFont="1" applyFill="1" applyBorder="1" applyAlignment="1">
      <alignment horizontal="center" vertical="center"/>
    </xf>
    <xf numFmtId="0" fontId="12" fillId="8" borderId="28" xfId="0" applyFont="1" applyFill="1" applyBorder="1" applyAlignment="1">
      <alignment horizontal="center" vertical="center"/>
    </xf>
    <xf numFmtId="164" fontId="12" fillId="8" borderId="29" xfId="0" applyNumberFormat="1" applyFont="1" applyFill="1" applyBorder="1" applyAlignment="1">
      <alignment horizontal="center" vertical="center"/>
    </xf>
    <xf numFmtId="0" fontId="24" fillId="5" borderId="10" xfId="0" applyFont="1" applyFill="1" applyBorder="1" applyAlignment="1">
      <alignment horizontal="right" vertical="top"/>
    </xf>
    <xf numFmtId="0" fontId="12" fillId="8" borderId="6" xfId="0" applyFont="1" applyFill="1" applyBorder="1"/>
    <xf numFmtId="164" fontId="12" fillId="8" borderId="0" xfId="0" applyNumberFormat="1" applyFont="1" applyFill="1"/>
    <xf numFmtId="0" fontId="12" fillId="8" borderId="34" xfId="0" applyFont="1" applyFill="1" applyBorder="1" applyAlignment="1">
      <alignment horizontal="center" vertical="center"/>
    </xf>
    <xf numFmtId="164" fontId="12" fillId="8" borderId="35" xfId="0" applyNumberFormat="1" applyFont="1" applyFill="1" applyBorder="1" applyAlignment="1">
      <alignment horizontal="center" vertical="center"/>
    </xf>
    <xf numFmtId="0" fontId="24" fillId="5" borderId="10" xfId="0" applyFont="1" applyFill="1" applyBorder="1" applyAlignment="1">
      <alignment horizontal="center" vertical="center"/>
    </xf>
    <xf numFmtId="168" fontId="43" fillId="9" borderId="19" xfId="0" applyNumberFormat="1" applyFont="1" applyFill="1" applyBorder="1" applyAlignment="1">
      <alignment horizontal="center" vertical="center"/>
    </xf>
    <xf numFmtId="164" fontId="45" fillId="9" borderId="19" xfId="0" applyNumberFormat="1" applyFont="1" applyFill="1" applyBorder="1" applyAlignment="1">
      <alignment horizontal="center" vertical="center"/>
    </xf>
    <xf numFmtId="164" fontId="37" fillId="9" borderId="27" xfId="0" applyNumberFormat="1" applyFont="1" applyFill="1" applyBorder="1" applyAlignment="1">
      <alignment horizontal="center" vertical="center"/>
    </xf>
    <xf numFmtId="0" fontId="12" fillId="8" borderId="39" xfId="0" applyFont="1" applyFill="1" applyBorder="1" applyAlignment="1">
      <alignment horizontal="center" vertical="center"/>
    </xf>
    <xf numFmtId="164" fontId="12" fillId="8" borderId="40" xfId="0" applyNumberFormat="1" applyFont="1" applyFill="1" applyBorder="1" applyAlignment="1">
      <alignment horizontal="center" vertical="center"/>
    </xf>
    <xf numFmtId="0" fontId="27" fillId="5" borderId="10" xfId="0" applyFont="1" applyFill="1" applyBorder="1" applyAlignment="1">
      <alignment horizontal="center" vertical="center"/>
    </xf>
    <xf numFmtId="167" fontId="45" fillId="9" borderId="19" xfId="0" applyNumberFormat="1" applyFont="1" applyFill="1" applyBorder="1" applyAlignment="1">
      <alignment horizontal="center" vertical="center"/>
    </xf>
    <xf numFmtId="0" fontId="12" fillId="8" borderId="43" xfId="0" applyFont="1" applyFill="1" applyBorder="1" applyAlignment="1">
      <alignment horizontal="center" vertical="center"/>
    </xf>
    <xf numFmtId="0" fontId="12" fillId="8" borderId="44" xfId="0" applyFont="1" applyFill="1" applyBorder="1" applyAlignment="1">
      <alignment horizontal="center" vertical="center"/>
    </xf>
    <xf numFmtId="0" fontId="7" fillId="8" borderId="46" xfId="0" applyFont="1" applyFill="1" applyBorder="1"/>
    <xf numFmtId="0" fontId="7" fillId="11" borderId="47" xfId="0" applyFont="1" applyFill="1" applyBorder="1"/>
    <xf numFmtId="0" fontId="7" fillId="11" borderId="11" xfId="0" applyFont="1" applyFill="1" applyBorder="1"/>
    <xf numFmtId="0" fontId="29" fillId="5" borderId="48" xfId="0" applyFont="1" applyFill="1" applyBorder="1"/>
    <xf numFmtId="0" fontId="48" fillId="12" borderId="6" xfId="1" applyFont="1" applyFill="1" applyBorder="1" applyAlignment="1">
      <alignment horizontal="left" vertical="center"/>
    </xf>
    <xf numFmtId="167" fontId="49" fillId="12" borderId="6" xfId="1" applyNumberFormat="1" applyFont="1" applyFill="1" applyBorder="1" applyAlignment="1">
      <alignment horizontal="center" vertical="center"/>
    </xf>
    <xf numFmtId="0" fontId="49" fillId="12" borderId="6" xfId="1" applyFont="1" applyFill="1" applyBorder="1" applyAlignment="1">
      <alignment horizontal="left" vertical="center"/>
    </xf>
    <xf numFmtId="1" fontId="50" fillId="12" borderId="6" xfId="1" applyNumberFormat="1" applyFont="1" applyFill="1" applyBorder="1" applyAlignment="1">
      <alignment horizontal="left" vertical="center"/>
    </xf>
    <xf numFmtId="2" fontId="51" fillId="12" borderId="6" xfId="1" applyNumberFormat="1" applyFont="1" applyFill="1" applyBorder="1" applyAlignment="1">
      <alignment horizontal="left" vertical="center"/>
    </xf>
    <xf numFmtId="1" fontId="52" fillId="12" borderId="6" xfId="1" applyNumberFormat="1" applyFont="1" applyFill="1" applyBorder="1" applyAlignment="1">
      <alignment horizontal="center" vertical="center"/>
    </xf>
    <xf numFmtId="169" fontId="16" fillId="12" borderId="6" xfId="1" applyNumberFormat="1" applyFont="1" applyFill="1" applyBorder="1" applyAlignment="1">
      <alignment horizontal="right" vertical="center"/>
    </xf>
    <xf numFmtId="1" fontId="16" fillId="5" borderId="7" xfId="1" applyNumberFormat="1" applyFont="1" applyFill="1" applyBorder="1" applyAlignment="1">
      <alignment vertical="center"/>
    </xf>
    <xf numFmtId="0" fontId="7" fillId="13" borderId="11" xfId="0" applyFont="1" applyFill="1" applyBorder="1"/>
    <xf numFmtId="0" fontId="12" fillId="5" borderId="10" xfId="0" applyFont="1" applyFill="1" applyBorder="1"/>
    <xf numFmtId="1" fontId="16" fillId="5" borderId="11" xfId="1" applyNumberFormat="1" applyFont="1" applyFill="1" applyBorder="1" applyAlignment="1">
      <alignment vertical="center"/>
    </xf>
    <xf numFmtId="169" fontId="16" fillId="7" borderId="14" xfId="1" applyNumberFormat="1" applyFont="1" applyFill="1" applyBorder="1" applyAlignment="1" applyProtection="1">
      <alignment horizontal="center" vertical="center"/>
      <protection locked="0"/>
    </xf>
    <xf numFmtId="170" fontId="37" fillId="9" borderId="19" xfId="1" applyNumberFormat="1" applyFont="1" applyFill="1" applyBorder="1" applyAlignment="1">
      <alignment horizontal="center" vertical="center"/>
    </xf>
    <xf numFmtId="0" fontId="7" fillId="5" borderId="47" xfId="0" applyFont="1" applyFill="1" applyBorder="1"/>
    <xf numFmtId="0" fontId="7" fillId="5" borderId="48" xfId="0" applyFont="1" applyFill="1" applyBorder="1"/>
    <xf numFmtId="0" fontId="48" fillId="12" borderId="49" xfId="1" applyFont="1" applyFill="1" applyBorder="1" applyAlignment="1">
      <alignment horizontal="left" vertical="center"/>
    </xf>
    <xf numFmtId="167" fontId="49" fillId="12" borderId="49" xfId="1" applyNumberFormat="1" applyFont="1" applyFill="1" applyBorder="1" applyAlignment="1">
      <alignment horizontal="center" vertical="center"/>
    </xf>
    <xf numFmtId="0" fontId="49" fillId="12" borderId="49" xfId="1" applyFont="1" applyFill="1" applyBorder="1" applyAlignment="1">
      <alignment horizontal="left" vertical="center"/>
    </xf>
    <xf numFmtId="1" fontId="50" fillId="12" borderId="49" xfId="1" applyNumberFormat="1" applyFont="1" applyFill="1" applyBorder="1" applyAlignment="1">
      <alignment horizontal="left" vertical="center"/>
    </xf>
    <xf numFmtId="2" fontId="51" fillId="12" borderId="49" xfId="1" applyNumberFormat="1" applyFont="1" applyFill="1" applyBorder="1" applyAlignment="1">
      <alignment horizontal="left" vertical="center"/>
    </xf>
    <xf numFmtId="1" fontId="52" fillId="12" borderId="49" xfId="1" applyNumberFormat="1" applyFont="1" applyFill="1" applyBorder="1" applyAlignment="1">
      <alignment horizontal="center" vertical="center"/>
    </xf>
    <xf numFmtId="169" fontId="16" fillId="12" borderId="49" xfId="1" applyNumberFormat="1" applyFont="1" applyFill="1" applyBorder="1" applyAlignment="1">
      <alignment horizontal="right" vertical="center"/>
    </xf>
    <xf numFmtId="1" fontId="16" fillId="5" borderId="46" xfId="1" applyNumberFormat="1" applyFont="1" applyFill="1" applyBorder="1" applyAlignment="1">
      <alignment vertical="center"/>
    </xf>
    <xf numFmtId="164" fontId="37" fillId="9" borderId="19" xfId="1" applyNumberFormat="1" applyFont="1" applyFill="1" applyBorder="1" applyAlignment="1">
      <alignment horizontal="center" vertical="center"/>
    </xf>
    <xf numFmtId="167" fontId="56" fillId="12" borderId="49" xfId="1" applyNumberFormat="1" applyFont="1" applyFill="1" applyBorder="1" applyAlignment="1">
      <alignment horizontal="center" vertical="center"/>
    </xf>
    <xf numFmtId="0" fontId="56" fillId="12" borderId="49" xfId="1" applyFont="1" applyFill="1" applyBorder="1" applyAlignment="1">
      <alignment horizontal="left" vertical="center"/>
    </xf>
    <xf numFmtId="1" fontId="57" fillId="12" borderId="49" xfId="1" applyNumberFormat="1" applyFont="1" applyFill="1" applyBorder="1" applyAlignment="1">
      <alignment horizontal="left" vertical="center"/>
    </xf>
    <xf numFmtId="2" fontId="58" fillId="12" borderId="49" xfId="1" applyNumberFormat="1" applyFont="1" applyFill="1" applyBorder="1" applyAlignment="1">
      <alignment horizontal="left" vertical="center"/>
    </xf>
    <xf numFmtId="1" fontId="59" fillId="12" borderId="49" xfId="1" applyNumberFormat="1" applyFont="1" applyFill="1" applyBorder="1" applyAlignment="1">
      <alignment horizontal="center" vertical="center"/>
    </xf>
    <xf numFmtId="169" fontId="60" fillId="12" borderId="49" xfId="1" applyNumberFormat="1" applyFont="1" applyFill="1" applyBorder="1" applyAlignment="1">
      <alignment horizontal="right" vertical="center"/>
    </xf>
    <xf numFmtId="1" fontId="60" fillId="5" borderId="46" xfId="1" applyNumberFormat="1" applyFont="1" applyFill="1" applyBorder="1" applyAlignment="1">
      <alignment vertical="center"/>
    </xf>
    <xf numFmtId="1" fontId="60" fillId="5" borderId="11" xfId="1" applyNumberFormat="1" applyFont="1" applyFill="1" applyBorder="1" applyAlignment="1">
      <alignment vertical="center"/>
    </xf>
    <xf numFmtId="167" fontId="57" fillId="12" borderId="49" xfId="1" applyNumberFormat="1" applyFont="1" applyFill="1" applyBorder="1" applyAlignment="1">
      <alignment horizontal="center" vertical="center"/>
    </xf>
    <xf numFmtId="0" fontId="57" fillId="12" borderId="49" xfId="1" applyFont="1" applyFill="1" applyBorder="1" applyAlignment="1">
      <alignment horizontal="left" vertical="center"/>
    </xf>
    <xf numFmtId="2" fontId="57" fillId="12" borderId="49" xfId="1" applyNumberFormat="1" applyFont="1" applyFill="1" applyBorder="1" applyAlignment="1">
      <alignment horizontal="left" vertical="center"/>
    </xf>
    <xf numFmtId="1" fontId="60" fillId="12" borderId="49" xfId="1" applyNumberFormat="1" applyFont="1" applyFill="1" applyBorder="1" applyAlignment="1">
      <alignment horizontal="center" vertical="center"/>
    </xf>
    <xf numFmtId="0" fontId="7" fillId="5" borderId="46" xfId="0" applyFont="1" applyFill="1" applyBorder="1"/>
    <xf numFmtId="0" fontId="7" fillId="8" borderId="11" xfId="0" applyFont="1" applyFill="1" applyBorder="1"/>
    <xf numFmtId="0" fontId="7" fillId="5" borderId="11" xfId="0" applyFont="1" applyFill="1" applyBorder="1"/>
    <xf numFmtId="164" fontId="16" fillId="14" borderId="14" xfId="1" applyNumberFormat="1" applyFont="1" applyFill="1" applyBorder="1" applyAlignment="1" applyProtection="1">
      <alignment horizontal="center" vertical="center"/>
      <protection locked="0"/>
    </xf>
    <xf numFmtId="172" fontId="16" fillId="14" borderId="14" xfId="1" applyNumberFormat="1" applyFont="1" applyFill="1" applyBorder="1" applyAlignment="1" applyProtection="1">
      <alignment horizontal="center" vertical="center"/>
      <protection locked="0"/>
    </xf>
    <xf numFmtId="0" fontId="12" fillId="7" borderId="0" xfId="0" applyFont="1" applyFill="1"/>
    <xf numFmtId="0" fontId="12" fillId="5" borderId="54" xfId="0" applyFont="1" applyFill="1" applyBorder="1"/>
    <xf numFmtId="0" fontId="12" fillId="5" borderId="53" xfId="0" applyFont="1" applyFill="1" applyBorder="1"/>
    <xf numFmtId="0" fontId="12" fillId="5" borderId="47" xfId="0" applyFont="1" applyFill="1" applyBorder="1"/>
    <xf numFmtId="0" fontId="12" fillId="5" borderId="49" xfId="0" applyFont="1" applyFill="1" applyBorder="1" applyAlignment="1">
      <alignment horizontal="center"/>
    </xf>
    <xf numFmtId="0" fontId="12" fillId="5" borderId="49" xfId="0" applyFont="1" applyFill="1" applyBorder="1"/>
    <xf numFmtId="0" fontId="12" fillId="5" borderId="48" xfId="0" applyFont="1" applyFill="1" applyBorder="1"/>
    <xf numFmtId="2" fontId="68" fillId="8" borderId="0" xfId="1" applyNumberFormat="1" applyFont="1" applyFill="1" applyAlignment="1">
      <alignment horizontal="left" vertical="center"/>
    </xf>
    <xf numFmtId="0" fontId="79" fillId="12" borderId="10" xfId="1" applyFont="1" applyFill="1" applyBorder="1" applyAlignment="1">
      <alignment horizontal="left" vertical="center"/>
    </xf>
    <xf numFmtId="0" fontId="60" fillId="8" borderId="0" xfId="1" applyFont="1" applyFill="1" applyAlignment="1">
      <alignment horizontal="center" vertical="center"/>
    </xf>
    <xf numFmtId="167" fontId="80" fillId="8" borderId="0" xfId="1" applyNumberFormat="1" applyFont="1" applyFill="1" applyAlignment="1">
      <alignment horizontal="center" vertical="center"/>
    </xf>
    <xf numFmtId="1" fontId="68" fillId="8" borderId="0" xfId="1" applyNumberFormat="1" applyFont="1" applyFill="1" applyAlignment="1">
      <alignment horizontal="left" vertical="center"/>
    </xf>
    <xf numFmtId="0" fontId="81" fillId="12" borderId="10" xfId="1" applyFont="1" applyFill="1" applyBorder="1" applyAlignment="1">
      <alignment horizontal="left" vertical="center"/>
    </xf>
    <xf numFmtId="167" fontId="16" fillId="14" borderId="14" xfId="1" applyNumberFormat="1" applyFont="1" applyFill="1" applyBorder="1" applyAlignment="1" applyProtection="1">
      <alignment horizontal="center" vertical="center"/>
      <protection locked="0"/>
    </xf>
    <xf numFmtId="0" fontId="16" fillId="8" borderId="0" xfId="1" applyFont="1" applyFill="1" applyAlignment="1">
      <alignment horizontal="left" vertical="center"/>
    </xf>
    <xf numFmtId="1" fontId="61" fillId="8" borderId="0" xfId="1" applyNumberFormat="1" applyFont="1" applyFill="1" applyAlignment="1">
      <alignment horizontal="left" vertical="center"/>
    </xf>
    <xf numFmtId="2" fontId="60" fillId="8" borderId="0" xfId="1" applyNumberFormat="1" applyFont="1" applyFill="1" applyAlignment="1">
      <alignment horizontal="left" vertical="center"/>
    </xf>
    <xf numFmtId="0" fontId="60" fillId="8" borderId="0" xfId="1" applyFont="1" applyFill="1" applyAlignment="1">
      <alignment horizontal="left" vertical="center"/>
    </xf>
    <xf numFmtId="167" fontId="16" fillId="7" borderId="55" xfId="1" applyNumberFormat="1" applyFont="1" applyFill="1" applyBorder="1" applyAlignment="1" applyProtection="1">
      <alignment horizontal="center" vertical="center"/>
      <protection locked="0"/>
    </xf>
    <xf numFmtId="0" fontId="82" fillId="5" borderId="56" xfId="0" applyFont="1" applyFill="1" applyBorder="1" applyAlignment="1">
      <alignment vertical="center"/>
    </xf>
    <xf numFmtId="164" fontId="17" fillId="9" borderId="19" xfId="1" applyNumberFormat="1" applyFont="1" applyFill="1" applyBorder="1" applyAlignment="1" applyProtection="1">
      <alignment horizontal="center" vertical="center"/>
      <protection hidden="1"/>
    </xf>
    <xf numFmtId="0" fontId="7" fillId="8" borderId="59" xfId="0" applyFont="1" applyFill="1" applyBorder="1"/>
    <xf numFmtId="0" fontId="76" fillId="8" borderId="11" xfId="0" applyFont="1" applyFill="1" applyBorder="1"/>
    <xf numFmtId="0" fontId="81" fillId="16" borderId="13" xfId="1" applyFont="1" applyFill="1" applyBorder="1" applyAlignment="1">
      <alignment horizontal="left" vertical="center"/>
    </xf>
    <xf numFmtId="0" fontId="12" fillId="8" borderId="60" xfId="0" applyFont="1" applyFill="1" applyBorder="1"/>
    <xf numFmtId="0" fontId="12" fillId="8" borderId="60" xfId="0" applyFont="1" applyFill="1" applyBorder="1" applyAlignment="1">
      <alignment horizontal="center"/>
    </xf>
    <xf numFmtId="0" fontId="12" fillId="8" borderId="61" xfId="0" applyFont="1" applyFill="1" applyBorder="1"/>
    <xf numFmtId="0" fontId="81" fillId="16" borderId="62" xfId="1" applyFont="1" applyFill="1" applyBorder="1" applyAlignment="1">
      <alignment horizontal="left" vertical="center"/>
    </xf>
    <xf numFmtId="0" fontId="12" fillId="8" borderId="57" xfId="0" applyFont="1" applyFill="1" applyBorder="1"/>
    <xf numFmtId="0" fontId="76" fillId="8" borderId="58" xfId="0" applyFont="1" applyFill="1" applyBorder="1"/>
    <xf numFmtId="169" fontId="84" fillId="7" borderId="64" xfId="1" applyNumberFormat="1" applyFont="1" applyFill="1" applyBorder="1" applyAlignment="1">
      <alignment horizontal="right" vertical="center"/>
    </xf>
    <xf numFmtId="169" fontId="85" fillId="7" borderId="65" xfId="1" applyNumberFormat="1" applyFont="1" applyFill="1" applyBorder="1" applyAlignment="1">
      <alignment horizontal="right" vertical="center"/>
    </xf>
    <xf numFmtId="0" fontId="12" fillId="7" borderId="12" xfId="0" applyFont="1" applyFill="1" applyBorder="1"/>
    <xf numFmtId="0" fontId="85" fillId="7" borderId="65" xfId="0" applyFont="1" applyFill="1" applyBorder="1" applyAlignment="1">
      <alignment horizontal="center" vertical="center"/>
    </xf>
    <xf numFmtId="0" fontId="86" fillId="7" borderId="65" xfId="1" applyFont="1" applyFill="1" applyBorder="1" applyAlignment="1">
      <alignment horizontal="left" vertical="center"/>
    </xf>
    <xf numFmtId="0" fontId="85" fillId="7" borderId="65" xfId="1" applyFont="1" applyFill="1" applyBorder="1" applyAlignment="1">
      <alignment horizontal="center" vertical="center"/>
    </xf>
    <xf numFmtId="1" fontId="85" fillId="7" borderId="65" xfId="1" applyNumberFormat="1" applyFont="1" applyFill="1" applyBorder="1" applyAlignment="1">
      <alignment horizontal="center" vertical="center"/>
    </xf>
    <xf numFmtId="171" fontId="85" fillId="7" borderId="65" xfId="1" applyNumberFormat="1" applyFont="1" applyFill="1" applyBorder="1" applyAlignment="1">
      <alignment horizontal="center" vertical="center"/>
    </xf>
    <xf numFmtId="1" fontId="85" fillId="7" borderId="65" xfId="1" applyNumberFormat="1" applyFont="1" applyFill="1" applyBorder="1" applyAlignment="1">
      <alignment horizontal="right" vertical="center"/>
    </xf>
    <xf numFmtId="1" fontId="87" fillId="7" borderId="65" xfId="1" applyNumberFormat="1" applyFont="1" applyFill="1" applyBorder="1" applyAlignment="1">
      <alignment horizontal="left" vertical="center"/>
    </xf>
    <xf numFmtId="169" fontId="88" fillId="7" borderId="65" xfId="1" applyNumberFormat="1" applyFont="1" applyFill="1" applyBorder="1" applyAlignment="1">
      <alignment horizontal="right" vertical="center"/>
    </xf>
    <xf numFmtId="1" fontId="86" fillId="7" borderId="65" xfId="1" applyNumberFormat="1" applyFont="1" applyFill="1" applyBorder="1" applyAlignment="1">
      <alignment horizontal="left" vertical="center"/>
    </xf>
    <xf numFmtId="0" fontId="89" fillId="7" borderId="65" xfId="1" applyFont="1" applyFill="1" applyBorder="1" applyAlignment="1">
      <alignment horizontal="left" vertical="center"/>
    </xf>
    <xf numFmtId="0" fontId="89" fillId="7" borderId="65" xfId="1" applyFont="1" applyFill="1" applyBorder="1" applyAlignment="1">
      <alignment horizontal="center" vertical="center"/>
    </xf>
    <xf numFmtId="2" fontId="85" fillId="7" borderId="65" xfId="1" applyNumberFormat="1" applyFont="1" applyFill="1" applyBorder="1" applyAlignment="1">
      <alignment horizontal="center" vertical="center"/>
    </xf>
    <xf numFmtId="1" fontId="88" fillId="7" borderId="65" xfId="1" applyNumberFormat="1" applyFont="1" applyFill="1" applyBorder="1" applyAlignment="1">
      <alignment horizontal="center" vertical="center"/>
    </xf>
    <xf numFmtId="0" fontId="85" fillId="7" borderId="67" xfId="1" applyFont="1" applyFill="1" applyBorder="1" applyAlignment="1">
      <alignment horizontal="center" vertical="center"/>
    </xf>
    <xf numFmtId="1" fontId="85" fillId="7" borderId="67" xfId="1" applyNumberFormat="1" applyFont="1" applyFill="1" applyBorder="1" applyAlignment="1">
      <alignment horizontal="center" vertical="center"/>
    </xf>
    <xf numFmtId="171" fontId="85" fillId="7" borderId="67" xfId="1" applyNumberFormat="1" applyFont="1" applyFill="1" applyBorder="1" applyAlignment="1">
      <alignment horizontal="center" vertical="center"/>
    </xf>
    <xf numFmtId="2" fontId="85" fillId="7" borderId="67" xfId="1" applyNumberFormat="1" applyFont="1" applyFill="1" applyBorder="1" applyAlignment="1">
      <alignment horizontal="center" vertical="center"/>
    </xf>
    <xf numFmtId="1" fontId="85" fillId="7" borderId="67" xfId="1" applyNumberFormat="1" applyFont="1" applyFill="1" applyBorder="1" applyAlignment="1">
      <alignment horizontal="right" vertical="center"/>
    </xf>
    <xf numFmtId="169" fontId="85" fillId="7" borderId="67" xfId="1" applyNumberFormat="1" applyFont="1" applyFill="1" applyBorder="1" applyAlignment="1">
      <alignment horizontal="right" vertical="center"/>
    </xf>
    <xf numFmtId="169" fontId="85" fillId="7" borderId="68" xfId="1" applyNumberFormat="1" applyFont="1" applyFill="1" applyBorder="1" applyAlignment="1">
      <alignment horizontal="right" vertical="center"/>
    </xf>
    <xf numFmtId="0" fontId="12" fillId="7" borderId="69" xfId="0" applyFont="1" applyFill="1" applyBorder="1"/>
    <xf numFmtId="0" fontId="12" fillId="7" borderId="70" xfId="0" applyFont="1" applyFill="1" applyBorder="1"/>
    <xf numFmtId="164" fontId="17" fillId="9" borderId="61" xfId="0" applyNumberFormat="1" applyFont="1" applyFill="1" applyBorder="1" applyAlignment="1">
      <alignment horizontal="center" vertical="center"/>
    </xf>
    <xf numFmtId="0" fontId="11" fillId="7" borderId="27" xfId="0" applyFont="1" applyFill="1" applyBorder="1" applyAlignment="1" applyProtection="1">
      <alignment horizontal="center" vertical="center"/>
      <protection locked="0"/>
    </xf>
    <xf numFmtId="0" fontId="6" fillId="7" borderId="71" xfId="0" applyFont="1" applyFill="1" applyBorder="1" applyAlignment="1" applyProtection="1">
      <alignment horizontal="center" vertical="center"/>
      <protection locked="0"/>
    </xf>
    <xf numFmtId="0" fontId="14" fillId="5" borderId="0" xfId="1" applyFont="1" applyFill="1" applyAlignment="1">
      <alignment horizontal="center" vertical="center"/>
    </xf>
    <xf numFmtId="0" fontId="19" fillId="5" borderId="0" xfId="0" applyFont="1" applyFill="1"/>
    <xf numFmtId="0" fontId="19" fillId="5" borderId="11" xfId="0" applyFont="1" applyFill="1" applyBorder="1"/>
    <xf numFmtId="0" fontId="20" fillId="5" borderId="0" xfId="0" applyFont="1" applyFill="1"/>
    <xf numFmtId="0" fontId="21" fillId="5" borderId="0" xfId="0" applyFont="1" applyFill="1" applyAlignment="1">
      <alignment horizontal="center" vertical="center"/>
    </xf>
    <xf numFmtId="16" fontId="20" fillId="5" borderId="0" xfId="0" applyNumberFormat="1" applyFont="1" applyFill="1"/>
    <xf numFmtId="0" fontId="22" fillId="5" borderId="0" xfId="0" applyFont="1" applyFill="1"/>
    <xf numFmtId="0" fontId="24" fillId="5" borderId="0" xfId="0" applyFont="1" applyFill="1" applyAlignment="1">
      <alignment horizontal="center"/>
    </xf>
    <xf numFmtId="0" fontId="25" fillId="5" borderId="0" xfId="0" applyFont="1" applyFill="1"/>
    <xf numFmtId="0" fontId="27" fillId="5" borderId="0" xfId="0" applyFont="1" applyFill="1" applyAlignment="1">
      <alignment horizontal="right"/>
    </xf>
    <xf numFmtId="0" fontId="30" fillId="5" borderId="11" xfId="0" applyFont="1" applyFill="1" applyBorder="1" applyAlignment="1">
      <alignment horizontal="center" vertical="center"/>
    </xf>
    <xf numFmtId="0" fontId="31" fillId="5" borderId="0" xfId="0" applyFont="1" applyFill="1" applyAlignment="1">
      <alignment horizontal="center"/>
    </xf>
    <xf numFmtId="0" fontId="32" fillId="5" borderId="0" xfId="0" applyFont="1" applyFill="1" applyAlignment="1">
      <alignment horizontal="center"/>
    </xf>
    <xf numFmtId="0" fontId="12" fillId="5" borderId="0" xfId="0" applyFont="1" applyFill="1" applyAlignment="1">
      <alignment horizontal="right"/>
    </xf>
    <xf numFmtId="0" fontId="12" fillId="5" borderId="0" xfId="0" applyFont="1" applyFill="1"/>
    <xf numFmtId="0" fontId="7" fillId="5" borderId="0" xfId="0" applyFont="1" applyFill="1"/>
    <xf numFmtId="0" fontId="41" fillId="5" borderId="0" xfId="0" applyFont="1" applyFill="1"/>
    <xf numFmtId="0" fontId="44" fillId="5" borderId="0" xfId="0" applyFont="1" applyFill="1" applyAlignment="1">
      <alignment vertical="center"/>
    </xf>
    <xf numFmtId="0" fontId="24" fillId="5" borderId="0" xfId="0" applyFont="1" applyFill="1" applyAlignment="1">
      <alignment horizontal="center" vertical="center" wrapText="1"/>
    </xf>
    <xf numFmtId="0" fontId="27" fillId="5" borderId="0" xfId="0" applyFont="1" applyFill="1" applyAlignment="1">
      <alignment horizontal="center" vertical="center"/>
    </xf>
    <xf numFmtId="0" fontId="44" fillId="5" borderId="0" xfId="0" applyFont="1" applyFill="1" applyAlignment="1">
      <alignment horizontal="left" vertical="center"/>
    </xf>
    <xf numFmtId="0" fontId="7" fillId="0" borderId="0" xfId="0" applyFont="1" applyAlignment="1">
      <alignment horizontal="center" vertical="top" wrapText="1"/>
    </xf>
    <xf numFmtId="0" fontId="7" fillId="0" borderId="11" xfId="0" applyFont="1" applyBorder="1" applyAlignment="1">
      <alignment horizontal="center" vertical="top" wrapText="1"/>
    </xf>
    <xf numFmtId="0" fontId="7" fillId="11" borderId="0" xfId="0" applyFont="1" applyFill="1"/>
    <xf numFmtId="1" fontId="53" fillId="5" borderId="0" xfId="1" applyNumberFormat="1" applyFont="1" applyFill="1"/>
    <xf numFmtId="0" fontId="16" fillId="5" borderId="0" xfId="1" applyFont="1" applyFill="1" applyAlignment="1">
      <alignment horizontal="center" vertical="center"/>
    </xf>
    <xf numFmtId="167" fontId="27" fillId="5" borderId="0" xfId="1" applyNumberFormat="1" applyFont="1" applyFill="1" applyAlignment="1">
      <alignment horizontal="center" vertical="center"/>
    </xf>
    <xf numFmtId="0" fontId="12" fillId="5" borderId="0" xfId="1" applyFont="1" applyFill="1" applyAlignment="1">
      <alignment horizontal="center" vertical="center"/>
    </xf>
    <xf numFmtId="167" fontId="53" fillId="5" borderId="0" xfId="1" applyNumberFormat="1" applyFont="1" applyFill="1" applyAlignment="1">
      <alignment horizontal="center" vertical="center"/>
    </xf>
    <xf numFmtId="2" fontId="54" fillId="5" borderId="0" xfId="1" applyNumberFormat="1" applyFont="1" applyFill="1" applyAlignment="1">
      <alignment horizontal="left" vertical="center"/>
    </xf>
    <xf numFmtId="169" fontId="16" fillId="12" borderId="0" xfId="1" applyNumberFormat="1" applyFont="1" applyFill="1" applyAlignment="1">
      <alignment horizontal="right" vertical="center"/>
    </xf>
    <xf numFmtId="2" fontId="55" fillId="5" borderId="0" xfId="1" applyNumberFormat="1" applyFont="1" applyFill="1" applyAlignment="1">
      <alignment horizontal="left" vertical="center"/>
    </xf>
    <xf numFmtId="1" fontId="61" fillId="5" borderId="0" xfId="1" applyNumberFormat="1" applyFont="1" applyFill="1"/>
    <xf numFmtId="0" fontId="62" fillId="5" borderId="0" xfId="1" applyFont="1" applyFill="1" applyAlignment="1">
      <alignment horizontal="center" vertical="center"/>
    </xf>
    <xf numFmtId="0" fontId="53" fillId="5" borderId="0" xfId="1" applyFont="1" applyFill="1" applyAlignment="1">
      <alignment horizontal="center" vertical="center"/>
    </xf>
    <xf numFmtId="2" fontId="63" fillId="5" borderId="0" xfId="1" applyNumberFormat="1" applyFont="1" applyFill="1" applyAlignment="1">
      <alignment horizontal="left" vertical="center"/>
    </xf>
    <xf numFmtId="169" fontId="60" fillId="12" borderId="0" xfId="1" applyNumberFormat="1" applyFont="1" applyFill="1" applyAlignment="1">
      <alignment horizontal="right" vertical="center"/>
    </xf>
    <xf numFmtId="0" fontId="60" fillId="5" borderId="0" xfId="1" applyFont="1" applyFill="1" applyAlignment="1">
      <alignment horizontal="center" vertical="center"/>
    </xf>
    <xf numFmtId="1" fontId="53" fillId="12" borderId="0" xfId="1" applyNumberFormat="1" applyFont="1" applyFill="1" applyAlignment="1">
      <alignment horizontal="center" vertical="center"/>
    </xf>
    <xf numFmtId="1" fontId="59" fillId="12" borderId="0" xfId="1" applyNumberFormat="1" applyFont="1" applyFill="1" applyAlignment="1">
      <alignment horizontal="center" vertical="center"/>
    </xf>
    <xf numFmtId="0" fontId="60" fillId="12" borderId="0" xfId="1" applyFont="1" applyFill="1" applyAlignment="1">
      <alignment horizontal="center" vertical="center"/>
    </xf>
    <xf numFmtId="171" fontId="65" fillId="12" borderId="0" xfId="1" applyNumberFormat="1" applyFont="1" applyFill="1" applyAlignment="1" applyProtection="1">
      <alignment horizontal="center" vertical="center"/>
      <protection hidden="1"/>
    </xf>
    <xf numFmtId="171" fontId="66" fillId="12" borderId="0" xfId="1" applyNumberFormat="1" applyFont="1" applyFill="1" applyAlignment="1">
      <alignment horizontal="center" vertical="center"/>
    </xf>
    <xf numFmtId="167" fontId="27" fillId="12" borderId="0" xfId="1" applyNumberFormat="1" applyFont="1" applyFill="1" applyAlignment="1">
      <alignment horizontal="center" vertical="center"/>
    </xf>
    <xf numFmtId="0" fontId="61" fillId="12" borderId="0" xfId="1" applyFont="1" applyFill="1" applyAlignment="1">
      <alignment horizontal="center" vertical="center"/>
    </xf>
    <xf numFmtId="1" fontId="53" fillId="12" borderId="0" xfId="1" applyNumberFormat="1" applyFont="1" applyFill="1" applyAlignment="1">
      <alignment horizontal="left" vertical="center"/>
    </xf>
    <xf numFmtId="2" fontId="67" fillId="12" borderId="0" xfId="1" applyNumberFormat="1" applyFont="1" applyFill="1" applyAlignment="1">
      <alignment horizontal="left" vertical="center"/>
    </xf>
    <xf numFmtId="0" fontId="68" fillId="12" borderId="0" xfId="1" applyFont="1" applyFill="1" applyAlignment="1">
      <alignment horizontal="right" vertical="center"/>
    </xf>
    <xf numFmtId="1" fontId="69" fillId="12" borderId="0" xfId="1" applyNumberFormat="1" applyFont="1" applyFill="1" applyAlignment="1">
      <alignment horizontal="center" vertical="center"/>
    </xf>
    <xf numFmtId="0" fontId="70" fillId="12" borderId="0" xfId="1" applyFont="1" applyFill="1" applyAlignment="1">
      <alignment horizontal="left" vertical="center"/>
    </xf>
    <xf numFmtId="1" fontId="71" fillId="12" borderId="0" xfId="1" applyNumberFormat="1" applyFont="1" applyFill="1" applyAlignment="1">
      <alignment horizontal="center" vertical="center"/>
    </xf>
    <xf numFmtId="2" fontId="60" fillId="12" borderId="0" xfId="1" applyNumberFormat="1" applyFont="1" applyFill="1" applyAlignment="1">
      <alignment horizontal="center" vertical="center"/>
    </xf>
    <xf numFmtId="167" fontId="31" fillId="5" borderId="0" xfId="1" applyNumberFormat="1" applyFont="1" applyFill="1" applyAlignment="1">
      <alignment horizontal="left" vertical="center"/>
    </xf>
    <xf numFmtId="167" fontId="69" fillId="5" borderId="0" xfId="1" applyNumberFormat="1" applyFont="1" applyFill="1" applyAlignment="1">
      <alignment horizontal="center" vertical="center"/>
    </xf>
    <xf numFmtId="0" fontId="73" fillId="5" borderId="0" xfId="1" applyFont="1" applyFill="1" applyAlignment="1">
      <alignment horizontal="left" vertical="center"/>
    </xf>
    <xf numFmtId="169" fontId="74" fillId="5" borderId="0" xfId="1" applyNumberFormat="1" applyFont="1" applyFill="1" applyAlignment="1">
      <alignment horizontal="right" vertical="center"/>
    </xf>
    <xf numFmtId="169" fontId="75" fillId="5" borderId="0" xfId="1" applyNumberFormat="1" applyFont="1" applyFill="1" applyAlignment="1">
      <alignment horizontal="right" vertical="center"/>
    </xf>
    <xf numFmtId="1" fontId="59" fillId="5" borderId="0" xfId="1" applyNumberFormat="1" applyFont="1" applyFill="1" applyAlignment="1">
      <alignment horizontal="center" vertical="center"/>
    </xf>
    <xf numFmtId="169" fontId="60" fillId="5" borderId="0" xfId="1" applyNumberFormat="1" applyFont="1" applyFill="1" applyAlignment="1">
      <alignment horizontal="right" vertical="center"/>
    </xf>
    <xf numFmtId="0" fontId="12" fillId="5" borderId="15" xfId="0" applyFont="1" applyFill="1" applyBorder="1"/>
    <xf numFmtId="0" fontId="12" fillId="5" borderId="46" xfId="0" applyFont="1" applyFill="1" applyBorder="1"/>
    <xf numFmtId="173" fontId="12" fillId="5" borderId="0" xfId="0" applyNumberFormat="1" applyFont="1" applyFill="1" applyAlignment="1">
      <alignment horizontal="center"/>
    </xf>
    <xf numFmtId="0" fontId="12" fillId="5" borderId="0" xfId="0" applyFont="1" applyFill="1" applyAlignment="1">
      <alignment horizontal="center"/>
    </xf>
    <xf numFmtId="1" fontId="12" fillId="5" borderId="0" xfId="0" applyNumberFormat="1" applyFont="1" applyFill="1" applyAlignment="1">
      <alignment horizontal="center"/>
    </xf>
    <xf numFmtId="0" fontId="77" fillId="5" borderId="0" xfId="0" applyFont="1" applyFill="1" applyAlignment="1">
      <alignment horizontal="center"/>
    </xf>
    <xf numFmtId="0" fontId="11" fillId="5" borderId="0" xfId="0" applyFont="1" applyFill="1"/>
    <xf numFmtId="0" fontId="78" fillId="5" borderId="0" xfId="0" applyFont="1" applyFill="1"/>
    <xf numFmtId="0" fontId="82" fillId="5" borderId="0" xfId="0" applyFont="1" applyFill="1" applyAlignment="1">
      <alignment vertical="center"/>
    </xf>
    <xf numFmtId="0" fontId="12" fillId="8" borderId="7" xfId="0" applyFont="1" applyFill="1" applyBorder="1"/>
    <xf numFmtId="0" fontId="2" fillId="0" borderId="0" xfId="0" applyFont="1" applyAlignment="1">
      <alignment vertical="center" wrapText="1"/>
    </xf>
    <xf numFmtId="0" fontId="2" fillId="0" borderId="0" xfId="0" applyFont="1" applyAlignment="1">
      <alignment horizontal="center" vertical="center" wrapText="1"/>
    </xf>
    <xf numFmtId="0" fontId="1" fillId="0" borderId="3" xfId="0" applyFont="1" applyBorder="1" applyAlignment="1">
      <alignment vertical="center" wrapText="1"/>
    </xf>
    <xf numFmtId="0" fontId="28" fillId="0" borderId="0" xfId="0" applyFont="1" applyAlignment="1">
      <alignment horizontal="left" vertical="center" wrapText="1"/>
    </xf>
    <xf numFmtId="0" fontId="28" fillId="0" borderId="0" xfId="0" applyFont="1" applyAlignment="1">
      <alignment vertical="top" wrapText="1"/>
    </xf>
    <xf numFmtId="0" fontId="0" fillId="18" borderId="0" xfId="0" applyFill="1" applyAlignment="1">
      <alignment wrapText="1"/>
    </xf>
    <xf numFmtId="0" fontId="0" fillId="19" borderId="0" xfId="0" applyFill="1" applyAlignment="1">
      <alignment wrapText="1"/>
    </xf>
    <xf numFmtId="0" fontId="0" fillId="20" borderId="0" xfId="0" applyFill="1" applyAlignment="1">
      <alignment wrapText="1"/>
    </xf>
    <xf numFmtId="0" fontId="0" fillId="21" borderId="0" xfId="0" applyFill="1" applyAlignment="1">
      <alignment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76" xfId="0" applyBorder="1"/>
    <xf numFmtId="0" fontId="0" fillId="0" borderId="0" xfId="0" applyAlignment="1">
      <alignment vertical="top" wrapText="1"/>
    </xf>
    <xf numFmtId="0" fontId="0" fillId="0" borderId="0" xfId="0" applyAlignment="1">
      <alignment horizontal="center" vertical="center"/>
    </xf>
    <xf numFmtId="16" fontId="0" fillId="0" borderId="0" xfId="0" applyNumberFormat="1"/>
    <xf numFmtId="0" fontId="0" fillId="0" borderId="0" xfId="0" applyAlignment="1">
      <alignment horizontal="left"/>
    </xf>
    <xf numFmtId="0" fontId="1" fillId="0" borderId="0" xfId="0" applyFont="1" applyAlignment="1">
      <alignment horizontal="left" vertical="center" wrapText="1"/>
    </xf>
    <xf numFmtId="0" fontId="0" fillId="0" borderId="0" xfId="0" applyAlignment="1">
      <alignment horizontal="center" vertical="top" wrapText="1"/>
    </xf>
    <xf numFmtId="0" fontId="0" fillId="0" borderId="77" xfId="0" applyBorder="1"/>
    <xf numFmtId="0" fontId="1" fillId="0" borderId="3" xfId="0" applyFont="1" applyBorder="1" applyAlignment="1">
      <alignment vertical="center"/>
    </xf>
    <xf numFmtId="1" fontId="0" fillId="0" borderId="0" xfId="0" applyNumberFormat="1"/>
    <xf numFmtId="15" fontId="0" fillId="0" borderId="0" xfId="0" applyNumberFormat="1"/>
    <xf numFmtId="0" fontId="7" fillId="0" borderId="0" xfId="0" applyFont="1" applyAlignment="1">
      <alignment vertical="center"/>
    </xf>
    <xf numFmtId="174" fontId="0" fillId="0" borderId="0" xfId="0" applyNumberFormat="1"/>
    <xf numFmtId="0" fontId="102" fillId="0" borderId="0" xfId="0" applyFont="1"/>
    <xf numFmtId="0" fontId="103" fillId="0" borderId="3" xfId="0" applyFont="1" applyBorder="1" applyAlignment="1">
      <alignment horizontal="center" vertical="top" wrapText="1"/>
    </xf>
    <xf numFmtId="0" fontId="104" fillId="0" borderId="3" xfId="0" applyFont="1" applyBorder="1" applyAlignment="1">
      <alignment horizontal="center" vertical="top" wrapText="1"/>
    </xf>
    <xf numFmtId="0" fontId="0" fillId="0" borderId="0" xfId="0"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105" fillId="0" borderId="3" xfId="0" applyFont="1" applyBorder="1" applyAlignment="1">
      <alignment horizontal="center" vertical="top" wrapText="1"/>
    </xf>
    <xf numFmtId="0" fontId="106" fillId="0" borderId="3" xfId="0" applyFont="1" applyBorder="1" applyAlignment="1">
      <alignment wrapText="1"/>
    </xf>
    <xf numFmtId="0" fontId="107" fillId="2" borderId="1" xfId="0" applyFont="1" applyFill="1" applyBorder="1" applyAlignment="1">
      <alignment vertical="center" wrapText="1"/>
    </xf>
    <xf numFmtId="0" fontId="107" fillId="3" borderId="1" xfId="0" applyFont="1" applyFill="1" applyBorder="1" applyAlignment="1">
      <alignment vertical="center" wrapText="1"/>
    </xf>
    <xf numFmtId="0" fontId="71" fillId="3" borderId="1" xfId="0" applyFont="1" applyFill="1" applyBorder="1" applyAlignment="1">
      <alignment vertical="center" wrapText="1"/>
    </xf>
    <xf numFmtId="0" fontId="107" fillId="3" borderId="1" xfId="0" applyFont="1" applyFill="1" applyBorder="1" applyAlignment="1">
      <alignment horizontal="center" vertical="center" wrapText="1"/>
    </xf>
    <xf numFmtId="0" fontId="107" fillId="4" borderId="1" xfId="0" applyFont="1" applyFill="1" applyBorder="1" applyAlignment="1">
      <alignment vertical="center" wrapText="1"/>
    </xf>
    <xf numFmtId="0" fontId="71" fillId="4" borderId="1" xfId="0" applyFont="1" applyFill="1" applyBorder="1" applyAlignment="1">
      <alignment vertical="center" wrapText="1"/>
    </xf>
    <xf numFmtId="0" fontId="107" fillId="4" borderId="1" xfId="0" applyFont="1" applyFill="1" applyBorder="1" applyAlignment="1">
      <alignment horizontal="center" vertical="center" wrapText="1"/>
    </xf>
    <xf numFmtId="0" fontId="107" fillId="17" borderId="1" xfId="0" applyFont="1" applyFill="1" applyBorder="1" applyAlignment="1">
      <alignment vertical="center" wrapText="1"/>
    </xf>
    <xf numFmtId="0" fontId="107" fillId="21" borderId="1" xfId="0" applyFont="1" applyFill="1" applyBorder="1" applyAlignment="1">
      <alignment vertical="center" wrapText="1"/>
    </xf>
    <xf numFmtId="0" fontId="107" fillId="22" borderId="1" xfId="0" applyFont="1" applyFill="1" applyBorder="1" applyAlignment="1">
      <alignment vertical="center" wrapText="1"/>
    </xf>
    <xf numFmtId="14" fontId="107" fillId="4" borderId="1" xfId="0" applyNumberFormat="1" applyFont="1" applyFill="1" applyBorder="1" applyAlignment="1">
      <alignment vertical="center" wrapText="1"/>
    </xf>
    <xf numFmtId="0" fontId="104" fillId="0" borderId="0" xfId="0" applyFont="1" applyAlignment="1">
      <alignment horizontal="center" vertical="top" wrapText="1"/>
    </xf>
    <xf numFmtId="0" fontId="103" fillId="0" borderId="0" xfId="0" applyFont="1" applyAlignment="1">
      <alignment horizontal="center" vertical="top" wrapText="1"/>
    </xf>
    <xf numFmtId="0" fontId="2" fillId="0" borderId="3" xfId="0" applyFont="1" applyBorder="1" applyAlignment="1">
      <alignment horizontal="center" vertical="top"/>
    </xf>
    <xf numFmtId="0" fontId="7" fillId="0" borderId="3" xfId="0" applyFont="1" applyBorder="1" applyAlignment="1">
      <alignment horizontal="center" vertical="top" wrapText="1"/>
    </xf>
    <xf numFmtId="0" fontId="0" fillId="0" borderId="0" xfId="0" applyAlignment="1">
      <alignment vertical="top"/>
    </xf>
    <xf numFmtId="0" fontId="33" fillId="10" borderId="23" xfId="0" applyFont="1" applyFill="1" applyBorder="1" applyAlignment="1">
      <alignment horizontal="center" vertical="center" wrapText="1"/>
    </xf>
    <xf numFmtId="0" fontId="34" fillId="10" borderId="24" xfId="0" applyFont="1" applyFill="1" applyBorder="1" applyAlignment="1">
      <alignment horizontal="center" vertical="center" wrapText="1"/>
    </xf>
    <xf numFmtId="0" fontId="34" fillId="10" borderId="25" xfId="0" applyFont="1" applyFill="1" applyBorder="1" applyAlignment="1">
      <alignment horizontal="center" vertical="center" wrapText="1"/>
    </xf>
    <xf numFmtId="0" fontId="35" fillId="6" borderId="26" xfId="0" applyFont="1" applyFill="1" applyBorder="1" applyAlignment="1">
      <alignment horizontal="center" vertical="center" wrapText="1"/>
    </xf>
    <xf numFmtId="0" fontId="35" fillId="6" borderId="24" xfId="0" applyFont="1" applyFill="1" applyBorder="1" applyAlignment="1">
      <alignment horizontal="center" vertical="center" wrapText="1"/>
    </xf>
    <xf numFmtId="0" fontId="36" fillId="6" borderId="74" xfId="0" applyFont="1" applyFill="1" applyBorder="1" applyAlignment="1">
      <alignment horizontal="center" vertical="center" wrapText="1"/>
    </xf>
    <xf numFmtId="0" fontId="35" fillId="6" borderId="30" xfId="0" applyFont="1" applyFill="1" applyBorder="1" applyAlignment="1">
      <alignment horizontal="center" vertical="center" wrapText="1"/>
    </xf>
    <xf numFmtId="0" fontId="36" fillId="6" borderId="31" xfId="0" applyFont="1" applyFill="1" applyBorder="1" applyAlignment="1">
      <alignment horizontal="center" vertical="center" wrapText="1"/>
    </xf>
    <xf numFmtId="0" fontId="36" fillId="6" borderId="32" xfId="0" applyFont="1" applyFill="1" applyBorder="1" applyAlignment="1">
      <alignment horizontal="center" vertical="center" wrapText="1"/>
    </xf>
    <xf numFmtId="0" fontId="38" fillId="10" borderId="33" xfId="0" applyFont="1" applyFill="1" applyBorder="1" applyAlignment="1">
      <alignment horizontal="center" vertical="center" wrapText="1"/>
    </xf>
    <xf numFmtId="0" fontId="38" fillId="10" borderId="31" xfId="0" applyFont="1" applyFill="1" applyBorder="1" applyAlignment="1">
      <alignment horizontal="center" vertical="center" wrapText="1"/>
    </xf>
    <xf numFmtId="0" fontId="39" fillId="10" borderId="75"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7" fillId="5" borderId="10" xfId="0" applyFont="1" applyFill="1" applyBorder="1" applyAlignment="1">
      <alignment vertical="center" wrapText="1"/>
    </xf>
    <xf numFmtId="0" fontId="7" fillId="0" borderId="0" xfId="0" applyFont="1" applyAlignment="1">
      <alignment wrapText="1"/>
    </xf>
    <xf numFmtId="0" fontId="8" fillId="5" borderId="5"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0" fillId="6" borderId="8" xfId="1" applyFont="1" applyFill="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4" fillId="5" borderId="0" xfId="1" applyFont="1" applyFill="1" applyAlignment="1">
      <alignment horizontal="center" vertical="center" wrapText="1"/>
    </xf>
    <xf numFmtId="0" fontId="15" fillId="5" borderId="0" xfId="0" applyFont="1" applyFill="1" applyAlignment="1">
      <alignment horizontal="center" vertical="center" wrapText="1"/>
    </xf>
    <xf numFmtId="0" fontId="14" fillId="5" borderId="0" xfId="0" applyFont="1" applyFill="1" applyAlignment="1">
      <alignment horizontal="center" vertical="center" wrapText="1"/>
    </xf>
    <xf numFmtId="0" fontId="23" fillId="7" borderId="7" xfId="0" applyFont="1" applyFill="1" applyBorder="1" applyAlignment="1">
      <alignment horizontal="center" vertical="center" wrapText="1"/>
    </xf>
    <xf numFmtId="0" fontId="7" fillId="7" borderId="15" xfId="0" applyFont="1" applyFill="1" applyBorder="1" applyAlignment="1">
      <alignment vertical="center" wrapText="1"/>
    </xf>
    <xf numFmtId="164" fontId="26" fillId="9" borderId="72" xfId="0" applyNumberFormat="1" applyFont="1" applyFill="1" applyBorder="1" applyAlignment="1">
      <alignment horizontal="center" vertical="center" wrapText="1"/>
    </xf>
    <xf numFmtId="0" fontId="28" fillId="0" borderId="73" xfId="0" applyFont="1" applyBorder="1" applyAlignment="1">
      <alignment wrapText="1"/>
    </xf>
    <xf numFmtId="167" fontId="27" fillId="12" borderId="0" xfId="1" applyNumberFormat="1" applyFont="1" applyFill="1" applyAlignment="1">
      <alignment horizontal="left" vertical="center"/>
    </xf>
    <xf numFmtId="167" fontId="27" fillId="12" borderId="11" xfId="1" applyNumberFormat="1" applyFont="1" applyFill="1" applyBorder="1" applyAlignment="1">
      <alignment horizontal="left" vertical="center"/>
    </xf>
    <xf numFmtId="0" fontId="12" fillId="7" borderId="6" xfId="0" applyFont="1" applyFill="1" applyBorder="1" applyAlignment="1">
      <alignment wrapText="1"/>
    </xf>
    <xf numFmtId="0" fontId="7" fillId="0" borderId="6" xfId="0" applyFont="1" applyBorder="1" applyAlignment="1">
      <alignment wrapText="1"/>
    </xf>
    <xf numFmtId="0" fontId="7" fillId="0" borderId="63" xfId="0" applyFont="1" applyBorder="1" applyAlignment="1">
      <alignment wrapText="1"/>
    </xf>
    <xf numFmtId="0" fontId="12" fillId="7" borderId="0" xfId="0" applyFont="1" applyFill="1" applyAlignment="1">
      <alignment horizontal="center" vertical="center"/>
    </xf>
    <xf numFmtId="0" fontId="7" fillId="0" borderId="0" xfId="0" applyFont="1" applyAlignment="1">
      <alignment horizontal="center" vertical="center"/>
    </xf>
    <xf numFmtId="0" fontId="7" fillId="0" borderId="66" xfId="0" applyFont="1" applyBorder="1" applyAlignment="1">
      <alignment horizontal="center" vertical="center"/>
    </xf>
    <xf numFmtId="0" fontId="48" fillId="5" borderId="10" xfId="0" applyFont="1" applyFill="1" applyBorder="1" applyAlignment="1">
      <alignment horizontal="center" vertical="center"/>
    </xf>
    <xf numFmtId="0" fontId="101" fillId="0" borderId="0" xfId="0" applyFont="1" applyAlignment="1">
      <alignment horizontal="center" vertical="center"/>
    </xf>
    <xf numFmtId="0" fontId="101" fillId="0" borderId="11" xfId="0" applyFont="1" applyBorder="1" applyAlignment="1">
      <alignment horizontal="center" vertical="center"/>
    </xf>
    <xf numFmtId="0" fontId="14" fillId="8" borderId="36" xfId="0" applyFont="1" applyFill="1" applyBorder="1" applyAlignment="1">
      <alignment horizontal="left"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164" fontId="11" fillId="7" borderId="27" xfId="0" applyNumberFormat="1" applyFont="1" applyFill="1" applyBorder="1" applyAlignment="1" applyProtection="1">
      <alignment horizontal="center" vertical="center" wrapText="1"/>
      <protection locked="0"/>
    </xf>
    <xf numFmtId="0" fontId="46" fillId="5" borderId="0" xfId="0" applyFont="1" applyFill="1" applyAlignment="1">
      <alignment horizontal="left" wrapText="1"/>
    </xf>
    <xf numFmtId="0" fontId="47" fillId="0" borderId="0" xfId="0" applyFont="1" applyAlignment="1">
      <alignment horizontal="left" wrapText="1"/>
    </xf>
    <xf numFmtId="0" fontId="47" fillId="0" borderId="11" xfId="0" applyFont="1" applyBorder="1" applyAlignment="1">
      <alignment horizontal="left" wrapText="1"/>
    </xf>
    <xf numFmtId="0" fontId="14" fillId="8" borderId="29" xfId="0" applyFont="1" applyFill="1" applyBorder="1" applyAlignment="1">
      <alignment horizontal="left" vertical="center" wrapText="1"/>
    </xf>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90" fillId="7" borderId="0" xfId="1" applyFont="1" applyFill="1" applyAlignment="1">
      <alignment horizontal="center" vertical="center" wrapText="1"/>
    </xf>
    <xf numFmtId="0" fontId="91" fillId="7" borderId="0" xfId="0" applyFont="1" applyFill="1" applyAlignment="1">
      <alignment vertical="center" wrapText="1"/>
    </xf>
    <xf numFmtId="0" fontId="46" fillId="5" borderId="0" xfId="0" applyFont="1" applyFill="1" applyAlignment="1">
      <alignment horizontal="center" vertical="top" wrapText="1"/>
    </xf>
    <xf numFmtId="0" fontId="0" fillId="0" borderId="0" xfId="0" applyAlignment="1">
      <alignment horizontal="center" vertical="top" wrapText="1"/>
    </xf>
    <xf numFmtId="0" fontId="0" fillId="0" borderId="11" xfId="0" applyBorder="1" applyAlignment="1">
      <alignment horizontal="center" vertical="top" wrapText="1"/>
    </xf>
    <xf numFmtId="0" fontId="68" fillId="8" borderId="0" xfId="1" applyFont="1" applyFill="1" applyAlignment="1">
      <alignment horizontal="left" vertical="center"/>
    </xf>
    <xf numFmtId="0" fontId="68" fillId="8" borderId="0" xfId="0" applyFont="1" applyFill="1" applyAlignment="1">
      <alignment horizontal="left" vertical="center"/>
    </xf>
    <xf numFmtId="0" fontId="16" fillId="8" borderId="0" xfId="1" applyFont="1" applyFill="1" applyAlignment="1">
      <alignment horizontal="left" vertical="center"/>
    </xf>
    <xf numFmtId="0" fontId="12" fillId="8" borderId="0" xfId="0" applyFont="1" applyFill="1" applyAlignment="1">
      <alignment vertical="center"/>
    </xf>
    <xf numFmtId="0" fontId="53" fillId="5" borderId="0" xfId="0" applyFont="1" applyFill="1" applyAlignment="1">
      <alignment horizontal="left" vertical="top" wrapText="1"/>
    </xf>
    <xf numFmtId="0" fontId="27" fillId="5" borderId="0" xfId="0" applyFont="1" applyFill="1" applyAlignment="1">
      <alignment horizontal="left" vertical="top" wrapText="1"/>
    </xf>
    <xf numFmtId="0" fontId="27" fillId="5" borderId="11" xfId="0" applyFont="1" applyFill="1" applyBorder="1" applyAlignment="1">
      <alignment horizontal="left" vertical="top" wrapText="1"/>
    </xf>
    <xf numFmtId="0" fontId="27" fillId="5" borderId="57" xfId="0" applyFont="1" applyFill="1" applyBorder="1" applyAlignment="1">
      <alignment horizontal="left" vertical="top" wrapText="1"/>
    </xf>
    <xf numFmtId="0" fontId="27" fillId="5" borderId="58" xfId="0" applyFont="1" applyFill="1" applyBorder="1" applyAlignment="1">
      <alignment horizontal="left" vertical="top" wrapText="1"/>
    </xf>
    <xf numFmtId="0" fontId="60" fillId="8" borderId="0" xfId="1" applyFont="1" applyFill="1" applyAlignment="1">
      <alignment horizontal="left" vertical="center"/>
    </xf>
    <xf numFmtId="0" fontId="61" fillId="8" borderId="0" xfId="0" applyFont="1" applyFill="1" applyAlignment="1">
      <alignment vertical="center"/>
    </xf>
    <xf numFmtId="167" fontId="27" fillId="12" borderId="0" xfId="1" applyNumberFormat="1" applyFont="1" applyFill="1" applyAlignment="1">
      <alignment horizontal="center" vertical="center" wrapText="1"/>
    </xf>
    <xf numFmtId="0" fontId="27" fillId="5" borderId="0" xfId="0" applyFont="1" applyFill="1" applyAlignment="1">
      <alignment horizontal="center" wrapText="1"/>
    </xf>
    <xf numFmtId="1" fontId="72" fillId="15" borderId="50" xfId="1" applyNumberFormat="1" applyFont="1" applyFill="1" applyBorder="1" applyAlignment="1">
      <alignment horizontal="center" vertical="center"/>
    </xf>
    <xf numFmtId="1" fontId="72" fillId="15" borderId="51" xfId="1" applyNumberFormat="1" applyFont="1" applyFill="1" applyBorder="1" applyAlignment="1">
      <alignment horizontal="center" vertical="center"/>
    </xf>
    <xf numFmtId="1" fontId="72" fillId="15" borderId="52" xfId="1" applyNumberFormat="1" applyFont="1" applyFill="1" applyBorder="1" applyAlignment="1">
      <alignment horizontal="center" vertical="center"/>
    </xf>
    <xf numFmtId="0" fontId="27" fillId="5" borderId="0" xfId="1" applyFont="1" applyFill="1" applyAlignment="1">
      <alignment horizontal="left" vertical="top" wrapText="1"/>
    </xf>
    <xf numFmtId="0" fontId="27" fillId="5" borderId="11" xfId="1" applyFont="1" applyFill="1" applyBorder="1" applyAlignment="1">
      <alignment horizontal="left" vertical="top" wrapText="1"/>
    </xf>
    <xf numFmtId="0" fontId="27" fillId="5" borderId="53" xfId="1" applyFont="1" applyFill="1" applyBorder="1" applyAlignment="1">
      <alignment horizontal="left" vertical="top" wrapText="1"/>
    </xf>
    <xf numFmtId="0" fontId="27" fillId="5" borderId="15" xfId="1" applyFont="1" applyFill="1" applyBorder="1" applyAlignment="1">
      <alignment horizontal="left" vertical="top" wrapText="1"/>
    </xf>
    <xf numFmtId="167" fontId="68" fillId="8" borderId="0" xfId="1" applyNumberFormat="1" applyFont="1" applyFill="1" applyAlignment="1">
      <alignment horizontal="center" vertical="center" wrapText="1"/>
    </xf>
    <xf numFmtId="0" fontId="12" fillId="8" borderId="0" xfId="0" applyFont="1" applyFill="1" applyAlignment="1">
      <alignment vertical="center" wrapText="1"/>
    </xf>
    <xf numFmtId="167" fontId="27" fillId="5" borderId="0" xfId="1" applyNumberFormat="1" applyFont="1" applyFill="1" applyAlignment="1">
      <alignment horizontal="left" vertical="center" wrapText="1"/>
    </xf>
    <xf numFmtId="0" fontId="27" fillId="5" borderId="0" xfId="0" applyFont="1" applyFill="1" applyAlignment="1">
      <alignment horizontal="left" wrapText="1"/>
    </xf>
    <xf numFmtId="0" fontId="27" fillId="5" borderId="11" xfId="0" applyFont="1" applyFill="1" applyBorder="1" applyAlignment="1">
      <alignment horizontal="left" wrapText="1"/>
    </xf>
    <xf numFmtId="0" fontId="12" fillId="8" borderId="44" xfId="0" applyFont="1" applyFill="1" applyBorder="1" applyAlignment="1">
      <alignment wrapText="1"/>
    </xf>
    <xf numFmtId="0" fontId="12" fillId="0" borderId="44" xfId="0" applyFont="1" applyBorder="1" applyAlignment="1">
      <alignment wrapText="1"/>
    </xf>
    <xf numFmtId="0" fontId="12" fillId="0" borderId="45" xfId="0" applyFont="1" applyBorder="1" applyAlignment="1">
      <alignment wrapText="1"/>
    </xf>
  </cellXfs>
  <cellStyles count="2">
    <cellStyle name="Normal" xfId="0" builtinId="0"/>
    <cellStyle name="Normal_BLM to BI" xfId="1" xr:uid="{71D52235-D9A8-455D-80E9-101EB11F654E}"/>
  </cellStyles>
  <dxfs count="156">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theme="0" tint="-0.14996795556505021"/>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2"/>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4</xdr:col>
      <xdr:colOff>190500</xdr:colOff>
      <xdr:row>2</xdr:row>
      <xdr:rowOff>190500</xdr:rowOff>
    </xdr:to>
    <xdr:pic>
      <xdr:nvPicPr>
        <xdr:cNvPr id="2" name="Picture 1">
          <a:extLst>
            <a:ext uri="{FF2B5EF4-FFF2-40B4-BE49-F238E27FC236}">
              <a16:creationId xmlns:a16="http://schemas.microsoft.com/office/drawing/2014/main" id="{9B422ED6-D6E6-2C10-3333-C86ABB202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xdr:row>
      <xdr:rowOff>0</xdr:rowOff>
    </xdr:from>
    <xdr:to>
      <xdr:col>4</xdr:col>
      <xdr:colOff>190500</xdr:colOff>
      <xdr:row>3</xdr:row>
      <xdr:rowOff>190500</xdr:rowOff>
    </xdr:to>
    <xdr:pic>
      <xdr:nvPicPr>
        <xdr:cNvPr id="3" name="Picture 2">
          <a:extLst>
            <a:ext uri="{FF2B5EF4-FFF2-40B4-BE49-F238E27FC236}">
              <a16:creationId xmlns:a16="http://schemas.microsoft.com/office/drawing/2014/main" id="{C3E28250-F1DC-D3B6-C1AB-E21AF2AC6F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8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xdr:row>
      <xdr:rowOff>0</xdr:rowOff>
    </xdr:from>
    <xdr:to>
      <xdr:col>4</xdr:col>
      <xdr:colOff>190500</xdr:colOff>
      <xdr:row>4</xdr:row>
      <xdr:rowOff>190500</xdr:rowOff>
    </xdr:to>
    <xdr:pic>
      <xdr:nvPicPr>
        <xdr:cNvPr id="4" name="Picture 3">
          <a:extLst>
            <a:ext uri="{FF2B5EF4-FFF2-40B4-BE49-F238E27FC236}">
              <a16:creationId xmlns:a16="http://schemas.microsoft.com/office/drawing/2014/main" id="{8395E652-F24D-C15D-7C97-FE7E61EBA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2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4</xdr:col>
      <xdr:colOff>190500</xdr:colOff>
      <xdr:row>5</xdr:row>
      <xdr:rowOff>190500</xdr:rowOff>
    </xdr:to>
    <xdr:pic>
      <xdr:nvPicPr>
        <xdr:cNvPr id="5" name="Picture 4">
          <a:extLst>
            <a:ext uri="{FF2B5EF4-FFF2-40B4-BE49-F238E27FC236}">
              <a16:creationId xmlns:a16="http://schemas.microsoft.com/office/drawing/2014/main" id="{FA8C07FD-94E7-3FDC-B3F4-7879B0F571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60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xdr:row>
      <xdr:rowOff>0</xdr:rowOff>
    </xdr:from>
    <xdr:to>
      <xdr:col>4</xdr:col>
      <xdr:colOff>190500</xdr:colOff>
      <xdr:row>6</xdr:row>
      <xdr:rowOff>190500</xdr:rowOff>
    </xdr:to>
    <xdr:pic>
      <xdr:nvPicPr>
        <xdr:cNvPr id="6" name="Picture 5">
          <a:extLst>
            <a:ext uri="{FF2B5EF4-FFF2-40B4-BE49-F238E27FC236}">
              <a16:creationId xmlns:a16="http://schemas.microsoft.com/office/drawing/2014/main" id="{C35ACD9F-617E-129B-7CE4-CBA6BEF89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7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xdr:row>
      <xdr:rowOff>0</xdr:rowOff>
    </xdr:from>
    <xdr:to>
      <xdr:col>4</xdr:col>
      <xdr:colOff>190500</xdr:colOff>
      <xdr:row>7</xdr:row>
      <xdr:rowOff>190500</xdr:rowOff>
    </xdr:to>
    <xdr:pic>
      <xdr:nvPicPr>
        <xdr:cNvPr id="7" name="Picture 6">
          <a:extLst>
            <a:ext uri="{FF2B5EF4-FFF2-40B4-BE49-F238E27FC236}">
              <a16:creationId xmlns:a16="http://schemas.microsoft.com/office/drawing/2014/main" id="{1475EEE5-463C-CC83-E5C7-334488A1D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2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xdr:row>
      <xdr:rowOff>0</xdr:rowOff>
    </xdr:from>
    <xdr:to>
      <xdr:col>4</xdr:col>
      <xdr:colOff>190500</xdr:colOff>
      <xdr:row>8</xdr:row>
      <xdr:rowOff>190500</xdr:rowOff>
    </xdr:to>
    <xdr:pic>
      <xdr:nvPicPr>
        <xdr:cNvPr id="8" name="Picture 7">
          <a:extLst>
            <a:ext uri="{FF2B5EF4-FFF2-40B4-BE49-F238E27FC236}">
              <a16:creationId xmlns:a16="http://schemas.microsoft.com/office/drawing/2014/main" id="{B415AB65-C2A6-F3F9-B59A-FBF82DC8DC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37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xdr:row>
      <xdr:rowOff>0</xdr:rowOff>
    </xdr:from>
    <xdr:to>
      <xdr:col>4</xdr:col>
      <xdr:colOff>190500</xdr:colOff>
      <xdr:row>9</xdr:row>
      <xdr:rowOff>190500</xdr:rowOff>
    </xdr:to>
    <xdr:pic>
      <xdr:nvPicPr>
        <xdr:cNvPr id="9" name="Picture 8">
          <a:extLst>
            <a:ext uri="{FF2B5EF4-FFF2-40B4-BE49-F238E27FC236}">
              <a16:creationId xmlns:a16="http://schemas.microsoft.com/office/drawing/2014/main" id="{58B6A0A9-116E-C0E8-AE24-41C66CD54E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6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xdr:row>
      <xdr:rowOff>0</xdr:rowOff>
    </xdr:from>
    <xdr:to>
      <xdr:col>4</xdr:col>
      <xdr:colOff>190500</xdr:colOff>
      <xdr:row>10</xdr:row>
      <xdr:rowOff>190500</xdr:rowOff>
    </xdr:to>
    <xdr:pic>
      <xdr:nvPicPr>
        <xdr:cNvPr id="10" name="Picture 9">
          <a:extLst>
            <a:ext uri="{FF2B5EF4-FFF2-40B4-BE49-F238E27FC236}">
              <a16:creationId xmlns:a16="http://schemas.microsoft.com/office/drawing/2014/main" id="{8FD6B70D-451E-06D3-319D-B0DC407DBE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0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xdr:row>
      <xdr:rowOff>0</xdr:rowOff>
    </xdr:from>
    <xdr:to>
      <xdr:col>4</xdr:col>
      <xdr:colOff>190500</xdr:colOff>
      <xdr:row>11</xdr:row>
      <xdr:rowOff>190500</xdr:rowOff>
    </xdr:to>
    <xdr:pic>
      <xdr:nvPicPr>
        <xdr:cNvPr id="11" name="Picture 10">
          <a:extLst>
            <a:ext uri="{FF2B5EF4-FFF2-40B4-BE49-F238E27FC236}">
              <a16:creationId xmlns:a16="http://schemas.microsoft.com/office/drawing/2014/main" id="{7776CEAC-3995-F47E-F040-94E54751AE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3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xdr:row>
      <xdr:rowOff>0</xdr:rowOff>
    </xdr:from>
    <xdr:to>
      <xdr:col>4</xdr:col>
      <xdr:colOff>190500</xdr:colOff>
      <xdr:row>12</xdr:row>
      <xdr:rowOff>190500</xdr:rowOff>
    </xdr:to>
    <xdr:pic>
      <xdr:nvPicPr>
        <xdr:cNvPr id="12" name="Picture 11">
          <a:extLst>
            <a:ext uri="{FF2B5EF4-FFF2-40B4-BE49-F238E27FC236}">
              <a16:creationId xmlns:a16="http://schemas.microsoft.com/office/drawing/2014/main" id="{8238E894-65CE-B238-0B66-AF6131100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86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xdr:row>
      <xdr:rowOff>0</xdr:rowOff>
    </xdr:from>
    <xdr:to>
      <xdr:col>4</xdr:col>
      <xdr:colOff>190500</xdr:colOff>
      <xdr:row>13</xdr:row>
      <xdr:rowOff>190500</xdr:rowOff>
    </xdr:to>
    <xdr:pic>
      <xdr:nvPicPr>
        <xdr:cNvPr id="13" name="Picture 12">
          <a:extLst>
            <a:ext uri="{FF2B5EF4-FFF2-40B4-BE49-F238E27FC236}">
              <a16:creationId xmlns:a16="http://schemas.microsoft.com/office/drawing/2014/main" id="{A351E78D-8AD5-6B33-FF11-559C43E9DE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9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xdr:row>
      <xdr:rowOff>0</xdr:rowOff>
    </xdr:from>
    <xdr:to>
      <xdr:col>4</xdr:col>
      <xdr:colOff>190500</xdr:colOff>
      <xdr:row>14</xdr:row>
      <xdr:rowOff>190500</xdr:rowOff>
    </xdr:to>
    <xdr:pic>
      <xdr:nvPicPr>
        <xdr:cNvPr id="14" name="Picture 13">
          <a:extLst>
            <a:ext uri="{FF2B5EF4-FFF2-40B4-BE49-F238E27FC236}">
              <a16:creationId xmlns:a16="http://schemas.microsoft.com/office/drawing/2014/main" id="{2FA07040-C291-5DD1-F090-BA7D23804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509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xdr:row>
      <xdr:rowOff>0</xdr:rowOff>
    </xdr:from>
    <xdr:to>
      <xdr:col>4</xdr:col>
      <xdr:colOff>190500</xdr:colOff>
      <xdr:row>16</xdr:row>
      <xdr:rowOff>190500</xdr:rowOff>
    </xdr:to>
    <xdr:pic>
      <xdr:nvPicPr>
        <xdr:cNvPr id="15" name="Picture 14">
          <a:extLst>
            <a:ext uri="{FF2B5EF4-FFF2-40B4-BE49-F238E27FC236}">
              <a16:creationId xmlns:a16="http://schemas.microsoft.com/office/drawing/2014/main" id="{692F66C2-1805-611A-9BED-0482C18470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155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190500</xdr:colOff>
      <xdr:row>17</xdr:row>
      <xdr:rowOff>190500</xdr:rowOff>
    </xdr:to>
    <xdr:pic>
      <xdr:nvPicPr>
        <xdr:cNvPr id="16" name="Picture 15">
          <a:extLst>
            <a:ext uri="{FF2B5EF4-FFF2-40B4-BE49-F238E27FC236}">
              <a16:creationId xmlns:a16="http://schemas.microsoft.com/office/drawing/2014/main" id="{D8C5FAF1-BC52-4C60-8796-CB1F7E3082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88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xdr:row>
      <xdr:rowOff>0</xdr:rowOff>
    </xdr:from>
    <xdr:to>
      <xdr:col>4</xdr:col>
      <xdr:colOff>190500</xdr:colOff>
      <xdr:row>18</xdr:row>
      <xdr:rowOff>190500</xdr:rowOff>
    </xdr:to>
    <xdr:pic>
      <xdr:nvPicPr>
        <xdr:cNvPr id="17" name="Picture 16">
          <a:extLst>
            <a:ext uri="{FF2B5EF4-FFF2-40B4-BE49-F238E27FC236}">
              <a16:creationId xmlns:a16="http://schemas.microsoft.com/office/drawing/2014/main" id="{D0655929-C04B-B5F9-F047-4FD39DFE84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61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xdr:row>
      <xdr:rowOff>0</xdr:rowOff>
    </xdr:from>
    <xdr:to>
      <xdr:col>4</xdr:col>
      <xdr:colOff>190500</xdr:colOff>
      <xdr:row>19</xdr:row>
      <xdr:rowOff>190500</xdr:rowOff>
    </xdr:to>
    <xdr:pic>
      <xdr:nvPicPr>
        <xdr:cNvPr id="18" name="Picture 17">
          <a:extLst>
            <a:ext uri="{FF2B5EF4-FFF2-40B4-BE49-F238E27FC236}">
              <a16:creationId xmlns:a16="http://schemas.microsoft.com/office/drawing/2014/main" id="{216BA644-8155-BAC3-7C6E-CD6ACE5F0D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53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xdr:row>
      <xdr:rowOff>0</xdr:rowOff>
    </xdr:from>
    <xdr:to>
      <xdr:col>4</xdr:col>
      <xdr:colOff>190500</xdr:colOff>
      <xdr:row>21</xdr:row>
      <xdr:rowOff>190500</xdr:rowOff>
    </xdr:to>
    <xdr:pic>
      <xdr:nvPicPr>
        <xdr:cNvPr id="19" name="Picture 18">
          <a:extLst>
            <a:ext uri="{FF2B5EF4-FFF2-40B4-BE49-F238E27FC236}">
              <a16:creationId xmlns:a16="http://schemas.microsoft.com/office/drawing/2014/main" id="{8AEF253D-4547-5B95-BD99-8490CFAC3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996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xdr:row>
      <xdr:rowOff>0</xdr:rowOff>
    </xdr:from>
    <xdr:to>
      <xdr:col>4</xdr:col>
      <xdr:colOff>190500</xdr:colOff>
      <xdr:row>22</xdr:row>
      <xdr:rowOff>190500</xdr:rowOff>
    </xdr:to>
    <xdr:pic>
      <xdr:nvPicPr>
        <xdr:cNvPr id="20" name="Picture 19">
          <a:extLst>
            <a:ext uri="{FF2B5EF4-FFF2-40B4-BE49-F238E27FC236}">
              <a16:creationId xmlns:a16="http://schemas.microsoft.com/office/drawing/2014/main" id="{B4A38851-D3AD-94C8-7425-5986E160B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91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0</xdr:rowOff>
    </xdr:from>
    <xdr:to>
      <xdr:col>4</xdr:col>
      <xdr:colOff>190500</xdr:colOff>
      <xdr:row>23</xdr:row>
      <xdr:rowOff>190500</xdr:rowOff>
    </xdr:to>
    <xdr:pic>
      <xdr:nvPicPr>
        <xdr:cNvPr id="21" name="Picture 20">
          <a:extLst>
            <a:ext uri="{FF2B5EF4-FFF2-40B4-BE49-F238E27FC236}">
              <a16:creationId xmlns:a16="http://schemas.microsoft.com/office/drawing/2014/main" id="{2D740D72-141E-A5B4-2A84-61423F9EE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642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xdr:row>
      <xdr:rowOff>0</xdr:rowOff>
    </xdr:from>
    <xdr:to>
      <xdr:col>4</xdr:col>
      <xdr:colOff>190500</xdr:colOff>
      <xdr:row>24</xdr:row>
      <xdr:rowOff>190500</xdr:rowOff>
    </xdr:to>
    <xdr:pic>
      <xdr:nvPicPr>
        <xdr:cNvPr id="22" name="Picture 21">
          <a:extLst>
            <a:ext uri="{FF2B5EF4-FFF2-40B4-BE49-F238E27FC236}">
              <a16:creationId xmlns:a16="http://schemas.microsoft.com/office/drawing/2014/main" id="{5461A349-B9F6-405F-C253-246CC7F9E9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373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xdr:row>
      <xdr:rowOff>0</xdr:rowOff>
    </xdr:from>
    <xdr:to>
      <xdr:col>4</xdr:col>
      <xdr:colOff>190500</xdr:colOff>
      <xdr:row>26</xdr:row>
      <xdr:rowOff>190500</xdr:rowOff>
    </xdr:to>
    <xdr:pic>
      <xdr:nvPicPr>
        <xdr:cNvPr id="23" name="Picture 22">
          <a:extLst>
            <a:ext uri="{FF2B5EF4-FFF2-40B4-BE49-F238E27FC236}">
              <a16:creationId xmlns:a16="http://schemas.microsoft.com/office/drawing/2014/main" id="{E8B27B3A-3EF9-B729-3DB5-C0F82EC37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836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27</xdr:row>
      <xdr:rowOff>0</xdr:rowOff>
    </xdr:from>
    <xdr:to>
      <xdr:col>4</xdr:col>
      <xdr:colOff>190500</xdr:colOff>
      <xdr:row>27</xdr:row>
      <xdr:rowOff>190500</xdr:rowOff>
    </xdr:to>
    <xdr:pic>
      <xdr:nvPicPr>
        <xdr:cNvPr id="24" name="Picture 23">
          <a:extLst>
            <a:ext uri="{FF2B5EF4-FFF2-40B4-BE49-F238E27FC236}">
              <a16:creationId xmlns:a16="http://schemas.microsoft.com/office/drawing/2014/main" id="{BA0DF615-73AB-9BF1-2CB7-EBAC78F8F2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56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xdr:row>
      <xdr:rowOff>0</xdr:rowOff>
    </xdr:from>
    <xdr:to>
      <xdr:col>4</xdr:col>
      <xdr:colOff>190500</xdr:colOff>
      <xdr:row>28</xdr:row>
      <xdr:rowOff>190500</xdr:rowOff>
    </xdr:to>
    <xdr:pic>
      <xdr:nvPicPr>
        <xdr:cNvPr id="25" name="Picture 24">
          <a:extLst>
            <a:ext uri="{FF2B5EF4-FFF2-40B4-BE49-F238E27FC236}">
              <a16:creationId xmlns:a16="http://schemas.microsoft.com/office/drawing/2014/main" id="{B916EA28-271C-F123-1B03-85117C1216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299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190500</xdr:colOff>
      <xdr:row>29</xdr:row>
      <xdr:rowOff>190500</xdr:rowOff>
    </xdr:to>
    <xdr:pic>
      <xdr:nvPicPr>
        <xdr:cNvPr id="26" name="Picture 25">
          <a:extLst>
            <a:ext uri="{FF2B5EF4-FFF2-40B4-BE49-F238E27FC236}">
              <a16:creationId xmlns:a16="http://schemas.microsoft.com/office/drawing/2014/main" id="{5E2A9594-2E04-20A9-27C6-9BD65BBFF4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031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xdr:row>
      <xdr:rowOff>0</xdr:rowOff>
    </xdr:from>
    <xdr:to>
      <xdr:col>4</xdr:col>
      <xdr:colOff>190500</xdr:colOff>
      <xdr:row>30</xdr:row>
      <xdr:rowOff>190500</xdr:rowOff>
    </xdr:to>
    <xdr:pic>
      <xdr:nvPicPr>
        <xdr:cNvPr id="27" name="Picture 26">
          <a:extLst>
            <a:ext uri="{FF2B5EF4-FFF2-40B4-BE49-F238E27FC236}">
              <a16:creationId xmlns:a16="http://schemas.microsoft.com/office/drawing/2014/main" id="{51CDDBE6-1F68-38D2-156B-B601BC6EB3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762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xdr:row>
      <xdr:rowOff>0</xdr:rowOff>
    </xdr:from>
    <xdr:to>
      <xdr:col>4</xdr:col>
      <xdr:colOff>190500</xdr:colOff>
      <xdr:row>31</xdr:row>
      <xdr:rowOff>190500</xdr:rowOff>
    </xdr:to>
    <xdr:pic>
      <xdr:nvPicPr>
        <xdr:cNvPr id="28" name="Picture 27">
          <a:extLst>
            <a:ext uri="{FF2B5EF4-FFF2-40B4-BE49-F238E27FC236}">
              <a16:creationId xmlns:a16="http://schemas.microsoft.com/office/drawing/2014/main" id="{E8115801-BDD2-9570-95B5-1897A7677E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494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xdr:row>
      <xdr:rowOff>0</xdr:rowOff>
    </xdr:from>
    <xdr:to>
      <xdr:col>4</xdr:col>
      <xdr:colOff>190500</xdr:colOff>
      <xdr:row>32</xdr:row>
      <xdr:rowOff>190500</xdr:rowOff>
    </xdr:to>
    <xdr:pic>
      <xdr:nvPicPr>
        <xdr:cNvPr id="29" name="Picture 28">
          <a:extLst>
            <a:ext uri="{FF2B5EF4-FFF2-40B4-BE49-F238E27FC236}">
              <a16:creationId xmlns:a16="http://schemas.microsoft.com/office/drawing/2014/main" id="{847C1C5E-23BD-A0D8-FC18-27ADC6C74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40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xdr:row>
      <xdr:rowOff>0</xdr:rowOff>
    </xdr:from>
    <xdr:to>
      <xdr:col>4</xdr:col>
      <xdr:colOff>190500</xdr:colOff>
      <xdr:row>33</xdr:row>
      <xdr:rowOff>190500</xdr:rowOff>
    </xdr:to>
    <xdr:pic>
      <xdr:nvPicPr>
        <xdr:cNvPr id="30" name="Picture 29">
          <a:extLst>
            <a:ext uri="{FF2B5EF4-FFF2-40B4-BE49-F238E27FC236}">
              <a16:creationId xmlns:a16="http://schemas.microsoft.com/office/drawing/2014/main" id="{9200782C-3BFA-CD09-7DB4-CCD4F1F45C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95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xdr:row>
      <xdr:rowOff>0</xdr:rowOff>
    </xdr:from>
    <xdr:to>
      <xdr:col>4</xdr:col>
      <xdr:colOff>190500</xdr:colOff>
      <xdr:row>34</xdr:row>
      <xdr:rowOff>190500</xdr:rowOff>
    </xdr:to>
    <xdr:pic>
      <xdr:nvPicPr>
        <xdr:cNvPr id="31" name="Picture 30">
          <a:extLst>
            <a:ext uri="{FF2B5EF4-FFF2-40B4-BE49-F238E27FC236}">
              <a16:creationId xmlns:a16="http://schemas.microsoft.com/office/drawing/2014/main" id="{DEAD8B96-3613-5760-9B3F-6808ADD46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50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xdr:row>
      <xdr:rowOff>0</xdr:rowOff>
    </xdr:from>
    <xdr:to>
      <xdr:col>4</xdr:col>
      <xdr:colOff>190500</xdr:colOff>
      <xdr:row>35</xdr:row>
      <xdr:rowOff>190500</xdr:rowOff>
    </xdr:to>
    <xdr:pic>
      <xdr:nvPicPr>
        <xdr:cNvPr id="32" name="Picture 31">
          <a:extLst>
            <a:ext uri="{FF2B5EF4-FFF2-40B4-BE49-F238E27FC236}">
              <a16:creationId xmlns:a16="http://schemas.microsoft.com/office/drawing/2014/main" id="{1F4682DA-1C15-9755-65A3-C7118A6AE5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23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190500</xdr:colOff>
      <xdr:row>36</xdr:row>
      <xdr:rowOff>190500</xdr:rowOff>
    </xdr:to>
    <xdr:pic>
      <xdr:nvPicPr>
        <xdr:cNvPr id="33" name="Picture 32">
          <a:extLst>
            <a:ext uri="{FF2B5EF4-FFF2-40B4-BE49-F238E27FC236}">
              <a16:creationId xmlns:a16="http://schemas.microsoft.com/office/drawing/2014/main" id="{ED470F14-BBB2-0129-5CE7-AB4B074F25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78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4</xdr:col>
      <xdr:colOff>190500</xdr:colOff>
      <xdr:row>37</xdr:row>
      <xdr:rowOff>190500</xdr:rowOff>
    </xdr:to>
    <xdr:pic>
      <xdr:nvPicPr>
        <xdr:cNvPr id="34" name="Picture 33">
          <a:extLst>
            <a:ext uri="{FF2B5EF4-FFF2-40B4-BE49-F238E27FC236}">
              <a16:creationId xmlns:a16="http://schemas.microsoft.com/office/drawing/2014/main" id="{91E862FF-6AAB-56FF-02C9-878352321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517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xdr:row>
      <xdr:rowOff>0</xdr:rowOff>
    </xdr:from>
    <xdr:to>
      <xdr:col>4</xdr:col>
      <xdr:colOff>190500</xdr:colOff>
      <xdr:row>38</xdr:row>
      <xdr:rowOff>190500</xdr:rowOff>
    </xdr:to>
    <xdr:pic>
      <xdr:nvPicPr>
        <xdr:cNvPr id="35" name="Picture 34">
          <a:extLst>
            <a:ext uri="{FF2B5EF4-FFF2-40B4-BE49-F238E27FC236}">
              <a16:creationId xmlns:a16="http://schemas.microsoft.com/office/drawing/2014/main" id="{E3C51DBC-5614-B7B0-E09A-CD4F5B499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066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xdr:row>
      <xdr:rowOff>0</xdr:rowOff>
    </xdr:from>
    <xdr:to>
      <xdr:col>4</xdr:col>
      <xdr:colOff>190500</xdr:colOff>
      <xdr:row>39</xdr:row>
      <xdr:rowOff>190500</xdr:rowOff>
    </xdr:to>
    <xdr:pic>
      <xdr:nvPicPr>
        <xdr:cNvPr id="36" name="Picture 35">
          <a:extLst>
            <a:ext uri="{FF2B5EF4-FFF2-40B4-BE49-F238E27FC236}">
              <a16:creationId xmlns:a16="http://schemas.microsoft.com/office/drawing/2014/main" id="{92D6E978-A147-B0BF-1726-B287B0D428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61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xdr:row>
      <xdr:rowOff>0</xdr:rowOff>
    </xdr:from>
    <xdr:to>
      <xdr:col>4</xdr:col>
      <xdr:colOff>190500</xdr:colOff>
      <xdr:row>40</xdr:row>
      <xdr:rowOff>190500</xdr:rowOff>
    </xdr:to>
    <xdr:pic>
      <xdr:nvPicPr>
        <xdr:cNvPr id="37" name="Picture 36">
          <a:extLst>
            <a:ext uri="{FF2B5EF4-FFF2-40B4-BE49-F238E27FC236}">
              <a16:creationId xmlns:a16="http://schemas.microsoft.com/office/drawing/2014/main" id="{EFEDEE63-10EB-754F-DC72-04693136F4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16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xdr:row>
      <xdr:rowOff>0</xdr:rowOff>
    </xdr:from>
    <xdr:to>
      <xdr:col>4</xdr:col>
      <xdr:colOff>190500</xdr:colOff>
      <xdr:row>41</xdr:row>
      <xdr:rowOff>190500</xdr:rowOff>
    </xdr:to>
    <xdr:pic>
      <xdr:nvPicPr>
        <xdr:cNvPr id="38" name="Picture 37">
          <a:extLst>
            <a:ext uri="{FF2B5EF4-FFF2-40B4-BE49-F238E27FC236}">
              <a16:creationId xmlns:a16="http://schemas.microsoft.com/office/drawing/2014/main" id="{81F73D18-FECC-018B-9E31-EAF1D6BE3A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89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190500</xdr:colOff>
      <xdr:row>42</xdr:row>
      <xdr:rowOff>190500</xdr:rowOff>
    </xdr:to>
    <xdr:pic>
      <xdr:nvPicPr>
        <xdr:cNvPr id="39" name="Picture 38">
          <a:extLst>
            <a:ext uri="{FF2B5EF4-FFF2-40B4-BE49-F238E27FC236}">
              <a16:creationId xmlns:a16="http://schemas.microsoft.com/office/drawing/2014/main" id="{B32317CA-EA3A-245F-B50F-AF42A6EB06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443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xdr:row>
      <xdr:rowOff>0</xdr:rowOff>
    </xdr:from>
    <xdr:to>
      <xdr:col>4</xdr:col>
      <xdr:colOff>190500</xdr:colOff>
      <xdr:row>43</xdr:row>
      <xdr:rowOff>190500</xdr:rowOff>
    </xdr:to>
    <xdr:pic>
      <xdr:nvPicPr>
        <xdr:cNvPr id="40" name="Picture 39">
          <a:extLst>
            <a:ext uri="{FF2B5EF4-FFF2-40B4-BE49-F238E27FC236}">
              <a16:creationId xmlns:a16="http://schemas.microsoft.com/office/drawing/2014/main" id="{393C518F-296A-E7F7-A22F-0C2BB5FA4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99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xdr:row>
      <xdr:rowOff>0</xdr:rowOff>
    </xdr:from>
    <xdr:to>
      <xdr:col>4</xdr:col>
      <xdr:colOff>190500</xdr:colOff>
      <xdr:row>44</xdr:row>
      <xdr:rowOff>190500</xdr:rowOff>
    </xdr:to>
    <xdr:pic>
      <xdr:nvPicPr>
        <xdr:cNvPr id="41" name="Picture 40">
          <a:extLst>
            <a:ext uri="{FF2B5EF4-FFF2-40B4-BE49-F238E27FC236}">
              <a16:creationId xmlns:a16="http://schemas.microsoft.com/office/drawing/2014/main" id="{36D51708-1366-42CB-C09D-6B594F8AD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72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xdr:row>
      <xdr:rowOff>0</xdr:rowOff>
    </xdr:from>
    <xdr:to>
      <xdr:col>4</xdr:col>
      <xdr:colOff>190500</xdr:colOff>
      <xdr:row>45</xdr:row>
      <xdr:rowOff>190500</xdr:rowOff>
    </xdr:to>
    <xdr:pic>
      <xdr:nvPicPr>
        <xdr:cNvPr id="42" name="Picture 41">
          <a:extLst>
            <a:ext uri="{FF2B5EF4-FFF2-40B4-BE49-F238E27FC236}">
              <a16:creationId xmlns:a16="http://schemas.microsoft.com/office/drawing/2014/main" id="{10DD5262-1BED-5030-94F2-411D21089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27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190500</xdr:colOff>
      <xdr:row>46</xdr:row>
      <xdr:rowOff>190500</xdr:rowOff>
    </xdr:to>
    <xdr:pic>
      <xdr:nvPicPr>
        <xdr:cNvPr id="43" name="Picture 42">
          <a:extLst>
            <a:ext uri="{FF2B5EF4-FFF2-40B4-BE49-F238E27FC236}">
              <a16:creationId xmlns:a16="http://schemas.microsoft.com/office/drawing/2014/main" id="{753B8747-68E4-5D23-4D51-70097D3D22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821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190500</xdr:colOff>
      <xdr:row>47</xdr:row>
      <xdr:rowOff>190500</xdr:rowOff>
    </xdr:to>
    <xdr:pic>
      <xdr:nvPicPr>
        <xdr:cNvPr id="44" name="Picture 43">
          <a:extLst>
            <a:ext uri="{FF2B5EF4-FFF2-40B4-BE49-F238E27FC236}">
              <a16:creationId xmlns:a16="http://schemas.microsoft.com/office/drawing/2014/main" id="{523060A6-7381-C417-4DD1-A34883FD13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55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48</xdr:row>
      <xdr:rowOff>0</xdr:rowOff>
    </xdr:from>
    <xdr:to>
      <xdr:col>4</xdr:col>
      <xdr:colOff>190500</xdr:colOff>
      <xdr:row>48</xdr:row>
      <xdr:rowOff>190500</xdr:rowOff>
    </xdr:to>
    <xdr:pic>
      <xdr:nvPicPr>
        <xdr:cNvPr id="45" name="Picture 44">
          <a:extLst>
            <a:ext uri="{FF2B5EF4-FFF2-40B4-BE49-F238E27FC236}">
              <a16:creationId xmlns:a16="http://schemas.microsoft.com/office/drawing/2014/main" id="{93577D2C-29B6-703A-C5AA-8CD471FCE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101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49</xdr:row>
      <xdr:rowOff>0</xdr:rowOff>
    </xdr:from>
    <xdr:to>
      <xdr:col>4</xdr:col>
      <xdr:colOff>190500</xdr:colOff>
      <xdr:row>49</xdr:row>
      <xdr:rowOff>190500</xdr:rowOff>
    </xdr:to>
    <xdr:pic>
      <xdr:nvPicPr>
        <xdr:cNvPr id="46" name="Picture 45">
          <a:extLst>
            <a:ext uri="{FF2B5EF4-FFF2-40B4-BE49-F238E27FC236}">
              <a16:creationId xmlns:a16="http://schemas.microsoft.com/office/drawing/2014/main" id="{ED826EC7-A047-D336-EC6C-A6DE32085D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64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xdr:row>
      <xdr:rowOff>0</xdr:rowOff>
    </xdr:from>
    <xdr:to>
      <xdr:col>4</xdr:col>
      <xdr:colOff>190500</xdr:colOff>
      <xdr:row>50</xdr:row>
      <xdr:rowOff>190500</xdr:rowOff>
    </xdr:to>
    <xdr:pic>
      <xdr:nvPicPr>
        <xdr:cNvPr id="47" name="Picture 46">
          <a:extLst>
            <a:ext uri="{FF2B5EF4-FFF2-40B4-BE49-F238E27FC236}">
              <a16:creationId xmlns:a16="http://schemas.microsoft.com/office/drawing/2014/main" id="{758566E1-4619-A6AF-23B5-E51DDDE074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19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xdr:row>
      <xdr:rowOff>0</xdr:rowOff>
    </xdr:from>
    <xdr:to>
      <xdr:col>4</xdr:col>
      <xdr:colOff>190500</xdr:colOff>
      <xdr:row>51</xdr:row>
      <xdr:rowOff>190500</xdr:rowOff>
    </xdr:to>
    <xdr:pic>
      <xdr:nvPicPr>
        <xdr:cNvPr id="48" name="Picture 47">
          <a:extLst>
            <a:ext uri="{FF2B5EF4-FFF2-40B4-BE49-F238E27FC236}">
              <a16:creationId xmlns:a16="http://schemas.microsoft.com/office/drawing/2014/main" id="{BE933F15-FCB9-9477-7DFA-B5C732033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74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190500</xdr:colOff>
      <xdr:row>52</xdr:row>
      <xdr:rowOff>190500</xdr:rowOff>
    </xdr:to>
    <xdr:pic>
      <xdr:nvPicPr>
        <xdr:cNvPr id="49" name="Picture 48">
          <a:extLst>
            <a:ext uri="{FF2B5EF4-FFF2-40B4-BE49-F238E27FC236}">
              <a16:creationId xmlns:a16="http://schemas.microsoft.com/office/drawing/2014/main" id="{8E631754-CEFC-8481-5087-AC6619586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5295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190500</xdr:colOff>
      <xdr:row>53</xdr:row>
      <xdr:rowOff>190500</xdr:rowOff>
    </xdr:to>
    <xdr:pic>
      <xdr:nvPicPr>
        <xdr:cNvPr id="50" name="Picture 49">
          <a:extLst>
            <a:ext uri="{FF2B5EF4-FFF2-40B4-BE49-F238E27FC236}">
              <a16:creationId xmlns:a16="http://schemas.microsoft.com/office/drawing/2014/main" id="{01794C5D-DA37-109B-742D-0CC03DF847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584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xdr:row>
      <xdr:rowOff>0</xdr:rowOff>
    </xdr:from>
    <xdr:to>
      <xdr:col>4</xdr:col>
      <xdr:colOff>190500</xdr:colOff>
      <xdr:row>54</xdr:row>
      <xdr:rowOff>190500</xdr:rowOff>
    </xdr:to>
    <xdr:pic>
      <xdr:nvPicPr>
        <xdr:cNvPr id="51" name="Picture 50">
          <a:extLst>
            <a:ext uri="{FF2B5EF4-FFF2-40B4-BE49-F238E27FC236}">
              <a16:creationId xmlns:a16="http://schemas.microsoft.com/office/drawing/2014/main" id="{4036C812-6C3E-5521-B5BD-A67AC8FCB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39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xdr:row>
      <xdr:rowOff>0</xdr:rowOff>
    </xdr:from>
    <xdr:to>
      <xdr:col>4</xdr:col>
      <xdr:colOff>190500</xdr:colOff>
      <xdr:row>55</xdr:row>
      <xdr:rowOff>190500</xdr:rowOff>
    </xdr:to>
    <xdr:pic>
      <xdr:nvPicPr>
        <xdr:cNvPr id="52" name="Picture 51">
          <a:extLst>
            <a:ext uri="{FF2B5EF4-FFF2-40B4-BE49-F238E27FC236}">
              <a16:creationId xmlns:a16="http://schemas.microsoft.com/office/drawing/2014/main" id="{EAC7E929-A95A-19AF-3B0A-126E8BCF7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94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xdr:row>
      <xdr:rowOff>0</xdr:rowOff>
    </xdr:from>
    <xdr:to>
      <xdr:col>4</xdr:col>
      <xdr:colOff>190500</xdr:colOff>
      <xdr:row>56</xdr:row>
      <xdr:rowOff>190500</xdr:rowOff>
    </xdr:to>
    <xdr:pic>
      <xdr:nvPicPr>
        <xdr:cNvPr id="53" name="Picture 52">
          <a:extLst>
            <a:ext uri="{FF2B5EF4-FFF2-40B4-BE49-F238E27FC236}">
              <a16:creationId xmlns:a16="http://schemas.microsoft.com/office/drawing/2014/main" id="{F5B4FFA7-7B59-0C3E-E5A8-4A91A101C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49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190500</xdr:colOff>
      <xdr:row>57</xdr:row>
      <xdr:rowOff>190500</xdr:rowOff>
    </xdr:to>
    <xdr:pic>
      <xdr:nvPicPr>
        <xdr:cNvPr id="54" name="Picture 53">
          <a:extLst>
            <a:ext uri="{FF2B5EF4-FFF2-40B4-BE49-F238E27FC236}">
              <a16:creationId xmlns:a16="http://schemas.microsoft.com/office/drawing/2014/main" id="{5F9D8676-80A3-2A99-E3DD-2AD4BE936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03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190500</xdr:colOff>
      <xdr:row>58</xdr:row>
      <xdr:rowOff>190500</xdr:rowOff>
    </xdr:to>
    <xdr:pic>
      <xdr:nvPicPr>
        <xdr:cNvPr id="55" name="Picture 54">
          <a:extLst>
            <a:ext uri="{FF2B5EF4-FFF2-40B4-BE49-F238E27FC236}">
              <a16:creationId xmlns:a16="http://schemas.microsoft.com/office/drawing/2014/main" id="{4685CA56-3505-B495-F912-CD5AC0190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77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xdr:row>
      <xdr:rowOff>0</xdr:rowOff>
    </xdr:from>
    <xdr:to>
      <xdr:col>4</xdr:col>
      <xdr:colOff>190500</xdr:colOff>
      <xdr:row>59</xdr:row>
      <xdr:rowOff>190500</xdr:rowOff>
    </xdr:to>
    <xdr:pic>
      <xdr:nvPicPr>
        <xdr:cNvPr id="56" name="Picture 55">
          <a:extLst>
            <a:ext uri="{FF2B5EF4-FFF2-40B4-BE49-F238E27FC236}">
              <a16:creationId xmlns:a16="http://schemas.microsoft.com/office/drawing/2014/main" id="{23C06073-66AD-ECED-92ED-EFFF7D86F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319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60</xdr:row>
      <xdr:rowOff>0</xdr:rowOff>
    </xdr:from>
    <xdr:to>
      <xdr:col>4</xdr:col>
      <xdr:colOff>190500</xdr:colOff>
      <xdr:row>60</xdr:row>
      <xdr:rowOff>190500</xdr:rowOff>
    </xdr:to>
    <xdr:pic>
      <xdr:nvPicPr>
        <xdr:cNvPr id="57" name="Picture 56">
          <a:extLst>
            <a:ext uri="{FF2B5EF4-FFF2-40B4-BE49-F238E27FC236}">
              <a16:creationId xmlns:a16="http://schemas.microsoft.com/office/drawing/2014/main" id="{39E4AC0D-8215-C6AE-3972-F5399B646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86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190500</xdr:colOff>
      <xdr:row>61</xdr:row>
      <xdr:rowOff>190500</xdr:rowOff>
    </xdr:to>
    <xdr:pic>
      <xdr:nvPicPr>
        <xdr:cNvPr id="58" name="Picture 57">
          <a:extLst>
            <a:ext uri="{FF2B5EF4-FFF2-40B4-BE49-F238E27FC236}">
              <a16:creationId xmlns:a16="http://schemas.microsoft.com/office/drawing/2014/main" id="{28FBF6C2-E6B6-26E2-D1AC-0956B45C27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41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190500</xdr:colOff>
      <xdr:row>62</xdr:row>
      <xdr:rowOff>190500</xdr:rowOff>
    </xdr:to>
    <xdr:pic>
      <xdr:nvPicPr>
        <xdr:cNvPr id="59" name="Picture 58">
          <a:extLst>
            <a:ext uri="{FF2B5EF4-FFF2-40B4-BE49-F238E27FC236}">
              <a16:creationId xmlns:a16="http://schemas.microsoft.com/office/drawing/2014/main" id="{EABCA5B7-D2AE-8DDD-2AEC-40AEB08DB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96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xdr:row>
      <xdr:rowOff>0</xdr:rowOff>
    </xdr:from>
    <xdr:to>
      <xdr:col>4</xdr:col>
      <xdr:colOff>190500</xdr:colOff>
      <xdr:row>63</xdr:row>
      <xdr:rowOff>190500</xdr:rowOff>
    </xdr:to>
    <xdr:pic>
      <xdr:nvPicPr>
        <xdr:cNvPr id="60" name="Picture 59">
          <a:extLst>
            <a:ext uri="{FF2B5EF4-FFF2-40B4-BE49-F238E27FC236}">
              <a16:creationId xmlns:a16="http://schemas.microsoft.com/office/drawing/2014/main" id="{485A481C-8815-9F62-5686-70D4F16A21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151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64</xdr:row>
      <xdr:rowOff>0</xdr:rowOff>
    </xdr:from>
    <xdr:to>
      <xdr:col>4</xdr:col>
      <xdr:colOff>190500</xdr:colOff>
      <xdr:row>64</xdr:row>
      <xdr:rowOff>190500</xdr:rowOff>
    </xdr:to>
    <xdr:pic>
      <xdr:nvPicPr>
        <xdr:cNvPr id="61" name="Picture 60">
          <a:extLst>
            <a:ext uri="{FF2B5EF4-FFF2-40B4-BE49-F238E27FC236}">
              <a16:creationId xmlns:a16="http://schemas.microsoft.com/office/drawing/2014/main" id="{529CB528-CCB6-5F0E-2570-2824C8A53E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06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xdr:row>
      <xdr:rowOff>0</xdr:rowOff>
    </xdr:from>
    <xdr:to>
      <xdr:col>4</xdr:col>
      <xdr:colOff>190500</xdr:colOff>
      <xdr:row>65</xdr:row>
      <xdr:rowOff>190500</xdr:rowOff>
    </xdr:to>
    <xdr:pic>
      <xdr:nvPicPr>
        <xdr:cNvPr id="62" name="Picture 61">
          <a:extLst>
            <a:ext uri="{FF2B5EF4-FFF2-40B4-BE49-F238E27FC236}">
              <a16:creationId xmlns:a16="http://schemas.microsoft.com/office/drawing/2014/main" id="{ADFB62FE-6EA4-7621-5C78-A19BD77E9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61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xdr:row>
      <xdr:rowOff>0</xdr:rowOff>
    </xdr:from>
    <xdr:to>
      <xdr:col>4</xdr:col>
      <xdr:colOff>190500</xdr:colOff>
      <xdr:row>66</xdr:row>
      <xdr:rowOff>190500</xdr:rowOff>
    </xdr:to>
    <xdr:pic>
      <xdr:nvPicPr>
        <xdr:cNvPr id="63" name="Picture 62">
          <a:extLst>
            <a:ext uri="{FF2B5EF4-FFF2-40B4-BE49-F238E27FC236}">
              <a16:creationId xmlns:a16="http://schemas.microsoft.com/office/drawing/2014/main" id="{CA2DFB46-03CD-ED99-9FE1-8E260725D8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159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xdr:row>
      <xdr:rowOff>0</xdr:rowOff>
    </xdr:from>
    <xdr:to>
      <xdr:col>4</xdr:col>
      <xdr:colOff>190500</xdr:colOff>
      <xdr:row>67</xdr:row>
      <xdr:rowOff>190500</xdr:rowOff>
    </xdr:to>
    <xdr:pic>
      <xdr:nvPicPr>
        <xdr:cNvPr id="64" name="Picture 63">
          <a:extLst>
            <a:ext uri="{FF2B5EF4-FFF2-40B4-BE49-F238E27FC236}">
              <a16:creationId xmlns:a16="http://schemas.microsoft.com/office/drawing/2014/main" id="{F70272FD-C07D-2984-2AD7-F533AC25A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70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68</xdr:row>
      <xdr:rowOff>0</xdr:rowOff>
    </xdr:from>
    <xdr:to>
      <xdr:col>4</xdr:col>
      <xdr:colOff>190500</xdr:colOff>
      <xdr:row>68</xdr:row>
      <xdr:rowOff>190500</xdr:rowOff>
    </xdr:to>
    <xdr:pic>
      <xdr:nvPicPr>
        <xdr:cNvPr id="65" name="Picture 64">
          <a:extLst>
            <a:ext uri="{FF2B5EF4-FFF2-40B4-BE49-F238E27FC236}">
              <a16:creationId xmlns:a16="http://schemas.microsoft.com/office/drawing/2014/main" id="{E534CBA8-01C5-B114-6D10-040E9E9F4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25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190500</xdr:colOff>
      <xdr:row>69</xdr:row>
      <xdr:rowOff>190500</xdr:rowOff>
    </xdr:to>
    <xdr:pic>
      <xdr:nvPicPr>
        <xdr:cNvPr id="66" name="Picture 65">
          <a:extLst>
            <a:ext uri="{FF2B5EF4-FFF2-40B4-BE49-F238E27FC236}">
              <a16:creationId xmlns:a16="http://schemas.microsoft.com/office/drawing/2014/main" id="{F62310A7-E61C-DDEF-C078-B499A6BE18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80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190500</xdr:colOff>
      <xdr:row>70</xdr:row>
      <xdr:rowOff>190500</xdr:rowOff>
    </xdr:to>
    <xdr:pic>
      <xdr:nvPicPr>
        <xdr:cNvPr id="67" name="Picture 66">
          <a:extLst>
            <a:ext uri="{FF2B5EF4-FFF2-40B4-BE49-F238E27FC236}">
              <a16:creationId xmlns:a16="http://schemas.microsoft.com/office/drawing/2014/main" id="{96FB4A8A-9B15-37A6-D9D6-E8BE063BB0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354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xdr:row>
      <xdr:rowOff>0</xdr:rowOff>
    </xdr:from>
    <xdr:to>
      <xdr:col>4</xdr:col>
      <xdr:colOff>190500</xdr:colOff>
      <xdr:row>71</xdr:row>
      <xdr:rowOff>190500</xdr:rowOff>
    </xdr:to>
    <xdr:pic>
      <xdr:nvPicPr>
        <xdr:cNvPr id="68" name="Picture 67">
          <a:extLst>
            <a:ext uri="{FF2B5EF4-FFF2-40B4-BE49-F238E27FC236}">
              <a16:creationId xmlns:a16="http://schemas.microsoft.com/office/drawing/2014/main" id="{8D905CD7-C7FB-3F72-3F82-787486A41C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085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xdr:row>
      <xdr:rowOff>0</xdr:rowOff>
    </xdr:from>
    <xdr:to>
      <xdr:col>4</xdr:col>
      <xdr:colOff>190500</xdr:colOff>
      <xdr:row>72</xdr:row>
      <xdr:rowOff>190500</xdr:rowOff>
    </xdr:to>
    <xdr:pic>
      <xdr:nvPicPr>
        <xdr:cNvPr id="69" name="Picture 68">
          <a:extLst>
            <a:ext uri="{FF2B5EF4-FFF2-40B4-BE49-F238E27FC236}">
              <a16:creationId xmlns:a16="http://schemas.microsoft.com/office/drawing/2014/main" id="{B703DC8B-C7BB-A04F-0296-B09C094E3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81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xdr:row>
      <xdr:rowOff>0</xdr:rowOff>
    </xdr:from>
    <xdr:to>
      <xdr:col>4</xdr:col>
      <xdr:colOff>190500</xdr:colOff>
      <xdr:row>73</xdr:row>
      <xdr:rowOff>190500</xdr:rowOff>
    </xdr:to>
    <xdr:pic>
      <xdr:nvPicPr>
        <xdr:cNvPr id="70" name="Picture 69">
          <a:extLst>
            <a:ext uri="{FF2B5EF4-FFF2-40B4-BE49-F238E27FC236}">
              <a16:creationId xmlns:a16="http://schemas.microsoft.com/office/drawing/2014/main" id="{A0DCDB17-0C8A-1970-9755-4E5CB98C64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54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xdr:row>
      <xdr:rowOff>0</xdr:rowOff>
    </xdr:from>
    <xdr:to>
      <xdr:col>4</xdr:col>
      <xdr:colOff>190500</xdr:colOff>
      <xdr:row>74</xdr:row>
      <xdr:rowOff>190500</xdr:rowOff>
    </xdr:to>
    <xdr:pic>
      <xdr:nvPicPr>
        <xdr:cNvPr id="71" name="Picture 70">
          <a:extLst>
            <a:ext uri="{FF2B5EF4-FFF2-40B4-BE49-F238E27FC236}">
              <a16:creationId xmlns:a16="http://schemas.microsoft.com/office/drawing/2014/main" id="{04205DFB-8BEC-5B2A-1199-CC4DAA42C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280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75</xdr:row>
      <xdr:rowOff>0</xdr:rowOff>
    </xdr:from>
    <xdr:to>
      <xdr:col>4</xdr:col>
      <xdr:colOff>190500</xdr:colOff>
      <xdr:row>75</xdr:row>
      <xdr:rowOff>190500</xdr:rowOff>
    </xdr:to>
    <xdr:pic>
      <xdr:nvPicPr>
        <xdr:cNvPr id="72" name="Picture 71">
          <a:extLst>
            <a:ext uri="{FF2B5EF4-FFF2-40B4-BE49-F238E27FC236}">
              <a16:creationId xmlns:a16="http://schemas.microsoft.com/office/drawing/2014/main" id="{D5457942-6DB3-491E-5E63-D5AE477AA4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011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76</xdr:row>
      <xdr:rowOff>0</xdr:rowOff>
    </xdr:from>
    <xdr:to>
      <xdr:col>4</xdr:col>
      <xdr:colOff>190500</xdr:colOff>
      <xdr:row>76</xdr:row>
      <xdr:rowOff>190500</xdr:rowOff>
    </xdr:to>
    <xdr:pic>
      <xdr:nvPicPr>
        <xdr:cNvPr id="73" name="Picture 72">
          <a:extLst>
            <a:ext uri="{FF2B5EF4-FFF2-40B4-BE49-F238E27FC236}">
              <a16:creationId xmlns:a16="http://schemas.microsoft.com/office/drawing/2014/main" id="{E9AA8278-60EF-166E-FC12-9F69BA79D5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74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77</xdr:row>
      <xdr:rowOff>0</xdr:rowOff>
    </xdr:from>
    <xdr:to>
      <xdr:col>4</xdr:col>
      <xdr:colOff>190500</xdr:colOff>
      <xdr:row>77</xdr:row>
      <xdr:rowOff>190500</xdr:rowOff>
    </xdr:to>
    <xdr:pic>
      <xdr:nvPicPr>
        <xdr:cNvPr id="74" name="Picture 73">
          <a:extLst>
            <a:ext uri="{FF2B5EF4-FFF2-40B4-BE49-F238E27FC236}">
              <a16:creationId xmlns:a16="http://schemas.microsoft.com/office/drawing/2014/main" id="{73D672EE-5933-4FC4-4C26-79F2DAE09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47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78</xdr:row>
      <xdr:rowOff>0</xdr:rowOff>
    </xdr:from>
    <xdr:to>
      <xdr:col>4</xdr:col>
      <xdr:colOff>190500</xdr:colOff>
      <xdr:row>78</xdr:row>
      <xdr:rowOff>190500</xdr:rowOff>
    </xdr:to>
    <xdr:pic>
      <xdr:nvPicPr>
        <xdr:cNvPr id="75" name="Picture 74">
          <a:extLst>
            <a:ext uri="{FF2B5EF4-FFF2-40B4-BE49-F238E27FC236}">
              <a16:creationId xmlns:a16="http://schemas.microsoft.com/office/drawing/2014/main" id="{7D3619FB-03BE-08DB-6AE2-37499F410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38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79</xdr:row>
      <xdr:rowOff>0</xdr:rowOff>
    </xdr:from>
    <xdr:to>
      <xdr:col>4</xdr:col>
      <xdr:colOff>190500</xdr:colOff>
      <xdr:row>79</xdr:row>
      <xdr:rowOff>190500</xdr:rowOff>
    </xdr:to>
    <xdr:pic>
      <xdr:nvPicPr>
        <xdr:cNvPr id="76" name="Picture 75">
          <a:extLst>
            <a:ext uri="{FF2B5EF4-FFF2-40B4-BE49-F238E27FC236}">
              <a16:creationId xmlns:a16="http://schemas.microsoft.com/office/drawing/2014/main" id="{EDB168D2-4E91-7AE5-9C84-7692B42C53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12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80</xdr:row>
      <xdr:rowOff>0</xdr:rowOff>
    </xdr:from>
    <xdr:to>
      <xdr:col>4</xdr:col>
      <xdr:colOff>190500</xdr:colOff>
      <xdr:row>80</xdr:row>
      <xdr:rowOff>190500</xdr:rowOff>
    </xdr:to>
    <xdr:pic>
      <xdr:nvPicPr>
        <xdr:cNvPr id="77" name="Picture 76">
          <a:extLst>
            <a:ext uri="{FF2B5EF4-FFF2-40B4-BE49-F238E27FC236}">
              <a16:creationId xmlns:a16="http://schemas.microsoft.com/office/drawing/2014/main" id="{9677C195-6A03-5738-5FE0-AA1E48E987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85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81</xdr:row>
      <xdr:rowOff>0</xdr:rowOff>
    </xdr:from>
    <xdr:to>
      <xdr:col>4</xdr:col>
      <xdr:colOff>190500</xdr:colOff>
      <xdr:row>81</xdr:row>
      <xdr:rowOff>190500</xdr:rowOff>
    </xdr:to>
    <xdr:pic>
      <xdr:nvPicPr>
        <xdr:cNvPr id="78" name="Picture 77">
          <a:extLst>
            <a:ext uri="{FF2B5EF4-FFF2-40B4-BE49-F238E27FC236}">
              <a16:creationId xmlns:a16="http://schemas.microsoft.com/office/drawing/2014/main" id="{CAA25B6A-5B18-6BCE-1D03-84E07ADE4A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766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xdr:row>
      <xdr:rowOff>0</xdr:rowOff>
    </xdr:from>
    <xdr:to>
      <xdr:col>4</xdr:col>
      <xdr:colOff>190500</xdr:colOff>
      <xdr:row>83</xdr:row>
      <xdr:rowOff>190500</xdr:rowOff>
    </xdr:to>
    <xdr:pic>
      <xdr:nvPicPr>
        <xdr:cNvPr id="79" name="Picture 78">
          <a:extLst>
            <a:ext uri="{FF2B5EF4-FFF2-40B4-BE49-F238E27FC236}">
              <a16:creationId xmlns:a16="http://schemas.microsoft.com/office/drawing/2014/main" id="{C99F2B94-184D-BEB4-B21C-0E59587AD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41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xdr:row>
      <xdr:rowOff>0</xdr:rowOff>
    </xdr:from>
    <xdr:to>
      <xdr:col>4</xdr:col>
      <xdr:colOff>190500</xdr:colOff>
      <xdr:row>84</xdr:row>
      <xdr:rowOff>190500</xdr:rowOff>
    </xdr:to>
    <xdr:pic>
      <xdr:nvPicPr>
        <xdr:cNvPr id="80" name="Picture 79">
          <a:extLst>
            <a:ext uri="{FF2B5EF4-FFF2-40B4-BE49-F238E27FC236}">
              <a16:creationId xmlns:a16="http://schemas.microsoft.com/office/drawing/2014/main" id="{5A4F650E-848F-E5DB-F7B6-DDCEE8B41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14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xdr:row>
      <xdr:rowOff>0</xdr:rowOff>
    </xdr:from>
    <xdr:to>
      <xdr:col>4</xdr:col>
      <xdr:colOff>190500</xdr:colOff>
      <xdr:row>85</xdr:row>
      <xdr:rowOff>190500</xdr:rowOff>
    </xdr:to>
    <xdr:pic>
      <xdr:nvPicPr>
        <xdr:cNvPr id="81" name="Picture 80">
          <a:extLst>
            <a:ext uri="{FF2B5EF4-FFF2-40B4-BE49-F238E27FC236}">
              <a16:creationId xmlns:a16="http://schemas.microsoft.com/office/drawing/2014/main" id="{4F30BC99-6951-4EA7-2B88-1974F33BA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875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xdr:row>
      <xdr:rowOff>0</xdr:rowOff>
    </xdr:from>
    <xdr:to>
      <xdr:col>4</xdr:col>
      <xdr:colOff>190500</xdr:colOff>
      <xdr:row>86</xdr:row>
      <xdr:rowOff>190500</xdr:rowOff>
    </xdr:to>
    <xdr:pic>
      <xdr:nvPicPr>
        <xdr:cNvPr id="82" name="Picture 81">
          <a:extLst>
            <a:ext uri="{FF2B5EF4-FFF2-40B4-BE49-F238E27FC236}">
              <a16:creationId xmlns:a16="http://schemas.microsoft.com/office/drawing/2014/main" id="{26619946-B93F-E501-63CB-F8AB8E61EE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760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xdr:row>
      <xdr:rowOff>0</xdr:rowOff>
    </xdr:from>
    <xdr:to>
      <xdr:col>4</xdr:col>
      <xdr:colOff>190500</xdr:colOff>
      <xdr:row>87</xdr:row>
      <xdr:rowOff>190500</xdr:rowOff>
    </xdr:to>
    <xdr:pic>
      <xdr:nvPicPr>
        <xdr:cNvPr id="83" name="Picture 82">
          <a:extLst>
            <a:ext uri="{FF2B5EF4-FFF2-40B4-BE49-F238E27FC236}">
              <a16:creationId xmlns:a16="http://schemas.microsoft.com/office/drawing/2014/main" id="{9813211A-B7BF-9ED7-94E7-EE1E0F58D2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8521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xdr:row>
      <xdr:rowOff>0</xdr:rowOff>
    </xdr:from>
    <xdr:to>
      <xdr:col>4</xdr:col>
      <xdr:colOff>190500</xdr:colOff>
      <xdr:row>88</xdr:row>
      <xdr:rowOff>190500</xdr:rowOff>
    </xdr:to>
    <xdr:pic>
      <xdr:nvPicPr>
        <xdr:cNvPr id="84" name="Picture 83">
          <a:extLst>
            <a:ext uri="{FF2B5EF4-FFF2-40B4-BE49-F238E27FC236}">
              <a16:creationId xmlns:a16="http://schemas.microsoft.com/office/drawing/2014/main" id="{B832DF6F-9824-DBCD-A0C1-EAB8D7C1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943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xdr:row>
      <xdr:rowOff>0</xdr:rowOff>
    </xdr:from>
    <xdr:to>
      <xdr:col>4</xdr:col>
      <xdr:colOff>190500</xdr:colOff>
      <xdr:row>91</xdr:row>
      <xdr:rowOff>190500</xdr:rowOff>
    </xdr:to>
    <xdr:pic>
      <xdr:nvPicPr>
        <xdr:cNvPr id="85" name="Picture 84">
          <a:extLst>
            <a:ext uri="{FF2B5EF4-FFF2-40B4-BE49-F238E27FC236}">
              <a16:creationId xmlns:a16="http://schemas.microsoft.com/office/drawing/2014/main" id="{630E5595-A46E-E478-3AF1-054D50E6FC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72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92</xdr:row>
      <xdr:rowOff>0</xdr:rowOff>
    </xdr:from>
    <xdr:to>
      <xdr:col>4</xdr:col>
      <xdr:colOff>190500</xdr:colOff>
      <xdr:row>92</xdr:row>
      <xdr:rowOff>190500</xdr:rowOff>
    </xdr:to>
    <xdr:pic>
      <xdr:nvPicPr>
        <xdr:cNvPr id="86" name="Picture 85">
          <a:extLst>
            <a:ext uri="{FF2B5EF4-FFF2-40B4-BE49-F238E27FC236}">
              <a16:creationId xmlns:a16="http://schemas.microsoft.com/office/drawing/2014/main" id="{CFAE653F-E0FD-042A-CD39-0AE18AB197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27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93</xdr:row>
      <xdr:rowOff>0</xdr:rowOff>
    </xdr:from>
    <xdr:to>
      <xdr:col>4</xdr:col>
      <xdr:colOff>190500</xdr:colOff>
      <xdr:row>93</xdr:row>
      <xdr:rowOff>190500</xdr:rowOff>
    </xdr:to>
    <xdr:pic>
      <xdr:nvPicPr>
        <xdr:cNvPr id="87" name="Picture 86">
          <a:extLst>
            <a:ext uri="{FF2B5EF4-FFF2-40B4-BE49-F238E27FC236}">
              <a16:creationId xmlns:a16="http://schemas.microsoft.com/office/drawing/2014/main" id="{270115CC-D6E6-3912-462E-E9C5B2234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82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xdr:row>
      <xdr:rowOff>0</xdr:rowOff>
    </xdr:from>
    <xdr:to>
      <xdr:col>4</xdr:col>
      <xdr:colOff>190500</xdr:colOff>
      <xdr:row>94</xdr:row>
      <xdr:rowOff>190500</xdr:rowOff>
    </xdr:to>
    <xdr:pic>
      <xdr:nvPicPr>
        <xdr:cNvPr id="88" name="Picture 87">
          <a:extLst>
            <a:ext uri="{FF2B5EF4-FFF2-40B4-BE49-F238E27FC236}">
              <a16:creationId xmlns:a16="http://schemas.microsoft.com/office/drawing/2014/main" id="{D41A0D6F-7B0E-D9EF-A1CC-7D5E00A365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37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xdr:row>
      <xdr:rowOff>0</xdr:rowOff>
    </xdr:from>
    <xdr:to>
      <xdr:col>4</xdr:col>
      <xdr:colOff>190500</xdr:colOff>
      <xdr:row>95</xdr:row>
      <xdr:rowOff>190500</xdr:rowOff>
    </xdr:to>
    <xdr:pic>
      <xdr:nvPicPr>
        <xdr:cNvPr id="89" name="Picture 88">
          <a:extLst>
            <a:ext uri="{FF2B5EF4-FFF2-40B4-BE49-F238E27FC236}">
              <a16:creationId xmlns:a16="http://schemas.microsoft.com/office/drawing/2014/main" id="{0A6F4DEC-9BAA-0225-C617-5455828ED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28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xdr:row>
      <xdr:rowOff>0</xdr:rowOff>
    </xdr:from>
    <xdr:to>
      <xdr:col>4</xdr:col>
      <xdr:colOff>190500</xdr:colOff>
      <xdr:row>99</xdr:row>
      <xdr:rowOff>190500</xdr:rowOff>
    </xdr:to>
    <xdr:pic>
      <xdr:nvPicPr>
        <xdr:cNvPr id="90" name="Picture 89">
          <a:extLst>
            <a:ext uri="{FF2B5EF4-FFF2-40B4-BE49-F238E27FC236}">
              <a16:creationId xmlns:a16="http://schemas.microsoft.com/office/drawing/2014/main" id="{DC098286-6C36-3DC4-CAEE-2DA855AAAC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945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xdr:row>
      <xdr:rowOff>0</xdr:rowOff>
    </xdr:from>
    <xdr:to>
      <xdr:col>4</xdr:col>
      <xdr:colOff>190500</xdr:colOff>
      <xdr:row>100</xdr:row>
      <xdr:rowOff>190500</xdr:rowOff>
    </xdr:to>
    <xdr:pic>
      <xdr:nvPicPr>
        <xdr:cNvPr id="91" name="Picture 90">
          <a:extLst>
            <a:ext uri="{FF2B5EF4-FFF2-40B4-BE49-F238E27FC236}">
              <a16:creationId xmlns:a16="http://schemas.microsoft.com/office/drawing/2014/main" id="{AF736769-3120-ED25-F4FD-AAD6AF11A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949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105</xdr:row>
      <xdr:rowOff>0</xdr:rowOff>
    </xdr:from>
    <xdr:to>
      <xdr:col>4</xdr:col>
      <xdr:colOff>190500</xdr:colOff>
      <xdr:row>105</xdr:row>
      <xdr:rowOff>190500</xdr:rowOff>
    </xdr:to>
    <xdr:pic>
      <xdr:nvPicPr>
        <xdr:cNvPr id="92" name="Picture 91">
          <a:extLst>
            <a:ext uri="{FF2B5EF4-FFF2-40B4-BE49-F238E27FC236}">
              <a16:creationId xmlns:a16="http://schemas.microsoft.com/office/drawing/2014/main" id="{AFAC90C9-2176-7642-0DA8-D3A9B9EC4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61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106</xdr:row>
      <xdr:rowOff>0</xdr:rowOff>
    </xdr:from>
    <xdr:to>
      <xdr:col>4</xdr:col>
      <xdr:colOff>190500</xdr:colOff>
      <xdr:row>106</xdr:row>
      <xdr:rowOff>190500</xdr:rowOff>
    </xdr:to>
    <xdr:pic>
      <xdr:nvPicPr>
        <xdr:cNvPr id="93" name="Picture 92">
          <a:extLst>
            <a:ext uri="{FF2B5EF4-FFF2-40B4-BE49-F238E27FC236}">
              <a16:creationId xmlns:a16="http://schemas.microsoft.com/office/drawing/2014/main" id="{BF0A1BE4-76FD-8FCA-8B5C-181DF6BBA4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5529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107</xdr:row>
      <xdr:rowOff>0</xdr:rowOff>
    </xdr:from>
    <xdr:to>
      <xdr:col>4</xdr:col>
      <xdr:colOff>190500</xdr:colOff>
      <xdr:row>107</xdr:row>
      <xdr:rowOff>190500</xdr:rowOff>
    </xdr:to>
    <xdr:pic>
      <xdr:nvPicPr>
        <xdr:cNvPr id="94" name="Picture 93">
          <a:extLst>
            <a:ext uri="{FF2B5EF4-FFF2-40B4-BE49-F238E27FC236}">
              <a16:creationId xmlns:a16="http://schemas.microsoft.com/office/drawing/2014/main" id="{FA90748F-8046-F1B9-CCCA-DC1F1F586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644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109</xdr:row>
      <xdr:rowOff>0</xdr:rowOff>
    </xdr:from>
    <xdr:to>
      <xdr:col>4</xdr:col>
      <xdr:colOff>190500</xdr:colOff>
      <xdr:row>109</xdr:row>
      <xdr:rowOff>190500</xdr:rowOff>
    </xdr:to>
    <xdr:pic>
      <xdr:nvPicPr>
        <xdr:cNvPr id="95" name="Picture 94">
          <a:extLst>
            <a:ext uri="{FF2B5EF4-FFF2-40B4-BE49-F238E27FC236}">
              <a16:creationId xmlns:a16="http://schemas.microsoft.com/office/drawing/2014/main" id="{FF3068BE-1363-CA55-1E8E-DFA96AEC4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827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xdr:row>
      <xdr:rowOff>0</xdr:rowOff>
    </xdr:from>
    <xdr:to>
      <xdr:col>4</xdr:col>
      <xdr:colOff>190500</xdr:colOff>
      <xdr:row>110</xdr:row>
      <xdr:rowOff>190500</xdr:rowOff>
    </xdr:to>
    <xdr:pic>
      <xdr:nvPicPr>
        <xdr:cNvPr id="96" name="Picture 95">
          <a:extLst>
            <a:ext uri="{FF2B5EF4-FFF2-40B4-BE49-F238E27FC236}">
              <a16:creationId xmlns:a16="http://schemas.microsoft.com/office/drawing/2014/main" id="{85371C83-E817-8EEC-B414-3497797852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936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xdr:row>
      <xdr:rowOff>0</xdr:rowOff>
    </xdr:from>
    <xdr:to>
      <xdr:col>4</xdr:col>
      <xdr:colOff>190500</xdr:colOff>
      <xdr:row>111</xdr:row>
      <xdr:rowOff>190500</xdr:rowOff>
    </xdr:to>
    <xdr:pic>
      <xdr:nvPicPr>
        <xdr:cNvPr id="97" name="Picture 96">
          <a:extLst>
            <a:ext uri="{FF2B5EF4-FFF2-40B4-BE49-F238E27FC236}">
              <a16:creationId xmlns:a16="http://schemas.microsoft.com/office/drawing/2014/main" id="{9F633F04-F821-C84C-D9A7-05CDF4A71B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46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112</xdr:row>
      <xdr:rowOff>0</xdr:rowOff>
    </xdr:from>
    <xdr:to>
      <xdr:col>4</xdr:col>
      <xdr:colOff>190500</xdr:colOff>
      <xdr:row>112</xdr:row>
      <xdr:rowOff>190500</xdr:rowOff>
    </xdr:to>
    <xdr:pic>
      <xdr:nvPicPr>
        <xdr:cNvPr id="98" name="Picture 97">
          <a:extLst>
            <a:ext uri="{FF2B5EF4-FFF2-40B4-BE49-F238E27FC236}">
              <a16:creationId xmlns:a16="http://schemas.microsoft.com/office/drawing/2014/main" id="{A4028807-79C2-C671-B149-FFA924A7DE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56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113</xdr:row>
      <xdr:rowOff>0</xdr:rowOff>
    </xdr:from>
    <xdr:to>
      <xdr:col>4</xdr:col>
      <xdr:colOff>190500</xdr:colOff>
      <xdr:row>113</xdr:row>
      <xdr:rowOff>190500</xdr:rowOff>
    </xdr:to>
    <xdr:pic>
      <xdr:nvPicPr>
        <xdr:cNvPr id="99" name="Picture 98">
          <a:extLst>
            <a:ext uri="{FF2B5EF4-FFF2-40B4-BE49-F238E27FC236}">
              <a16:creationId xmlns:a16="http://schemas.microsoft.com/office/drawing/2014/main" id="{C5E686EB-889D-66C2-A3EB-BBA77D33D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66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114</xdr:row>
      <xdr:rowOff>0</xdr:rowOff>
    </xdr:from>
    <xdr:to>
      <xdr:col>4</xdr:col>
      <xdr:colOff>190500</xdr:colOff>
      <xdr:row>114</xdr:row>
      <xdr:rowOff>190500</xdr:rowOff>
    </xdr:to>
    <xdr:pic>
      <xdr:nvPicPr>
        <xdr:cNvPr id="100" name="Picture 99">
          <a:extLst>
            <a:ext uri="{FF2B5EF4-FFF2-40B4-BE49-F238E27FC236}">
              <a16:creationId xmlns:a16="http://schemas.microsoft.com/office/drawing/2014/main" id="{E10E4DDB-3835-466B-A6FD-6BB1C0F429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75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xdr:row>
      <xdr:rowOff>0</xdr:rowOff>
    </xdr:from>
    <xdr:to>
      <xdr:col>4</xdr:col>
      <xdr:colOff>190500</xdr:colOff>
      <xdr:row>115</xdr:row>
      <xdr:rowOff>190500</xdr:rowOff>
    </xdr:to>
    <xdr:pic>
      <xdr:nvPicPr>
        <xdr:cNvPr id="101" name="Picture 100">
          <a:extLst>
            <a:ext uri="{FF2B5EF4-FFF2-40B4-BE49-F238E27FC236}">
              <a16:creationId xmlns:a16="http://schemas.microsoft.com/office/drawing/2014/main" id="{8AA05DD9-49D0-5666-E1A1-919888597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673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118</xdr:row>
      <xdr:rowOff>0</xdr:rowOff>
    </xdr:from>
    <xdr:to>
      <xdr:col>4</xdr:col>
      <xdr:colOff>190500</xdr:colOff>
      <xdr:row>118</xdr:row>
      <xdr:rowOff>190500</xdr:rowOff>
    </xdr:to>
    <xdr:pic>
      <xdr:nvPicPr>
        <xdr:cNvPr id="102" name="Picture 101">
          <a:extLst>
            <a:ext uri="{FF2B5EF4-FFF2-40B4-BE49-F238E27FC236}">
              <a16:creationId xmlns:a16="http://schemas.microsoft.com/office/drawing/2014/main" id="{7C3D6304-6800-0FD2-1736-C12E264CB3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868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119</xdr:row>
      <xdr:rowOff>0</xdr:rowOff>
    </xdr:from>
    <xdr:to>
      <xdr:col>4</xdr:col>
      <xdr:colOff>190500</xdr:colOff>
      <xdr:row>119</xdr:row>
      <xdr:rowOff>190500</xdr:rowOff>
    </xdr:to>
    <xdr:pic>
      <xdr:nvPicPr>
        <xdr:cNvPr id="103" name="Picture 102">
          <a:extLst>
            <a:ext uri="{FF2B5EF4-FFF2-40B4-BE49-F238E27FC236}">
              <a16:creationId xmlns:a16="http://schemas.microsoft.com/office/drawing/2014/main" id="{59979BE9-4A3A-9987-013D-207367A1DA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599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120</xdr:row>
      <xdr:rowOff>0</xdr:rowOff>
    </xdr:from>
    <xdr:to>
      <xdr:col>4</xdr:col>
      <xdr:colOff>190500</xdr:colOff>
      <xdr:row>120</xdr:row>
      <xdr:rowOff>190500</xdr:rowOff>
    </xdr:to>
    <xdr:pic>
      <xdr:nvPicPr>
        <xdr:cNvPr id="104" name="Picture 103">
          <a:extLst>
            <a:ext uri="{FF2B5EF4-FFF2-40B4-BE49-F238E27FC236}">
              <a16:creationId xmlns:a16="http://schemas.microsoft.com/office/drawing/2014/main" id="{B78AAFAE-E9E4-2CA3-A84D-56E0080DC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33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121</xdr:row>
      <xdr:rowOff>0</xdr:rowOff>
    </xdr:from>
    <xdr:to>
      <xdr:col>4</xdr:col>
      <xdr:colOff>190500</xdr:colOff>
      <xdr:row>121</xdr:row>
      <xdr:rowOff>190500</xdr:rowOff>
    </xdr:to>
    <xdr:pic>
      <xdr:nvPicPr>
        <xdr:cNvPr id="105" name="Picture 104">
          <a:extLst>
            <a:ext uri="{FF2B5EF4-FFF2-40B4-BE49-F238E27FC236}">
              <a16:creationId xmlns:a16="http://schemas.microsoft.com/office/drawing/2014/main" id="{5D30A30A-044B-1C5E-BC1B-EC6E9AA02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906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122</xdr:row>
      <xdr:rowOff>0</xdr:rowOff>
    </xdr:from>
    <xdr:to>
      <xdr:col>4</xdr:col>
      <xdr:colOff>190500</xdr:colOff>
      <xdr:row>122</xdr:row>
      <xdr:rowOff>190500</xdr:rowOff>
    </xdr:to>
    <xdr:pic>
      <xdr:nvPicPr>
        <xdr:cNvPr id="106" name="Picture 105">
          <a:extLst>
            <a:ext uri="{FF2B5EF4-FFF2-40B4-BE49-F238E27FC236}">
              <a16:creationId xmlns:a16="http://schemas.microsoft.com/office/drawing/2014/main" id="{000248C2-24C0-6635-5481-FA646A7AB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979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123</xdr:row>
      <xdr:rowOff>0</xdr:rowOff>
    </xdr:from>
    <xdr:to>
      <xdr:col>4</xdr:col>
      <xdr:colOff>190500</xdr:colOff>
      <xdr:row>123</xdr:row>
      <xdr:rowOff>190500</xdr:rowOff>
    </xdr:to>
    <xdr:pic>
      <xdr:nvPicPr>
        <xdr:cNvPr id="107" name="Picture 106">
          <a:extLst>
            <a:ext uri="{FF2B5EF4-FFF2-40B4-BE49-F238E27FC236}">
              <a16:creationId xmlns:a16="http://schemas.microsoft.com/office/drawing/2014/main" id="{793E3C44-F54F-5A34-84F6-6DF43547B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070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124</xdr:row>
      <xdr:rowOff>0</xdr:rowOff>
    </xdr:from>
    <xdr:to>
      <xdr:col>4</xdr:col>
      <xdr:colOff>190500</xdr:colOff>
      <xdr:row>124</xdr:row>
      <xdr:rowOff>190500</xdr:rowOff>
    </xdr:to>
    <xdr:pic>
      <xdr:nvPicPr>
        <xdr:cNvPr id="108" name="Picture 107">
          <a:extLst>
            <a:ext uri="{FF2B5EF4-FFF2-40B4-BE49-F238E27FC236}">
              <a16:creationId xmlns:a16="http://schemas.microsoft.com/office/drawing/2014/main" id="{F7A6FCB1-4FEA-0EF0-6BC5-F4EF2ABE5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162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125</xdr:row>
      <xdr:rowOff>0</xdr:rowOff>
    </xdr:from>
    <xdr:to>
      <xdr:col>4</xdr:col>
      <xdr:colOff>190500</xdr:colOff>
      <xdr:row>125</xdr:row>
      <xdr:rowOff>190500</xdr:rowOff>
    </xdr:to>
    <xdr:pic>
      <xdr:nvPicPr>
        <xdr:cNvPr id="109" name="Picture 108">
          <a:extLst>
            <a:ext uri="{FF2B5EF4-FFF2-40B4-BE49-F238E27FC236}">
              <a16:creationId xmlns:a16="http://schemas.microsoft.com/office/drawing/2014/main" id="{FC732A41-48CC-C7CC-03F2-41B6F130F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253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126</xdr:row>
      <xdr:rowOff>0</xdr:rowOff>
    </xdr:from>
    <xdr:to>
      <xdr:col>4</xdr:col>
      <xdr:colOff>190500</xdr:colOff>
      <xdr:row>126</xdr:row>
      <xdr:rowOff>190500</xdr:rowOff>
    </xdr:to>
    <xdr:pic>
      <xdr:nvPicPr>
        <xdr:cNvPr id="110" name="Picture 109">
          <a:extLst>
            <a:ext uri="{FF2B5EF4-FFF2-40B4-BE49-F238E27FC236}">
              <a16:creationId xmlns:a16="http://schemas.microsoft.com/office/drawing/2014/main" id="{23EDF6DD-3080-725B-3EEE-A0CF2956E3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345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127</xdr:row>
      <xdr:rowOff>0</xdr:rowOff>
    </xdr:from>
    <xdr:to>
      <xdr:col>4</xdr:col>
      <xdr:colOff>190500</xdr:colOff>
      <xdr:row>127</xdr:row>
      <xdr:rowOff>190500</xdr:rowOff>
    </xdr:to>
    <xdr:pic>
      <xdr:nvPicPr>
        <xdr:cNvPr id="111" name="Picture 110">
          <a:extLst>
            <a:ext uri="{FF2B5EF4-FFF2-40B4-BE49-F238E27FC236}">
              <a16:creationId xmlns:a16="http://schemas.microsoft.com/office/drawing/2014/main" id="{7108BA57-6256-924A-92F3-393CCC2534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436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128</xdr:row>
      <xdr:rowOff>0</xdr:rowOff>
    </xdr:from>
    <xdr:to>
      <xdr:col>4</xdr:col>
      <xdr:colOff>190500</xdr:colOff>
      <xdr:row>128</xdr:row>
      <xdr:rowOff>190500</xdr:rowOff>
    </xdr:to>
    <xdr:pic>
      <xdr:nvPicPr>
        <xdr:cNvPr id="112" name="Picture 111">
          <a:extLst>
            <a:ext uri="{FF2B5EF4-FFF2-40B4-BE49-F238E27FC236}">
              <a16:creationId xmlns:a16="http://schemas.microsoft.com/office/drawing/2014/main" id="{AB1C8F8E-BD80-1E32-20F1-6EA378B4D8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528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129</xdr:row>
      <xdr:rowOff>0</xdr:rowOff>
    </xdr:from>
    <xdr:to>
      <xdr:col>4</xdr:col>
      <xdr:colOff>190500</xdr:colOff>
      <xdr:row>129</xdr:row>
      <xdr:rowOff>190500</xdr:rowOff>
    </xdr:to>
    <xdr:pic>
      <xdr:nvPicPr>
        <xdr:cNvPr id="113" name="Picture 112">
          <a:extLst>
            <a:ext uri="{FF2B5EF4-FFF2-40B4-BE49-F238E27FC236}">
              <a16:creationId xmlns:a16="http://schemas.microsoft.com/office/drawing/2014/main" id="{859B61AC-E598-1A84-1014-1CE97356D6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5829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130</xdr:row>
      <xdr:rowOff>0</xdr:rowOff>
    </xdr:from>
    <xdr:to>
      <xdr:col>4</xdr:col>
      <xdr:colOff>190500</xdr:colOff>
      <xdr:row>130</xdr:row>
      <xdr:rowOff>190500</xdr:rowOff>
    </xdr:to>
    <xdr:pic>
      <xdr:nvPicPr>
        <xdr:cNvPr id="114" name="Picture 113">
          <a:extLst>
            <a:ext uri="{FF2B5EF4-FFF2-40B4-BE49-F238E27FC236}">
              <a16:creationId xmlns:a16="http://schemas.microsoft.com/office/drawing/2014/main" id="{D332C879-4933-C93D-346B-384B52A94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6560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131</xdr:row>
      <xdr:rowOff>0</xdr:rowOff>
    </xdr:from>
    <xdr:to>
      <xdr:col>4</xdr:col>
      <xdr:colOff>190500</xdr:colOff>
      <xdr:row>131</xdr:row>
      <xdr:rowOff>190500</xdr:rowOff>
    </xdr:to>
    <xdr:pic>
      <xdr:nvPicPr>
        <xdr:cNvPr id="115" name="Picture 114">
          <a:extLst>
            <a:ext uri="{FF2B5EF4-FFF2-40B4-BE49-F238E27FC236}">
              <a16:creationId xmlns:a16="http://schemas.microsoft.com/office/drawing/2014/main" id="{3119F3F2-19E1-2E7A-E864-4C6118D70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710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132</xdr:row>
      <xdr:rowOff>0</xdr:rowOff>
    </xdr:from>
    <xdr:to>
      <xdr:col>4</xdr:col>
      <xdr:colOff>190500</xdr:colOff>
      <xdr:row>132</xdr:row>
      <xdr:rowOff>190500</xdr:rowOff>
    </xdr:to>
    <xdr:pic>
      <xdr:nvPicPr>
        <xdr:cNvPr id="116" name="Picture 115">
          <a:extLst>
            <a:ext uri="{FF2B5EF4-FFF2-40B4-BE49-F238E27FC236}">
              <a16:creationId xmlns:a16="http://schemas.microsoft.com/office/drawing/2014/main" id="{1FA7472D-C142-3B62-8EE7-997205865A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765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133</xdr:row>
      <xdr:rowOff>0</xdr:rowOff>
    </xdr:from>
    <xdr:to>
      <xdr:col>4</xdr:col>
      <xdr:colOff>190500</xdr:colOff>
      <xdr:row>133</xdr:row>
      <xdr:rowOff>190500</xdr:rowOff>
    </xdr:to>
    <xdr:pic>
      <xdr:nvPicPr>
        <xdr:cNvPr id="117" name="Picture 116">
          <a:extLst>
            <a:ext uri="{FF2B5EF4-FFF2-40B4-BE49-F238E27FC236}">
              <a16:creationId xmlns:a16="http://schemas.microsoft.com/office/drawing/2014/main" id="{7A7B813C-5A91-79C3-B638-7E84EE58A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8389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134</xdr:row>
      <xdr:rowOff>0</xdr:rowOff>
    </xdr:from>
    <xdr:to>
      <xdr:col>4</xdr:col>
      <xdr:colOff>190500</xdr:colOff>
      <xdr:row>134</xdr:row>
      <xdr:rowOff>190500</xdr:rowOff>
    </xdr:to>
    <xdr:pic>
      <xdr:nvPicPr>
        <xdr:cNvPr id="118" name="Picture 117">
          <a:extLst>
            <a:ext uri="{FF2B5EF4-FFF2-40B4-BE49-F238E27FC236}">
              <a16:creationId xmlns:a16="http://schemas.microsoft.com/office/drawing/2014/main" id="{88BC53B7-22D3-576A-AC88-2DACC790CA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9120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141</xdr:row>
      <xdr:rowOff>0</xdr:rowOff>
    </xdr:from>
    <xdr:to>
      <xdr:col>4</xdr:col>
      <xdr:colOff>190500</xdr:colOff>
      <xdr:row>141</xdr:row>
      <xdr:rowOff>190500</xdr:rowOff>
    </xdr:to>
    <xdr:pic>
      <xdr:nvPicPr>
        <xdr:cNvPr id="119" name="Picture 118">
          <a:extLst>
            <a:ext uri="{FF2B5EF4-FFF2-40B4-BE49-F238E27FC236}">
              <a16:creationId xmlns:a16="http://schemas.microsoft.com/office/drawing/2014/main" id="{03338196-5825-88F8-C9C2-41CF8F7172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460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142</xdr:row>
      <xdr:rowOff>0</xdr:rowOff>
    </xdr:from>
    <xdr:to>
      <xdr:col>4</xdr:col>
      <xdr:colOff>190500</xdr:colOff>
      <xdr:row>142</xdr:row>
      <xdr:rowOff>190500</xdr:rowOff>
    </xdr:to>
    <xdr:pic>
      <xdr:nvPicPr>
        <xdr:cNvPr id="120" name="Picture 119">
          <a:extLst>
            <a:ext uri="{FF2B5EF4-FFF2-40B4-BE49-F238E27FC236}">
              <a16:creationId xmlns:a16="http://schemas.microsoft.com/office/drawing/2014/main" id="{1020644F-D4F5-205F-FDEA-97A475245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515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143</xdr:row>
      <xdr:rowOff>0</xdr:rowOff>
    </xdr:from>
    <xdr:to>
      <xdr:col>4</xdr:col>
      <xdr:colOff>190500</xdr:colOff>
      <xdr:row>143</xdr:row>
      <xdr:rowOff>190500</xdr:rowOff>
    </xdr:to>
    <xdr:pic>
      <xdr:nvPicPr>
        <xdr:cNvPr id="121" name="Picture 120">
          <a:extLst>
            <a:ext uri="{FF2B5EF4-FFF2-40B4-BE49-F238E27FC236}">
              <a16:creationId xmlns:a16="http://schemas.microsoft.com/office/drawing/2014/main" id="{2EF969A9-CBCB-58B6-BBC3-32F36158F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570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145</xdr:row>
      <xdr:rowOff>0</xdr:rowOff>
    </xdr:from>
    <xdr:to>
      <xdr:col>4</xdr:col>
      <xdr:colOff>190500</xdr:colOff>
      <xdr:row>145</xdr:row>
      <xdr:rowOff>190500</xdr:rowOff>
    </xdr:to>
    <xdr:pic>
      <xdr:nvPicPr>
        <xdr:cNvPr id="122" name="Picture 121">
          <a:extLst>
            <a:ext uri="{FF2B5EF4-FFF2-40B4-BE49-F238E27FC236}">
              <a16:creationId xmlns:a16="http://schemas.microsoft.com/office/drawing/2014/main" id="{3B3AF890-47A5-5697-B51B-CE7C2A188B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6801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146</xdr:row>
      <xdr:rowOff>0</xdr:rowOff>
    </xdr:from>
    <xdr:to>
      <xdr:col>4</xdr:col>
      <xdr:colOff>190500</xdr:colOff>
      <xdr:row>146</xdr:row>
      <xdr:rowOff>190500</xdr:rowOff>
    </xdr:to>
    <xdr:pic>
      <xdr:nvPicPr>
        <xdr:cNvPr id="123" name="Picture 122">
          <a:extLst>
            <a:ext uri="{FF2B5EF4-FFF2-40B4-BE49-F238E27FC236}">
              <a16:creationId xmlns:a16="http://schemas.microsoft.com/office/drawing/2014/main" id="{4AA9260D-ECC0-FDCB-3AF6-ADECB3C99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735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147</xdr:row>
      <xdr:rowOff>0</xdr:rowOff>
    </xdr:from>
    <xdr:to>
      <xdr:col>4</xdr:col>
      <xdr:colOff>190500</xdr:colOff>
      <xdr:row>147</xdr:row>
      <xdr:rowOff>190500</xdr:rowOff>
    </xdr:to>
    <xdr:pic>
      <xdr:nvPicPr>
        <xdr:cNvPr id="124" name="Picture 123">
          <a:extLst>
            <a:ext uri="{FF2B5EF4-FFF2-40B4-BE49-F238E27FC236}">
              <a16:creationId xmlns:a16="http://schemas.microsoft.com/office/drawing/2014/main" id="{1A6A55A3-9A0B-E2C8-8906-C37E8437F7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7899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148</xdr:row>
      <xdr:rowOff>0</xdr:rowOff>
    </xdr:from>
    <xdr:to>
      <xdr:col>4</xdr:col>
      <xdr:colOff>190500</xdr:colOff>
      <xdr:row>148</xdr:row>
      <xdr:rowOff>190500</xdr:rowOff>
    </xdr:to>
    <xdr:pic>
      <xdr:nvPicPr>
        <xdr:cNvPr id="125" name="Picture 124">
          <a:extLst>
            <a:ext uri="{FF2B5EF4-FFF2-40B4-BE49-F238E27FC236}">
              <a16:creationId xmlns:a16="http://schemas.microsoft.com/office/drawing/2014/main" id="{C14A50A7-B4DB-EE97-7EFC-49F8DC12B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844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149</xdr:row>
      <xdr:rowOff>0</xdr:rowOff>
    </xdr:from>
    <xdr:to>
      <xdr:col>4</xdr:col>
      <xdr:colOff>190500</xdr:colOff>
      <xdr:row>149</xdr:row>
      <xdr:rowOff>190500</xdr:rowOff>
    </xdr:to>
    <xdr:pic>
      <xdr:nvPicPr>
        <xdr:cNvPr id="126" name="Picture 125">
          <a:extLst>
            <a:ext uri="{FF2B5EF4-FFF2-40B4-BE49-F238E27FC236}">
              <a16:creationId xmlns:a16="http://schemas.microsoft.com/office/drawing/2014/main" id="{3ED3AB86-E52F-34B6-F2A7-8EA12A2D4E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899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151</xdr:row>
      <xdr:rowOff>0</xdr:rowOff>
    </xdr:from>
    <xdr:to>
      <xdr:col>4</xdr:col>
      <xdr:colOff>190500</xdr:colOff>
      <xdr:row>151</xdr:row>
      <xdr:rowOff>190500</xdr:rowOff>
    </xdr:to>
    <xdr:pic>
      <xdr:nvPicPr>
        <xdr:cNvPr id="127" name="Picture 126">
          <a:extLst>
            <a:ext uri="{FF2B5EF4-FFF2-40B4-BE49-F238E27FC236}">
              <a16:creationId xmlns:a16="http://schemas.microsoft.com/office/drawing/2014/main" id="{3908F64C-3859-2EB5-5BCD-5413FFDB7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0276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152</xdr:row>
      <xdr:rowOff>0</xdr:rowOff>
    </xdr:from>
    <xdr:to>
      <xdr:col>4</xdr:col>
      <xdr:colOff>190500</xdr:colOff>
      <xdr:row>152</xdr:row>
      <xdr:rowOff>190500</xdr:rowOff>
    </xdr:to>
    <xdr:pic>
      <xdr:nvPicPr>
        <xdr:cNvPr id="128" name="Picture 127">
          <a:extLst>
            <a:ext uri="{FF2B5EF4-FFF2-40B4-BE49-F238E27FC236}">
              <a16:creationId xmlns:a16="http://schemas.microsoft.com/office/drawing/2014/main" id="{E2BA6A26-BE6B-F4A5-68BE-287EA4B60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119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153</xdr:row>
      <xdr:rowOff>0</xdr:rowOff>
    </xdr:from>
    <xdr:to>
      <xdr:col>4</xdr:col>
      <xdr:colOff>190500</xdr:colOff>
      <xdr:row>153</xdr:row>
      <xdr:rowOff>190500</xdr:rowOff>
    </xdr:to>
    <xdr:pic>
      <xdr:nvPicPr>
        <xdr:cNvPr id="129" name="Picture 128">
          <a:extLst>
            <a:ext uri="{FF2B5EF4-FFF2-40B4-BE49-F238E27FC236}">
              <a16:creationId xmlns:a16="http://schemas.microsoft.com/office/drawing/2014/main" id="{733E1EB7-396C-6246-CA91-F4EA9C4B5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210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154</xdr:row>
      <xdr:rowOff>0</xdr:rowOff>
    </xdr:from>
    <xdr:to>
      <xdr:col>4</xdr:col>
      <xdr:colOff>190500</xdr:colOff>
      <xdr:row>154</xdr:row>
      <xdr:rowOff>190500</xdr:rowOff>
    </xdr:to>
    <xdr:pic>
      <xdr:nvPicPr>
        <xdr:cNvPr id="130" name="Picture 129">
          <a:extLst>
            <a:ext uri="{FF2B5EF4-FFF2-40B4-BE49-F238E27FC236}">
              <a16:creationId xmlns:a16="http://schemas.microsoft.com/office/drawing/2014/main" id="{5B3B168B-41C7-5A0A-002C-518545E2E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265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155</xdr:row>
      <xdr:rowOff>0</xdr:rowOff>
    </xdr:from>
    <xdr:to>
      <xdr:col>4</xdr:col>
      <xdr:colOff>190500</xdr:colOff>
      <xdr:row>155</xdr:row>
      <xdr:rowOff>190500</xdr:rowOff>
    </xdr:to>
    <xdr:pic>
      <xdr:nvPicPr>
        <xdr:cNvPr id="131" name="Picture 130">
          <a:extLst>
            <a:ext uri="{FF2B5EF4-FFF2-40B4-BE49-F238E27FC236}">
              <a16:creationId xmlns:a16="http://schemas.microsoft.com/office/drawing/2014/main" id="{6E11A2F2-FD5C-7E6E-DFC2-9C11FE785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3202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156</xdr:row>
      <xdr:rowOff>0</xdr:rowOff>
    </xdr:from>
    <xdr:to>
      <xdr:col>4</xdr:col>
      <xdr:colOff>190500</xdr:colOff>
      <xdr:row>156</xdr:row>
      <xdr:rowOff>190500</xdr:rowOff>
    </xdr:to>
    <xdr:pic>
      <xdr:nvPicPr>
        <xdr:cNvPr id="132" name="Picture 131">
          <a:extLst>
            <a:ext uri="{FF2B5EF4-FFF2-40B4-BE49-F238E27FC236}">
              <a16:creationId xmlns:a16="http://schemas.microsoft.com/office/drawing/2014/main" id="{7936676D-AFA3-F62C-1D7E-4E79AC565A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375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157</xdr:row>
      <xdr:rowOff>0</xdr:rowOff>
    </xdr:from>
    <xdr:to>
      <xdr:col>4</xdr:col>
      <xdr:colOff>190500</xdr:colOff>
      <xdr:row>157</xdr:row>
      <xdr:rowOff>190500</xdr:rowOff>
    </xdr:to>
    <xdr:pic>
      <xdr:nvPicPr>
        <xdr:cNvPr id="133" name="Picture 132">
          <a:extLst>
            <a:ext uri="{FF2B5EF4-FFF2-40B4-BE49-F238E27FC236}">
              <a16:creationId xmlns:a16="http://schemas.microsoft.com/office/drawing/2014/main" id="{1256198F-21E6-C9B4-C331-859AB346B6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430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158</xdr:row>
      <xdr:rowOff>0</xdr:rowOff>
    </xdr:from>
    <xdr:to>
      <xdr:col>4</xdr:col>
      <xdr:colOff>190500</xdr:colOff>
      <xdr:row>158</xdr:row>
      <xdr:rowOff>190500</xdr:rowOff>
    </xdr:to>
    <xdr:pic>
      <xdr:nvPicPr>
        <xdr:cNvPr id="134" name="Picture 133">
          <a:extLst>
            <a:ext uri="{FF2B5EF4-FFF2-40B4-BE49-F238E27FC236}">
              <a16:creationId xmlns:a16="http://schemas.microsoft.com/office/drawing/2014/main" id="{615518D1-C357-C487-5994-1EC02177D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484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160</xdr:row>
      <xdr:rowOff>0</xdr:rowOff>
    </xdr:from>
    <xdr:to>
      <xdr:col>4</xdr:col>
      <xdr:colOff>190500</xdr:colOff>
      <xdr:row>160</xdr:row>
      <xdr:rowOff>190500</xdr:rowOff>
    </xdr:to>
    <xdr:pic>
      <xdr:nvPicPr>
        <xdr:cNvPr id="135" name="Picture 134">
          <a:extLst>
            <a:ext uri="{FF2B5EF4-FFF2-40B4-BE49-F238E27FC236}">
              <a16:creationId xmlns:a16="http://schemas.microsoft.com/office/drawing/2014/main" id="{30F150D0-5F0B-AA4B-6BC3-AB7DAA56CA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612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161</xdr:row>
      <xdr:rowOff>0</xdr:rowOff>
    </xdr:from>
    <xdr:to>
      <xdr:col>4</xdr:col>
      <xdr:colOff>190500</xdr:colOff>
      <xdr:row>161</xdr:row>
      <xdr:rowOff>190500</xdr:rowOff>
    </xdr:to>
    <xdr:pic>
      <xdr:nvPicPr>
        <xdr:cNvPr id="136" name="Picture 135">
          <a:extLst>
            <a:ext uri="{FF2B5EF4-FFF2-40B4-BE49-F238E27FC236}">
              <a16:creationId xmlns:a16="http://schemas.microsoft.com/office/drawing/2014/main" id="{DA024921-9DE7-48A4-7B6B-24D6FE11C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6860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162</xdr:row>
      <xdr:rowOff>0</xdr:rowOff>
    </xdr:from>
    <xdr:to>
      <xdr:col>4</xdr:col>
      <xdr:colOff>190500</xdr:colOff>
      <xdr:row>162</xdr:row>
      <xdr:rowOff>190500</xdr:rowOff>
    </xdr:to>
    <xdr:pic>
      <xdr:nvPicPr>
        <xdr:cNvPr id="137" name="Picture 136">
          <a:extLst>
            <a:ext uri="{FF2B5EF4-FFF2-40B4-BE49-F238E27FC236}">
              <a16:creationId xmlns:a16="http://schemas.microsoft.com/office/drawing/2014/main" id="{39F0B2FD-48EE-A988-2230-E6677FA1DF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7591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163</xdr:row>
      <xdr:rowOff>0</xdr:rowOff>
    </xdr:from>
    <xdr:to>
      <xdr:col>4</xdr:col>
      <xdr:colOff>190500</xdr:colOff>
      <xdr:row>163</xdr:row>
      <xdr:rowOff>190500</xdr:rowOff>
    </xdr:to>
    <xdr:pic>
      <xdr:nvPicPr>
        <xdr:cNvPr id="138" name="Picture 137">
          <a:extLst>
            <a:ext uri="{FF2B5EF4-FFF2-40B4-BE49-F238E27FC236}">
              <a16:creationId xmlns:a16="http://schemas.microsoft.com/office/drawing/2014/main" id="{8EE90FE0-ACEC-A774-F985-4E886BE123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832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165</xdr:row>
      <xdr:rowOff>0</xdr:rowOff>
    </xdr:from>
    <xdr:to>
      <xdr:col>4</xdr:col>
      <xdr:colOff>190500</xdr:colOff>
      <xdr:row>165</xdr:row>
      <xdr:rowOff>190500</xdr:rowOff>
    </xdr:to>
    <xdr:pic>
      <xdr:nvPicPr>
        <xdr:cNvPr id="139" name="Picture 138">
          <a:extLst>
            <a:ext uri="{FF2B5EF4-FFF2-40B4-BE49-F238E27FC236}">
              <a16:creationId xmlns:a16="http://schemas.microsoft.com/office/drawing/2014/main" id="{3F07CD7D-AB48-5A8F-E307-0C0D3A9D1F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0152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166</xdr:row>
      <xdr:rowOff>0</xdr:rowOff>
    </xdr:from>
    <xdr:to>
      <xdr:col>4</xdr:col>
      <xdr:colOff>190500</xdr:colOff>
      <xdr:row>166</xdr:row>
      <xdr:rowOff>190500</xdr:rowOff>
    </xdr:to>
    <xdr:pic>
      <xdr:nvPicPr>
        <xdr:cNvPr id="140" name="Picture 139">
          <a:extLst>
            <a:ext uri="{FF2B5EF4-FFF2-40B4-BE49-F238E27FC236}">
              <a16:creationId xmlns:a16="http://schemas.microsoft.com/office/drawing/2014/main" id="{3CB64D20-2B45-437D-9274-FE11ABB249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106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167</xdr:row>
      <xdr:rowOff>0</xdr:rowOff>
    </xdr:from>
    <xdr:to>
      <xdr:col>4</xdr:col>
      <xdr:colOff>190500</xdr:colOff>
      <xdr:row>167</xdr:row>
      <xdr:rowOff>190500</xdr:rowOff>
    </xdr:to>
    <xdr:pic>
      <xdr:nvPicPr>
        <xdr:cNvPr id="141" name="Picture 140">
          <a:extLst>
            <a:ext uri="{FF2B5EF4-FFF2-40B4-BE49-F238E27FC236}">
              <a16:creationId xmlns:a16="http://schemas.microsoft.com/office/drawing/2014/main" id="{72E56114-71AE-6185-FB95-E3181F8D7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179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168</xdr:row>
      <xdr:rowOff>0</xdr:rowOff>
    </xdr:from>
    <xdr:to>
      <xdr:col>4</xdr:col>
      <xdr:colOff>190500</xdr:colOff>
      <xdr:row>168</xdr:row>
      <xdr:rowOff>190500</xdr:rowOff>
    </xdr:to>
    <xdr:pic>
      <xdr:nvPicPr>
        <xdr:cNvPr id="142" name="Picture 141">
          <a:extLst>
            <a:ext uri="{FF2B5EF4-FFF2-40B4-BE49-F238E27FC236}">
              <a16:creationId xmlns:a16="http://schemas.microsoft.com/office/drawing/2014/main" id="{46F053EB-2DBF-B049-678B-514B3B04D3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2529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169</xdr:row>
      <xdr:rowOff>0</xdr:rowOff>
    </xdr:from>
    <xdr:to>
      <xdr:col>4</xdr:col>
      <xdr:colOff>190500</xdr:colOff>
      <xdr:row>169</xdr:row>
      <xdr:rowOff>190500</xdr:rowOff>
    </xdr:to>
    <xdr:pic>
      <xdr:nvPicPr>
        <xdr:cNvPr id="143" name="Picture 142">
          <a:extLst>
            <a:ext uri="{FF2B5EF4-FFF2-40B4-BE49-F238E27FC236}">
              <a16:creationId xmlns:a16="http://schemas.microsoft.com/office/drawing/2014/main" id="{A7F9DE50-112E-DC0D-5000-EAA63F0A1C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3261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170</xdr:row>
      <xdr:rowOff>0</xdr:rowOff>
    </xdr:from>
    <xdr:to>
      <xdr:col>4</xdr:col>
      <xdr:colOff>190500</xdr:colOff>
      <xdr:row>170</xdr:row>
      <xdr:rowOff>190500</xdr:rowOff>
    </xdr:to>
    <xdr:pic>
      <xdr:nvPicPr>
        <xdr:cNvPr id="144" name="Picture 143">
          <a:extLst>
            <a:ext uri="{FF2B5EF4-FFF2-40B4-BE49-F238E27FC236}">
              <a16:creationId xmlns:a16="http://schemas.microsoft.com/office/drawing/2014/main" id="{27A082DD-3A80-5249-C6E3-D7A3A4861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399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171</xdr:row>
      <xdr:rowOff>0</xdr:rowOff>
    </xdr:from>
    <xdr:to>
      <xdr:col>4</xdr:col>
      <xdr:colOff>190500</xdr:colOff>
      <xdr:row>171</xdr:row>
      <xdr:rowOff>190500</xdr:rowOff>
    </xdr:to>
    <xdr:pic>
      <xdr:nvPicPr>
        <xdr:cNvPr id="145" name="Picture 144">
          <a:extLst>
            <a:ext uri="{FF2B5EF4-FFF2-40B4-BE49-F238E27FC236}">
              <a16:creationId xmlns:a16="http://schemas.microsoft.com/office/drawing/2014/main" id="{39CB0F26-252F-56DA-8BA7-18DEF720C2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472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172</xdr:row>
      <xdr:rowOff>0</xdr:rowOff>
    </xdr:from>
    <xdr:to>
      <xdr:col>4</xdr:col>
      <xdr:colOff>190500</xdr:colOff>
      <xdr:row>172</xdr:row>
      <xdr:rowOff>190500</xdr:rowOff>
    </xdr:to>
    <xdr:pic>
      <xdr:nvPicPr>
        <xdr:cNvPr id="146" name="Picture 145">
          <a:extLst>
            <a:ext uri="{FF2B5EF4-FFF2-40B4-BE49-F238E27FC236}">
              <a16:creationId xmlns:a16="http://schemas.microsoft.com/office/drawing/2014/main" id="{34876068-839B-1B42-19C5-5E73FB76BB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5455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173</xdr:row>
      <xdr:rowOff>0</xdr:rowOff>
    </xdr:from>
    <xdr:to>
      <xdr:col>4</xdr:col>
      <xdr:colOff>190500</xdr:colOff>
      <xdr:row>173</xdr:row>
      <xdr:rowOff>190500</xdr:rowOff>
    </xdr:to>
    <xdr:pic>
      <xdr:nvPicPr>
        <xdr:cNvPr id="147" name="Picture 146">
          <a:extLst>
            <a:ext uri="{FF2B5EF4-FFF2-40B4-BE49-F238E27FC236}">
              <a16:creationId xmlns:a16="http://schemas.microsoft.com/office/drawing/2014/main" id="{192F7F45-D54C-F2E0-B166-2315B7173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618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174</xdr:row>
      <xdr:rowOff>0</xdr:rowOff>
    </xdr:from>
    <xdr:to>
      <xdr:col>4</xdr:col>
      <xdr:colOff>190500</xdr:colOff>
      <xdr:row>174</xdr:row>
      <xdr:rowOff>190500</xdr:rowOff>
    </xdr:to>
    <xdr:pic>
      <xdr:nvPicPr>
        <xdr:cNvPr id="148" name="Picture 147">
          <a:extLst>
            <a:ext uri="{FF2B5EF4-FFF2-40B4-BE49-F238E27FC236}">
              <a16:creationId xmlns:a16="http://schemas.microsoft.com/office/drawing/2014/main" id="{EA4F8D18-E76F-63BC-9D89-236C91AEAF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691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175</xdr:row>
      <xdr:rowOff>0</xdr:rowOff>
    </xdr:from>
    <xdr:to>
      <xdr:col>4</xdr:col>
      <xdr:colOff>190500</xdr:colOff>
      <xdr:row>175</xdr:row>
      <xdr:rowOff>190500</xdr:rowOff>
    </xdr:to>
    <xdr:pic>
      <xdr:nvPicPr>
        <xdr:cNvPr id="149" name="Picture 148">
          <a:extLst>
            <a:ext uri="{FF2B5EF4-FFF2-40B4-BE49-F238E27FC236}">
              <a16:creationId xmlns:a16="http://schemas.microsoft.com/office/drawing/2014/main" id="{89373A9D-AE2C-5298-FD62-C6E0A724F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7650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176</xdr:row>
      <xdr:rowOff>0</xdr:rowOff>
    </xdr:from>
    <xdr:to>
      <xdr:col>4</xdr:col>
      <xdr:colOff>190500</xdr:colOff>
      <xdr:row>176</xdr:row>
      <xdr:rowOff>190500</xdr:rowOff>
    </xdr:to>
    <xdr:pic>
      <xdr:nvPicPr>
        <xdr:cNvPr id="150" name="Picture 149">
          <a:extLst>
            <a:ext uri="{FF2B5EF4-FFF2-40B4-BE49-F238E27FC236}">
              <a16:creationId xmlns:a16="http://schemas.microsoft.com/office/drawing/2014/main" id="{13523CFB-4090-8608-2F9E-8038F50983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838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177</xdr:row>
      <xdr:rowOff>0</xdr:rowOff>
    </xdr:from>
    <xdr:to>
      <xdr:col>4</xdr:col>
      <xdr:colOff>190500</xdr:colOff>
      <xdr:row>177</xdr:row>
      <xdr:rowOff>190500</xdr:rowOff>
    </xdr:to>
    <xdr:pic>
      <xdr:nvPicPr>
        <xdr:cNvPr id="151" name="Picture 150">
          <a:extLst>
            <a:ext uri="{FF2B5EF4-FFF2-40B4-BE49-F238E27FC236}">
              <a16:creationId xmlns:a16="http://schemas.microsoft.com/office/drawing/2014/main" id="{5255F5D4-5373-B202-FCAA-4056D90D4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893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178</xdr:row>
      <xdr:rowOff>0</xdr:rowOff>
    </xdr:from>
    <xdr:to>
      <xdr:col>4</xdr:col>
      <xdr:colOff>190500</xdr:colOff>
      <xdr:row>178</xdr:row>
      <xdr:rowOff>190500</xdr:rowOff>
    </xdr:to>
    <xdr:pic>
      <xdr:nvPicPr>
        <xdr:cNvPr id="152" name="Picture 151">
          <a:extLst>
            <a:ext uri="{FF2B5EF4-FFF2-40B4-BE49-F238E27FC236}">
              <a16:creationId xmlns:a16="http://schemas.microsoft.com/office/drawing/2014/main" id="{63350741-01BF-1B25-6C85-3C060778F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947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179</xdr:row>
      <xdr:rowOff>0</xdr:rowOff>
    </xdr:from>
    <xdr:to>
      <xdr:col>4</xdr:col>
      <xdr:colOff>190500</xdr:colOff>
      <xdr:row>179</xdr:row>
      <xdr:rowOff>190500</xdr:rowOff>
    </xdr:to>
    <xdr:pic>
      <xdr:nvPicPr>
        <xdr:cNvPr id="153" name="Picture 152">
          <a:extLst>
            <a:ext uri="{FF2B5EF4-FFF2-40B4-BE49-F238E27FC236}">
              <a16:creationId xmlns:a16="http://schemas.microsoft.com/office/drawing/2014/main" id="{4BA307E9-96F8-845A-84A1-A4A83E2497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0027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180</xdr:row>
      <xdr:rowOff>0</xdr:rowOff>
    </xdr:from>
    <xdr:to>
      <xdr:col>4</xdr:col>
      <xdr:colOff>190500</xdr:colOff>
      <xdr:row>180</xdr:row>
      <xdr:rowOff>190500</xdr:rowOff>
    </xdr:to>
    <xdr:pic>
      <xdr:nvPicPr>
        <xdr:cNvPr id="154" name="Picture 153">
          <a:extLst>
            <a:ext uri="{FF2B5EF4-FFF2-40B4-BE49-F238E27FC236}">
              <a16:creationId xmlns:a16="http://schemas.microsoft.com/office/drawing/2014/main" id="{036BB625-9625-5BB0-3BAE-97A981CC0B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057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181</xdr:row>
      <xdr:rowOff>0</xdr:rowOff>
    </xdr:from>
    <xdr:to>
      <xdr:col>4</xdr:col>
      <xdr:colOff>190500</xdr:colOff>
      <xdr:row>181</xdr:row>
      <xdr:rowOff>190500</xdr:rowOff>
    </xdr:to>
    <xdr:pic>
      <xdr:nvPicPr>
        <xdr:cNvPr id="155" name="Picture 154">
          <a:extLst>
            <a:ext uri="{FF2B5EF4-FFF2-40B4-BE49-F238E27FC236}">
              <a16:creationId xmlns:a16="http://schemas.microsoft.com/office/drawing/2014/main" id="{ADD00262-6DA1-389D-F890-D29D47C13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112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182</xdr:row>
      <xdr:rowOff>0</xdr:rowOff>
    </xdr:from>
    <xdr:to>
      <xdr:col>4</xdr:col>
      <xdr:colOff>190500</xdr:colOff>
      <xdr:row>182</xdr:row>
      <xdr:rowOff>190500</xdr:rowOff>
    </xdr:to>
    <xdr:pic>
      <xdr:nvPicPr>
        <xdr:cNvPr id="156" name="Picture 155">
          <a:extLst>
            <a:ext uri="{FF2B5EF4-FFF2-40B4-BE49-F238E27FC236}">
              <a16:creationId xmlns:a16="http://schemas.microsoft.com/office/drawing/2014/main" id="{A22E88DE-52B3-E4BB-2880-F72E2CF00A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1673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183</xdr:row>
      <xdr:rowOff>0</xdr:rowOff>
    </xdr:from>
    <xdr:to>
      <xdr:col>4</xdr:col>
      <xdr:colOff>190500</xdr:colOff>
      <xdr:row>183</xdr:row>
      <xdr:rowOff>190500</xdr:rowOff>
    </xdr:to>
    <xdr:pic>
      <xdr:nvPicPr>
        <xdr:cNvPr id="157" name="Picture 156">
          <a:extLst>
            <a:ext uri="{FF2B5EF4-FFF2-40B4-BE49-F238E27FC236}">
              <a16:creationId xmlns:a16="http://schemas.microsoft.com/office/drawing/2014/main" id="{E3D8F4B2-81C1-E40F-5CA3-164F568BB2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2222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184</xdr:row>
      <xdr:rowOff>0</xdr:rowOff>
    </xdr:from>
    <xdr:to>
      <xdr:col>4</xdr:col>
      <xdr:colOff>190500</xdr:colOff>
      <xdr:row>184</xdr:row>
      <xdr:rowOff>190500</xdr:rowOff>
    </xdr:to>
    <xdr:pic>
      <xdr:nvPicPr>
        <xdr:cNvPr id="158" name="Picture 157">
          <a:extLst>
            <a:ext uri="{FF2B5EF4-FFF2-40B4-BE49-F238E27FC236}">
              <a16:creationId xmlns:a16="http://schemas.microsoft.com/office/drawing/2014/main" id="{8E33E236-7B5B-8F8C-1C01-D0EB35636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277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185</xdr:row>
      <xdr:rowOff>0</xdr:rowOff>
    </xdr:from>
    <xdr:to>
      <xdr:col>4</xdr:col>
      <xdr:colOff>190500</xdr:colOff>
      <xdr:row>185</xdr:row>
      <xdr:rowOff>190500</xdr:rowOff>
    </xdr:to>
    <xdr:pic>
      <xdr:nvPicPr>
        <xdr:cNvPr id="159" name="Picture 158">
          <a:extLst>
            <a:ext uri="{FF2B5EF4-FFF2-40B4-BE49-F238E27FC236}">
              <a16:creationId xmlns:a16="http://schemas.microsoft.com/office/drawing/2014/main" id="{35C9B62F-17CD-2833-8F5C-739C3BFBF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3319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186</xdr:row>
      <xdr:rowOff>0</xdr:rowOff>
    </xdr:from>
    <xdr:to>
      <xdr:col>4</xdr:col>
      <xdr:colOff>190500</xdr:colOff>
      <xdr:row>186</xdr:row>
      <xdr:rowOff>190500</xdr:rowOff>
    </xdr:to>
    <xdr:pic>
      <xdr:nvPicPr>
        <xdr:cNvPr id="160" name="Picture 159">
          <a:extLst>
            <a:ext uri="{FF2B5EF4-FFF2-40B4-BE49-F238E27FC236}">
              <a16:creationId xmlns:a16="http://schemas.microsoft.com/office/drawing/2014/main" id="{18DF2A6D-13A9-D44A-1170-1B629FB6B9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386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187</xdr:row>
      <xdr:rowOff>0</xdr:rowOff>
    </xdr:from>
    <xdr:to>
      <xdr:col>4</xdr:col>
      <xdr:colOff>190500</xdr:colOff>
      <xdr:row>187</xdr:row>
      <xdr:rowOff>190500</xdr:rowOff>
    </xdr:to>
    <xdr:pic>
      <xdr:nvPicPr>
        <xdr:cNvPr id="161" name="Picture 160">
          <a:extLst>
            <a:ext uri="{FF2B5EF4-FFF2-40B4-BE49-F238E27FC236}">
              <a16:creationId xmlns:a16="http://schemas.microsoft.com/office/drawing/2014/main" id="{1F2FD4CF-49C3-79AB-33FF-14C8C2CD0B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441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188</xdr:row>
      <xdr:rowOff>0</xdr:rowOff>
    </xdr:from>
    <xdr:to>
      <xdr:col>4</xdr:col>
      <xdr:colOff>190500</xdr:colOff>
      <xdr:row>188</xdr:row>
      <xdr:rowOff>190500</xdr:rowOff>
    </xdr:to>
    <xdr:pic>
      <xdr:nvPicPr>
        <xdr:cNvPr id="162" name="Picture 161">
          <a:extLst>
            <a:ext uri="{FF2B5EF4-FFF2-40B4-BE49-F238E27FC236}">
              <a16:creationId xmlns:a16="http://schemas.microsoft.com/office/drawing/2014/main" id="{9944E73A-2EE6-A41E-EEEA-35F343CAF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496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189</xdr:row>
      <xdr:rowOff>0</xdr:rowOff>
    </xdr:from>
    <xdr:to>
      <xdr:col>4</xdr:col>
      <xdr:colOff>190500</xdr:colOff>
      <xdr:row>189</xdr:row>
      <xdr:rowOff>190500</xdr:rowOff>
    </xdr:to>
    <xdr:pic>
      <xdr:nvPicPr>
        <xdr:cNvPr id="163" name="Picture 162">
          <a:extLst>
            <a:ext uri="{FF2B5EF4-FFF2-40B4-BE49-F238E27FC236}">
              <a16:creationId xmlns:a16="http://schemas.microsoft.com/office/drawing/2014/main" id="{D8057DC4-5186-E824-6FE7-CB90F8A56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551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190</xdr:row>
      <xdr:rowOff>0</xdr:rowOff>
    </xdr:from>
    <xdr:to>
      <xdr:col>4</xdr:col>
      <xdr:colOff>190500</xdr:colOff>
      <xdr:row>190</xdr:row>
      <xdr:rowOff>190500</xdr:rowOff>
    </xdr:to>
    <xdr:pic>
      <xdr:nvPicPr>
        <xdr:cNvPr id="164" name="Picture 163">
          <a:extLst>
            <a:ext uri="{FF2B5EF4-FFF2-40B4-BE49-F238E27FC236}">
              <a16:creationId xmlns:a16="http://schemas.microsoft.com/office/drawing/2014/main" id="{B8DB7B8B-0DDD-6C5E-66D0-57553CAD4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6062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191</xdr:row>
      <xdr:rowOff>0</xdr:rowOff>
    </xdr:from>
    <xdr:to>
      <xdr:col>4</xdr:col>
      <xdr:colOff>190500</xdr:colOff>
      <xdr:row>191</xdr:row>
      <xdr:rowOff>190500</xdr:rowOff>
    </xdr:to>
    <xdr:pic>
      <xdr:nvPicPr>
        <xdr:cNvPr id="165" name="Picture 164">
          <a:extLst>
            <a:ext uri="{FF2B5EF4-FFF2-40B4-BE49-F238E27FC236}">
              <a16:creationId xmlns:a16="http://schemas.microsoft.com/office/drawing/2014/main" id="{411C0E1E-842A-487C-9FA0-11F48A0BB5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661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192</xdr:row>
      <xdr:rowOff>0</xdr:rowOff>
    </xdr:from>
    <xdr:to>
      <xdr:col>4</xdr:col>
      <xdr:colOff>190500</xdr:colOff>
      <xdr:row>192</xdr:row>
      <xdr:rowOff>190500</xdr:rowOff>
    </xdr:to>
    <xdr:pic>
      <xdr:nvPicPr>
        <xdr:cNvPr id="166" name="Picture 165">
          <a:extLst>
            <a:ext uri="{FF2B5EF4-FFF2-40B4-BE49-F238E27FC236}">
              <a16:creationId xmlns:a16="http://schemas.microsoft.com/office/drawing/2014/main" id="{E442E213-AC6B-C8DC-823D-B588089E5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716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193</xdr:row>
      <xdr:rowOff>0</xdr:rowOff>
    </xdr:from>
    <xdr:to>
      <xdr:col>4</xdr:col>
      <xdr:colOff>190500</xdr:colOff>
      <xdr:row>193</xdr:row>
      <xdr:rowOff>190500</xdr:rowOff>
    </xdr:to>
    <xdr:pic>
      <xdr:nvPicPr>
        <xdr:cNvPr id="167" name="Picture 166">
          <a:extLst>
            <a:ext uri="{FF2B5EF4-FFF2-40B4-BE49-F238E27FC236}">
              <a16:creationId xmlns:a16="http://schemas.microsoft.com/office/drawing/2014/main" id="{5C385006-9CD8-83D9-9E87-29DCE951D8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770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194</xdr:row>
      <xdr:rowOff>0</xdr:rowOff>
    </xdr:from>
    <xdr:to>
      <xdr:col>4</xdr:col>
      <xdr:colOff>190500</xdr:colOff>
      <xdr:row>194</xdr:row>
      <xdr:rowOff>190500</xdr:rowOff>
    </xdr:to>
    <xdr:pic>
      <xdr:nvPicPr>
        <xdr:cNvPr id="168" name="Picture 167">
          <a:extLst>
            <a:ext uri="{FF2B5EF4-FFF2-40B4-BE49-F238E27FC236}">
              <a16:creationId xmlns:a16="http://schemas.microsoft.com/office/drawing/2014/main" id="{4A4BA9DF-10EE-6761-4349-F9F73A0A3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825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195</xdr:row>
      <xdr:rowOff>0</xdr:rowOff>
    </xdr:from>
    <xdr:to>
      <xdr:col>4</xdr:col>
      <xdr:colOff>190500</xdr:colOff>
      <xdr:row>195</xdr:row>
      <xdr:rowOff>190500</xdr:rowOff>
    </xdr:to>
    <xdr:pic>
      <xdr:nvPicPr>
        <xdr:cNvPr id="169" name="Picture 168">
          <a:extLst>
            <a:ext uri="{FF2B5EF4-FFF2-40B4-BE49-F238E27FC236}">
              <a16:creationId xmlns:a16="http://schemas.microsoft.com/office/drawing/2014/main" id="{E181CE8C-F421-1F0F-3E20-AF41C1DF10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898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196</xdr:row>
      <xdr:rowOff>0</xdr:rowOff>
    </xdr:from>
    <xdr:to>
      <xdr:col>4</xdr:col>
      <xdr:colOff>190500</xdr:colOff>
      <xdr:row>196</xdr:row>
      <xdr:rowOff>190500</xdr:rowOff>
    </xdr:to>
    <xdr:pic>
      <xdr:nvPicPr>
        <xdr:cNvPr id="170" name="Picture 169">
          <a:extLst>
            <a:ext uri="{FF2B5EF4-FFF2-40B4-BE49-F238E27FC236}">
              <a16:creationId xmlns:a16="http://schemas.microsoft.com/office/drawing/2014/main" id="{AE99816D-DA42-197C-ECC4-6ED89A0870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9720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197</xdr:row>
      <xdr:rowOff>0</xdr:rowOff>
    </xdr:from>
    <xdr:to>
      <xdr:col>4</xdr:col>
      <xdr:colOff>190500</xdr:colOff>
      <xdr:row>197</xdr:row>
      <xdr:rowOff>190500</xdr:rowOff>
    </xdr:to>
    <xdr:pic>
      <xdr:nvPicPr>
        <xdr:cNvPr id="171" name="Picture 170">
          <a:extLst>
            <a:ext uri="{FF2B5EF4-FFF2-40B4-BE49-F238E27FC236}">
              <a16:creationId xmlns:a16="http://schemas.microsoft.com/office/drawing/2014/main" id="{823D8871-201C-0471-62CD-1860E55C18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063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198</xdr:row>
      <xdr:rowOff>0</xdr:rowOff>
    </xdr:from>
    <xdr:to>
      <xdr:col>4</xdr:col>
      <xdr:colOff>190500</xdr:colOff>
      <xdr:row>198</xdr:row>
      <xdr:rowOff>190500</xdr:rowOff>
    </xdr:to>
    <xdr:pic>
      <xdr:nvPicPr>
        <xdr:cNvPr id="172" name="Picture 171">
          <a:extLst>
            <a:ext uri="{FF2B5EF4-FFF2-40B4-BE49-F238E27FC236}">
              <a16:creationId xmlns:a16="http://schemas.microsoft.com/office/drawing/2014/main" id="{82C02E7A-1FA0-DD4A-45AF-7143BE6BE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1549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199</xdr:row>
      <xdr:rowOff>0</xdr:rowOff>
    </xdr:from>
    <xdr:to>
      <xdr:col>4</xdr:col>
      <xdr:colOff>190500</xdr:colOff>
      <xdr:row>199</xdr:row>
      <xdr:rowOff>190500</xdr:rowOff>
    </xdr:to>
    <xdr:pic>
      <xdr:nvPicPr>
        <xdr:cNvPr id="173" name="Picture 172">
          <a:extLst>
            <a:ext uri="{FF2B5EF4-FFF2-40B4-BE49-F238E27FC236}">
              <a16:creationId xmlns:a16="http://schemas.microsoft.com/office/drawing/2014/main" id="{9B2A766B-CF0E-368F-7656-B27C71B44B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246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200</xdr:row>
      <xdr:rowOff>0</xdr:rowOff>
    </xdr:from>
    <xdr:to>
      <xdr:col>4</xdr:col>
      <xdr:colOff>190500</xdr:colOff>
      <xdr:row>200</xdr:row>
      <xdr:rowOff>190500</xdr:rowOff>
    </xdr:to>
    <xdr:pic>
      <xdr:nvPicPr>
        <xdr:cNvPr id="174" name="Picture 173">
          <a:extLst>
            <a:ext uri="{FF2B5EF4-FFF2-40B4-BE49-F238E27FC236}">
              <a16:creationId xmlns:a16="http://schemas.microsoft.com/office/drawing/2014/main" id="{10FAE68D-20E0-C8C0-3D5A-B20E13BBBB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337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201</xdr:row>
      <xdr:rowOff>0</xdr:rowOff>
    </xdr:from>
    <xdr:to>
      <xdr:col>4</xdr:col>
      <xdr:colOff>190500</xdr:colOff>
      <xdr:row>201</xdr:row>
      <xdr:rowOff>190500</xdr:rowOff>
    </xdr:to>
    <xdr:pic>
      <xdr:nvPicPr>
        <xdr:cNvPr id="175" name="Picture 174">
          <a:extLst>
            <a:ext uri="{FF2B5EF4-FFF2-40B4-BE49-F238E27FC236}">
              <a16:creationId xmlns:a16="http://schemas.microsoft.com/office/drawing/2014/main" id="{615D8620-2DEB-DB91-2B69-936068F2E0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429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202</xdr:row>
      <xdr:rowOff>0</xdr:rowOff>
    </xdr:from>
    <xdr:to>
      <xdr:col>4</xdr:col>
      <xdr:colOff>190500</xdr:colOff>
      <xdr:row>202</xdr:row>
      <xdr:rowOff>190500</xdr:rowOff>
    </xdr:to>
    <xdr:pic>
      <xdr:nvPicPr>
        <xdr:cNvPr id="176" name="Picture 175">
          <a:extLst>
            <a:ext uri="{FF2B5EF4-FFF2-40B4-BE49-F238E27FC236}">
              <a16:creationId xmlns:a16="http://schemas.microsoft.com/office/drawing/2014/main" id="{8EA58DAE-8EE0-36E4-9EE7-DEE9A9D266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502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203</xdr:row>
      <xdr:rowOff>0</xdr:rowOff>
    </xdr:from>
    <xdr:to>
      <xdr:col>4</xdr:col>
      <xdr:colOff>190500</xdr:colOff>
      <xdr:row>203</xdr:row>
      <xdr:rowOff>190500</xdr:rowOff>
    </xdr:to>
    <xdr:pic>
      <xdr:nvPicPr>
        <xdr:cNvPr id="177" name="Picture 176">
          <a:extLst>
            <a:ext uri="{FF2B5EF4-FFF2-40B4-BE49-F238E27FC236}">
              <a16:creationId xmlns:a16="http://schemas.microsoft.com/office/drawing/2014/main" id="{7492588C-1C0B-717D-5FDE-2EC8CEE659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5938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204</xdr:row>
      <xdr:rowOff>0</xdr:rowOff>
    </xdr:from>
    <xdr:to>
      <xdr:col>4</xdr:col>
      <xdr:colOff>190500</xdr:colOff>
      <xdr:row>204</xdr:row>
      <xdr:rowOff>190500</xdr:rowOff>
    </xdr:to>
    <xdr:pic>
      <xdr:nvPicPr>
        <xdr:cNvPr id="178" name="Picture 177">
          <a:extLst>
            <a:ext uri="{FF2B5EF4-FFF2-40B4-BE49-F238E27FC236}">
              <a16:creationId xmlns:a16="http://schemas.microsoft.com/office/drawing/2014/main" id="{616AD3A5-1997-CA05-8169-36ED16D1D8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685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205</xdr:row>
      <xdr:rowOff>0</xdr:rowOff>
    </xdr:from>
    <xdr:to>
      <xdr:col>4</xdr:col>
      <xdr:colOff>190500</xdr:colOff>
      <xdr:row>205</xdr:row>
      <xdr:rowOff>190500</xdr:rowOff>
    </xdr:to>
    <xdr:pic>
      <xdr:nvPicPr>
        <xdr:cNvPr id="179" name="Picture 178">
          <a:extLst>
            <a:ext uri="{FF2B5EF4-FFF2-40B4-BE49-F238E27FC236}">
              <a16:creationId xmlns:a16="http://schemas.microsoft.com/office/drawing/2014/main" id="{AA008F8E-0AEA-6A16-56BE-ACA6EB9F0D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7767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206</xdr:row>
      <xdr:rowOff>0</xdr:rowOff>
    </xdr:from>
    <xdr:to>
      <xdr:col>4</xdr:col>
      <xdr:colOff>190500</xdr:colOff>
      <xdr:row>206</xdr:row>
      <xdr:rowOff>190500</xdr:rowOff>
    </xdr:to>
    <xdr:pic>
      <xdr:nvPicPr>
        <xdr:cNvPr id="180" name="Picture 179">
          <a:extLst>
            <a:ext uri="{FF2B5EF4-FFF2-40B4-BE49-F238E27FC236}">
              <a16:creationId xmlns:a16="http://schemas.microsoft.com/office/drawing/2014/main" id="{7F2BECBB-2553-2E17-48E0-6B152397C3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8681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207</xdr:row>
      <xdr:rowOff>0</xdr:rowOff>
    </xdr:from>
    <xdr:to>
      <xdr:col>4</xdr:col>
      <xdr:colOff>190500</xdr:colOff>
      <xdr:row>207</xdr:row>
      <xdr:rowOff>190500</xdr:rowOff>
    </xdr:to>
    <xdr:pic>
      <xdr:nvPicPr>
        <xdr:cNvPr id="181" name="Picture 180">
          <a:extLst>
            <a:ext uri="{FF2B5EF4-FFF2-40B4-BE49-F238E27FC236}">
              <a16:creationId xmlns:a16="http://schemas.microsoft.com/office/drawing/2014/main" id="{3E6A6055-FC1E-157F-D8EF-229F73105B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941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208</xdr:row>
      <xdr:rowOff>0</xdr:rowOff>
    </xdr:from>
    <xdr:to>
      <xdr:col>4</xdr:col>
      <xdr:colOff>190500</xdr:colOff>
      <xdr:row>208</xdr:row>
      <xdr:rowOff>190500</xdr:rowOff>
    </xdr:to>
    <xdr:pic>
      <xdr:nvPicPr>
        <xdr:cNvPr id="182" name="Picture 181">
          <a:extLst>
            <a:ext uri="{FF2B5EF4-FFF2-40B4-BE49-F238E27FC236}">
              <a16:creationId xmlns:a16="http://schemas.microsoft.com/office/drawing/2014/main" id="{52319890-8FDC-F59B-CBEF-C07E91185D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032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209</xdr:row>
      <xdr:rowOff>0</xdr:rowOff>
    </xdr:from>
    <xdr:to>
      <xdr:col>4</xdr:col>
      <xdr:colOff>190500</xdr:colOff>
      <xdr:row>209</xdr:row>
      <xdr:rowOff>190500</xdr:rowOff>
    </xdr:to>
    <xdr:pic>
      <xdr:nvPicPr>
        <xdr:cNvPr id="183" name="Picture 182">
          <a:extLst>
            <a:ext uri="{FF2B5EF4-FFF2-40B4-BE49-F238E27FC236}">
              <a16:creationId xmlns:a16="http://schemas.microsoft.com/office/drawing/2014/main" id="{E2FE139D-8E09-C159-93F5-DEB91E76F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124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210</xdr:row>
      <xdr:rowOff>0</xdr:rowOff>
    </xdr:from>
    <xdr:to>
      <xdr:col>4</xdr:col>
      <xdr:colOff>190500</xdr:colOff>
      <xdr:row>210</xdr:row>
      <xdr:rowOff>190500</xdr:rowOff>
    </xdr:to>
    <xdr:pic>
      <xdr:nvPicPr>
        <xdr:cNvPr id="184" name="Picture 183">
          <a:extLst>
            <a:ext uri="{FF2B5EF4-FFF2-40B4-BE49-F238E27FC236}">
              <a16:creationId xmlns:a16="http://schemas.microsoft.com/office/drawing/2014/main" id="{EF4DFCEA-8D31-1F0C-BB24-E1502ED00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179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211</xdr:row>
      <xdr:rowOff>0</xdr:rowOff>
    </xdr:from>
    <xdr:to>
      <xdr:col>4</xdr:col>
      <xdr:colOff>190500</xdr:colOff>
      <xdr:row>211</xdr:row>
      <xdr:rowOff>190500</xdr:rowOff>
    </xdr:to>
    <xdr:pic>
      <xdr:nvPicPr>
        <xdr:cNvPr id="185" name="Picture 184">
          <a:extLst>
            <a:ext uri="{FF2B5EF4-FFF2-40B4-BE49-F238E27FC236}">
              <a16:creationId xmlns:a16="http://schemas.microsoft.com/office/drawing/2014/main" id="{BBA7036A-6F97-7252-9EBD-1145EE6BBA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233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212</xdr:row>
      <xdr:rowOff>0</xdr:rowOff>
    </xdr:from>
    <xdr:to>
      <xdr:col>4</xdr:col>
      <xdr:colOff>190500</xdr:colOff>
      <xdr:row>212</xdr:row>
      <xdr:rowOff>190500</xdr:rowOff>
    </xdr:to>
    <xdr:pic>
      <xdr:nvPicPr>
        <xdr:cNvPr id="186" name="Picture 185">
          <a:extLst>
            <a:ext uri="{FF2B5EF4-FFF2-40B4-BE49-F238E27FC236}">
              <a16:creationId xmlns:a16="http://schemas.microsoft.com/office/drawing/2014/main" id="{F3416D4E-492B-4794-BF55-A9291E483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2887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213</xdr:row>
      <xdr:rowOff>0</xdr:rowOff>
    </xdr:from>
    <xdr:to>
      <xdr:col>4</xdr:col>
      <xdr:colOff>190500</xdr:colOff>
      <xdr:row>213</xdr:row>
      <xdr:rowOff>190500</xdr:rowOff>
    </xdr:to>
    <xdr:pic>
      <xdr:nvPicPr>
        <xdr:cNvPr id="187" name="Picture 186">
          <a:extLst>
            <a:ext uri="{FF2B5EF4-FFF2-40B4-BE49-F238E27FC236}">
              <a16:creationId xmlns:a16="http://schemas.microsoft.com/office/drawing/2014/main" id="{6146962A-CB1F-197C-C4AC-B519C0C30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343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214</xdr:row>
      <xdr:rowOff>0</xdr:rowOff>
    </xdr:from>
    <xdr:to>
      <xdr:col>4</xdr:col>
      <xdr:colOff>190500</xdr:colOff>
      <xdr:row>214</xdr:row>
      <xdr:rowOff>190500</xdr:rowOff>
    </xdr:to>
    <xdr:pic>
      <xdr:nvPicPr>
        <xdr:cNvPr id="188" name="Picture 187">
          <a:extLst>
            <a:ext uri="{FF2B5EF4-FFF2-40B4-BE49-F238E27FC236}">
              <a16:creationId xmlns:a16="http://schemas.microsoft.com/office/drawing/2014/main" id="{93A2BDA0-93A0-5ACA-B42D-EB693F02A8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398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216</xdr:row>
      <xdr:rowOff>0</xdr:rowOff>
    </xdr:from>
    <xdr:to>
      <xdr:col>4</xdr:col>
      <xdr:colOff>190500</xdr:colOff>
      <xdr:row>216</xdr:row>
      <xdr:rowOff>190500</xdr:rowOff>
    </xdr:to>
    <xdr:pic>
      <xdr:nvPicPr>
        <xdr:cNvPr id="189" name="Picture 188">
          <a:extLst>
            <a:ext uri="{FF2B5EF4-FFF2-40B4-BE49-F238E27FC236}">
              <a16:creationId xmlns:a16="http://schemas.microsoft.com/office/drawing/2014/main" id="{6AD9688C-01D4-D8AB-FE30-DC4F880044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5448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217</xdr:row>
      <xdr:rowOff>0</xdr:rowOff>
    </xdr:from>
    <xdr:to>
      <xdr:col>4</xdr:col>
      <xdr:colOff>190500</xdr:colOff>
      <xdr:row>217</xdr:row>
      <xdr:rowOff>190500</xdr:rowOff>
    </xdr:to>
    <xdr:pic>
      <xdr:nvPicPr>
        <xdr:cNvPr id="190" name="Picture 189">
          <a:extLst>
            <a:ext uri="{FF2B5EF4-FFF2-40B4-BE49-F238E27FC236}">
              <a16:creationId xmlns:a16="http://schemas.microsoft.com/office/drawing/2014/main" id="{38D31F3F-6F4E-D68A-CDF1-BF22573335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5996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218</xdr:row>
      <xdr:rowOff>0</xdr:rowOff>
    </xdr:from>
    <xdr:to>
      <xdr:col>4</xdr:col>
      <xdr:colOff>190500</xdr:colOff>
      <xdr:row>218</xdr:row>
      <xdr:rowOff>190500</xdr:rowOff>
    </xdr:to>
    <xdr:pic>
      <xdr:nvPicPr>
        <xdr:cNvPr id="191" name="Picture 190">
          <a:extLst>
            <a:ext uri="{FF2B5EF4-FFF2-40B4-BE49-F238E27FC236}">
              <a16:creationId xmlns:a16="http://schemas.microsoft.com/office/drawing/2014/main" id="{FF8F07C4-F2EA-B551-03CE-614D0837C6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6545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219</xdr:row>
      <xdr:rowOff>0</xdr:rowOff>
    </xdr:from>
    <xdr:to>
      <xdr:col>4</xdr:col>
      <xdr:colOff>190500</xdr:colOff>
      <xdr:row>219</xdr:row>
      <xdr:rowOff>190500</xdr:rowOff>
    </xdr:to>
    <xdr:pic>
      <xdr:nvPicPr>
        <xdr:cNvPr id="192" name="Picture 191">
          <a:extLst>
            <a:ext uri="{FF2B5EF4-FFF2-40B4-BE49-F238E27FC236}">
              <a16:creationId xmlns:a16="http://schemas.microsoft.com/office/drawing/2014/main" id="{679197B0-071B-D7C9-AEF9-DD32930BC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709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220</xdr:row>
      <xdr:rowOff>0</xdr:rowOff>
    </xdr:from>
    <xdr:to>
      <xdr:col>4</xdr:col>
      <xdr:colOff>190500</xdr:colOff>
      <xdr:row>220</xdr:row>
      <xdr:rowOff>190500</xdr:rowOff>
    </xdr:to>
    <xdr:pic>
      <xdr:nvPicPr>
        <xdr:cNvPr id="193" name="Picture 192">
          <a:extLst>
            <a:ext uri="{FF2B5EF4-FFF2-40B4-BE49-F238E27FC236}">
              <a16:creationId xmlns:a16="http://schemas.microsoft.com/office/drawing/2014/main" id="{D0B6DC22-FDFC-5B4B-7EFF-7279F516E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764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221</xdr:row>
      <xdr:rowOff>0</xdr:rowOff>
    </xdr:from>
    <xdr:to>
      <xdr:col>4</xdr:col>
      <xdr:colOff>190500</xdr:colOff>
      <xdr:row>221</xdr:row>
      <xdr:rowOff>190500</xdr:rowOff>
    </xdr:to>
    <xdr:pic>
      <xdr:nvPicPr>
        <xdr:cNvPr id="194" name="Picture 193">
          <a:extLst>
            <a:ext uri="{FF2B5EF4-FFF2-40B4-BE49-F238E27FC236}">
              <a16:creationId xmlns:a16="http://schemas.microsoft.com/office/drawing/2014/main" id="{E13649D4-52F0-391C-99A1-72B9E1878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8191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222</xdr:row>
      <xdr:rowOff>0</xdr:rowOff>
    </xdr:from>
    <xdr:to>
      <xdr:col>4</xdr:col>
      <xdr:colOff>190500</xdr:colOff>
      <xdr:row>222</xdr:row>
      <xdr:rowOff>190500</xdr:rowOff>
    </xdr:to>
    <xdr:pic>
      <xdr:nvPicPr>
        <xdr:cNvPr id="195" name="Picture 194">
          <a:extLst>
            <a:ext uri="{FF2B5EF4-FFF2-40B4-BE49-F238E27FC236}">
              <a16:creationId xmlns:a16="http://schemas.microsoft.com/office/drawing/2014/main" id="{21ACBF6B-0125-75FC-C3BE-DC1497D409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873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223</xdr:row>
      <xdr:rowOff>0</xdr:rowOff>
    </xdr:from>
    <xdr:to>
      <xdr:col>4</xdr:col>
      <xdr:colOff>190500</xdr:colOff>
      <xdr:row>223</xdr:row>
      <xdr:rowOff>190500</xdr:rowOff>
    </xdr:to>
    <xdr:pic>
      <xdr:nvPicPr>
        <xdr:cNvPr id="196" name="Picture 195">
          <a:extLst>
            <a:ext uri="{FF2B5EF4-FFF2-40B4-BE49-F238E27FC236}">
              <a16:creationId xmlns:a16="http://schemas.microsoft.com/office/drawing/2014/main" id="{14AEAC52-78AF-FB56-9D71-B94DAE5D7B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928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224</xdr:row>
      <xdr:rowOff>0</xdr:rowOff>
    </xdr:from>
    <xdr:to>
      <xdr:col>4</xdr:col>
      <xdr:colOff>190500</xdr:colOff>
      <xdr:row>224</xdr:row>
      <xdr:rowOff>190500</xdr:rowOff>
    </xdr:to>
    <xdr:pic>
      <xdr:nvPicPr>
        <xdr:cNvPr id="197" name="Picture 196">
          <a:extLst>
            <a:ext uri="{FF2B5EF4-FFF2-40B4-BE49-F238E27FC236}">
              <a16:creationId xmlns:a16="http://schemas.microsoft.com/office/drawing/2014/main" id="{0D8F8929-0217-504E-7AA8-0F3D76DA0A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020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225</xdr:row>
      <xdr:rowOff>0</xdr:rowOff>
    </xdr:from>
    <xdr:to>
      <xdr:col>4</xdr:col>
      <xdr:colOff>190500</xdr:colOff>
      <xdr:row>225</xdr:row>
      <xdr:rowOff>190500</xdr:rowOff>
    </xdr:to>
    <xdr:pic>
      <xdr:nvPicPr>
        <xdr:cNvPr id="198" name="Picture 197">
          <a:extLst>
            <a:ext uri="{FF2B5EF4-FFF2-40B4-BE49-F238E27FC236}">
              <a16:creationId xmlns:a16="http://schemas.microsoft.com/office/drawing/2014/main" id="{85E37350-0FF2-C9B9-F7E9-DF3B88C881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093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226</xdr:row>
      <xdr:rowOff>0</xdr:rowOff>
    </xdr:from>
    <xdr:to>
      <xdr:col>4</xdr:col>
      <xdr:colOff>190500</xdr:colOff>
      <xdr:row>226</xdr:row>
      <xdr:rowOff>190500</xdr:rowOff>
    </xdr:to>
    <xdr:pic>
      <xdr:nvPicPr>
        <xdr:cNvPr id="199" name="Picture 198">
          <a:extLst>
            <a:ext uri="{FF2B5EF4-FFF2-40B4-BE49-F238E27FC236}">
              <a16:creationId xmlns:a16="http://schemas.microsoft.com/office/drawing/2014/main" id="{45A0659F-98CA-7D23-9E1D-127B150F4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166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227</xdr:row>
      <xdr:rowOff>0</xdr:rowOff>
    </xdr:from>
    <xdr:to>
      <xdr:col>4</xdr:col>
      <xdr:colOff>190500</xdr:colOff>
      <xdr:row>227</xdr:row>
      <xdr:rowOff>190500</xdr:rowOff>
    </xdr:to>
    <xdr:pic>
      <xdr:nvPicPr>
        <xdr:cNvPr id="200" name="Picture 199">
          <a:extLst>
            <a:ext uri="{FF2B5EF4-FFF2-40B4-BE49-F238E27FC236}">
              <a16:creationId xmlns:a16="http://schemas.microsoft.com/office/drawing/2014/main" id="{AB7F6194-083A-EEB6-3205-43E81BC524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239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228</xdr:row>
      <xdr:rowOff>0</xdr:rowOff>
    </xdr:from>
    <xdr:to>
      <xdr:col>4</xdr:col>
      <xdr:colOff>190500</xdr:colOff>
      <xdr:row>228</xdr:row>
      <xdr:rowOff>190500</xdr:rowOff>
    </xdr:to>
    <xdr:pic>
      <xdr:nvPicPr>
        <xdr:cNvPr id="201" name="Picture 200">
          <a:extLst>
            <a:ext uri="{FF2B5EF4-FFF2-40B4-BE49-F238E27FC236}">
              <a16:creationId xmlns:a16="http://schemas.microsoft.com/office/drawing/2014/main" id="{644D8DAE-155F-E792-4B5D-5B0B2CA7A2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312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229</xdr:row>
      <xdr:rowOff>0</xdr:rowOff>
    </xdr:from>
    <xdr:to>
      <xdr:col>4</xdr:col>
      <xdr:colOff>190500</xdr:colOff>
      <xdr:row>229</xdr:row>
      <xdr:rowOff>190500</xdr:rowOff>
    </xdr:to>
    <xdr:pic>
      <xdr:nvPicPr>
        <xdr:cNvPr id="202" name="Picture 201">
          <a:extLst>
            <a:ext uri="{FF2B5EF4-FFF2-40B4-BE49-F238E27FC236}">
              <a16:creationId xmlns:a16="http://schemas.microsoft.com/office/drawing/2014/main" id="{A3EF2774-BA07-7738-B376-002B68C85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386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232</xdr:row>
      <xdr:rowOff>0</xdr:rowOff>
    </xdr:from>
    <xdr:to>
      <xdr:col>4</xdr:col>
      <xdr:colOff>190500</xdr:colOff>
      <xdr:row>232</xdr:row>
      <xdr:rowOff>190500</xdr:rowOff>
    </xdr:to>
    <xdr:pic>
      <xdr:nvPicPr>
        <xdr:cNvPr id="203" name="Picture 202">
          <a:extLst>
            <a:ext uri="{FF2B5EF4-FFF2-40B4-BE49-F238E27FC236}">
              <a16:creationId xmlns:a16="http://schemas.microsoft.com/office/drawing/2014/main" id="{4A2482B4-B51B-4CAD-D148-A94763995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642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233</xdr:row>
      <xdr:rowOff>0</xdr:rowOff>
    </xdr:from>
    <xdr:to>
      <xdr:col>4</xdr:col>
      <xdr:colOff>190500</xdr:colOff>
      <xdr:row>233</xdr:row>
      <xdr:rowOff>190500</xdr:rowOff>
    </xdr:to>
    <xdr:pic>
      <xdr:nvPicPr>
        <xdr:cNvPr id="204" name="Picture 203">
          <a:extLst>
            <a:ext uri="{FF2B5EF4-FFF2-40B4-BE49-F238E27FC236}">
              <a16:creationId xmlns:a16="http://schemas.microsoft.com/office/drawing/2014/main" id="{0CF4C102-5147-2376-7326-07B413FB53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715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234</xdr:row>
      <xdr:rowOff>0</xdr:rowOff>
    </xdr:from>
    <xdr:to>
      <xdr:col>4</xdr:col>
      <xdr:colOff>190500</xdr:colOff>
      <xdr:row>234</xdr:row>
      <xdr:rowOff>190500</xdr:rowOff>
    </xdr:to>
    <xdr:pic>
      <xdr:nvPicPr>
        <xdr:cNvPr id="205" name="Picture 204">
          <a:extLst>
            <a:ext uri="{FF2B5EF4-FFF2-40B4-BE49-F238E27FC236}">
              <a16:creationId xmlns:a16="http://schemas.microsoft.com/office/drawing/2014/main" id="{71674970-22D4-2B45-1B2E-52E142AC7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788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235</xdr:row>
      <xdr:rowOff>0</xdr:rowOff>
    </xdr:from>
    <xdr:to>
      <xdr:col>4</xdr:col>
      <xdr:colOff>190500</xdr:colOff>
      <xdr:row>235</xdr:row>
      <xdr:rowOff>190500</xdr:rowOff>
    </xdr:to>
    <xdr:pic>
      <xdr:nvPicPr>
        <xdr:cNvPr id="206" name="Picture 205">
          <a:extLst>
            <a:ext uri="{FF2B5EF4-FFF2-40B4-BE49-F238E27FC236}">
              <a16:creationId xmlns:a16="http://schemas.microsoft.com/office/drawing/2014/main" id="{14E6739D-68E5-B4E1-55F2-E43DBEF3C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861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236</xdr:row>
      <xdr:rowOff>0</xdr:rowOff>
    </xdr:from>
    <xdr:to>
      <xdr:col>4</xdr:col>
      <xdr:colOff>190500</xdr:colOff>
      <xdr:row>236</xdr:row>
      <xdr:rowOff>190500</xdr:rowOff>
    </xdr:to>
    <xdr:pic>
      <xdr:nvPicPr>
        <xdr:cNvPr id="207" name="Picture 206">
          <a:extLst>
            <a:ext uri="{FF2B5EF4-FFF2-40B4-BE49-F238E27FC236}">
              <a16:creationId xmlns:a16="http://schemas.microsoft.com/office/drawing/2014/main" id="{EB7DBBDE-ECCA-5C8B-145B-97F6870235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934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237</xdr:row>
      <xdr:rowOff>0</xdr:rowOff>
    </xdr:from>
    <xdr:to>
      <xdr:col>4</xdr:col>
      <xdr:colOff>190500</xdr:colOff>
      <xdr:row>237</xdr:row>
      <xdr:rowOff>190500</xdr:rowOff>
    </xdr:to>
    <xdr:pic>
      <xdr:nvPicPr>
        <xdr:cNvPr id="208" name="Picture 207">
          <a:extLst>
            <a:ext uri="{FF2B5EF4-FFF2-40B4-BE49-F238E27FC236}">
              <a16:creationId xmlns:a16="http://schemas.microsoft.com/office/drawing/2014/main" id="{446948AF-6704-4AD9-E55E-EA3C62E5F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989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238</xdr:row>
      <xdr:rowOff>0</xdr:rowOff>
    </xdr:from>
    <xdr:to>
      <xdr:col>4</xdr:col>
      <xdr:colOff>190500</xdr:colOff>
      <xdr:row>238</xdr:row>
      <xdr:rowOff>190500</xdr:rowOff>
    </xdr:to>
    <xdr:pic>
      <xdr:nvPicPr>
        <xdr:cNvPr id="209" name="Picture 208">
          <a:extLst>
            <a:ext uri="{FF2B5EF4-FFF2-40B4-BE49-F238E27FC236}">
              <a16:creationId xmlns:a16="http://schemas.microsoft.com/office/drawing/2014/main" id="{ED448D31-EA51-2028-6238-69E4D22A81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0627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239</xdr:row>
      <xdr:rowOff>0</xdr:rowOff>
    </xdr:from>
    <xdr:to>
      <xdr:col>4</xdr:col>
      <xdr:colOff>190500</xdr:colOff>
      <xdr:row>239</xdr:row>
      <xdr:rowOff>190500</xdr:rowOff>
    </xdr:to>
    <xdr:pic>
      <xdr:nvPicPr>
        <xdr:cNvPr id="210" name="Picture 209">
          <a:extLst>
            <a:ext uri="{FF2B5EF4-FFF2-40B4-BE49-F238E27FC236}">
              <a16:creationId xmlns:a16="http://schemas.microsoft.com/office/drawing/2014/main" id="{B26B2118-0E43-C0CB-C0D2-7584C7CED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1175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240</xdr:row>
      <xdr:rowOff>0</xdr:rowOff>
    </xdr:from>
    <xdr:to>
      <xdr:col>4</xdr:col>
      <xdr:colOff>190500</xdr:colOff>
      <xdr:row>240</xdr:row>
      <xdr:rowOff>190500</xdr:rowOff>
    </xdr:to>
    <xdr:pic>
      <xdr:nvPicPr>
        <xdr:cNvPr id="211" name="Picture 210">
          <a:extLst>
            <a:ext uri="{FF2B5EF4-FFF2-40B4-BE49-F238E27FC236}">
              <a16:creationId xmlns:a16="http://schemas.microsoft.com/office/drawing/2014/main" id="{A46C6339-094F-4D14-2576-EEF13FC69F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190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241</xdr:row>
      <xdr:rowOff>0</xdr:rowOff>
    </xdr:from>
    <xdr:to>
      <xdr:col>4</xdr:col>
      <xdr:colOff>190500</xdr:colOff>
      <xdr:row>241</xdr:row>
      <xdr:rowOff>190500</xdr:rowOff>
    </xdr:to>
    <xdr:pic>
      <xdr:nvPicPr>
        <xdr:cNvPr id="212" name="Picture 211">
          <a:extLst>
            <a:ext uri="{FF2B5EF4-FFF2-40B4-BE49-F238E27FC236}">
              <a16:creationId xmlns:a16="http://schemas.microsoft.com/office/drawing/2014/main" id="{F0243AFC-98C4-8804-6847-35612A35D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2455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242</xdr:row>
      <xdr:rowOff>0</xdr:rowOff>
    </xdr:from>
    <xdr:to>
      <xdr:col>4</xdr:col>
      <xdr:colOff>190500</xdr:colOff>
      <xdr:row>242</xdr:row>
      <xdr:rowOff>190500</xdr:rowOff>
    </xdr:to>
    <xdr:pic>
      <xdr:nvPicPr>
        <xdr:cNvPr id="213" name="Picture 212">
          <a:extLst>
            <a:ext uri="{FF2B5EF4-FFF2-40B4-BE49-F238E27FC236}">
              <a16:creationId xmlns:a16="http://schemas.microsoft.com/office/drawing/2014/main" id="{19667164-8B55-1C54-2DDC-8FC092242E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318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243</xdr:row>
      <xdr:rowOff>0</xdr:rowOff>
    </xdr:from>
    <xdr:to>
      <xdr:col>4</xdr:col>
      <xdr:colOff>190500</xdr:colOff>
      <xdr:row>243</xdr:row>
      <xdr:rowOff>190500</xdr:rowOff>
    </xdr:to>
    <xdr:pic>
      <xdr:nvPicPr>
        <xdr:cNvPr id="214" name="Picture 213">
          <a:extLst>
            <a:ext uri="{FF2B5EF4-FFF2-40B4-BE49-F238E27FC236}">
              <a16:creationId xmlns:a16="http://schemas.microsoft.com/office/drawing/2014/main" id="{E20915C3-72E7-FC37-CA69-BD025E8560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373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244</xdr:row>
      <xdr:rowOff>0</xdr:rowOff>
    </xdr:from>
    <xdr:to>
      <xdr:col>4</xdr:col>
      <xdr:colOff>190500</xdr:colOff>
      <xdr:row>244</xdr:row>
      <xdr:rowOff>190500</xdr:rowOff>
    </xdr:to>
    <xdr:pic>
      <xdr:nvPicPr>
        <xdr:cNvPr id="215" name="Picture 214">
          <a:extLst>
            <a:ext uri="{FF2B5EF4-FFF2-40B4-BE49-F238E27FC236}">
              <a16:creationId xmlns:a16="http://schemas.microsoft.com/office/drawing/2014/main" id="{5D0AAD3F-49F6-02C6-4B6E-0666074CCF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4467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245</xdr:row>
      <xdr:rowOff>0</xdr:rowOff>
    </xdr:from>
    <xdr:to>
      <xdr:col>4</xdr:col>
      <xdr:colOff>190500</xdr:colOff>
      <xdr:row>245</xdr:row>
      <xdr:rowOff>190500</xdr:rowOff>
    </xdr:to>
    <xdr:pic>
      <xdr:nvPicPr>
        <xdr:cNvPr id="216" name="Picture 215">
          <a:extLst>
            <a:ext uri="{FF2B5EF4-FFF2-40B4-BE49-F238E27FC236}">
              <a16:creationId xmlns:a16="http://schemas.microsoft.com/office/drawing/2014/main" id="{961D6DA4-DC5B-019E-E0AF-2AEB30AFA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519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246</xdr:row>
      <xdr:rowOff>0</xdr:rowOff>
    </xdr:from>
    <xdr:to>
      <xdr:col>4</xdr:col>
      <xdr:colOff>190500</xdr:colOff>
      <xdr:row>246</xdr:row>
      <xdr:rowOff>190500</xdr:rowOff>
    </xdr:to>
    <xdr:pic>
      <xdr:nvPicPr>
        <xdr:cNvPr id="217" name="Picture 216">
          <a:extLst>
            <a:ext uri="{FF2B5EF4-FFF2-40B4-BE49-F238E27FC236}">
              <a16:creationId xmlns:a16="http://schemas.microsoft.com/office/drawing/2014/main" id="{EBBEEDB1-48D4-CEFC-DAED-88069A69A2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593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247</xdr:row>
      <xdr:rowOff>0</xdr:rowOff>
    </xdr:from>
    <xdr:to>
      <xdr:col>4</xdr:col>
      <xdr:colOff>190500</xdr:colOff>
      <xdr:row>247</xdr:row>
      <xdr:rowOff>190500</xdr:rowOff>
    </xdr:to>
    <xdr:pic>
      <xdr:nvPicPr>
        <xdr:cNvPr id="218" name="Picture 217">
          <a:extLst>
            <a:ext uri="{FF2B5EF4-FFF2-40B4-BE49-F238E27FC236}">
              <a16:creationId xmlns:a16="http://schemas.microsoft.com/office/drawing/2014/main" id="{DD7F006F-FA2C-793B-3517-38E0EB41C6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6479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248</xdr:row>
      <xdr:rowOff>0</xdr:rowOff>
    </xdr:from>
    <xdr:to>
      <xdr:col>4</xdr:col>
      <xdr:colOff>190500</xdr:colOff>
      <xdr:row>248</xdr:row>
      <xdr:rowOff>190500</xdr:rowOff>
    </xdr:to>
    <xdr:pic>
      <xdr:nvPicPr>
        <xdr:cNvPr id="219" name="Picture 218">
          <a:extLst>
            <a:ext uri="{FF2B5EF4-FFF2-40B4-BE49-F238E27FC236}">
              <a16:creationId xmlns:a16="http://schemas.microsoft.com/office/drawing/2014/main" id="{B0E4AB90-A200-E0F1-EBC1-856574E25A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702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249</xdr:row>
      <xdr:rowOff>0</xdr:rowOff>
    </xdr:from>
    <xdr:to>
      <xdr:col>4</xdr:col>
      <xdr:colOff>190500</xdr:colOff>
      <xdr:row>249</xdr:row>
      <xdr:rowOff>190500</xdr:rowOff>
    </xdr:to>
    <xdr:pic>
      <xdr:nvPicPr>
        <xdr:cNvPr id="220" name="Picture 219">
          <a:extLst>
            <a:ext uri="{FF2B5EF4-FFF2-40B4-BE49-F238E27FC236}">
              <a16:creationId xmlns:a16="http://schemas.microsoft.com/office/drawing/2014/main" id="{36111E93-1919-CB20-1CCC-E683F7974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757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250</xdr:row>
      <xdr:rowOff>0</xdr:rowOff>
    </xdr:from>
    <xdr:to>
      <xdr:col>4</xdr:col>
      <xdr:colOff>190500</xdr:colOff>
      <xdr:row>250</xdr:row>
      <xdr:rowOff>190500</xdr:rowOff>
    </xdr:to>
    <xdr:pic>
      <xdr:nvPicPr>
        <xdr:cNvPr id="221" name="Picture 220">
          <a:extLst>
            <a:ext uri="{FF2B5EF4-FFF2-40B4-BE49-F238E27FC236}">
              <a16:creationId xmlns:a16="http://schemas.microsoft.com/office/drawing/2014/main" id="{DBB79E9E-EBBB-E918-3CA4-C7BAF5739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812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251</xdr:row>
      <xdr:rowOff>0</xdr:rowOff>
    </xdr:from>
    <xdr:to>
      <xdr:col>4</xdr:col>
      <xdr:colOff>190500</xdr:colOff>
      <xdr:row>251</xdr:row>
      <xdr:rowOff>190500</xdr:rowOff>
    </xdr:to>
    <xdr:pic>
      <xdr:nvPicPr>
        <xdr:cNvPr id="222" name="Picture 221">
          <a:extLst>
            <a:ext uri="{FF2B5EF4-FFF2-40B4-BE49-F238E27FC236}">
              <a16:creationId xmlns:a16="http://schemas.microsoft.com/office/drawing/2014/main" id="{91092B2E-ABA0-5BB2-0077-C140AAC56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867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252</xdr:row>
      <xdr:rowOff>0</xdr:rowOff>
    </xdr:from>
    <xdr:to>
      <xdr:col>4</xdr:col>
      <xdr:colOff>190500</xdr:colOff>
      <xdr:row>252</xdr:row>
      <xdr:rowOff>190500</xdr:rowOff>
    </xdr:to>
    <xdr:pic>
      <xdr:nvPicPr>
        <xdr:cNvPr id="223" name="Picture 222">
          <a:extLst>
            <a:ext uri="{FF2B5EF4-FFF2-40B4-BE49-F238E27FC236}">
              <a16:creationId xmlns:a16="http://schemas.microsoft.com/office/drawing/2014/main" id="{E80B2BA9-13D6-160C-2CCD-7C7A4C828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922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253</xdr:row>
      <xdr:rowOff>0</xdr:rowOff>
    </xdr:from>
    <xdr:to>
      <xdr:col>4</xdr:col>
      <xdr:colOff>190500</xdr:colOff>
      <xdr:row>253</xdr:row>
      <xdr:rowOff>190500</xdr:rowOff>
    </xdr:to>
    <xdr:pic>
      <xdr:nvPicPr>
        <xdr:cNvPr id="224" name="Picture 223">
          <a:extLst>
            <a:ext uri="{FF2B5EF4-FFF2-40B4-BE49-F238E27FC236}">
              <a16:creationId xmlns:a16="http://schemas.microsoft.com/office/drawing/2014/main" id="{E0DC5613-91BD-D804-F302-8F3F11C80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995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254</xdr:row>
      <xdr:rowOff>0</xdr:rowOff>
    </xdr:from>
    <xdr:to>
      <xdr:col>4</xdr:col>
      <xdr:colOff>190500</xdr:colOff>
      <xdr:row>254</xdr:row>
      <xdr:rowOff>190500</xdr:rowOff>
    </xdr:to>
    <xdr:pic>
      <xdr:nvPicPr>
        <xdr:cNvPr id="225" name="Picture 224">
          <a:extLst>
            <a:ext uri="{FF2B5EF4-FFF2-40B4-BE49-F238E27FC236}">
              <a16:creationId xmlns:a16="http://schemas.microsoft.com/office/drawing/2014/main" id="{E02FD029-27CC-3828-E7BA-CC833004E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086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255</xdr:row>
      <xdr:rowOff>0</xdr:rowOff>
    </xdr:from>
    <xdr:to>
      <xdr:col>4</xdr:col>
      <xdr:colOff>190500</xdr:colOff>
      <xdr:row>255</xdr:row>
      <xdr:rowOff>190500</xdr:rowOff>
    </xdr:to>
    <xdr:pic>
      <xdr:nvPicPr>
        <xdr:cNvPr id="226" name="Picture 225">
          <a:extLst>
            <a:ext uri="{FF2B5EF4-FFF2-40B4-BE49-F238E27FC236}">
              <a16:creationId xmlns:a16="http://schemas.microsoft.com/office/drawing/2014/main" id="{52186A45-CDF5-544E-3D9A-368C4C358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159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256</xdr:row>
      <xdr:rowOff>0</xdr:rowOff>
    </xdr:from>
    <xdr:to>
      <xdr:col>4</xdr:col>
      <xdr:colOff>190500</xdr:colOff>
      <xdr:row>256</xdr:row>
      <xdr:rowOff>190500</xdr:rowOff>
    </xdr:to>
    <xdr:pic>
      <xdr:nvPicPr>
        <xdr:cNvPr id="227" name="Picture 226">
          <a:extLst>
            <a:ext uri="{FF2B5EF4-FFF2-40B4-BE49-F238E27FC236}">
              <a16:creationId xmlns:a16="http://schemas.microsoft.com/office/drawing/2014/main" id="{3F0C3CCF-A904-7E9D-29B3-FFF83A0C91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233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257</xdr:row>
      <xdr:rowOff>0</xdr:rowOff>
    </xdr:from>
    <xdr:to>
      <xdr:col>4</xdr:col>
      <xdr:colOff>190500</xdr:colOff>
      <xdr:row>257</xdr:row>
      <xdr:rowOff>190500</xdr:rowOff>
    </xdr:to>
    <xdr:pic>
      <xdr:nvPicPr>
        <xdr:cNvPr id="228" name="Picture 227">
          <a:extLst>
            <a:ext uri="{FF2B5EF4-FFF2-40B4-BE49-F238E27FC236}">
              <a16:creationId xmlns:a16="http://schemas.microsoft.com/office/drawing/2014/main" id="{E0404E53-B7C9-7D1D-7801-E937A56387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306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258</xdr:row>
      <xdr:rowOff>0</xdr:rowOff>
    </xdr:from>
    <xdr:to>
      <xdr:col>4</xdr:col>
      <xdr:colOff>190500</xdr:colOff>
      <xdr:row>258</xdr:row>
      <xdr:rowOff>190500</xdr:rowOff>
    </xdr:to>
    <xdr:pic>
      <xdr:nvPicPr>
        <xdr:cNvPr id="229" name="Picture 228">
          <a:extLst>
            <a:ext uri="{FF2B5EF4-FFF2-40B4-BE49-F238E27FC236}">
              <a16:creationId xmlns:a16="http://schemas.microsoft.com/office/drawing/2014/main" id="{D91EB91C-09D0-BA89-D763-BA5090CF05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379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259</xdr:row>
      <xdr:rowOff>0</xdr:rowOff>
    </xdr:from>
    <xdr:to>
      <xdr:col>4</xdr:col>
      <xdr:colOff>190500</xdr:colOff>
      <xdr:row>259</xdr:row>
      <xdr:rowOff>190500</xdr:rowOff>
    </xdr:to>
    <xdr:pic>
      <xdr:nvPicPr>
        <xdr:cNvPr id="230" name="Picture 229">
          <a:extLst>
            <a:ext uri="{FF2B5EF4-FFF2-40B4-BE49-F238E27FC236}">
              <a16:creationId xmlns:a16="http://schemas.microsoft.com/office/drawing/2014/main" id="{F6E213DA-381D-BDA2-AF02-4BAB225C7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452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260</xdr:row>
      <xdr:rowOff>0</xdr:rowOff>
    </xdr:from>
    <xdr:to>
      <xdr:col>4</xdr:col>
      <xdr:colOff>190500</xdr:colOff>
      <xdr:row>260</xdr:row>
      <xdr:rowOff>190500</xdr:rowOff>
    </xdr:to>
    <xdr:pic>
      <xdr:nvPicPr>
        <xdr:cNvPr id="231" name="Picture 230">
          <a:extLst>
            <a:ext uri="{FF2B5EF4-FFF2-40B4-BE49-F238E27FC236}">
              <a16:creationId xmlns:a16="http://schemas.microsoft.com/office/drawing/2014/main" id="{5F2689B5-8FF0-75BE-9069-5856E76CA4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525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261</xdr:row>
      <xdr:rowOff>0</xdr:rowOff>
    </xdr:from>
    <xdr:to>
      <xdr:col>4</xdr:col>
      <xdr:colOff>190500</xdr:colOff>
      <xdr:row>261</xdr:row>
      <xdr:rowOff>190500</xdr:rowOff>
    </xdr:to>
    <xdr:pic>
      <xdr:nvPicPr>
        <xdr:cNvPr id="232" name="Picture 231">
          <a:extLst>
            <a:ext uri="{FF2B5EF4-FFF2-40B4-BE49-F238E27FC236}">
              <a16:creationId xmlns:a16="http://schemas.microsoft.com/office/drawing/2014/main" id="{7C7A2F1F-5607-7798-9C03-91AE122C63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598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262</xdr:row>
      <xdr:rowOff>0</xdr:rowOff>
    </xdr:from>
    <xdr:to>
      <xdr:col>4</xdr:col>
      <xdr:colOff>190500</xdr:colOff>
      <xdr:row>262</xdr:row>
      <xdr:rowOff>190500</xdr:rowOff>
    </xdr:to>
    <xdr:pic>
      <xdr:nvPicPr>
        <xdr:cNvPr id="233" name="Picture 232">
          <a:extLst>
            <a:ext uri="{FF2B5EF4-FFF2-40B4-BE49-F238E27FC236}">
              <a16:creationId xmlns:a16="http://schemas.microsoft.com/office/drawing/2014/main" id="{33CC3375-7B86-E3E8-24B0-8A969BFAC6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672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263</xdr:row>
      <xdr:rowOff>0</xdr:rowOff>
    </xdr:from>
    <xdr:to>
      <xdr:col>4</xdr:col>
      <xdr:colOff>190500</xdr:colOff>
      <xdr:row>263</xdr:row>
      <xdr:rowOff>190500</xdr:rowOff>
    </xdr:to>
    <xdr:pic>
      <xdr:nvPicPr>
        <xdr:cNvPr id="234" name="Picture 233">
          <a:extLst>
            <a:ext uri="{FF2B5EF4-FFF2-40B4-BE49-F238E27FC236}">
              <a16:creationId xmlns:a16="http://schemas.microsoft.com/office/drawing/2014/main" id="{35B02B27-2C07-3E62-470C-2BF386D283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745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265</xdr:row>
      <xdr:rowOff>0</xdr:rowOff>
    </xdr:from>
    <xdr:to>
      <xdr:col>4</xdr:col>
      <xdr:colOff>190500</xdr:colOff>
      <xdr:row>265</xdr:row>
      <xdr:rowOff>190500</xdr:rowOff>
    </xdr:to>
    <xdr:pic>
      <xdr:nvPicPr>
        <xdr:cNvPr id="235" name="Picture 234">
          <a:extLst>
            <a:ext uri="{FF2B5EF4-FFF2-40B4-BE49-F238E27FC236}">
              <a16:creationId xmlns:a16="http://schemas.microsoft.com/office/drawing/2014/main" id="{DB686F92-0BBF-841C-4349-DE79D5357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909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266</xdr:row>
      <xdr:rowOff>0</xdr:rowOff>
    </xdr:from>
    <xdr:to>
      <xdr:col>4</xdr:col>
      <xdr:colOff>190500</xdr:colOff>
      <xdr:row>266</xdr:row>
      <xdr:rowOff>190500</xdr:rowOff>
    </xdr:to>
    <xdr:pic>
      <xdr:nvPicPr>
        <xdr:cNvPr id="236" name="Picture 235">
          <a:extLst>
            <a:ext uri="{FF2B5EF4-FFF2-40B4-BE49-F238E27FC236}">
              <a16:creationId xmlns:a16="http://schemas.microsoft.com/office/drawing/2014/main" id="{47E5F1FC-2F4D-52CF-7A6F-4F44EF1547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001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267</xdr:row>
      <xdr:rowOff>0</xdr:rowOff>
    </xdr:from>
    <xdr:to>
      <xdr:col>4</xdr:col>
      <xdr:colOff>190500</xdr:colOff>
      <xdr:row>267</xdr:row>
      <xdr:rowOff>190500</xdr:rowOff>
    </xdr:to>
    <xdr:pic>
      <xdr:nvPicPr>
        <xdr:cNvPr id="237" name="Picture 236">
          <a:extLst>
            <a:ext uri="{FF2B5EF4-FFF2-40B4-BE49-F238E27FC236}">
              <a16:creationId xmlns:a16="http://schemas.microsoft.com/office/drawing/2014/main" id="{28080C2E-8778-EA7D-114A-6603C3C78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0926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268</xdr:row>
      <xdr:rowOff>0</xdr:rowOff>
    </xdr:from>
    <xdr:to>
      <xdr:col>4</xdr:col>
      <xdr:colOff>190500</xdr:colOff>
      <xdr:row>268</xdr:row>
      <xdr:rowOff>190500</xdr:rowOff>
    </xdr:to>
    <xdr:pic>
      <xdr:nvPicPr>
        <xdr:cNvPr id="238" name="Picture 237">
          <a:extLst>
            <a:ext uri="{FF2B5EF4-FFF2-40B4-BE49-F238E27FC236}">
              <a16:creationId xmlns:a16="http://schemas.microsoft.com/office/drawing/2014/main" id="{6F05A308-310E-BBFA-423C-FD64A21D9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202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269</xdr:row>
      <xdr:rowOff>0</xdr:rowOff>
    </xdr:from>
    <xdr:to>
      <xdr:col>4</xdr:col>
      <xdr:colOff>190500</xdr:colOff>
      <xdr:row>269</xdr:row>
      <xdr:rowOff>190500</xdr:rowOff>
    </xdr:to>
    <xdr:pic>
      <xdr:nvPicPr>
        <xdr:cNvPr id="239" name="Picture 238">
          <a:extLst>
            <a:ext uri="{FF2B5EF4-FFF2-40B4-BE49-F238E27FC236}">
              <a16:creationId xmlns:a16="http://schemas.microsoft.com/office/drawing/2014/main" id="{198F0B08-31EF-4136-C73C-EEF8CC60D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2938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270</xdr:row>
      <xdr:rowOff>0</xdr:rowOff>
    </xdr:from>
    <xdr:to>
      <xdr:col>4</xdr:col>
      <xdr:colOff>190500</xdr:colOff>
      <xdr:row>270</xdr:row>
      <xdr:rowOff>190500</xdr:rowOff>
    </xdr:to>
    <xdr:pic>
      <xdr:nvPicPr>
        <xdr:cNvPr id="240" name="Picture 239">
          <a:extLst>
            <a:ext uri="{FF2B5EF4-FFF2-40B4-BE49-F238E27FC236}">
              <a16:creationId xmlns:a16="http://schemas.microsoft.com/office/drawing/2014/main" id="{E1C2173F-4C0A-7F7A-04F8-9D4DFA80A5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385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271</xdr:row>
      <xdr:rowOff>0</xdr:rowOff>
    </xdr:from>
    <xdr:to>
      <xdr:col>4</xdr:col>
      <xdr:colOff>190500</xdr:colOff>
      <xdr:row>271</xdr:row>
      <xdr:rowOff>190500</xdr:rowOff>
    </xdr:to>
    <xdr:pic>
      <xdr:nvPicPr>
        <xdr:cNvPr id="241" name="Picture 240">
          <a:extLst>
            <a:ext uri="{FF2B5EF4-FFF2-40B4-BE49-F238E27FC236}">
              <a16:creationId xmlns:a16="http://schemas.microsoft.com/office/drawing/2014/main" id="{3C9987D9-02B3-794C-2090-97A4406B7D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4584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274</xdr:row>
      <xdr:rowOff>0</xdr:rowOff>
    </xdr:from>
    <xdr:to>
      <xdr:col>4</xdr:col>
      <xdr:colOff>190500</xdr:colOff>
      <xdr:row>274</xdr:row>
      <xdr:rowOff>190500</xdr:rowOff>
    </xdr:to>
    <xdr:pic>
      <xdr:nvPicPr>
        <xdr:cNvPr id="242" name="Picture 241">
          <a:extLst>
            <a:ext uri="{FF2B5EF4-FFF2-40B4-BE49-F238E27FC236}">
              <a16:creationId xmlns:a16="http://schemas.microsoft.com/office/drawing/2014/main" id="{6711EE0C-9476-DE22-36DE-65A931637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7327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275</xdr:row>
      <xdr:rowOff>0</xdr:rowOff>
    </xdr:from>
    <xdr:to>
      <xdr:col>4</xdr:col>
      <xdr:colOff>190500</xdr:colOff>
      <xdr:row>275</xdr:row>
      <xdr:rowOff>190500</xdr:rowOff>
    </xdr:to>
    <xdr:pic>
      <xdr:nvPicPr>
        <xdr:cNvPr id="243" name="Picture 242">
          <a:extLst>
            <a:ext uri="{FF2B5EF4-FFF2-40B4-BE49-F238E27FC236}">
              <a16:creationId xmlns:a16="http://schemas.microsoft.com/office/drawing/2014/main" id="{C9BDB7D0-CF87-69A3-58B7-DE93ED8AC8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8241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276</xdr:row>
      <xdr:rowOff>0</xdr:rowOff>
    </xdr:from>
    <xdr:to>
      <xdr:col>4</xdr:col>
      <xdr:colOff>190500</xdr:colOff>
      <xdr:row>276</xdr:row>
      <xdr:rowOff>190500</xdr:rowOff>
    </xdr:to>
    <xdr:pic>
      <xdr:nvPicPr>
        <xdr:cNvPr id="244" name="Picture 243">
          <a:extLst>
            <a:ext uri="{FF2B5EF4-FFF2-40B4-BE49-F238E27FC236}">
              <a16:creationId xmlns:a16="http://schemas.microsoft.com/office/drawing/2014/main" id="{CCEF4F72-D1BE-E9CF-57C1-57DF91EA6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915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277</xdr:row>
      <xdr:rowOff>0</xdr:rowOff>
    </xdr:from>
    <xdr:to>
      <xdr:col>4</xdr:col>
      <xdr:colOff>190500</xdr:colOff>
      <xdr:row>277</xdr:row>
      <xdr:rowOff>190500</xdr:rowOff>
    </xdr:to>
    <xdr:pic>
      <xdr:nvPicPr>
        <xdr:cNvPr id="245" name="Picture 244">
          <a:extLst>
            <a:ext uri="{FF2B5EF4-FFF2-40B4-BE49-F238E27FC236}">
              <a16:creationId xmlns:a16="http://schemas.microsoft.com/office/drawing/2014/main" id="{7476B74B-A2E1-FC56-518C-770CCDAD0B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0070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278</xdr:row>
      <xdr:rowOff>0</xdr:rowOff>
    </xdr:from>
    <xdr:to>
      <xdr:col>4</xdr:col>
      <xdr:colOff>190500</xdr:colOff>
      <xdr:row>278</xdr:row>
      <xdr:rowOff>190500</xdr:rowOff>
    </xdr:to>
    <xdr:pic>
      <xdr:nvPicPr>
        <xdr:cNvPr id="246" name="Picture 245">
          <a:extLst>
            <a:ext uri="{FF2B5EF4-FFF2-40B4-BE49-F238E27FC236}">
              <a16:creationId xmlns:a16="http://schemas.microsoft.com/office/drawing/2014/main" id="{8B9D2238-E804-E9AA-773F-805E6A15F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061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279</xdr:row>
      <xdr:rowOff>0</xdr:rowOff>
    </xdr:from>
    <xdr:to>
      <xdr:col>4</xdr:col>
      <xdr:colOff>190500</xdr:colOff>
      <xdr:row>279</xdr:row>
      <xdr:rowOff>190500</xdr:rowOff>
    </xdr:to>
    <xdr:pic>
      <xdr:nvPicPr>
        <xdr:cNvPr id="247" name="Picture 246">
          <a:extLst>
            <a:ext uri="{FF2B5EF4-FFF2-40B4-BE49-F238E27FC236}">
              <a16:creationId xmlns:a16="http://schemas.microsoft.com/office/drawing/2014/main" id="{FF931DE4-81F3-DD0F-B420-6759E8CDDD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1168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280</xdr:row>
      <xdr:rowOff>0</xdr:rowOff>
    </xdr:from>
    <xdr:to>
      <xdr:col>4</xdr:col>
      <xdr:colOff>190500</xdr:colOff>
      <xdr:row>280</xdr:row>
      <xdr:rowOff>190500</xdr:rowOff>
    </xdr:to>
    <xdr:pic>
      <xdr:nvPicPr>
        <xdr:cNvPr id="248" name="Picture 247">
          <a:extLst>
            <a:ext uri="{FF2B5EF4-FFF2-40B4-BE49-F238E27FC236}">
              <a16:creationId xmlns:a16="http://schemas.microsoft.com/office/drawing/2014/main" id="{4568F756-6DFB-CF69-45FA-5B4242E170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1899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281</xdr:row>
      <xdr:rowOff>0</xdr:rowOff>
    </xdr:from>
    <xdr:to>
      <xdr:col>4</xdr:col>
      <xdr:colOff>190500</xdr:colOff>
      <xdr:row>281</xdr:row>
      <xdr:rowOff>190500</xdr:rowOff>
    </xdr:to>
    <xdr:pic>
      <xdr:nvPicPr>
        <xdr:cNvPr id="249" name="Picture 248">
          <a:extLst>
            <a:ext uri="{FF2B5EF4-FFF2-40B4-BE49-F238E27FC236}">
              <a16:creationId xmlns:a16="http://schemas.microsoft.com/office/drawing/2014/main" id="{5B5083FC-71D9-A806-6174-1BDD25DA70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263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282</xdr:row>
      <xdr:rowOff>0</xdr:rowOff>
    </xdr:from>
    <xdr:to>
      <xdr:col>4</xdr:col>
      <xdr:colOff>190500</xdr:colOff>
      <xdr:row>282</xdr:row>
      <xdr:rowOff>190500</xdr:rowOff>
    </xdr:to>
    <xdr:pic>
      <xdr:nvPicPr>
        <xdr:cNvPr id="250" name="Picture 249">
          <a:extLst>
            <a:ext uri="{FF2B5EF4-FFF2-40B4-BE49-F238E27FC236}">
              <a16:creationId xmlns:a16="http://schemas.microsoft.com/office/drawing/2014/main" id="{30D55C7B-9696-2ABE-56BE-C91D9C0669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354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283</xdr:row>
      <xdr:rowOff>0</xdr:rowOff>
    </xdr:from>
    <xdr:to>
      <xdr:col>4</xdr:col>
      <xdr:colOff>190500</xdr:colOff>
      <xdr:row>283</xdr:row>
      <xdr:rowOff>190500</xdr:rowOff>
    </xdr:to>
    <xdr:pic>
      <xdr:nvPicPr>
        <xdr:cNvPr id="251" name="Picture 250">
          <a:extLst>
            <a:ext uri="{FF2B5EF4-FFF2-40B4-BE49-F238E27FC236}">
              <a16:creationId xmlns:a16="http://schemas.microsoft.com/office/drawing/2014/main" id="{38D53C59-0185-8A36-5A55-4E70180C2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427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284</xdr:row>
      <xdr:rowOff>0</xdr:rowOff>
    </xdr:from>
    <xdr:to>
      <xdr:col>4</xdr:col>
      <xdr:colOff>190500</xdr:colOff>
      <xdr:row>284</xdr:row>
      <xdr:rowOff>190500</xdr:rowOff>
    </xdr:to>
    <xdr:pic>
      <xdr:nvPicPr>
        <xdr:cNvPr id="252" name="Picture 251">
          <a:extLst>
            <a:ext uri="{FF2B5EF4-FFF2-40B4-BE49-F238E27FC236}">
              <a16:creationId xmlns:a16="http://schemas.microsoft.com/office/drawing/2014/main" id="{E03439A6-813A-FCCD-5B78-75A90BD51F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500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285</xdr:row>
      <xdr:rowOff>0</xdr:rowOff>
    </xdr:from>
    <xdr:to>
      <xdr:col>4</xdr:col>
      <xdr:colOff>190500</xdr:colOff>
      <xdr:row>285</xdr:row>
      <xdr:rowOff>190500</xdr:rowOff>
    </xdr:to>
    <xdr:pic>
      <xdr:nvPicPr>
        <xdr:cNvPr id="253" name="Picture 252">
          <a:extLst>
            <a:ext uri="{FF2B5EF4-FFF2-40B4-BE49-F238E27FC236}">
              <a16:creationId xmlns:a16="http://schemas.microsoft.com/office/drawing/2014/main" id="{FB612487-DFAF-4329-A8E7-DC71277308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5557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286</xdr:row>
      <xdr:rowOff>0</xdr:rowOff>
    </xdr:from>
    <xdr:to>
      <xdr:col>4</xdr:col>
      <xdr:colOff>190500</xdr:colOff>
      <xdr:row>286</xdr:row>
      <xdr:rowOff>190500</xdr:rowOff>
    </xdr:to>
    <xdr:pic>
      <xdr:nvPicPr>
        <xdr:cNvPr id="254" name="Picture 253">
          <a:extLst>
            <a:ext uri="{FF2B5EF4-FFF2-40B4-BE49-F238E27FC236}">
              <a16:creationId xmlns:a16="http://schemas.microsoft.com/office/drawing/2014/main" id="{6DEC50A6-2569-2965-4457-710357BA6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6105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287</xdr:row>
      <xdr:rowOff>0</xdr:rowOff>
    </xdr:from>
    <xdr:to>
      <xdr:col>4</xdr:col>
      <xdr:colOff>190500</xdr:colOff>
      <xdr:row>287</xdr:row>
      <xdr:rowOff>190500</xdr:rowOff>
    </xdr:to>
    <xdr:pic>
      <xdr:nvPicPr>
        <xdr:cNvPr id="255" name="Picture 254">
          <a:extLst>
            <a:ext uri="{FF2B5EF4-FFF2-40B4-BE49-F238E27FC236}">
              <a16:creationId xmlns:a16="http://schemas.microsoft.com/office/drawing/2014/main" id="{DC423404-92DF-14F4-4EC8-9E335822E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683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288</xdr:row>
      <xdr:rowOff>0</xdr:rowOff>
    </xdr:from>
    <xdr:to>
      <xdr:col>4</xdr:col>
      <xdr:colOff>190500</xdr:colOff>
      <xdr:row>288</xdr:row>
      <xdr:rowOff>190500</xdr:rowOff>
    </xdr:to>
    <xdr:pic>
      <xdr:nvPicPr>
        <xdr:cNvPr id="256" name="Picture 255">
          <a:extLst>
            <a:ext uri="{FF2B5EF4-FFF2-40B4-BE49-F238E27FC236}">
              <a16:creationId xmlns:a16="http://schemas.microsoft.com/office/drawing/2014/main" id="{49FD3F4B-0C26-B009-7DF0-B3D5FDA0E3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775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291</xdr:row>
      <xdr:rowOff>0</xdr:rowOff>
    </xdr:from>
    <xdr:to>
      <xdr:col>4</xdr:col>
      <xdr:colOff>190500</xdr:colOff>
      <xdr:row>291</xdr:row>
      <xdr:rowOff>190500</xdr:rowOff>
    </xdr:to>
    <xdr:pic>
      <xdr:nvPicPr>
        <xdr:cNvPr id="257" name="Picture 256">
          <a:extLst>
            <a:ext uri="{FF2B5EF4-FFF2-40B4-BE49-F238E27FC236}">
              <a16:creationId xmlns:a16="http://schemas.microsoft.com/office/drawing/2014/main" id="{A82B83F3-0E9F-86B6-BB2D-9ADCF920ED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0129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292</xdr:row>
      <xdr:rowOff>0</xdr:rowOff>
    </xdr:from>
    <xdr:to>
      <xdr:col>4</xdr:col>
      <xdr:colOff>190500</xdr:colOff>
      <xdr:row>292</xdr:row>
      <xdr:rowOff>190500</xdr:rowOff>
    </xdr:to>
    <xdr:pic>
      <xdr:nvPicPr>
        <xdr:cNvPr id="258" name="Picture 257">
          <a:extLst>
            <a:ext uri="{FF2B5EF4-FFF2-40B4-BE49-F238E27FC236}">
              <a16:creationId xmlns:a16="http://schemas.microsoft.com/office/drawing/2014/main" id="{5614A7CD-421D-33A0-0307-229F8E7BE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104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293</xdr:row>
      <xdr:rowOff>0</xdr:rowOff>
    </xdr:from>
    <xdr:to>
      <xdr:col>4</xdr:col>
      <xdr:colOff>190500</xdr:colOff>
      <xdr:row>293</xdr:row>
      <xdr:rowOff>190500</xdr:rowOff>
    </xdr:to>
    <xdr:pic>
      <xdr:nvPicPr>
        <xdr:cNvPr id="259" name="Picture 258">
          <a:extLst>
            <a:ext uri="{FF2B5EF4-FFF2-40B4-BE49-F238E27FC236}">
              <a16:creationId xmlns:a16="http://schemas.microsoft.com/office/drawing/2014/main" id="{7F4E95D8-6409-7F94-5E72-F1C5591E7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195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294</xdr:row>
      <xdr:rowOff>0</xdr:rowOff>
    </xdr:from>
    <xdr:to>
      <xdr:col>4</xdr:col>
      <xdr:colOff>190500</xdr:colOff>
      <xdr:row>294</xdr:row>
      <xdr:rowOff>190500</xdr:rowOff>
    </xdr:to>
    <xdr:pic>
      <xdr:nvPicPr>
        <xdr:cNvPr id="260" name="Picture 259">
          <a:extLst>
            <a:ext uri="{FF2B5EF4-FFF2-40B4-BE49-F238E27FC236}">
              <a16:creationId xmlns:a16="http://schemas.microsoft.com/office/drawing/2014/main" id="{9FC892DA-804C-C365-828F-C334E56A5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250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295</xdr:row>
      <xdr:rowOff>0</xdr:rowOff>
    </xdr:from>
    <xdr:to>
      <xdr:col>4</xdr:col>
      <xdr:colOff>190500</xdr:colOff>
      <xdr:row>295</xdr:row>
      <xdr:rowOff>190500</xdr:rowOff>
    </xdr:to>
    <xdr:pic>
      <xdr:nvPicPr>
        <xdr:cNvPr id="261" name="Picture 260">
          <a:extLst>
            <a:ext uri="{FF2B5EF4-FFF2-40B4-BE49-F238E27FC236}">
              <a16:creationId xmlns:a16="http://schemas.microsoft.com/office/drawing/2014/main" id="{F8CFCBE8-4308-EBD4-E6CF-3FACBF9CB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305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296</xdr:row>
      <xdr:rowOff>0</xdr:rowOff>
    </xdr:from>
    <xdr:to>
      <xdr:col>4</xdr:col>
      <xdr:colOff>190500</xdr:colOff>
      <xdr:row>296</xdr:row>
      <xdr:rowOff>190500</xdr:rowOff>
    </xdr:to>
    <xdr:pic>
      <xdr:nvPicPr>
        <xdr:cNvPr id="262" name="Picture 261">
          <a:extLst>
            <a:ext uri="{FF2B5EF4-FFF2-40B4-BE49-F238E27FC236}">
              <a16:creationId xmlns:a16="http://schemas.microsoft.com/office/drawing/2014/main" id="{CCF8111A-A6B3-AEE8-10A7-17E93E9C58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360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297</xdr:row>
      <xdr:rowOff>0</xdr:rowOff>
    </xdr:from>
    <xdr:to>
      <xdr:col>4</xdr:col>
      <xdr:colOff>190500</xdr:colOff>
      <xdr:row>297</xdr:row>
      <xdr:rowOff>190500</xdr:rowOff>
    </xdr:to>
    <xdr:pic>
      <xdr:nvPicPr>
        <xdr:cNvPr id="263" name="Picture 262">
          <a:extLst>
            <a:ext uri="{FF2B5EF4-FFF2-40B4-BE49-F238E27FC236}">
              <a16:creationId xmlns:a16="http://schemas.microsoft.com/office/drawing/2014/main" id="{8FFFC8E6-7C17-A1F7-68BC-496FAAC8E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415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298</xdr:row>
      <xdr:rowOff>0</xdr:rowOff>
    </xdr:from>
    <xdr:to>
      <xdr:col>4</xdr:col>
      <xdr:colOff>190500</xdr:colOff>
      <xdr:row>298</xdr:row>
      <xdr:rowOff>190500</xdr:rowOff>
    </xdr:to>
    <xdr:pic>
      <xdr:nvPicPr>
        <xdr:cNvPr id="264" name="Picture 263">
          <a:extLst>
            <a:ext uri="{FF2B5EF4-FFF2-40B4-BE49-F238E27FC236}">
              <a16:creationId xmlns:a16="http://schemas.microsoft.com/office/drawing/2014/main" id="{D2D00D80-16B7-A2A6-3E2D-B29B76110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506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300</xdr:row>
      <xdr:rowOff>0</xdr:rowOff>
    </xdr:from>
    <xdr:to>
      <xdr:col>4</xdr:col>
      <xdr:colOff>190500</xdr:colOff>
      <xdr:row>300</xdr:row>
      <xdr:rowOff>190500</xdr:rowOff>
    </xdr:to>
    <xdr:pic>
      <xdr:nvPicPr>
        <xdr:cNvPr id="265" name="Picture 264">
          <a:extLst>
            <a:ext uri="{FF2B5EF4-FFF2-40B4-BE49-F238E27FC236}">
              <a16:creationId xmlns:a16="http://schemas.microsoft.com/office/drawing/2014/main" id="{0391B66A-6850-CC16-18A7-1CA61EB91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671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301</xdr:row>
      <xdr:rowOff>0</xdr:rowOff>
    </xdr:from>
    <xdr:to>
      <xdr:col>4</xdr:col>
      <xdr:colOff>190500</xdr:colOff>
      <xdr:row>301</xdr:row>
      <xdr:rowOff>190500</xdr:rowOff>
    </xdr:to>
    <xdr:pic>
      <xdr:nvPicPr>
        <xdr:cNvPr id="266" name="Picture 265">
          <a:extLst>
            <a:ext uri="{FF2B5EF4-FFF2-40B4-BE49-F238E27FC236}">
              <a16:creationId xmlns:a16="http://schemas.microsoft.com/office/drawing/2014/main" id="{4110B96F-03FA-7E3D-8F9A-59A9BE94CE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7444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302</xdr:row>
      <xdr:rowOff>0</xdr:rowOff>
    </xdr:from>
    <xdr:to>
      <xdr:col>4</xdr:col>
      <xdr:colOff>190500</xdr:colOff>
      <xdr:row>302</xdr:row>
      <xdr:rowOff>190500</xdr:rowOff>
    </xdr:to>
    <xdr:pic>
      <xdr:nvPicPr>
        <xdr:cNvPr id="267" name="Picture 266">
          <a:extLst>
            <a:ext uri="{FF2B5EF4-FFF2-40B4-BE49-F238E27FC236}">
              <a16:creationId xmlns:a16="http://schemas.microsoft.com/office/drawing/2014/main" id="{20DD41DA-52DE-1394-F129-36EA981847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8175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304</xdr:row>
      <xdr:rowOff>0</xdr:rowOff>
    </xdr:from>
    <xdr:to>
      <xdr:col>4</xdr:col>
      <xdr:colOff>190500</xdr:colOff>
      <xdr:row>304</xdr:row>
      <xdr:rowOff>190500</xdr:rowOff>
    </xdr:to>
    <xdr:pic>
      <xdr:nvPicPr>
        <xdr:cNvPr id="268" name="Picture 267">
          <a:extLst>
            <a:ext uri="{FF2B5EF4-FFF2-40B4-BE49-F238E27FC236}">
              <a16:creationId xmlns:a16="http://schemas.microsoft.com/office/drawing/2014/main" id="{B90F38A6-9BBB-6682-8A7E-7653631009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982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305</xdr:row>
      <xdr:rowOff>0</xdr:rowOff>
    </xdr:from>
    <xdr:to>
      <xdr:col>4</xdr:col>
      <xdr:colOff>190500</xdr:colOff>
      <xdr:row>305</xdr:row>
      <xdr:rowOff>190500</xdr:rowOff>
    </xdr:to>
    <xdr:pic>
      <xdr:nvPicPr>
        <xdr:cNvPr id="269" name="Picture 268">
          <a:extLst>
            <a:ext uri="{FF2B5EF4-FFF2-40B4-BE49-F238E27FC236}">
              <a16:creationId xmlns:a16="http://schemas.microsoft.com/office/drawing/2014/main" id="{E389D530-3D31-4AB6-4F12-565B571EA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0736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306</xdr:row>
      <xdr:rowOff>0</xdr:rowOff>
    </xdr:from>
    <xdr:to>
      <xdr:col>4</xdr:col>
      <xdr:colOff>190500</xdr:colOff>
      <xdr:row>306</xdr:row>
      <xdr:rowOff>190500</xdr:rowOff>
    </xdr:to>
    <xdr:pic>
      <xdr:nvPicPr>
        <xdr:cNvPr id="270" name="Picture 269">
          <a:extLst>
            <a:ext uri="{FF2B5EF4-FFF2-40B4-BE49-F238E27FC236}">
              <a16:creationId xmlns:a16="http://schemas.microsoft.com/office/drawing/2014/main" id="{E60039FA-6722-7E3F-08E8-30C62A3D2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1284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308</xdr:row>
      <xdr:rowOff>0</xdr:rowOff>
    </xdr:from>
    <xdr:to>
      <xdr:col>4</xdr:col>
      <xdr:colOff>190500</xdr:colOff>
      <xdr:row>308</xdr:row>
      <xdr:rowOff>190500</xdr:rowOff>
    </xdr:to>
    <xdr:pic>
      <xdr:nvPicPr>
        <xdr:cNvPr id="271" name="Picture 270">
          <a:extLst>
            <a:ext uri="{FF2B5EF4-FFF2-40B4-BE49-F238E27FC236}">
              <a16:creationId xmlns:a16="http://schemas.microsoft.com/office/drawing/2014/main" id="{035D51EF-4821-50D7-D7EF-BAA5340F7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274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311</xdr:row>
      <xdr:rowOff>0</xdr:rowOff>
    </xdr:from>
    <xdr:to>
      <xdr:col>4</xdr:col>
      <xdr:colOff>190500</xdr:colOff>
      <xdr:row>311</xdr:row>
      <xdr:rowOff>190500</xdr:rowOff>
    </xdr:to>
    <xdr:pic>
      <xdr:nvPicPr>
        <xdr:cNvPr id="272" name="Picture 271">
          <a:extLst>
            <a:ext uri="{FF2B5EF4-FFF2-40B4-BE49-F238E27FC236}">
              <a16:creationId xmlns:a16="http://schemas.microsoft.com/office/drawing/2014/main" id="{787AD5BF-5F02-3CB9-D8D4-985CF1FF3B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4759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312</xdr:row>
      <xdr:rowOff>0</xdr:rowOff>
    </xdr:from>
    <xdr:to>
      <xdr:col>4</xdr:col>
      <xdr:colOff>190500</xdr:colOff>
      <xdr:row>312</xdr:row>
      <xdr:rowOff>190500</xdr:rowOff>
    </xdr:to>
    <xdr:pic>
      <xdr:nvPicPr>
        <xdr:cNvPr id="273" name="Picture 272">
          <a:extLst>
            <a:ext uri="{FF2B5EF4-FFF2-40B4-BE49-F238E27FC236}">
              <a16:creationId xmlns:a16="http://schemas.microsoft.com/office/drawing/2014/main" id="{F27FADF1-9D5C-7CB4-0FF9-809247210B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567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313</xdr:row>
      <xdr:rowOff>0</xdr:rowOff>
    </xdr:from>
    <xdr:to>
      <xdr:col>4</xdr:col>
      <xdr:colOff>190500</xdr:colOff>
      <xdr:row>313</xdr:row>
      <xdr:rowOff>190500</xdr:rowOff>
    </xdr:to>
    <xdr:pic>
      <xdr:nvPicPr>
        <xdr:cNvPr id="274" name="Picture 273">
          <a:extLst>
            <a:ext uri="{FF2B5EF4-FFF2-40B4-BE49-F238E27FC236}">
              <a16:creationId xmlns:a16="http://schemas.microsoft.com/office/drawing/2014/main" id="{1BD72D6C-A43A-26FF-FC33-F8263380F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622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314</xdr:row>
      <xdr:rowOff>0</xdr:rowOff>
    </xdr:from>
    <xdr:to>
      <xdr:col>4</xdr:col>
      <xdr:colOff>190500</xdr:colOff>
      <xdr:row>314</xdr:row>
      <xdr:rowOff>190500</xdr:rowOff>
    </xdr:to>
    <xdr:pic>
      <xdr:nvPicPr>
        <xdr:cNvPr id="275" name="Picture 274">
          <a:extLst>
            <a:ext uri="{FF2B5EF4-FFF2-40B4-BE49-F238E27FC236}">
              <a16:creationId xmlns:a16="http://schemas.microsoft.com/office/drawing/2014/main" id="{239C9568-DF67-612C-CFEE-C3836CE1EE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6771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316</xdr:row>
      <xdr:rowOff>0</xdr:rowOff>
    </xdr:from>
    <xdr:to>
      <xdr:col>4</xdr:col>
      <xdr:colOff>190500</xdr:colOff>
      <xdr:row>316</xdr:row>
      <xdr:rowOff>190500</xdr:rowOff>
    </xdr:to>
    <xdr:pic>
      <xdr:nvPicPr>
        <xdr:cNvPr id="276" name="Picture 275">
          <a:extLst>
            <a:ext uri="{FF2B5EF4-FFF2-40B4-BE49-F238E27FC236}">
              <a16:creationId xmlns:a16="http://schemas.microsoft.com/office/drawing/2014/main" id="{4D84FE45-74BB-578B-C6B7-BC8DDDEF0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860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317</xdr:row>
      <xdr:rowOff>0</xdr:rowOff>
    </xdr:from>
    <xdr:to>
      <xdr:col>4</xdr:col>
      <xdr:colOff>190500</xdr:colOff>
      <xdr:row>317</xdr:row>
      <xdr:rowOff>190500</xdr:rowOff>
    </xdr:to>
    <xdr:pic>
      <xdr:nvPicPr>
        <xdr:cNvPr id="277" name="Picture 276">
          <a:extLst>
            <a:ext uri="{FF2B5EF4-FFF2-40B4-BE49-F238E27FC236}">
              <a16:creationId xmlns:a16="http://schemas.microsoft.com/office/drawing/2014/main" id="{21711FFA-2037-B93F-A907-97D8C91902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951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318</xdr:row>
      <xdr:rowOff>0</xdr:rowOff>
    </xdr:from>
    <xdr:to>
      <xdr:col>4</xdr:col>
      <xdr:colOff>190500</xdr:colOff>
      <xdr:row>318</xdr:row>
      <xdr:rowOff>190500</xdr:rowOff>
    </xdr:to>
    <xdr:pic>
      <xdr:nvPicPr>
        <xdr:cNvPr id="278" name="Picture 277">
          <a:extLst>
            <a:ext uri="{FF2B5EF4-FFF2-40B4-BE49-F238E27FC236}">
              <a16:creationId xmlns:a16="http://schemas.microsoft.com/office/drawing/2014/main" id="{328D1491-7B49-F06C-A13C-057934F9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042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319</xdr:row>
      <xdr:rowOff>0</xdr:rowOff>
    </xdr:from>
    <xdr:to>
      <xdr:col>4</xdr:col>
      <xdr:colOff>190500</xdr:colOff>
      <xdr:row>319</xdr:row>
      <xdr:rowOff>190500</xdr:rowOff>
    </xdr:to>
    <xdr:pic>
      <xdr:nvPicPr>
        <xdr:cNvPr id="279" name="Picture 278">
          <a:extLst>
            <a:ext uri="{FF2B5EF4-FFF2-40B4-BE49-F238E27FC236}">
              <a16:creationId xmlns:a16="http://schemas.microsoft.com/office/drawing/2014/main" id="{AF372AED-19AD-3CB9-EF15-A018AD47D8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170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320</xdr:row>
      <xdr:rowOff>0</xdr:rowOff>
    </xdr:from>
    <xdr:to>
      <xdr:col>4</xdr:col>
      <xdr:colOff>190500</xdr:colOff>
      <xdr:row>320</xdr:row>
      <xdr:rowOff>190500</xdr:rowOff>
    </xdr:to>
    <xdr:pic>
      <xdr:nvPicPr>
        <xdr:cNvPr id="280" name="Picture 279">
          <a:extLst>
            <a:ext uri="{FF2B5EF4-FFF2-40B4-BE49-F238E27FC236}">
              <a16:creationId xmlns:a16="http://schemas.microsoft.com/office/drawing/2014/main" id="{328D33CE-149E-8A87-7889-AC1136D938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2257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321</xdr:row>
      <xdr:rowOff>0</xdr:rowOff>
    </xdr:from>
    <xdr:to>
      <xdr:col>4</xdr:col>
      <xdr:colOff>190500</xdr:colOff>
      <xdr:row>321</xdr:row>
      <xdr:rowOff>190500</xdr:rowOff>
    </xdr:to>
    <xdr:pic>
      <xdr:nvPicPr>
        <xdr:cNvPr id="281" name="Picture 280">
          <a:extLst>
            <a:ext uri="{FF2B5EF4-FFF2-40B4-BE49-F238E27FC236}">
              <a16:creationId xmlns:a16="http://schemas.microsoft.com/office/drawing/2014/main" id="{F6CF20DE-2323-7B99-5933-36C497D45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2806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322</xdr:row>
      <xdr:rowOff>0</xdr:rowOff>
    </xdr:from>
    <xdr:to>
      <xdr:col>4</xdr:col>
      <xdr:colOff>190500</xdr:colOff>
      <xdr:row>322</xdr:row>
      <xdr:rowOff>190500</xdr:rowOff>
    </xdr:to>
    <xdr:pic>
      <xdr:nvPicPr>
        <xdr:cNvPr id="282" name="Picture 281">
          <a:extLst>
            <a:ext uri="{FF2B5EF4-FFF2-40B4-BE49-F238E27FC236}">
              <a16:creationId xmlns:a16="http://schemas.microsoft.com/office/drawing/2014/main" id="{384ADEF4-C85C-3C08-8650-DD8F51C0A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335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323</xdr:row>
      <xdr:rowOff>0</xdr:rowOff>
    </xdr:from>
    <xdr:to>
      <xdr:col>4</xdr:col>
      <xdr:colOff>190500</xdr:colOff>
      <xdr:row>323</xdr:row>
      <xdr:rowOff>190500</xdr:rowOff>
    </xdr:to>
    <xdr:pic>
      <xdr:nvPicPr>
        <xdr:cNvPr id="283" name="Picture 282">
          <a:extLst>
            <a:ext uri="{FF2B5EF4-FFF2-40B4-BE49-F238E27FC236}">
              <a16:creationId xmlns:a16="http://schemas.microsoft.com/office/drawing/2014/main" id="{E633DE8E-441A-D5E7-0A4B-C077DAAC0E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4086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324</xdr:row>
      <xdr:rowOff>0</xdr:rowOff>
    </xdr:from>
    <xdr:to>
      <xdr:col>4</xdr:col>
      <xdr:colOff>190500</xdr:colOff>
      <xdr:row>324</xdr:row>
      <xdr:rowOff>190500</xdr:rowOff>
    </xdr:to>
    <xdr:pic>
      <xdr:nvPicPr>
        <xdr:cNvPr id="284" name="Picture 283">
          <a:extLst>
            <a:ext uri="{FF2B5EF4-FFF2-40B4-BE49-F238E27FC236}">
              <a16:creationId xmlns:a16="http://schemas.microsoft.com/office/drawing/2014/main" id="{80140D9F-06FE-8B2C-86D8-14150FAA6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481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325</xdr:row>
      <xdr:rowOff>0</xdr:rowOff>
    </xdr:from>
    <xdr:to>
      <xdr:col>4</xdr:col>
      <xdr:colOff>190500</xdr:colOff>
      <xdr:row>325</xdr:row>
      <xdr:rowOff>190500</xdr:rowOff>
    </xdr:to>
    <xdr:pic>
      <xdr:nvPicPr>
        <xdr:cNvPr id="285" name="Picture 284">
          <a:extLst>
            <a:ext uri="{FF2B5EF4-FFF2-40B4-BE49-F238E27FC236}">
              <a16:creationId xmlns:a16="http://schemas.microsoft.com/office/drawing/2014/main" id="{A1AAF088-08A3-2D13-D606-87EFFF311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5549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326</xdr:row>
      <xdr:rowOff>0</xdr:rowOff>
    </xdr:from>
    <xdr:to>
      <xdr:col>4</xdr:col>
      <xdr:colOff>190500</xdr:colOff>
      <xdr:row>326</xdr:row>
      <xdr:rowOff>190500</xdr:rowOff>
    </xdr:to>
    <xdr:pic>
      <xdr:nvPicPr>
        <xdr:cNvPr id="286" name="Picture 285">
          <a:extLst>
            <a:ext uri="{FF2B5EF4-FFF2-40B4-BE49-F238E27FC236}">
              <a16:creationId xmlns:a16="http://schemas.microsoft.com/office/drawing/2014/main" id="{ADD83E54-ACC6-6636-0040-002FFC9514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6280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327</xdr:row>
      <xdr:rowOff>0</xdr:rowOff>
    </xdr:from>
    <xdr:to>
      <xdr:col>4</xdr:col>
      <xdr:colOff>190500</xdr:colOff>
      <xdr:row>327</xdr:row>
      <xdr:rowOff>190500</xdr:rowOff>
    </xdr:to>
    <xdr:pic>
      <xdr:nvPicPr>
        <xdr:cNvPr id="287" name="Picture 286">
          <a:extLst>
            <a:ext uri="{FF2B5EF4-FFF2-40B4-BE49-F238E27FC236}">
              <a16:creationId xmlns:a16="http://schemas.microsoft.com/office/drawing/2014/main" id="{1E959653-C13F-D94F-72D2-09266888F4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701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328</xdr:row>
      <xdr:rowOff>0</xdr:rowOff>
    </xdr:from>
    <xdr:to>
      <xdr:col>4</xdr:col>
      <xdr:colOff>190500</xdr:colOff>
      <xdr:row>328</xdr:row>
      <xdr:rowOff>190500</xdr:rowOff>
    </xdr:to>
    <xdr:pic>
      <xdr:nvPicPr>
        <xdr:cNvPr id="288" name="Picture 287">
          <a:extLst>
            <a:ext uri="{FF2B5EF4-FFF2-40B4-BE49-F238E27FC236}">
              <a16:creationId xmlns:a16="http://schemas.microsoft.com/office/drawing/2014/main" id="{1B47C7D3-3362-920F-30F7-6F7C7D209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774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329</xdr:row>
      <xdr:rowOff>0</xdr:rowOff>
    </xdr:from>
    <xdr:to>
      <xdr:col>4</xdr:col>
      <xdr:colOff>190500</xdr:colOff>
      <xdr:row>329</xdr:row>
      <xdr:rowOff>190500</xdr:rowOff>
    </xdr:to>
    <xdr:pic>
      <xdr:nvPicPr>
        <xdr:cNvPr id="289" name="Picture 288">
          <a:extLst>
            <a:ext uri="{FF2B5EF4-FFF2-40B4-BE49-F238E27FC236}">
              <a16:creationId xmlns:a16="http://schemas.microsoft.com/office/drawing/2014/main" id="{81FD2D04-0C72-857E-A89E-A16FC3119E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847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330</xdr:row>
      <xdr:rowOff>0</xdr:rowOff>
    </xdr:from>
    <xdr:to>
      <xdr:col>4</xdr:col>
      <xdr:colOff>190500</xdr:colOff>
      <xdr:row>330</xdr:row>
      <xdr:rowOff>190500</xdr:rowOff>
    </xdr:to>
    <xdr:pic>
      <xdr:nvPicPr>
        <xdr:cNvPr id="290" name="Picture 289">
          <a:extLst>
            <a:ext uri="{FF2B5EF4-FFF2-40B4-BE49-F238E27FC236}">
              <a16:creationId xmlns:a16="http://schemas.microsoft.com/office/drawing/2014/main" id="{0DC1945F-F73A-61A1-3719-2E36A6911A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957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331</xdr:row>
      <xdr:rowOff>0</xdr:rowOff>
    </xdr:from>
    <xdr:to>
      <xdr:col>4</xdr:col>
      <xdr:colOff>190500</xdr:colOff>
      <xdr:row>331</xdr:row>
      <xdr:rowOff>190500</xdr:rowOff>
    </xdr:to>
    <xdr:pic>
      <xdr:nvPicPr>
        <xdr:cNvPr id="291" name="Picture 290">
          <a:extLst>
            <a:ext uri="{FF2B5EF4-FFF2-40B4-BE49-F238E27FC236}">
              <a16:creationId xmlns:a16="http://schemas.microsoft.com/office/drawing/2014/main" id="{CD764106-C75F-80E5-8FA4-097885F8B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0304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332</xdr:row>
      <xdr:rowOff>0</xdr:rowOff>
    </xdr:from>
    <xdr:to>
      <xdr:col>4</xdr:col>
      <xdr:colOff>190500</xdr:colOff>
      <xdr:row>332</xdr:row>
      <xdr:rowOff>190500</xdr:rowOff>
    </xdr:to>
    <xdr:pic>
      <xdr:nvPicPr>
        <xdr:cNvPr id="292" name="Picture 291">
          <a:extLst>
            <a:ext uri="{FF2B5EF4-FFF2-40B4-BE49-F238E27FC236}">
              <a16:creationId xmlns:a16="http://schemas.microsoft.com/office/drawing/2014/main" id="{EAD52DF6-2D53-DF49-5F03-323203547D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1035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333</xdr:row>
      <xdr:rowOff>0</xdr:rowOff>
    </xdr:from>
    <xdr:to>
      <xdr:col>4</xdr:col>
      <xdr:colOff>190500</xdr:colOff>
      <xdr:row>333</xdr:row>
      <xdr:rowOff>190500</xdr:rowOff>
    </xdr:to>
    <xdr:pic>
      <xdr:nvPicPr>
        <xdr:cNvPr id="293" name="Picture 292">
          <a:extLst>
            <a:ext uri="{FF2B5EF4-FFF2-40B4-BE49-F238E27FC236}">
              <a16:creationId xmlns:a16="http://schemas.microsoft.com/office/drawing/2014/main" id="{DF1B0EA3-E10C-F40E-1A48-78B4D7FD9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176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334</xdr:row>
      <xdr:rowOff>0</xdr:rowOff>
    </xdr:from>
    <xdr:to>
      <xdr:col>4</xdr:col>
      <xdr:colOff>190500</xdr:colOff>
      <xdr:row>334</xdr:row>
      <xdr:rowOff>190500</xdr:rowOff>
    </xdr:to>
    <xdr:pic>
      <xdr:nvPicPr>
        <xdr:cNvPr id="294" name="Picture 293">
          <a:extLst>
            <a:ext uri="{FF2B5EF4-FFF2-40B4-BE49-F238E27FC236}">
              <a16:creationId xmlns:a16="http://schemas.microsoft.com/office/drawing/2014/main" id="{845C7C36-4232-B7F9-0230-10C5A0035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231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335</xdr:row>
      <xdr:rowOff>0</xdr:rowOff>
    </xdr:from>
    <xdr:to>
      <xdr:col>4</xdr:col>
      <xdr:colOff>190500</xdr:colOff>
      <xdr:row>335</xdr:row>
      <xdr:rowOff>190500</xdr:rowOff>
    </xdr:to>
    <xdr:pic>
      <xdr:nvPicPr>
        <xdr:cNvPr id="295" name="Picture 294">
          <a:extLst>
            <a:ext uri="{FF2B5EF4-FFF2-40B4-BE49-F238E27FC236}">
              <a16:creationId xmlns:a16="http://schemas.microsoft.com/office/drawing/2014/main" id="{C2C11A02-8AB4-659F-6B4D-ED68B0FB7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286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336</xdr:row>
      <xdr:rowOff>0</xdr:rowOff>
    </xdr:from>
    <xdr:to>
      <xdr:col>4</xdr:col>
      <xdr:colOff>190500</xdr:colOff>
      <xdr:row>336</xdr:row>
      <xdr:rowOff>190500</xdr:rowOff>
    </xdr:to>
    <xdr:pic>
      <xdr:nvPicPr>
        <xdr:cNvPr id="296" name="Picture 295">
          <a:extLst>
            <a:ext uri="{FF2B5EF4-FFF2-40B4-BE49-F238E27FC236}">
              <a16:creationId xmlns:a16="http://schemas.microsoft.com/office/drawing/2014/main" id="{5FDD35D6-1472-0AB3-73D5-B91D496D8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341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337</xdr:row>
      <xdr:rowOff>0</xdr:rowOff>
    </xdr:from>
    <xdr:to>
      <xdr:col>4</xdr:col>
      <xdr:colOff>190500</xdr:colOff>
      <xdr:row>337</xdr:row>
      <xdr:rowOff>190500</xdr:rowOff>
    </xdr:to>
    <xdr:pic>
      <xdr:nvPicPr>
        <xdr:cNvPr id="297" name="Picture 296">
          <a:extLst>
            <a:ext uri="{FF2B5EF4-FFF2-40B4-BE49-F238E27FC236}">
              <a16:creationId xmlns:a16="http://schemas.microsoft.com/office/drawing/2014/main" id="{E5BB377F-6DCE-1080-C137-9B7B1168C6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3961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338</xdr:row>
      <xdr:rowOff>0</xdr:rowOff>
    </xdr:from>
    <xdr:to>
      <xdr:col>4</xdr:col>
      <xdr:colOff>190500</xdr:colOff>
      <xdr:row>338</xdr:row>
      <xdr:rowOff>190500</xdr:rowOff>
    </xdr:to>
    <xdr:pic>
      <xdr:nvPicPr>
        <xdr:cNvPr id="298" name="Picture 297">
          <a:extLst>
            <a:ext uri="{FF2B5EF4-FFF2-40B4-BE49-F238E27FC236}">
              <a16:creationId xmlns:a16="http://schemas.microsoft.com/office/drawing/2014/main" id="{BF8D5E50-25C1-67EB-92F1-53796EDA0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5059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339</xdr:row>
      <xdr:rowOff>0</xdr:rowOff>
    </xdr:from>
    <xdr:to>
      <xdr:col>4</xdr:col>
      <xdr:colOff>190500</xdr:colOff>
      <xdr:row>339</xdr:row>
      <xdr:rowOff>190500</xdr:rowOff>
    </xdr:to>
    <xdr:pic>
      <xdr:nvPicPr>
        <xdr:cNvPr id="299" name="Picture 298">
          <a:extLst>
            <a:ext uri="{FF2B5EF4-FFF2-40B4-BE49-F238E27FC236}">
              <a16:creationId xmlns:a16="http://schemas.microsoft.com/office/drawing/2014/main" id="{DC99391F-F840-CB6D-0D9B-BBC1EC2981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615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340</xdr:row>
      <xdr:rowOff>0</xdr:rowOff>
    </xdr:from>
    <xdr:to>
      <xdr:col>4</xdr:col>
      <xdr:colOff>190500</xdr:colOff>
      <xdr:row>340</xdr:row>
      <xdr:rowOff>190500</xdr:rowOff>
    </xdr:to>
    <xdr:pic>
      <xdr:nvPicPr>
        <xdr:cNvPr id="300" name="Picture 299">
          <a:extLst>
            <a:ext uri="{FF2B5EF4-FFF2-40B4-BE49-F238E27FC236}">
              <a16:creationId xmlns:a16="http://schemas.microsoft.com/office/drawing/2014/main" id="{E9BA1910-54B5-C5BC-B4A6-EDDFFB620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725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341</xdr:row>
      <xdr:rowOff>0</xdr:rowOff>
    </xdr:from>
    <xdr:to>
      <xdr:col>4</xdr:col>
      <xdr:colOff>190500</xdr:colOff>
      <xdr:row>341</xdr:row>
      <xdr:rowOff>190500</xdr:rowOff>
    </xdr:to>
    <xdr:pic>
      <xdr:nvPicPr>
        <xdr:cNvPr id="301" name="Picture 300">
          <a:extLst>
            <a:ext uri="{FF2B5EF4-FFF2-40B4-BE49-F238E27FC236}">
              <a16:creationId xmlns:a16="http://schemas.microsoft.com/office/drawing/2014/main" id="{57E90280-E5B6-A776-2BC4-62B00F39B6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4835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346</xdr:row>
      <xdr:rowOff>0</xdr:rowOff>
    </xdr:from>
    <xdr:to>
      <xdr:col>4</xdr:col>
      <xdr:colOff>190500</xdr:colOff>
      <xdr:row>346</xdr:row>
      <xdr:rowOff>190500</xdr:rowOff>
    </xdr:to>
    <xdr:pic>
      <xdr:nvPicPr>
        <xdr:cNvPr id="302" name="Picture 301">
          <a:extLst>
            <a:ext uri="{FF2B5EF4-FFF2-40B4-BE49-F238E27FC236}">
              <a16:creationId xmlns:a16="http://schemas.microsoft.com/office/drawing/2014/main" id="{E3C6395C-11E7-6CBC-8722-805A3695D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274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347</xdr:row>
      <xdr:rowOff>0</xdr:rowOff>
    </xdr:from>
    <xdr:to>
      <xdr:col>4</xdr:col>
      <xdr:colOff>190500</xdr:colOff>
      <xdr:row>347</xdr:row>
      <xdr:rowOff>190500</xdr:rowOff>
    </xdr:to>
    <xdr:pic>
      <xdr:nvPicPr>
        <xdr:cNvPr id="303" name="Picture 302">
          <a:extLst>
            <a:ext uri="{FF2B5EF4-FFF2-40B4-BE49-F238E27FC236}">
              <a16:creationId xmlns:a16="http://schemas.microsoft.com/office/drawing/2014/main" id="{D5D31CA9-B9A1-2E4B-78BC-E4247ABA62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3654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348</xdr:row>
      <xdr:rowOff>0</xdr:rowOff>
    </xdr:from>
    <xdr:to>
      <xdr:col>4</xdr:col>
      <xdr:colOff>190500</xdr:colOff>
      <xdr:row>348</xdr:row>
      <xdr:rowOff>190500</xdr:rowOff>
    </xdr:to>
    <xdr:pic>
      <xdr:nvPicPr>
        <xdr:cNvPr id="304" name="Picture 303">
          <a:extLst>
            <a:ext uri="{FF2B5EF4-FFF2-40B4-BE49-F238E27FC236}">
              <a16:creationId xmlns:a16="http://schemas.microsoft.com/office/drawing/2014/main" id="{5902C6FE-3D90-65F8-E424-152370843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438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350</xdr:row>
      <xdr:rowOff>0</xdr:rowOff>
    </xdr:from>
    <xdr:to>
      <xdr:col>4</xdr:col>
      <xdr:colOff>190500</xdr:colOff>
      <xdr:row>350</xdr:row>
      <xdr:rowOff>190500</xdr:rowOff>
    </xdr:to>
    <xdr:pic>
      <xdr:nvPicPr>
        <xdr:cNvPr id="305" name="Picture 304">
          <a:extLst>
            <a:ext uri="{FF2B5EF4-FFF2-40B4-BE49-F238E27FC236}">
              <a16:creationId xmlns:a16="http://schemas.microsoft.com/office/drawing/2014/main" id="{9D296221-733A-2605-56F7-EF86820272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603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351</xdr:row>
      <xdr:rowOff>0</xdr:rowOff>
    </xdr:from>
    <xdr:to>
      <xdr:col>4</xdr:col>
      <xdr:colOff>190500</xdr:colOff>
      <xdr:row>351</xdr:row>
      <xdr:rowOff>190500</xdr:rowOff>
    </xdr:to>
    <xdr:pic>
      <xdr:nvPicPr>
        <xdr:cNvPr id="306" name="Picture 305">
          <a:extLst>
            <a:ext uri="{FF2B5EF4-FFF2-40B4-BE49-F238E27FC236}">
              <a16:creationId xmlns:a16="http://schemas.microsoft.com/office/drawing/2014/main" id="{970D6B54-FE5E-A2F0-DB9C-5562C79E2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676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352</xdr:row>
      <xdr:rowOff>0</xdr:rowOff>
    </xdr:from>
    <xdr:to>
      <xdr:col>4</xdr:col>
      <xdr:colOff>190500</xdr:colOff>
      <xdr:row>352</xdr:row>
      <xdr:rowOff>190500</xdr:rowOff>
    </xdr:to>
    <xdr:pic>
      <xdr:nvPicPr>
        <xdr:cNvPr id="307" name="Picture 306">
          <a:extLst>
            <a:ext uri="{FF2B5EF4-FFF2-40B4-BE49-F238E27FC236}">
              <a16:creationId xmlns:a16="http://schemas.microsoft.com/office/drawing/2014/main" id="{5950A6C8-5C93-5303-1075-6EE7987FF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749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353</xdr:row>
      <xdr:rowOff>0</xdr:rowOff>
    </xdr:from>
    <xdr:to>
      <xdr:col>4</xdr:col>
      <xdr:colOff>190500</xdr:colOff>
      <xdr:row>353</xdr:row>
      <xdr:rowOff>190500</xdr:rowOff>
    </xdr:to>
    <xdr:pic>
      <xdr:nvPicPr>
        <xdr:cNvPr id="308" name="Picture 307">
          <a:extLst>
            <a:ext uri="{FF2B5EF4-FFF2-40B4-BE49-F238E27FC236}">
              <a16:creationId xmlns:a16="http://schemas.microsoft.com/office/drawing/2014/main" id="{F286E082-C60C-4563-0C55-47055AC341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822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354</xdr:row>
      <xdr:rowOff>0</xdr:rowOff>
    </xdr:from>
    <xdr:to>
      <xdr:col>4</xdr:col>
      <xdr:colOff>190500</xdr:colOff>
      <xdr:row>354</xdr:row>
      <xdr:rowOff>190500</xdr:rowOff>
    </xdr:to>
    <xdr:pic>
      <xdr:nvPicPr>
        <xdr:cNvPr id="309" name="Picture 308">
          <a:extLst>
            <a:ext uri="{FF2B5EF4-FFF2-40B4-BE49-F238E27FC236}">
              <a16:creationId xmlns:a16="http://schemas.microsoft.com/office/drawing/2014/main" id="{7457FBA9-836D-AE8D-78EE-DFE96F5F5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895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356</xdr:row>
      <xdr:rowOff>0</xdr:rowOff>
    </xdr:from>
    <xdr:to>
      <xdr:col>4</xdr:col>
      <xdr:colOff>190500</xdr:colOff>
      <xdr:row>356</xdr:row>
      <xdr:rowOff>190500</xdr:rowOff>
    </xdr:to>
    <xdr:pic>
      <xdr:nvPicPr>
        <xdr:cNvPr id="310" name="Picture 309">
          <a:extLst>
            <a:ext uri="{FF2B5EF4-FFF2-40B4-BE49-F238E27FC236}">
              <a16:creationId xmlns:a16="http://schemas.microsoft.com/office/drawing/2014/main" id="{ABFD1F06-6F0F-2A31-9C50-B2965DB1C6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005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357</xdr:row>
      <xdr:rowOff>0</xdr:rowOff>
    </xdr:from>
    <xdr:to>
      <xdr:col>4</xdr:col>
      <xdr:colOff>190500</xdr:colOff>
      <xdr:row>357</xdr:row>
      <xdr:rowOff>190500</xdr:rowOff>
    </xdr:to>
    <xdr:pic>
      <xdr:nvPicPr>
        <xdr:cNvPr id="311" name="Picture 310">
          <a:extLst>
            <a:ext uri="{FF2B5EF4-FFF2-40B4-BE49-F238E27FC236}">
              <a16:creationId xmlns:a16="http://schemas.microsoft.com/office/drawing/2014/main" id="{F7586870-B5AA-9FB3-3163-D2376420D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060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358</xdr:row>
      <xdr:rowOff>0</xdr:rowOff>
    </xdr:from>
    <xdr:to>
      <xdr:col>4</xdr:col>
      <xdr:colOff>190500</xdr:colOff>
      <xdr:row>358</xdr:row>
      <xdr:rowOff>190500</xdr:rowOff>
    </xdr:to>
    <xdr:pic>
      <xdr:nvPicPr>
        <xdr:cNvPr id="312" name="Picture 311">
          <a:extLst>
            <a:ext uri="{FF2B5EF4-FFF2-40B4-BE49-F238E27FC236}">
              <a16:creationId xmlns:a16="http://schemas.microsoft.com/office/drawing/2014/main" id="{08DD5982-B40A-493D-109A-9EBA1F9E0F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133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359</xdr:row>
      <xdr:rowOff>0</xdr:rowOff>
    </xdr:from>
    <xdr:to>
      <xdr:col>4</xdr:col>
      <xdr:colOff>190500</xdr:colOff>
      <xdr:row>359</xdr:row>
      <xdr:rowOff>190500</xdr:rowOff>
    </xdr:to>
    <xdr:pic>
      <xdr:nvPicPr>
        <xdr:cNvPr id="313" name="Picture 312">
          <a:extLst>
            <a:ext uri="{FF2B5EF4-FFF2-40B4-BE49-F238E27FC236}">
              <a16:creationId xmlns:a16="http://schemas.microsoft.com/office/drawing/2014/main" id="{92259C5B-B704-0ABE-E572-96368AAF2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188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360</xdr:row>
      <xdr:rowOff>0</xdr:rowOff>
    </xdr:from>
    <xdr:to>
      <xdr:col>4</xdr:col>
      <xdr:colOff>190500</xdr:colOff>
      <xdr:row>360</xdr:row>
      <xdr:rowOff>190500</xdr:rowOff>
    </xdr:to>
    <xdr:pic>
      <xdr:nvPicPr>
        <xdr:cNvPr id="314" name="Picture 313">
          <a:extLst>
            <a:ext uri="{FF2B5EF4-FFF2-40B4-BE49-F238E27FC236}">
              <a16:creationId xmlns:a16="http://schemas.microsoft.com/office/drawing/2014/main" id="{EC630184-70F4-317C-4F60-29551D64F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243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364</xdr:row>
      <xdr:rowOff>0</xdr:rowOff>
    </xdr:from>
    <xdr:to>
      <xdr:col>4</xdr:col>
      <xdr:colOff>190500</xdr:colOff>
      <xdr:row>364</xdr:row>
      <xdr:rowOff>190500</xdr:rowOff>
    </xdr:to>
    <xdr:pic>
      <xdr:nvPicPr>
        <xdr:cNvPr id="315" name="Picture 314">
          <a:extLst>
            <a:ext uri="{FF2B5EF4-FFF2-40B4-BE49-F238E27FC236}">
              <a16:creationId xmlns:a16="http://schemas.microsoft.com/office/drawing/2014/main" id="{41778722-EFA8-DA94-E144-C95B18E7B4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462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365</xdr:row>
      <xdr:rowOff>0</xdr:rowOff>
    </xdr:from>
    <xdr:to>
      <xdr:col>4</xdr:col>
      <xdr:colOff>190500</xdr:colOff>
      <xdr:row>365</xdr:row>
      <xdr:rowOff>190500</xdr:rowOff>
    </xdr:to>
    <xdr:pic>
      <xdr:nvPicPr>
        <xdr:cNvPr id="316" name="Picture 315">
          <a:extLst>
            <a:ext uri="{FF2B5EF4-FFF2-40B4-BE49-F238E27FC236}">
              <a16:creationId xmlns:a16="http://schemas.microsoft.com/office/drawing/2014/main" id="{571BFBD7-94E8-C39C-18EE-2E655410D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554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366</xdr:row>
      <xdr:rowOff>0</xdr:rowOff>
    </xdr:from>
    <xdr:to>
      <xdr:col>4</xdr:col>
      <xdr:colOff>190500</xdr:colOff>
      <xdr:row>366</xdr:row>
      <xdr:rowOff>190500</xdr:rowOff>
    </xdr:to>
    <xdr:pic>
      <xdr:nvPicPr>
        <xdr:cNvPr id="317" name="Picture 316">
          <a:extLst>
            <a:ext uri="{FF2B5EF4-FFF2-40B4-BE49-F238E27FC236}">
              <a16:creationId xmlns:a16="http://schemas.microsoft.com/office/drawing/2014/main" id="{27AE19D2-820A-002C-DA08-3937CB22B2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627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367</xdr:row>
      <xdr:rowOff>0</xdr:rowOff>
    </xdr:from>
    <xdr:to>
      <xdr:col>4</xdr:col>
      <xdr:colOff>190500</xdr:colOff>
      <xdr:row>367</xdr:row>
      <xdr:rowOff>190500</xdr:rowOff>
    </xdr:to>
    <xdr:pic>
      <xdr:nvPicPr>
        <xdr:cNvPr id="318" name="Picture 317">
          <a:extLst>
            <a:ext uri="{FF2B5EF4-FFF2-40B4-BE49-F238E27FC236}">
              <a16:creationId xmlns:a16="http://schemas.microsoft.com/office/drawing/2014/main" id="{7A83A625-181F-AA73-E1E8-2D662FCFE9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737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368</xdr:row>
      <xdr:rowOff>0</xdr:rowOff>
    </xdr:from>
    <xdr:to>
      <xdr:col>4</xdr:col>
      <xdr:colOff>190500</xdr:colOff>
      <xdr:row>368</xdr:row>
      <xdr:rowOff>190500</xdr:rowOff>
    </xdr:to>
    <xdr:pic>
      <xdr:nvPicPr>
        <xdr:cNvPr id="319" name="Picture 318">
          <a:extLst>
            <a:ext uri="{FF2B5EF4-FFF2-40B4-BE49-F238E27FC236}">
              <a16:creationId xmlns:a16="http://schemas.microsoft.com/office/drawing/2014/main" id="{672BA60D-47FE-CA8F-982F-D6DD8DA8C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846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369</xdr:row>
      <xdr:rowOff>0</xdr:rowOff>
    </xdr:from>
    <xdr:to>
      <xdr:col>4</xdr:col>
      <xdr:colOff>190500</xdr:colOff>
      <xdr:row>369</xdr:row>
      <xdr:rowOff>190500</xdr:rowOff>
    </xdr:to>
    <xdr:pic>
      <xdr:nvPicPr>
        <xdr:cNvPr id="320" name="Picture 319">
          <a:extLst>
            <a:ext uri="{FF2B5EF4-FFF2-40B4-BE49-F238E27FC236}">
              <a16:creationId xmlns:a16="http://schemas.microsoft.com/office/drawing/2014/main" id="{26AA6B06-97DE-ACE8-11D8-77E2BE385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956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370</xdr:row>
      <xdr:rowOff>0</xdr:rowOff>
    </xdr:from>
    <xdr:to>
      <xdr:col>4</xdr:col>
      <xdr:colOff>190500</xdr:colOff>
      <xdr:row>370</xdr:row>
      <xdr:rowOff>190500</xdr:rowOff>
    </xdr:to>
    <xdr:pic>
      <xdr:nvPicPr>
        <xdr:cNvPr id="321" name="Picture 320">
          <a:extLst>
            <a:ext uri="{FF2B5EF4-FFF2-40B4-BE49-F238E27FC236}">
              <a16:creationId xmlns:a16="http://schemas.microsoft.com/office/drawing/2014/main" id="{62930257-825E-54F2-89A2-EC517375D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0296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371</xdr:row>
      <xdr:rowOff>0</xdr:rowOff>
    </xdr:from>
    <xdr:to>
      <xdr:col>4</xdr:col>
      <xdr:colOff>190500</xdr:colOff>
      <xdr:row>371</xdr:row>
      <xdr:rowOff>190500</xdr:rowOff>
    </xdr:to>
    <xdr:pic>
      <xdr:nvPicPr>
        <xdr:cNvPr id="322" name="Picture 321">
          <a:extLst>
            <a:ext uri="{FF2B5EF4-FFF2-40B4-BE49-F238E27FC236}">
              <a16:creationId xmlns:a16="http://schemas.microsoft.com/office/drawing/2014/main" id="{FADD6A36-B90C-F762-BB67-AC079D6A2E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102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373</xdr:row>
      <xdr:rowOff>0</xdr:rowOff>
    </xdr:from>
    <xdr:to>
      <xdr:col>4</xdr:col>
      <xdr:colOff>190500</xdr:colOff>
      <xdr:row>373</xdr:row>
      <xdr:rowOff>190500</xdr:rowOff>
    </xdr:to>
    <xdr:pic>
      <xdr:nvPicPr>
        <xdr:cNvPr id="323" name="Picture 322">
          <a:extLst>
            <a:ext uri="{FF2B5EF4-FFF2-40B4-BE49-F238E27FC236}">
              <a16:creationId xmlns:a16="http://schemas.microsoft.com/office/drawing/2014/main" id="{78207944-CF38-4389-4F48-DE3B9981B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2491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374</xdr:row>
      <xdr:rowOff>0</xdr:rowOff>
    </xdr:from>
    <xdr:to>
      <xdr:col>4</xdr:col>
      <xdr:colOff>190500</xdr:colOff>
      <xdr:row>374</xdr:row>
      <xdr:rowOff>190500</xdr:rowOff>
    </xdr:to>
    <xdr:pic>
      <xdr:nvPicPr>
        <xdr:cNvPr id="324" name="Picture 323">
          <a:extLst>
            <a:ext uri="{FF2B5EF4-FFF2-40B4-BE49-F238E27FC236}">
              <a16:creationId xmlns:a16="http://schemas.microsoft.com/office/drawing/2014/main" id="{4F14006A-B355-B617-7A58-74DF22EB78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303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377</xdr:row>
      <xdr:rowOff>0</xdr:rowOff>
    </xdr:from>
    <xdr:to>
      <xdr:col>4</xdr:col>
      <xdr:colOff>190500</xdr:colOff>
      <xdr:row>377</xdr:row>
      <xdr:rowOff>190500</xdr:rowOff>
    </xdr:to>
    <xdr:pic>
      <xdr:nvPicPr>
        <xdr:cNvPr id="325" name="Picture 324">
          <a:extLst>
            <a:ext uri="{FF2B5EF4-FFF2-40B4-BE49-F238E27FC236}">
              <a16:creationId xmlns:a16="http://schemas.microsoft.com/office/drawing/2014/main" id="{C28C3EF1-8A27-668A-1E07-B9A4C44AC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4685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378</xdr:row>
      <xdr:rowOff>0</xdr:rowOff>
    </xdr:from>
    <xdr:to>
      <xdr:col>4</xdr:col>
      <xdr:colOff>190500</xdr:colOff>
      <xdr:row>378</xdr:row>
      <xdr:rowOff>190500</xdr:rowOff>
    </xdr:to>
    <xdr:pic>
      <xdr:nvPicPr>
        <xdr:cNvPr id="326" name="Picture 325">
          <a:extLst>
            <a:ext uri="{FF2B5EF4-FFF2-40B4-BE49-F238E27FC236}">
              <a16:creationId xmlns:a16="http://schemas.microsoft.com/office/drawing/2014/main" id="{57C567F0-3C7D-897A-0928-A88895CAA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523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379</xdr:row>
      <xdr:rowOff>0</xdr:rowOff>
    </xdr:from>
    <xdr:to>
      <xdr:col>4</xdr:col>
      <xdr:colOff>190500</xdr:colOff>
      <xdr:row>379</xdr:row>
      <xdr:rowOff>190500</xdr:rowOff>
    </xdr:to>
    <xdr:pic>
      <xdr:nvPicPr>
        <xdr:cNvPr id="327" name="Picture 326">
          <a:extLst>
            <a:ext uri="{FF2B5EF4-FFF2-40B4-BE49-F238E27FC236}">
              <a16:creationId xmlns:a16="http://schemas.microsoft.com/office/drawing/2014/main" id="{BC4BF276-8A40-845E-775E-E971C6690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596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380</xdr:row>
      <xdr:rowOff>0</xdr:rowOff>
    </xdr:from>
    <xdr:to>
      <xdr:col>4</xdr:col>
      <xdr:colOff>190500</xdr:colOff>
      <xdr:row>380</xdr:row>
      <xdr:rowOff>190500</xdr:rowOff>
    </xdr:to>
    <xdr:pic>
      <xdr:nvPicPr>
        <xdr:cNvPr id="328" name="Picture 327">
          <a:extLst>
            <a:ext uri="{FF2B5EF4-FFF2-40B4-BE49-F238E27FC236}">
              <a16:creationId xmlns:a16="http://schemas.microsoft.com/office/drawing/2014/main" id="{9092B707-941E-CDF1-7091-E98D10E43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669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381</xdr:row>
      <xdr:rowOff>0</xdr:rowOff>
    </xdr:from>
    <xdr:to>
      <xdr:col>4</xdr:col>
      <xdr:colOff>190500</xdr:colOff>
      <xdr:row>381</xdr:row>
      <xdr:rowOff>190500</xdr:rowOff>
    </xdr:to>
    <xdr:pic>
      <xdr:nvPicPr>
        <xdr:cNvPr id="329" name="Picture 328">
          <a:extLst>
            <a:ext uri="{FF2B5EF4-FFF2-40B4-BE49-F238E27FC236}">
              <a16:creationId xmlns:a16="http://schemas.microsoft.com/office/drawing/2014/main" id="{4E518B74-1E0F-EB91-CB9C-F5F35C905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742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382</xdr:row>
      <xdr:rowOff>0</xdr:rowOff>
    </xdr:from>
    <xdr:to>
      <xdr:col>4</xdr:col>
      <xdr:colOff>190500</xdr:colOff>
      <xdr:row>382</xdr:row>
      <xdr:rowOff>190500</xdr:rowOff>
    </xdr:to>
    <xdr:pic>
      <xdr:nvPicPr>
        <xdr:cNvPr id="330" name="Picture 329">
          <a:extLst>
            <a:ext uri="{FF2B5EF4-FFF2-40B4-BE49-F238E27FC236}">
              <a16:creationId xmlns:a16="http://schemas.microsoft.com/office/drawing/2014/main" id="{C483EAC5-CCD6-29FB-440E-1BA5901E7B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816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383</xdr:row>
      <xdr:rowOff>0</xdr:rowOff>
    </xdr:from>
    <xdr:to>
      <xdr:col>4</xdr:col>
      <xdr:colOff>190500</xdr:colOff>
      <xdr:row>383</xdr:row>
      <xdr:rowOff>190500</xdr:rowOff>
    </xdr:to>
    <xdr:pic>
      <xdr:nvPicPr>
        <xdr:cNvPr id="331" name="Picture 330">
          <a:extLst>
            <a:ext uri="{FF2B5EF4-FFF2-40B4-BE49-F238E27FC236}">
              <a16:creationId xmlns:a16="http://schemas.microsoft.com/office/drawing/2014/main" id="{2076CDA7-BCF9-2B47-FE92-10405367D4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889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384</xdr:row>
      <xdr:rowOff>0</xdr:rowOff>
    </xdr:from>
    <xdr:to>
      <xdr:col>4</xdr:col>
      <xdr:colOff>190500</xdr:colOff>
      <xdr:row>384</xdr:row>
      <xdr:rowOff>190500</xdr:rowOff>
    </xdr:to>
    <xdr:pic>
      <xdr:nvPicPr>
        <xdr:cNvPr id="332" name="Picture 331">
          <a:extLst>
            <a:ext uri="{FF2B5EF4-FFF2-40B4-BE49-F238E27FC236}">
              <a16:creationId xmlns:a16="http://schemas.microsoft.com/office/drawing/2014/main" id="{9B853537-17EF-F142-2840-A3CD9D8289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7962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385</xdr:row>
      <xdr:rowOff>0</xdr:rowOff>
    </xdr:from>
    <xdr:to>
      <xdr:col>4</xdr:col>
      <xdr:colOff>190500</xdr:colOff>
      <xdr:row>385</xdr:row>
      <xdr:rowOff>190500</xdr:rowOff>
    </xdr:to>
    <xdr:pic>
      <xdr:nvPicPr>
        <xdr:cNvPr id="333" name="Picture 332">
          <a:extLst>
            <a:ext uri="{FF2B5EF4-FFF2-40B4-BE49-F238E27FC236}">
              <a16:creationId xmlns:a16="http://schemas.microsoft.com/office/drawing/2014/main" id="{47AE4E54-BE4B-E482-30A2-40240648D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035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386</xdr:row>
      <xdr:rowOff>0</xdr:rowOff>
    </xdr:from>
    <xdr:to>
      <xdr:col>4</xdr:col>
      <xdr:colOff>190500</xdr:colOff>
      <xdr:row>386</xdr:row>
      <xdr:rowOff>190500</xdr:rowOff>
    </xdr:to>
    <xdr:pic>
      <xdr:nvPicPr>
        <xdr:cNvPr id="334" name="Picture 333">
          <a:extLst>
            <a:ext uri="{FF2B5EF4-FFF2-40B4-BE49-F238E27FC236}">
              <a16:creationId xmlns:a16="http://schemas.microsoft.com/office/drawing/2014/main" id="{11F20708-5388-06CA-7C60-CDCCBA9CD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108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387</xdr:row>
      <xdr:rowOff>0</xdr:rowOff>
    </xdr:from>
    <xdr:to>
      <xdr:col>4</xdr:col>
      <xdr:colOff>190500</xdr:colOff>
      <xdr:row>387</xdr:row>
      <xdr:rowOff>190500</xdr:rowOff>
    </xdr:to>
    <xdr:pic>
      <xdr:nvPicPr>
        <xdr:cNvPr id="335" name="Picture 334">
          <a:extLst>
            <a:ext uri="{FF2B5EF4-FFF2-40B4-BE49-F238E27FC236}">
              <a16:creationId xmlns:a16="http://schemas.microsoft.com/office/drawing/2014/main" id="{2E2E32CE-1834-3094-70F8-8035CA7145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181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388</xdr:row>
      <xdr:rowOff>0</xdr:rowOff>
    </xdr:from>
    <xdr:to>
      <xdr:col>4</xdr:col>
      <xdr:colOff>190500</xdr:colOff>
      <xdr:row>388</xdr:row>
      <xdr:rowOff>190500</xdr:rowOff>
    </xdr:to>
    <xdr:pic>
      <xdr:nvPicPr>
        <xdr:cNvPr id="336" name="Picture 335">
          <a:extLst>
            <a:ext uri="{FF2B5EF4-FFF2-40B4-BE49-F238E27FC236}">
              <a16:creationId xmlns:a16="http://schemas.microsoft.com/office/drawing/2014/main" id="{A550843D-2E87-7D1A-3E45-72CDD997F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2549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389</xdr:row>
      <xdr:rowOff>0</xdr:rowOff>
    </xdr:from>
    <xdr:to>
      <xdr:col>4</xdr:col>
      <xdr:colOff>190500</xdr:colOff>
      <xdr:row>389</xdr:row>
      <xdr:rowOff>190500</xdr:rowOff>
    </xdr:to>
    <xdr:pic>
      <xdr:nvPicPr>
        <xdr:cNvPr id="337" name="Picture 336">
          <a:extLst>
            <a:ext uri="{FF2B5EF4-FFF2-40B4-BE49-F238E27FC236}">
              <a16:creationId xmlns:a16="http://schemas.microsoft.com/office/drawing/2014/main" id="{C2A1AEAA-A4D2-EDF9-9D61-386581417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3281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390</xdr:row>
      <xdr:rowOff>0</xdr:rowOff>
    </xdr:from>
    <xdr:to>
      <xdr:col>4</xdr:col>
      <xdr:colOff>190500</xdr:colOff>
      <xdr:row>390</xdr:row>
      <xdr:rowOff>190500</xdr:rowOff>
    </xdr:to>
    <xdr:pic>
      <xdr:nvPicPr>
        <xdr:cNvPr id="338" name="Picture 337">
          <a:extLst>
            <a:ext uri="{FF2B5EF4-FFF2-40B4-BE49-F238E27FC236}">
              <a16:creationId xmlns:a16="http://schemas.microsoft.com/office/drawing/2014/main" id="{050154BA-54A0-D7AD-6D45-6503895F5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401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391</xdr:row>
      <xdr:rowOff>0</xdr:rowOff>
    </xdr:from>
    <xdr:to>
      <xdr:col>4</xdr:col>
      <xdr:colOff>190500</xdr:colOff>
      <xdr:row>391</xdr:row>
      <xdr:rowOff>190500</xdr:rowOff>
    </xdr:to>
    <xdr:pic>
      <xdr:nvPicPr>
        <xdr:cNvPr id="339" name="Picture 338">
          <a:extLst>
            <a:ext uri="{FF2B5EF4-FFF2-40B4-BE49-F238E27FC236}">
              <a16:creationId xmlns:a16="http://schemas.microsoft.com/office/drawing/2014/main" id="{2E723F32-2229-80C1-3093-DA74A996BB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474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392</xdr:row>
      <xdr:rowOff>0</xdr:rowOff>
    </xdr:from>
    <xdr:to>
      <xdr:col>4</xdr:col>
      <xdr:colOff>190500</xdr:colOff>
      <xdr:row>392</xdr:row>
      <xdr:rowOff>190500</xdr:rowOff>
    </xdr:to>
    <xdr:pic>
      <xdr:nvPicPr>
        <xdr:cNvPr id="340" name="Picture 339">
          <a:extLst>
            <a:ext uri="{FF2B5EF4-FFF2-40B4-BE49-F238E27FC236}">
              <a16:creationId xmlns:a16="http://schemas.microsoft.com/office/drawing/2014/main" id="{15482ADB-7122-B9D4-A4EF-38B7EB5E57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5475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393</xdr:row>
      <xdr:rowOff>0</xdr:rowOff>
    </xdr:from>
    <xdr:to>
      <xdr:col>4</xdr:col>
      <xdr:colOff>190500</xdr:colOff>
      <xdr:row>393</xdr:row>
      <xdr:rowOff>190500</xdr:rowOff>
    </xdr:to>
    <xdr:pic>
      <xdr:nvPicPr>
        <xdr:cNvPr id="341" name="Picture 340">
          <a:extLst>
            <a:ext uri="{FF2B5EF4-FFF2-40B4-BE49-F238E27FC236}">
              <a16:creationId xmlns:a16="http://schemas.microsoft.com/office/drawing/2014/main" id="{04995EAE-EF42-9078-71AD-160D355DB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620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394</xdr:row>
      <xdr:rowOff>0</xdr:rowOff>
    </xdr:from>
    <xdr:to>
      <xdr:col>4</xdr:col>
      <xdr:colOff>190500</xdr:colOff>
      <xdr:row>394</xdr:row>
      <xdr:rowOff>190500</xdr:rowOff>
    </xdr:to>
    <xdr:pic>
      <xdr:nvPicPr>
        <xdr:cNvPr id="342" name="Picture 341">
          <a:extLst>
            <a:ext uri="{FF2B5EF4-FFF2-40B4-BE49-F238E27FC236}">
              <a16:creationId xmlns:a16="http://schemas.microsoft.com/office/drawing/2014/main" id="{D4DCF57A-0363-56BF-7D93-5DA4C1786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693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395</xdr:row>
      <xdr:rowOff>0</xdr:rowOff>
    </xdr:from>
    <xdr:to>
      <xdr:col>4</xdr:col>
      <xdr:colOff>190500</xdr:colOff>
      <xdr:row>395</xdr:row>
      <xdr:rowOff>190500</xdr:rowOff>
    </xdr:to>
    <xdr:pic>
      <xdr:nvPicPr>
        <xdr:cNvPr id="343" name="Picture 342">
          <a:extLst>
            <a:ext uri="{FF2B5EF4-FFF2-40B4-BE49-F238E27FC236}">
              <a16:creationId xmlns:a16="http://schemas.microsoft.com/office/drawing/2014/main" id="{269C6D8D-A566-F449-64D3-CCC9980F6F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7670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396</xdr:row>
      <xdr:rowOff>0</xdr:rowOff>
    </xdr:from>
    <xdr:to>
      <xdr:col>4</xdr:col>
      <xdr:colOff>190500</xdr:colOff>
      <xdr:row>396</xdr:row>
      <xdr:rowOff>190500</xdr:rowOff>
    </xdr:to>
    <xdr:pic>
      <xdr:nvPicPr>
        <xdr:cNvPr id="344" name="Picture 343">
          <a:extLst>
            <a:ext uri="{FF2B5EF4-FFF2-40B4-BE49-F238E27FC236}">
              <a16:creationId xmlns:a16="http://schemas.microsoft.com/office/drawing/2014/main" id="{0BBB7667-8D28-3D65-61A6-44D6083C1B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840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397</xdr:row>
      <xdr:rowOff>0</xdr:rowOff>
    </xdr:from>
    <xdr:to>
      <xdr:col>4</xdr:col>
      <xdr:colOff>190500</xdr:colOff>
      <xdr:row>397</xdr:row>
      <xdr:rowOff>190500</xdr:rowOff>
    </xdr:to>
    <xdr:pic>
      <xdr:nvPicPr>
        <xdr:cNvPr id="345" name="Picture 344">
          <a:extLst>
            <a:ext uri="{FF2B5EF4-FFF2-40B4-BE49-F238E27FC236}">
              <a16:creationId xmlns:a16="http://schemas.microsoft.com/office/drawing/2014/main" id="{4C8408CE-71D0-35DE-2040-AA90C770D4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913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398</xdr:row>
      <xdr:rowOff>0</xdr:rowOff>
    </xdr:from>
    <xdr:to>
      <xdr:col>4</xdr:col>
      <xdr:colOff>190500</xdr:colOff>
      <xdr:row>398</xdr:row>
      <xdr:rowOff>190500</xdr:rowOff>
    </xdr:to>
    <xdr:pic>
      <xdr:nvPicPr>
        <xdr:cNvPr id="346" name="Picture 345">
          <a:extLst>
            <a:ext uri="{FF2B5EF4-FFF2-40B4-BE49-F238E27FC236}">
              <a16:creationId xmlns:a16="http://schemas.microsoft.com/office/drawing/2014/main" id="{AE0373B5-5DE5-6F6B-5513-104A2373A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9864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399</xdr:row>
      <xdr:rowOff>0</xdr:rowOff>
    </xdr:from>
    <xdr:to>
      <xdr:col>4</xdr:col>
      <xdr:colOff>190500</xdr:colOff>
      <xdr:row>399</xdr:row>
      <xdr:rowOff>190500</xdr:rowOff>
    </xdr:to>
    <xdr:pic>
      <xdr:nvPicPr>
        <xdr:cNvPr id="347" name="Picture 346">
          <a:extLst>
            <a:ext uri="{FF2B5EF4-FFF2-40B4-BE49-F238E27FC236}">
              <a16:creationId xmlns:a16="http://schemas.microsoft.com/office/drawing/2014/main" id="{6EEA834F-C195-C0D6-510D-337E9AAB7A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059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400</xdr:row>
      <xdr:rowOff>0</xdr:rowOff>
    </xdr:from>
    <xdr:to>
      <xdr:col>4</xdr:col>
      <xdr:colOff>190500</xdr:colOff>
      <xdr:row>400</xdr:row>
      <xdr:rowOff>190500</xdr:rowOff>
    </xdr:to>
    <xdr:pic>
      <xdr:nvPicPr>
        <xdr:cNvPr id="348" name="Picture 347">
          <a:extLst>
            <a:ext uri="{FF2B5EF4-FFF2-40B4-BE49-F238E27FC236}">
              <a16:creationId xmlns:a16="http://schemas.microsoft.com/office/drawing/2014/main" id="{2363FB68-AD74-56DE-D7EE-F44BCD74DF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132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401</xdr:row>
      <xdr:rowOff>0</xdr:rowOff>
    </xdr:from>
    <xdr:to>
      <xdr:col>4</xdr:col>
      <xdr:colOff>190500</xdr:colOff>
      <xdr:row>401</xdr:row>
      <xdr:rowOff>190500</xdr:rowOff>
    </xdr:to>
    <xdr:pic>
      <xdr:nvPicPr>
        <xdr:cNvPr id="349" name="Picture 348">
          <a:extLst>
            <a:ext uri="{FF2B5EF4-FFF2-40B4-BE49-F238E27FC236}">
              <a16:creationId xmlns:a16="http://schemas.microsoft.com/office/drawing/2014/main" id="{187BA84F-6CB9-CFF4-611A-3FF1C039D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205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402</xdr:row>
      <xdr:rowOff>0</xdr:rowOff>
    </xdr:from>
    <xdr:to>
      <xdr:col>4</xdr:col>
      <xdr:colOff>190500</xdr:colOff>
      <xdr:row>402</xdr:row>
      <xdr:rowOff>190500</xdr:rowOff>
    </xdr:to>
    <xdr:pic>
      <xdr:nvPicPr>
        <xdr:cNvPr id="350" name="Picture 349">
          <a:extLst>
            <a:ext uri="{FF2B5EF4-FFF2-40B4-BE49-F238E27FC236}">
              <a16:creationId xmlns:a16="http://schemas.microsoft.com/office/drawing/2014/main" id="{E402A869-982F-3020-C9B1-5872BD030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279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403</xdr:row>
      <xdr:rowOff>0</xdr:rowOff>
    </xdr:from>
    <xdr:to>
      <xdr:col>4</xdr:col>
      <xdr:colOff>190500</xdr:colOff>
      <xdr:row>403</xdr:row>
      <xdr:rowOff>190500</xdr:rowOff>
    </xdr:to>
    <xdr:pic>
      <xdr:nvPicPr>
        <xdr:cNvPr id="351" name="Picture 350">
          <a:extLst>
            <a:ext uri="{FF2B5EF4-FFF2-40B4-BE49-F238E27FC236}">
              <a16:creationId xmlns:a16="http://schemas.microsoft.com/office/drawing/2014/main" id="{C08A2446-062E-C684-2A59-ABBBA90A65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352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404</xdr:row>
      <xdr:rowOff>0</xdr:rowOff>
    </xdr:from>
    <xdr:to>
      <xdr:col>4</xdr:col>
      <xdr:colOff>190500</xdr:colOff>
      <xdr:row>404</xdr:row>
      <xdr:rowOff>190500</xdr:rowOff>
    </xdr:to>
    <xdr:pic>
      <xdr:nvPicPr>
        <xdr:cNvPr id="352" name="Picture 351">
          <a:extLst>
            <a:ext uri="{FF2B5EF4-FFF2-40B4-BE49-F238E27FC236}">
              <a16:creationId xmlns:a16="http://schemas.microsoft.com/office/drawing/2014/main" id="{947D6E29-93E7-7E52-81FE-B2B40EC6D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425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405</xdr:row>
      <xdr:rowOff>0</xdr:rowOff>
    </xdr:from>
    <xdr:to>
      <xdr:col>4</xdr:col>
      <xdr:colOff>190500</xdr:colOff>
      <xdr:row>405</xdr:row>
      <xdr:rowOff>190500</xdr:rowOff>
    </xdr:to>
    <xdr:pic>
      <xdr:nvPicPr>
        <xdr:cNvPr id="353" name="Picture 352">
          <a:extLst>
            <a:ext uri="{FF2B5EF4-FFF2-40B4-BE49-F238E27FC236}">
              <a16:creationId xmlns:a16="http://schemas.microsoft.com/office/drawing/2014/main" id="{743FDF7A-A0FC-6199-324F-79E8ED566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498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406</xdr:row>
      <xdr:rowOff>0</xdr:rowOff>
    </xdr:from>
    <xdr:to>
      <xdr:col>4</xdr:col>
      <xdr:colOff>190500</xdr:colOff>
      <xdr:row>406</xdr:row>
      <xdr:rowOff>190500</xdr:rowOff>
    </xdr:to>
    <xdr:pic>
      <xdr:nvPicPr>
        <xdr:cNvPr id="354" name="Picture 353">
          <a:extLst>
            <a:ext uri="{FF2B5EF4-FFF2-40B4-BE49-F238E27FC236}">
              <a16:creationId xmlns:a16="http://schemas.microsoft.com/office/drawing/2014/main" id="{DCED6635-2A16-85A0-C3A0-6CC9A08B7E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571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407</xdr:row>
      <xdr:rowOff>0</xdr:rowOff>
    </xdr:from>
    <xdr:to>
      <xdr:col>4</xdr:col>
      <xdr:colOff>190500</xdr:colOff>
      <xdr:row>407</xdr:row>
      <xdr:rowOff>190500</xdr:rowOff>
    </xdr:to>
    <xdr:pic>
      <xdr:nvPicPr>
        <xdr:cNvPr id="355" name="Picture 354">
          <a:extLst>
            <a:ext uri="{FF2B5EF4-FFF2-40B4-BE49-F238E27FC236}">
              <a16:creationId xmlns:a16="http://schemas.microsoft.com/office/drawing/2014/main" id="{FB9FCCF1-8354-55CC-B0B1-509213257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644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408</xdr:row>
      <xdr:rowOff>0</xdr:rowOff>
    </xdr:from>
    <xdr:to>
      <xdr:col>4</xdr:col>
      <xdr:colOff>190500</xdr:colOff>
      <xdr:row>408</xdr:row>
      <xdr:rowOff>190500</xdr:rowOff>
    </xdr:to>
    <xdr:pic>
      <xdr:nvPicPr>
        <xdr:cNvPr id="356" name="Picture 355">
          <a:extLst>
            <a:ext uri="{FF2B5EF4-FFF2-40B4-BE49-F238E27FC236}">
              <a16:creationId xmlns:a16="http://schemas.microsoft.com/office/drawing/2014/main" id="{05B169BB-6106-FEC2-7A1F-2515DE4E10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718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409</xdr:row>
      <xdr:rowOff>0</xdr:rowOff>
    </xdr:from>
    <xdr:to>
      <xdr:col>4</xdr:col>
      <xdr:colOff>190500</xdr:colOff>
      <xdr:row>409</xdr:row>
      <xdr:rowOff>190500</xdr:rowOff>
    </xdr:to>
    <xdr:pic>
      <xdr:nvPicPr>
        <xdr:cNvPr id="357" name="Picture 356">
          <a:extLst>
            <a:ext uri="{FF2B5EF4-FFF2-40B4-BE49-F238E27FC236}">
              <a16:creationId xmlns:a16="http://schemas.microsoft.com/office/drawing/2014/main" id="{28B0850C-AEEE-4474-9776-2C8AEC328A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7911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410</xdr:row>
      <xdr:rowOff>0</xdr:rowOff>
    </xdr:from>
    <xdr:to>
      <xdr:col>4</xdr:col>
      <xdr:colOff>190500</xdr:colOff>
      <xdr:row>410</xdr:row>
      <xdr:rowOff>190500</xdr:rowOff>
    </xdr:to>
    <xdr:pic>
      <xdr:nvPicPr>
        <xdr:cNvPr id="358" name="Picture 357">
          <a:extLst>
            <a:ext uri="{FF2B5EF4-FFF2-40B4-BE49-F238E27FC236}">
              <a16:creationId xmlns:a16="http://schemas.microsoft.com/office/drawing/2014/main" id="{915F6C19-8BCC-CB42-B239-2268181ADE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8643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412</xdr:row>
      <xdr:rowOff>0</xdr:rowOff>
    </xdr:from>
    <xdr:to>
      <xdr:col>4</xdr:col>
      <xdr:colOff>190500</xdr:colOff>
      <xdr:row>412</xdr:row>
      <xdr:rowOff>190500</xdr:rowOff>
    </xdr:to>
    <xdr:pic>
      <xdr:nvPicPr>
        <xdr:cNvPr id="359" name="Picture 358">
          <a:extLst>
            <a:ext uri="{FF2B5EF4-FFF2-40B4-BE49-F238E27FC236}">
              <a16:creationId xmlns:a16="http://schemas.microsoft.com/office/drawing/2014/main" id="{1FDBCAB3-F9E9-9B44-BA53-E836133E52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992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413</xdr:row>
      <xdr:rowOff>0</xdr:rowOff>
    </xdr:from>
    <xdr:to>
      <xdr:col>4</xdr:col>
      <xdr:colOff>190500</xdr:colOff>
      <xdr:row>413</xdr:row>
      <xdr:rowOff>190500</xdr:rowOff>
    </xdr:to>
    <xdr:pic>
      <xdr:nvPicPr>
        <xdr:cNvPr id="360" name="Picture 359">
          <a:extLst>
            <a:ext uri="{FF2B5EF4-FFF2-40B4-BE49-F238E27FC236}">
              <a16:creationId xmlns:a16="http://schemas.microsoft.com/office/drawing/2014/main" id="{AC61B63C-39C1-7EC9-B251-EBB871FB59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065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414</xdr:row>
      <xdr:rowOff>0</xdr:rowOff>
    </xdr:from>
    <xdr:to>
      <xdr:col>4</xdr:col>
      <xdr:colOff>190500</xdr:colOff>
      <xdr:row>414</xdr:row>
      <xdr:rowOff>190500</xdr:rowOff>
    </xdr:to>
    <xdr:pic>
      <xdr:nvPicPr>
        <xdr:cNvPr id="361" name="Picture 360">
          <a:extLst>
            <a:ext uri="{FF2B5EF4-FFF2-40B4-BE49-F238E27FC236}">
              <a16:creationId xmlns:a16="http://schemas.microsoft.com/office/drawing/2014/main" id="{B1A6F0FF-A049-4593-F0E2-47DD42762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1386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415</xdr:row>
      <xdr:rowOff>0</xdr:rowOff>
    </xdr:from>
    <xdr:to>
      <xdr:col>4</xdr:col>
      <xdr:colOff>190500</xdr:colOff>
      <xdr:row>415</xdr:row>
      <xdr:rowOff>190500</xdr:rowOff>
    </xdr:to>
    <xdr:pic>
      <xdr:nvPicPr>
        <xdr:cNvPr id="362" name="Picture 361">
          <a:extLst>
            <a:ext uri="{FF2B5EF4-FFF2-40B4-BE49-F238E27FC236}">
              <a16:creationId xmlns:a16="http://schemas.microsoft.com/office/drawing/2014/main" id="{44AF40D7-8C80-FF5C-CB87-021F6D074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2117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416</xdr:row>
      <xdr:rowOff>0</xdr:rowOff>
    </xdr:from>
    <xdr:to>
      <xdr:col>4</xdr:col>
      <xdr:colOff>190500</xdr:colOff>
      <xdr:row>416</xdr:row>
      <xdr:rowOff>190500</xdr:rowOff>
    </xdr:to>
    <xdr:pic>
      <xdr:nvPicPr>
        <xdr:cNvPr id="363" name="Picture 362">
          <a:extLst>
            <a:ext uri="{FF2B5EF4-FFF2-40B4-BE49-F238E27FC236}">
              <a16:creationId xmlns:a16="http://schemas.microsoft.com/office/drawing/2014/main" id="{3EDCDFC1-97CD-9A80-9391-238D6ACAF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284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417</xdr:row>
      <xdr:rowOff>0</xdr:rowOff>
    </xdr:from>
    <xdr:to>
      <xdr:col>4</xdr:col>
      <xdr:colOff>190500</xdr:colOff>
      <xdr:row>417</xdr:row>
      <xdr:rowOff>190500</xdr:rowOff>
    </xdr:to>
    <xdr:pic>
      <xdr:nvPicPr>
        <xdr:cNvPr id="364" name="Picture 363">
          <a:extLst>
            <a:ext uri="{FF2B5EF4-FFF2-40B4-BE49-F238E27FC236}">
              <a16:creationId xmlns:a16="http://schemas.microsoft.com/office/drawing/2014/main" id="{21781CCD-7B6F-CAF6-35FF-5CAA5904F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3763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418</xdr:row>
      <xdr:rowOff>0</xdr:rowOff>
    </xdr:from>
    <xdr:to>
      <xdr:col>4</xdr:col>
      <xdr:colOff>190500</xdr:colOff>
      <xdr:row>418</xdr:row>
      <xdr:rowOff>190500</xdr:rowOff>
    </xdr:to>
    <xdr:pic>
      <xdr:nvPicPr>
        <xdr:cNvPr id="365" name="Picture 364">
          <a:extLst>
            <a:ext uri="{FF2B5EF4-FFF2-40B4-BE49-F238E27FC236}">
              <a16:creationId xmlns:a16="http://schemas.microsoft.com/office/drawing/2014/main" id="{DE0A9BBF-513D-3515-35EE-C45D4F7281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467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419</xdr:row>
      <xdr:rowOff>0</xdr:rowOff>
    </xdr:from>
    <xdr:to>
      <xdr:col>4</xdr:col>
      <xdr:colOff>190500</xdr:colOff>
      <xdr:row>419</xdr:row>
      <xdr:rowOff>190500</xdr:rowOff>
    </xdr:to>
    <xdr:pic>
      <xdr:nvPicPr>
        <xdr:cNvPr id="366" name="Picture 365">
          <a:extLst>
            <a:ext uri="{FF2B5EF4-FFF2-40B4-BE49-F238E27FC236}">
              <a16:creationId xmlns:a16="http://schemas.microsoft.com/office/drawing/2014/main" id="{1137D389-C9FF-2E7E-9913-71CCB4A11C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559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420</xdr:row>
      <xdr:rowOff>0</xdr:rowOff>
    </xdr:from>
    <xdr:to>
      <xdr:col>4</xdr:col>
      <xdr:colOff>190500</xdr:colOff>
      <xdr:row>420</xdr:row>
      <xdr:rowOff>190500</xdr:rowOff>
    </xdr:to>
    <xdr:pic>
      <xdr:nvPicPr>
        <xdr:cNvPr id="367" name="Picture 366">
          <a:extLst>
            <a:ext uri="{FF2B5EF4-FFF2-40B4-BE49-F238E27FC236}">
              <a16:creationId xmlns:a16="http://schemas.microsoft.com/office/drawing/2014/main" id="{0232215C-3359-FF32-C6F5-0C54A51425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632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422</xdr:row>
      <xdr:rowOff>0</xdr:rowOff>
    </xdr:from>
    <xdr:to>
      <xdr:col>4</xdr:col>
      <xdr:colOff>190500</xdr:colOff>
      <xdr:row>422</xdr:row>
      <xdr:rowOff>190500</xdr:rowOff>
    </xdr:to>
    <xdr:pic>
      <xdr:nvPicPr>
        <xdr:cNvPr id="368" name="Picture 367">
          <a:extLst>
            <a:ext uri="{FF2B5EF4-FFF2-40B4-BE49-F238E27FC236}">
              <a16:creationId xmlns:a16="http://schemas.microsoft.com/office/drawing/2014/main" id="{54FD0F76-98EF-E1F9-404B-C16C1CA87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796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423</xdr:row>
      <xdr:rowOff>0</xdr:rowOff>
    </xdr:from>
    <xdr:to>
      <xdr:col>4</xdr:col>
      <xdr:colOff>190500</xdr:colOff>
      <xdr:row>423</xdr:row>
      <xdr:rowOff>190500</xdr:rowOff>
    </xdr:to>
    <xdr:pic>
      <xdr:nvPicPr>
        <xdr:cNvPr id="369" name="Picture 368">
          <a:extLst>
            <a:ext uri="{FF2B5EF4-FFF2-40B4-BE49-F238E27FC236}">
              <a16:creationId xmlns:a16="http://schemas.microsoft.com/office/drawing/2014/main" id="{4E957FF7-7E55-FC51-719E-6A279CAD2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851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424</xdr:row>
      <xdr:rowOff>0</xdr:rowOff>
    </xdr:from>
    <xdr:to>
      <xdr:col>4</xdr:col>
      <xdr:colOff>190500</xdr:colOff>
      <xdr:row>424</xdr:row>
      <xdr:rowOff>190500</xdr:rowOff>
    </xdr:to>
    <xdr:pic>
      <xdr:nvPicPr>
        <xdr:cNvPr id="370" name="Picture 369">
          <a:extLst>
            <a:ext uri="{FF2B5EF4-FFF2-40B4-BE49-F238E27FC236}">
              <a16:creationId xmlns:a16="http://schemas.microsoft.com/office/drawing/2014/main" id="{B3BC81FF-467E-BA33-F59A-E416EAD8C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906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425</xdr:row>
      <xdr:rowOff>0</xdr:rowOff>
    </xdr:from>
    <xdr:to>
      <xdr:col>4</xdr:col>
      <xdr:colOff>190500</xdr:colOff>
      <xdr:row>425</xdr:row>
      <xdr:rowOff>190500</xdr:rowOff>
    </xdr:to>
    <xdr:pic>
      <xdr:nvPicPr>
        <xdr:cNvPr id="371" name="Picture 370">
          <a:extLst>
            <a:ext uri="{FF2B5EF4-FFF2-40B4-BE49-F238E27FC236}">
              <a16:creationId xmlns:a16="http://schemas.microsoft.com/office/drawing/2014/main" id="{02F50240-2A4E-F43B-3E17-0BEFA3CF5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9615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426</xdr:row>
      <xdr:rowOff>0</xdr:rowOff>
    </xdr:from>
    <xdr:to>
      <xdr:col>4</xdr:col>
      <xdr:colOff>190500</xdr:colOff>
      <xdr:row>426</xdr:row>
      <xdr:rowOff>190500</xdr:rowOff>
    </xdr:to>
    <xdr:pic>
      <xdr:nvPicPr>
        <xdr:cNvPr id="372" name="Picture 371">
          <a:extLst>
            <a:ext uri="{FF2B5EF4-FFF2-40B4-BE49-F238E27FC236}">
              <a16:creationId xmlns:a16="http://schemas.microsoft.com/office/drawing/2014/main" id="{283A9583-7A0C-46C1-5FBF-9079047D3C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016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427</xdr:row>
      <xdr:rowOff>0</xdr:rowOff>
    </xdr:from>
    <xdr:to>
      <xdr:col>4</xdr:col>
      <xdr:colOff>190500</xdr:colOff>
      <xdr:row>427</xdr:row>
      <xdr:rowOff>190500</xdr:rowOff>
    </xdr:to>
    <xdr:pic>
      <xdr:nvPicPr>
        <xdr:cNvPr id="373" name="Picture 372">
          <a:extLst>
            <a:ext uri="{FF2B5EF4-FFF2-40B4-BE49-F238E27FC236}">
              <a16:creationId xmlns:a16="http://schemas.microsoft.com/office/drawing/2014/main" id="{42AA7E74-82FD-DAE2-436F-93DFE94BE1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071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428</xdr:row>
      <xdr:rowOff>0</xdr:rowOff>
    </xdr:from>
    <xdr:to>
      <xdr:col>4</xdr:col>
      <xdr:colOff>190500</xdr:colOff>
      <xdr:row>428</xdr:row>
      <xdr:rowOff>190500</xdr:rowOff>
    </xdr:to>
    <xdr:pic>
      <xdr:nvPicPr>
        <xdr:cNvPr id="374" name="Picture 373">
          <a:extLst>
            <a:ext uri="{FF2B5EF4-FFF2-40B4-BE49-F238E27FC236}">
              <a16:creationId xmlns:a16="http://schemas.microsoft.com/office/drawing/2014/main" id="{885856F4-2CD0-EADA-1552-7D8A949CF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126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429</xdr:row>
      <xdr:rowOff>0</xdr:rowOff>
    </xdr:from>
    <xdr:to>
      <xdr:col>4</xdr:col>
      <xdr:colOff>190500</xdr:colOff>
      <xdr:row>429</xdr:row>
      <xdr:rowOff>190500</xdr:rowOff>
    </xdr:to>
    <xdr:pic>
      <xdr:nvPicPr>
        <xdr:cNvPr id="375" name="Picture 374">
          <a:extLst>
            <a:ext uri="{FF2B5EF4-FFF2-40B4-BE49-F238E27FC236}">
              <a16:creationId xmlns:a16="http://schemas.microsoft.com/office/drawing/2014/main" id="{F6BFF670-B777-4D22-2656-1F5DDA33E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181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430</xdr:row>
      <xdr:rowOff>0</xdr:rowOff>
    </xdr:from>
    <xdr:to>
      <xdr:col>4</xdr:col>
      <xdr:colOff>190500</xdr:colOff>
      <xdr:row>430</xdr:row>
      <xdr:rowOff>190500</xdr:rowOff>
    </xdr:to>
    <xdr:pic>
      <xdr:nvPicPr>
        <xdr:cNvPr id="376" name="Picture 375">
          <a:extLst>
            <a:ext uri="{FF2B5EF4-FFF2-40B4-BE49-F238E27FC236}">
              <a16:creationId xmlns:a16="http://schemas.microsoft.com/office/drawing/2014/main" id="{54F3FBC2-88A6-2317-11E3-9C675C20D4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235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431</xdr:row>
      <xdr:rowOff>0</xdr:rowOff>
    </xdr:from>
    <xdr:to>
      <xdr:col>4</xdr:col>
      <xdr:colOff>190500</xdr:colOff>
      <xdr:row>431</xdr:row>
      <xdr:rowOff>190500</xdr:rowOff>
    </xdr:to>
    <xdr:pic>
      <xdr:nvPicPr>
        <xdr:cNvPr id="377" name="Picture 376">
          <a:extLst>
            <a:ext uri="{FF2B5EF4-FFF2-40B4-BE49-F238E27FC236}">
              <a16:creationId xmlns:a16="http://schemas.microsoft.com/office/drawing/2014/main" id="{2ED987A2-4EC7-184C-12AA-30EBFCED5C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2907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432</xdr:row>
      <xdr:rowOff>0</xdr:rowOff>
    </xdr:from>
    <xdr:to>
      <xdr:col>4</xdr:col>
      <xdr:colOff>190500</xdr:colOff>
      <xdr:row>432</xdr:row>
      <xdr:rowOff>190500</xdr:rowOff>
    </xdr:to>
    <xdr:pic>
      <xdr:nvPicPr>
        <xdr:cNvPr id="378" name="Picture 377">
          <a:extLst>
            <a:ext uri="{FF2B5EF4-FFF2-40B4-BE49-F238E27FC236}">
              <a16:creationId xmlns:a16="http://schemas.microsoft.com/office/drawing/2014/main" id="{247D0C1B-04E0-2048-1B9E-FAADEB19C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345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433</xdr:row>
      <xdr:rowOff>0</xdr:rowOff>
    </xdr:from>
    <xdr:to>
      <xdr:col>4</xdr:col>
      <xdr:colOff>190500</xdr:colOff>
      <xdr:row>433</xdr:row>
      <xdr:rowOff>190500</xdr:rowOff>
    </xdr:to>
    <xdr:pic>
      <xdr:nvPicPr>
        <xdr:cNvPr id="379" name="Picture 378">
          <a:extLst>
            <a:ext uri="{FF2B5EF4-FFF2-40B4-BE49-F238E27FC236}">
              <a16:creationId xmlns:a16="http://schemas.microsoft.com/office/drawing/2014/main" id="{959FFDC2-ED27-44B1-308C-F7D567846E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400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434</xdr:row>
      <xdr:rowOff>0</xdr:rowOff>
    </xdr:from>
    <xdr:to>
      <xdr:col>4</xdr:col>
      <xdr:colOff>190500</xdr:colOff>
      <xdr:row>434</xdr:row>
      <xdr:rowOff>190500</xdr:rowOff>
    </xdr:to>
    <xdr:pic>
      <xdr:nvPicPr>
        <xdr:cNvPr id="380" name="Picture 379">
          <a:extLst>
            <a:ext uri="{FF2B5EF4-FFF2-40B4-BE49-F238E27FC236}">
              <a16:creationId xmlns:a16="http://schemas.microsoft.com/office/drawing/2014/main" id="{FB5F8CD9-AEE5-E23B-555E-11C134DFFD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4553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435</xdr:row>
      <xdr:rowOff>0</xdr:rowOff>
    </xdr:from>
    <xdr:to>
      <xdr:col>4</xdr:col>
      <xdr:colOff>190500</xdr:colOff>
      <xdr:row>435</xdr:row>
      <xdr:rowOff>190500</xdr:rowOff>
    </xdr:to>
    <xdr:pic>
      <xdr:nvPicPr>
        <xdr:cNvPr id="381" name="Picture 380">
          <a:extLst>
            <a:ext uri="{FF2B5EF4-FFF2-40B4-BE49-F238E27FC236}">
              <a16:creationId xmlns:a16="http://schemas.microsoft.com/office/drawing/2014/main" id="{EA5E2069-BFEF-A3DB-8B45-601C2F367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5102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436</xdr:row>
      <xdr:rowOff>0</xdr:rowOff>
    </xdr:from>
    <xdr:to>
      <xdr:col>4</xdr:col>
      <xdr:colOff>190500</xdr:colOff>
      <xdr:row>436</xdr:row>
      <xdr:rowOff>190500</xdr:rowOff>
    </xdr:to>
    <xdr:pic>
      <xdr:nvPicPr>
        <xdr:cNvPr id="382" name="Picture 381">
          <a:extLst>
            <a:ext uri="{FF2B5EF4-FFF2-40B4-BE49-F238E27FC236}">
              <a16:creationId xmlns:a16="http://schemas.microsoft.com/office/drawing/2014/main" id="{6D25BF2C-32DF-1864-83A9-85D6EB7F5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565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437</xdr:row>
      <xdr:rowOff>0</xdr:rowOff>
    </xdr:from>
    <xdr:to>
      <xdr:col>4</xdr:col>
      <xdr:colOff>190500</xdr:colOff>
      <xdr:row>437</xdr:row>
      <xdr:rowOff>190500</xdr:rowOff>
    </xdr:to>
    <xdr:pic>
      <xdr:nvPicPr>
        <xdr:cNvPr id="383" name="Picture 382">
          <a:extLst>
            <a:ext uri="{FF2B5EF4-FFF2-40B4-BE49-F238E27FC236}">
              <a16:creationId xmlns:a16="http://schemas.microsoft.com/office/drawing/2014/main" id="{AFF13481-81CF-ABCC-18F4-58A8F90013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6199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438</xdr:row>
      <xdr:rowOff>0</xdr:rowOff>
    </xdr:from>
    <xdr:to>
      <xdr:col>4</xdr:col>
      <xdr:colOff>190500</xdr:colOff>
      <xdr:row>438</xdr:row>
      <xdr:rowOff>190500</xdr:rowOff>
    </xdr:to>
    <xdr:pic>
      <xdr:nvPicPr>
        <xdr:cNvPr id="384" name="Picture 383">
          <a:extLst>
            <a:ext uri="{FF2B5EF4-FFF2-40B4-BE49-F238E27FC236}">
              <a16:creationId xmlns:a16="http://schemas.microsoft.com/office/drawing/2014/main" id="{7C788164-B218-BE13-AE4D-1659A68BC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693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439</xdr:row>
      <xdr:rowOff>0</xdr:rowOff>
    </xdr:from>
    <xdr:to>
      <xdr:col>4</xdr:col>
      <xdr:colOff>190500</xdr:colOff>
      <xdr:row>439</xdr:row>
      <xdr:rowOff>190500</xdr:rowOff>
    </xdr:to>
    <xdr:pic>
      <xdr:nvPicPr>
        <xdr:cNvPr id="385" name="Picture 384">
          <a:extLst>
            <a:ext uri="{FF2B5EF4-FFF2-40B4-BE49-F238E27FC236}">
              <a16:creationId xmlns:a16="http://schemas.microsoft.com/office/drawing/2014/main" id="{244150AA-1FF6-E07B-FD9B-1A19E9D7BC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766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440</xdr:row>
      <xdr:rowOff>0</xdr:rowOff>
    </xdr:from>
    <xdr:to>
      <xdr:col>4</xdr:col>
      <xdr:colOff>190500</xdr:colOff>
      <xdr:row>440</xdr:row>
      <xdr:rowOff>190500</xdr:rowOff>
    </xdr:to>
    <xdr:pic>
      <xdr:nvPicPr>
        <xdr:cNvPr id="386" name="Picture 385">
          <a:extLst>
            <a:ext uri="{FF2B5EF4-FFF2-40B4-BE49-F238E27FC236}">
              <a16:creationId xmlns:a16="http://schemas.microsoft.com/office/drawing/2014/main" id="{78A3D869-28B6-AAFA-ABBE-8D4C9DF31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839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441</xdr:row>
      <xdr:rowOff>0</xdr:rowOff>
    </xdr:from>
    <xdr:to>
      <xdr:col>4</xdr:col>
      <xdr:colOff>190500</xdr:colOff>
      <xdr:row>441</xdr:row>
      <xdr:rowOff>190500</xdr:rowOff>
    </xdr:to>
    <xdr:pic>
      <xdr:nvPicPr>
        <xdr:cNvPr id="387" name="Picture 386">
          <a:extLst>
            <a:ext uri="{FF2B5EF4-FFF2-40B4-BE49-F238E27FC236}">
              <a16:creationId xmlns:a16="http://schemas.microsoft.com/office/drawing/2014/main" id="{E99B5C35-7DAB-8889-3716-CF6CE04B79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912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442</xdr:row>
      <xdr:rowOff>0</xdr:rowOff>
    </xdr:from>
    <xdr:to>
      <xdr:col>4</xdr:col>
      <xdr:colOff>190500</xdr:colOff>
      <xdr:row>442</xdr:row>
      <xdr:rowOff>190500</xdr:rowOff>
    </xdr:to>
    <xdr:pic>
      <xdr:nvPicPr>
        <xdr:cNvPr id="388" name="Picture 387">
          <a:extLst>
            <a:ext uri="{FF2B5EF4-FFF2-40B4-BE49-F238E27FC236}">
              <a16:creationId xmlns:a16="http://schemas.microsoft.com/office/drawing/2014/main" id="{275EBC74-72D0-B12D-5337-4734D5BB9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9857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443</xdr:row>
      <xdr:rowOff>0</xdr:rowOff>
    </xdr:from>
    <xdr:to>
      <xdr:col>4</xdr:col>
      <xdr:colOff>190500</xdr:colOff>
      <xdr:row>443</xdr:row>
      <xdr:rowOff>190500</xdr:rowOff>
    </xdr:to>
    <xdr:pic>
      <xdr:nvPicPr>
        <xdr:cNvPr id="389" name="Picture 388">
          <a:extLst>
            <a:ext uri="{FF2B5EF4-FFF2-40B4-BE49-F238E27FC236}">
              <a16:creationId xmlns:a16="http://schemas.microsoft.com/office/drawing/2014/main" id="{E7991FF6-7AFE-AAB7-23FE-0B3BAD1FD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0771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444</xdr:row>
      <xdr:rowOff>0</xdr:rowOff>
    </xdr:from>
    <xdr:to>
      <xdr:col>4</xdr:col>
      <xdr:colOff>190500</xdr:colOff>
      <xdr:row>444</xdr:row>
      <xdr:rowOff>190500</xdr:rowOff>
    </xdr:to>
    <xdr:pic>
      <xdr:nvPicPr>
        <xdr:cNvPr id="390" name="Picture 389">
          <a:extLst>
            <a:ext uri="{FF2B5EF4-FFF2-40B4-BE49-F238E27FC236}">
              <a16:creationId xmlns:a16="http://schemas.microsoft.com/office/drawing/2014/main" id="{ED8C3257-F815-13B5-77E5-603A44833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1503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445</xdr:row>
      <xdr:rowOff>0</xdr:rowOff>
    </xdr:from>
    <xdr:to>
      <xdr:col>4</xdr:col>
      <xdr:colOff>190500</xdr:colOff>
      <xdr:row>445</xdr:row>
      <xdr:rowOff>190500</xdr:rowOff>
    </xdr:to>
    <xdr:pic>
      <xdr:nvPicPr>
        <xdr:cNvPr id="391" name="Picture 390">
          <a:extLst>
            <a:ext uri="{FF2B5EF4-FFF2-40B4-BE49-F238E27FC236}">
              <a16:creationId xmlns:a16="http://schemas.microsoft.com/office/drawing/2014/main" id="{941974C1-84DF-B15E-B9F1-264861F136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2234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446</xdr:row>
      <xdr:rowOff>0</xdr:rowOff>
    </xdr:from>
    <xdr:to>
      <xdr:col>4</xdr:col>
      <xdr:colOff>190500</xdr:colOff>
      <xdr:row>446</xdr:row>
      <xdr:rowOff>190500</xdr:rowOff>
    </xdr:to>
    <xdr:pic>
      <xdr:nvPicPr>
        <xdr:cNvPr id="392" name="Picture 391">
          <a:extLst>
            <a:ext uri="{FF2B5EF4-FFF2-40B4-BE49-F238E27FC236}">
              <a16:creationId xmlns:a16="http://schemas.microsoft.com/office/drawing/2014/main" id="{619DBB3C-6296-E8A8-6035-2A53AD8498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296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447</xdr:row>
      <xdr:rowOff>0</xdr:rowOff>
    </xdr:from>
    <xdr:to>
      <xdr:col>4</xdr:col>
      <xdr:colOff>190500</xdr:colOff>
      <xdr:row>447</xdr:row>
      <xdr:rowOff>190500</xdr:rowOff>
    </xdr:to>
    <xdr:pic>
      <xdr:nvPicPr>
        <xdr:cNvPr id="393" name="Picture 392">
          <a:extLst>
            <a:ext uri="{FF2B5EF4-FFF2-40B4-BE49-F238E27FC236}">
              <a16:creationId xmlns:a16="http://schemas.microsoft.com/office/drawing/2014/main" id="{500FAEDC-40A8-1E94-9CC1-763EFE4C1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3697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448</xdr:row>
      <xdr:rowOff>0</xdr:rowOff>
    </xdr:from>
    <xdr:to>
      <xdr:col>4</xdr:col>
      <xdr:colOff>190500</xdr:colOff>
      <xdr:row>448</xdr:row>
      <xdr:rowOff>190500</xdr:rowOff>
    </xdr:to>
    <xdr:pic>
      <xdr:nvPicPr>
        <xdr:cNvPr id="394" name="Picture 393">
          <a:extLst>
            <a:ext uri="{FF2B5EF4-FFF2-40B4-BE49-F238E27FC236}">
              <a16:creationId xmlns:a16="http://schemas.microsoft.com/office/drawing/2014/main" id="{82567B5F-2E64-6992-1D81-A2927B3938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4429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449</xdr:row>
      <xdr:rowOff>0</xdr:rowOff>
    </xdr:from>
    <xdr:to>
      <xdr:col>4</xdr:col>
      <xdr:colOff>190500</xdr:colOff>
      <xdr:row>449</xdr:row>
      <xdr:rowOff>190500</xdr:rowOff>
    </xdr:to>
    <xdr:pic>
      <xdr:nvPicPr>
        <xdr:cNvPr id="395" name="Picture 394">
          <a:extLst>
            <a:ext uri="{FF2B5EF4-FFF2-40B4-BE49-F238E27FC236}">
              <a16:creationId xmlns:a16="http://schemas.microsoft.com/office/drawing/2014/main" id="{8D7C7259-68E6-0B6B-DD36-E45A9BA6C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5160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450</xdr:row>
      <xdr:rowOff>0</xdr:rowOff>
    </xdr:from>
    <xdr:to>
      <xdr:col>4</xdr:col>
      <xdr:colOff>190500</xdr:colOff>
      <xdr:row>450</xdr:row>
      <xdr:rowOff>190500</xdr:rowOff>
    </xdr:to>
    <xdr:pic>
      <xdr:nvPicPr>
        <xdr:cNvPr id="396" name="Picture 395">
          <a:extLst>
            <a:ext uri="{FF2B5EF4-FFF2-40B4-BE49-F238E27FC236}">
              <a16:creationId xmlns:a16="http://schemas.microsoft.com/office/drawing/2014/main" id="{AFBED538-C107-0651-CEAC-FD9C7CF0C9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5892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451</xdr:row>
      <xdr:rowOff>0</xdr:rowOff>
    </xdr:from>
    <xdr:to>
      <xdr:col>4</xdr:col>
      <xdr:colOff>190500</xdr:colOff>
      <xdr:row>451</xdr:row>
      <xdr:rowOff>190500</xdr:rowOff>
    </xdr:to>
    <xdr:pic>
      <xdr:nvPicPr>
        <xdr:cNvPr id="397" name="Picture 396">
          <a:extLst>
            <a:ext uri="{FF2B5EF4-FFF2-40B4-BE49-F238E27FC236}">
              <a16:creationId xmlns:a16="http://schemas.microsoft.com/office/drawing/2014/main" id="{0F95DE71-5079-4104-049E-42F871E18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6623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452</xdr:row>
      <xdr:rowOff>0</xdr:rowOff>
    </xdr:from>
    <xdr:to>
      <xdr:col>4</xdr:col>
      <xdr:colOff>190500</xdr:colOff>
      <xdr:row>452</xdr:row>
      <xdr:rowOff>190500</xdr:rowOff>
    </xdr:to>
    <xdr:pic>
      <xdr:nvPicPr>
        <xdr:cNvPr id="398" name="Picture 397">
          <a:extLst>
            <a:ext uri="{FF2B5EF4-FFF2-40B4-BE49-F238E27FC236}">
              <a16:creationId xmlns:a16="http://schemas.microsoft.com/office/drawing/2014/main" id="{6D7FD263-885A-B584-5FE1-1F1CBE925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735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454</xdr:row>
      <xdr:rowOff>0</xdr:rowOff>
    </xdr:from>
    <xdr:to>
      <xdr:col>4</xdr:col>
      <xdr:colOff>190500</xdr:colOff>
      <xdr:row>454</xdr:row>
      <xdr:rowOff>190500</xdr:rowOff>
    </xdr:to>
    <xdr:pic>
      <xdr:nvPicPr>
        <xdr:cNvPr id="399" name="Picture 398">
          <a:extLst>
            <a:ext uri="{FF2B5EF4-FFF2-40B4-BE49-F238E27FC236}">
              <a16:creationId xmlns:a16="http://schemas.microsoft.com/office/drawing/2014/main" id="{ACD0FDAC-A043-9189-7ED0-9BAF739AA9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8818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455</xdr:row>
      <xdr:rowOff>0</xdr:rowOff>
    </xdr:from>
    <xdr:to>
      <xdr:col>4</xdr:col>
      <xdr:colOff>190500</xdr:colOff>
      <xdr:row>455</xdr:row>
      <xdr:rowOff>190500</xdr:rowOff>
    </xdr:to>
    <xdr:pic>
      <xdr:nvPicPr>
        <xdr:cNvPr id="400" name="Picture 399">
          <a:extLst>
            <a:ext uri="{FF2B5EF4-FFF2-40B4-BE49-F238E27FC236}">
              <a16:creationId xmlns:a16="http://schemas.microsoft.com/office/drawing/2014/main" id="{DCBD0835-7982-F68F-8F1A-4F7AE9D25C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9549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456</xdr:row>
      <xdr:rowOff>0</xdr:rowOff>
    </xdr:from>
    <xdr:to>
      <xdr:col>4</xdr:col>
      <xdr:colOff>190500</xdr:colOff>
      <xdr:row>456</xdr:row>
      <xdr:rowOff>190500</xdr:rowOff>
    </xdr:to>
    <xdr:pic>
      <xdr:nvPicPr>
        <xdr:cNvPr id="401" name="Picture 400">
          <a:extLst>
            <a:ext uri="{FF2B5EF4-FFF2-40B4-BE49-F238E27FC236}">
              <a16:creationId xmlns:a16="http://schemas.microsoft.com/office/drawing/2014/main" id="{9B64D639-836C-77BB-0EE0-FE65DC55A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0281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457</xdr:row>
      <xdr:rowOff>0</xdr:rowOff>
    </xdr:from>
    <xdr:to>
      <xdr:col>4</xdr:col>
      <xdr:colOff>190500</xdr:colOff>
      <xdr:row>457</xdr:row>
      <xdr:rowOff>190500</xdr:rowOff>
    </xdr:to>
    <xdr:pic>
      <xdr:nvPicPr>
        <xdr:cNvPr id="402" name="Picture 401">
          <a:extLst>
            <a:ext uri="{FF2B5EF4-FFF2-40B4-BE49-F238E27FC236}">
              <a16:creationId xmlns:a16="http://schemas.microsoft.com/office/drawing/2014/main" id="{4166F79E-9B11-3A0E-750E-5127E78027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101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458</xdr:row>
      <xdr:rowOff>0</xdr:rowOff>
    </xdr:from>
    <xdr:to>
      <xdr:col>4</xdr:col>
      <xdr:colOff>190500</xdr:colOff>
      <xdr:row>458</xdr:row>
      <xdr:rowOff>190500</xdr:rowOff>
    </xdr:to>
    <xdr:pic>
      <xdr:nvPicPr>
        <xdr:cNvPr id="403" name="Picture 402">
          <a:extLst>
            <a:ext uri="{FF2B5EF4-FFF2-40B4-BE49-F238E27FC236}">
              <a16:creationId xmlns:a16="http://schemas.microsoft.com/office/drawing/2014/main" id="{0F15116D-CAF2-8A06-3ED6-646B7316BE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1744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459</xdr:row>
      <xdr:rowOff>0</xdr:rowOff>
    </xdr:from>
    <xdr:to>
      <xdr:col>4</xdr:col>
      <xdr:colOff>190500</xdr:colOff>
      <xdr:row>459</xdr:row>
      <xdr:rowOff>190500</xdr:rowOff>
    </xdr:to>
    <xdr:pic>
      <xdr:nvPicPr>
        <xdr:cNvPr id="404" name="Picture 403">
          <a:extLst>
            <a:ext uri="{FF2B5EF4-FFF2-40B4-BE49-F238E27FC236}">
              <a16:creationId xmlns:a16="http://schemas.microsoft.com/office/drawing/2014/main" id="{BD707CAD-D6F0-74E1-CD06-AA6455DA9C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2475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460</xdr:row>
      <xdr:rowOff>0</xdr:rowOff>
    </xdr:from>
    <xdr:to>
      <xdr:col>4</xdr:col>
      <xdr:colOff>190500</xdr:colOff>
      <xdr:row>460</xdr:row>
      <xdr:rowOff>190500</xdr:rowOff>
    </xdr:to>
    <xdr:pic>
      <xdr:nvPicPr>
        <xdr:cNvPr id="405" name="Picture 404">
          <a:extLst>
            <a:ext uri="{FF2B5EF4-FFF2-40B4-BE49-F238E27FC236}">
              <a16:creationId xmlns:a16="http://schemas.microsoft.com/office/drawing/2014/main" id="{A09CED85-6949-FE00-780B-CC329DF407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320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461</xdr:row>
      <xdr:rowOff>0</xdr:rowOff>
    </xdr:from>
    <xdr:to>
      <xdr:col>4</xdr:col>
      <xdr:colOff>190500</xdr:colOff>
      <xdr:row>461</xdr:row>
      <xdr:rowOff>190500</xdr:rowOff>
    </xdr:to>
    <xdr:pic>
      <xdr:nvPicPr>
        <xdr:cNvPr id="406" name="Picture 405">
          <a:extLst>
            <a:ext uri="{FF2B5EF4-FFF2-40B4-BE49-F238E27FC236}">
              <a16:creationId xmlns:a16="http://schemas.microsoft.com/office/drawing/2014/main" id="{6D3F251B-69B5-ADB0-9F05-0F8F723A9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3938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462</xdr:row>
      <xdr:rowOff>0</xdr:rowOff>
    </xdr:from>
    <xdr:to>
      <xdr:col>4</xdr:col>
      <xdr:colOff>190500</xdr:colOff>
      <xdr:row>462</xdr:row>
      <xdr:rowOff>190500</xdr:rowOff>
    </xdr:to>
    <xdr:pic>
      <xdr:nvPicPr>
        <xdr:cNvPr id="407" name="Picture 406">
          <a:extLst>
            <a:ext uri="{FF2B5EF4-FFF2-40B4-BE49-F238E27FC236}">
              <a16:creationId xmlns:a16="http://schemas.microsoft.com/office/drawing/2014/main" id="{109026A8-0533-10F1-183E-F20EF912C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467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463</xdr:row>
      <xdr:rowOff>0</xdr:rowOff>
    </xdr:from>
    <xdr:to>
      <xdr:col>4</xdr:col>
      <xdr:colOff>190500</xdr:colOff>
      <xdr:row>463</xdr:row>
      <xdr:rowOff>190500</xdr:rowOff>
    </xdr:to>
    <xdr:pic>
      <xdr:nvPicPr>
        <xdr:cNvPr id="408" name="Picture 407">
          <a:extLst>
            <a:ext uri="{FF2B5EF4-FFF2-40B4-BE49-F238E27FC236}">
              <a16:creationId xmlns:a16="http://schemas.microsoft.com/office/drawing/2014/main" id="{9B987031-4164-20B8-30A7-5E3185FE1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5401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464</xdr:row>
      <xdr:rowOff>0</xdr:rowOff>
    </xdr:from>
    <xdr:to>
      <xdr:col>4</xdr:col>
      <xdr:colOff>190500</xdr:colOff>
      <xdr:row>464</xdr:row>
      <xdr:rowOff>190500</xdr:rowOff>
    </xdr:to>
    <xdr:pic>
      <xdr:nvPicPr>
        <xdr:cNvPr id="409" name="Picture 408">
          <a:extLst>
            <a:ext uri="{FF2B5EF4-FFF2-40B4-BE49-F238E27FC236}">
              <a16:creationId xmlns:a16="http://schemas.microsoft.com/office/drawing/2014/main" id="{1FD659E1-D755-8302-9FD3-A445EC9EE1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6133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465</xdr:row>
      <xdr:rowOff>0</xdr:rowOff>
    </xdr:from>
    <xdr:to>
      <xdr:col>4</xdr:col>
      <xdr:colOff>190500</xdr:colOff>
      <xdr:row>465</xdr:row>
      <xdr:rowOff>190500</xdr:rowOff>
    </xdr:to>
    <xdr:pic>
      <xdr:nvPicPr>
        <xdr:cNvPr id="410" name="Picture 409">
          <a:extLst>
            <a:ext uri="{FF2B5EF4-FFF2-40B4-BE49-F238E27FC236}">
              <a16:creationId xmlns:a16="http://schemas.microsoft.com/office/drawing/2014/main" id="{8463F1D6-EE2F-924E-16F4-6DC2DC1A0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686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466</xdr:row>
      <xdr:rowOff>0</xdr:rowOff>
    </xdr:from>
    <xdr:to>
      <xdr:col>4</xdr:col>
      <xdr:colOff>190500</xdr:colOff>
      <xdr:row>466</xdr:row>
      <xdr:rowOff>190500</xdr:rowOff>
    </xdr:to>
    <xdr:pic>
      <xdr:nvPicPr>
        <xdr:cNvPr id="411" name="Picture 410">
          <a:extLst>
            <a:ext uri="{FF2B5EF4-FFF2-40B4-BE49-F238E27FC236}">
              <a16:creationId xmlns:a16="http://schemas.microsoft.com/office/drawing/2014/main" id="{510FB417-61A3-7B6C-121C-0EB176554E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759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467</xdr:row>
      <xdr:rowOff>0</xdr:rowOff>
    </xdr:from>
    <xdr:to>
      <xdr:col>4</xdr:col>
      <xdr:colOff>190500</xdr:colOff>
      <xdr:row>467</xdr:row>
      <xdr:rowOff>190500</xdr:rowOff>
    </xdr:to>
    <xdr:pic>
      <xdr:nvPicPr>
        <xdr:cNvPr id="412" name="Picture 411">
          <a:extLst>
            <a:ext uri="{FF2B5EF4-FFF2-40B4-BE49-F238E27FC236}">
              <a16:creationId xmlns:a16="http://schemas.microsoft.com/office/drawing/2014/main" id="{75D7DD0E-A7DB-294C-95FD-41040381D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869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468</xdr:row>
      <xdr:rowOff>0</xdr:rowOff>
    </xdr:from>
    <xdr:to>
      <xdr:col>4</xdr:col>
      <xdr:colOff>190500</xdr:colOff>
      <xdr:row>468</xdr:row>
      <xdr:rowOff>190500</xdr:rowOff>
    </xdr:to>
    <xdr:pic>
      <xdr:nvPicPr>
        <xdr:cNvPr id="413" name="Picture 412">
          <a:extLst>
            <a:ext uri="{FF2B5EF4-FFF2-40B4-BE49-F238E27FC236}">
              <a16:creationId xmlns:a16="http://schemas.microsoft.com/office/drawing/2014/main" id="{82BF11BA-B374-FD23-EA8A-DC66D20AD1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960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469</xdr:row>
      <xdr:rowOff>0</xdr:rowOff>
    </xdr:from>
    <xdr:to>
      <xdr:col>4</xdr:col>
      <xdr:colOff>190500</xdr:colOff>
      <xdr:row>469</xdr:row>
      <xdr:rowOff>190500</xdr:rowOff>
    </xdr:to>
    <xdr:pic>
      <xdr:nvPicPr>
        <xdr:cNvPr id="414" name="Picture 413">
          <a:extLst>
            <a:ext uri="{FF2B5EF4-FFF2-40B4-BE49-F238E27FC236}">
              <a16:creationId xmlns:a16="http://schemas.microsoft.com/office/drawing/2014/main" id="{E31DC059-2BE3-20C8-98B2-B827AA0C38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052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470</xdr:row>
      <xdr:rowOff>0</xdr:rowOff>
    </xdr:from>
    <xdr:to>
      <xdr:col>4</xdr:col>
      <xdr:colOff>190500</xdr:colOff>
      <xdr:row>470</xdr:row>
      <xdr:rowOff>190500</xdr:rowOff>
    </xdr:to>
    <xdr:pic>
      <xdr:nvPicPr>
        <xdr:cNvPr id="415" name="Picture 414">
          <a:extLst>
            <a:ext uri="{FF2B5EF4-FFF2-40B4-BE49-F238E27FC236}">
              <a16:creationId xmlns:a16="http://schemas.microsoft.com/office/drawing/2014/main" id="{6C86C4CF-E096-DD83-ADC2-D689863A8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143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479</xdr:row>
      <xdr:rowOff>0</xdr:rowOff>
    </xdr:from>
    <xdr:to>
      <xdr:col>4</xdr:col>
      <xdr:colOff>190500</xdr:colOff>
      <xdr:row>479</xdr:row>
      <xdr:rowOff>190500</xdr:rowOff>
    </xdr:to>
    <xdr:pic>
      <xdr:nvPicPr>
        <xdr:cNvPr id="416" name="Picture 415">
          <a:extLst>
            <a:ext uri="{FF2B5EF4-FFF2-40B4-BE49-F238E27FC236}">
              <a16:creationId xmlns:a16="http://schemas.microsoft.com/office/drawing/2014/main" id="{F727AC57-79CD-6BA8-6C4A-452D701133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966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493</xdr:row>
      <xdr:rowOff>0</xdr:rowOff>
    </xdr:from>
    <xdr:to>
      <xdr:col>4</xdr:col>
      <xdr:colOff>190500</xdr:colOff>
      <xdr:row>493</xdr:row>
      <xdr:rowOff>190500</xdr:rowOff>
    </xdr:to>
    <xdr:pic>
      <xdr:nvPicPr>
        <xdr:cNvPr id="417" name="Picture 416">
          <a:extLst>
            <a:ext uri="{FF2B5EF4-FFF2-40B4-BE49-F238E27FC236}">
              <a16:creationId xmlns:a16="http://schemas.microsoft.com/office/drawing/2014/main" id="{0138D7CD-681A-B1EB-6A26-92567001C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1736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495</xdr:row>
      <xdr:rowOff>0</xdr:rowOff>
    </xdr:from>
    <xdr:to>
      <xdr:col>4</xdr:col>
      <xdr:colOff>190500</xdr:colOff>
      <xdr:row>495</xdr:row>
      <xdr:rowOff>190500</xdr:rowOff>
    </xdr:to>
    <xdr:pic>
      <xdr:nvPicPr>
        <xdr:cNvPr id="418" name="Picture 417">
          <a:extLst>
            <a:ext uri="{FF2B5EF4-FFF2-40B4-BE49-F238E27FC236}">
              <a16:creationId xmlns:a16="http://schemas.microsoft.com/office/drawing/2014/main" id="{91D1E0FE-2CAB-0F48-BA92-9C38ABA9A4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338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496</xdr:row>
      <xdr:rowOff>0</xdr:rowOff>
    </xdr:from>
    <xdr:to>
      <xdr:col>4</xdr:col>
      <xdr:colOff>190500</xdr:colOff>
      <xdr:row>496</xdr:row>
      <xdr:rowOff>190500</xdr:rowOff>
    </xdr:to>
    <xdr:pic>
      <xdr:nvPicPr>
        <xdr:cNvPr id="419" name="Picture 418">
          <a:extLst>
            <a:ext uri="{FF2B5EF4-FFF2-40B4-BE49-F238E27FC236}">
              <a16:creationId xmlns:a16="http://schemas.microsoft.com/office/drawing/2014/main" id="{511BC9E5-B111-9D4A-3A82-9A3AD1DE95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429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497</xdr:row>
      <xdr:rowOff>0</xdr:rowOff>
    </xdr:from>
    <xdr:to>
      <xdr:col>4</xdr:col>
      <xdr:colOff>190500</xdr:colOff>
      <xdr:row>497</xdr:row>
      <xdr:rowOff>190500</xdr:rowOff>
    </xdr:to>
    <xdr:pic>
      <xdr:nvPicPr>
        <xdr:cNvPr id="420" name="Picture 419">
          <a:extLst>
            <a:ext uri="{FF2B5EF4-FFF2-40B4-BE49-F238E27FC236}">
              <a16:creationId xmlns:a16="http://schemas.microsoft.com/office/drawing/2014/main" id="{12CE88D6-3F74-BDD9-2B95-2FA6A0696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484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499</xdr:row>
      <xdr:rowOff>0</xdr:rowOff>
    </xdr:from>
    <xdr:to>
      <xdr:col>4</xdr:col>
      <xdr:colOff>190500</xdr:colOff>
      <xdr:row>499</xdr:row>
      <xdr:rowOff>190500</xdr:rowOff>
    </xdr:to>
    <xdr:pic>
      <xdr:nvPicPr>
        <xdr:cNvPr id="421" name="Picture 420">
          <a:extLst>
            <a:ext uri="{FF2B5EF4-FFF2-40B4-BE49-F238E27FC236}">
              <a16:creationId xmlns:a16="http://schemas.microsoft.com/office/drawing/2014/main" id="{95839134-F12C-2F47-D5DE-EAE9A3D72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6491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500</xdr:row>
      <xdr:rowOff>0</xdr:rowOff>
    </xdr:from>
    <xdr:to>
      <xdr:col>4</xdr:col>
      <xdr:colOff>190500</xdr:colOff>
      <xdr:row>500</xdr:row>
      <xdr:rowOff>190500</xdr:rowOff>
    </xdr:to>
    <xdr:pic>
      <xdr:nvPicPr>
        <xdr:cNvPr id="422" name="Picture 421">
          <a:extLst>
            <a:ext uri="{FF2B5EF4-FFF2-40B4-BE49-F238E27FC236}">
              <a16:creationId xmlns:a16="http://schemas.microsoft.com/office/drawing/2014/main" id="{3F14C5AF-7C23-1A3C-E2F4-374B573AEA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740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501</xdr:row>
      <xdr:rowOff>0</xdr:rowOff>
    </xdr:from>
    <xdr:to>
      <xdr:col>4</xdr:col>
      <xdr:colOff>190500</xdr:colOff>
      <xdr:row>501</xdr:row>
      <xdr:rowOff>190500</xdr:rowOff>
    </xdr:to>
    <xdr:pic>
      <xdr:nvPicPr>
        <xdr:cNvPr id="423" name="Picture 422">
          <a:extLst>
            <a:ext uri="{FF2B5EF4-FFF2-40B4-BE49-F238E27FC236}">
              <a16:creationId xmlns:a16="http://schemas.microsoft.com/office/drawing/2014/main" id="{1E3F162F-324B-5436-2960-45E6C20881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850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502</xdr:row>
      <xdr:rowOff>0</xdr:rowOff>
    </xdr:from>
    <xdr:to>
      <xdr:col>4</xdr:col>
      <xdr:colOff>190500</xdr:colOff>
      <xdr:row>502</xdr:row>
      <xdr:rowOff>190500</xdr:rowOff>
    </xdr:to>
    <xdr:pic>
      <xdr:nvPicPr>
        <xdr:cNvPr id="424" name="Picture 423">
          <a:extLst>
            <a:ext uri="{FF2B5EF4-FFF2-40B4-BE49-F238E27FC236}">
              <a16:creationId xmlns:a16="http://schemas.microsoft.com/office/drawing/2014/main" id="{3D02F0AF-13A3-430D-3047-C0C543BEB5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923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503</xdr:row>
      <xdr:rowOff>0</xdr:rowOff>
    </xdr:from>
    <xdr:to>
      <xdr:col>4</xdr:col>
      <xdr:colOff>190500</xdr:colOff>
      <xdr:row>503</xdr:row>
      <xdr:rowOff>190500</xdr:rowOff>
    </xdr:to>
    <xdr:pic>
      <xdr:nvPicPr>
        <xdr:cNvPr id="425" name="Picture 424">
          <a:extLst>
            <a:ext uri="{FF2B5EF4-FFF2-40B4-BE49-F238E27FC236}">
              <a16:creationId xmlns:a16="http://schemas.microsoft.com/office/drawing/2014/main" id="{006CAA36-1F82-0250-B084-DDC53E9D36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9966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504</xdr:row>
      <xdr:rowOff>0</xdr:rowOff>
    </xdr:from>
    <xdr:to>
      <xdr:col>4</xdr:col>
      <xdr:colOff>190500</xdr:colOff>
      <xdr:row>504</xdr:row>
      <xdr:rowOff>190500</xdr:rowOff>
    </xdr:to>
    <xdr:pic>
      <xdr:nvPicPr>
        <xdr:cNvPr id="426" name="Picture 425">
          <a:extLst>
            <a:ext uri="{FF2B5EF4-FFF2-40B4-BE49-F238E27FC236}">
              <a16:creationId xmlns:a16="http://schemas.microsoft.com/office/drawing/2014/main" id="{A8B38051-5C20-110B-CE7B-2B4AAA24D7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0697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506</xdr:row>
      <xdr:rowOff>0</xdr:rowOff>
    </xdr:from>
    <xdr:to>
      <xdr:col>4</xdr:col>
      <xdr:colOff>190500</xdr:colOff>
      <xdr:row>506</xdr:row>
      <xdr:rowOff>190500</xdr:rowOff>
    </xdr:to>
    <xdr:pic>
      <xdr:nvPicPr>
        <xdr:cNvPr id="427" name="Picture 426">
          <a:extLst>
            <a:ext uri="{FF2B5EF4-FFF2-40B4-BE49-F238E27FC236}">
              <a16:creationId xmlns:a16="http://schemas.microsoft.com/office/drawing/2014/main" id="{B9DCE58F-EC2F-7969-5C82-0D04F21202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2343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507</xdr:row>
      <xdr:rowOff>0</xdr:rowOff>
    </xdr:from>
    <xdr:to>
      <xdr:col>4</xdr:col>
      <xdr:colOff>190500</xdr:colOff>
      <xdr:row>507</xdr:row>
      <xdr:rowOff>190500</xdr:rowOff>
    </xdr:to>
    <xdr:pic>
      <xdr:nvPicPr>
        <xdr:cNvPr id="428" name="Picture 427">
          <a:extLst>
            <a:ext uri="{FF2B5EF4-FFF2-40B4-BE49-F238E27FC236}">
              <a16:creationId xmlns:a16="http://schemas.microsoft.com/office/drawing/2014/main" id="{3695473B-FCA1-FE78-E5FD-2C4A626F0E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325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508</xdr:row>
      <xdr:rowOff>0</xdr:rowOff>
    </xdr:from>
    <xdr:to>
      <xdr:col>4</xdr:col>
      <xdr:colOff>190500</xdr:colOff>
      <xdr:row>508</xdr:row>
      <xdr:rowOff>190500</xdr:rowOff>
    </xdr:to>
    <xdr:pic>
      <xdr:nvPicPr>
        <xdr:cNvPr id="429" name="Picture 428">
          <a:extLst>
            <a:ext uri="{FF2B5EF4-FFF2-40B4-BE49-F238E27FC236}">
              <a16:creationId xmlns:a16="http://schemas.microsoft.com/office/drawing/2014/main" id="{15109A87-D495-389A-FFE1-74E4F17DED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3806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509</xdr:row>
      <xdr:rowOff>0</xdr:rowOff>
    </xdr:from>
    <xdr:to>
      <xdr:col>4</xdr:col>
      <xdr:colOff>190500</xdr:colOff>
      <xdr:row>509</xdr:row>
      <xdr:rowOff>190500</xdr:rowOff>
    </xdr:to>
    <xdr:pic>
      <xdr:nvPicPr>
        <xdr:cNvPr id="430" name="Picture 429">
          <a:extLst>
            <a:ext uri="{FF2B5EF4-FFF2-40B4-BE49-F238E27FC236}">
              <a16:creationId xmlns:a16="http://schemas.microsoft.com/office/drawing/2014/main" id="{E1B985F0-CB5F-1705-105E-EDCA17FBD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435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510</xdr:row>
      <xdr:rowOff>0</xdr:rowOff>
    </xdr:from>
    <xdr:to>
      <xdr:col>4</xdr:col>
      <xdr:colOff>190500</xdr:colOff>
      <xdr:row>510</xdr:row>
      <xdr:rowOff>190500</xdr:rowOff>
    </xdr:to>
    <xdr:pic>
      <xdr:nvPicPr>
        <xdr:cNvPr id="431" name="Picture 430">
          <a:extLst>
            <a:ext uri="{FF2B5EF4-FFF2-40B4-BE49-F238E27FC236}">
              <a16:creationId xmlns:a16="http://schemas.microsoft.com/office/drawing/2014/main" id="{5EC83A13-34B5-5B08-F7BD-383A24F535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490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511</xdr:row>
      <xdr:rowOff>0</xdr:rowOff>
    </xdr:from>
    <xdr:to>
      <xdr:col>4</xdr:col>
      <xdr:colOff>190500</xdr:colOff>
      <xdr:row>511</xdr:row>
      <xdr:rowOff>190500</xdr:rowOff>
    </xdr:to>
    <xdr:pic>
      <xdr:nvPicPr>
        <xdr:cNvPr id="432" name="Picture 431">
          <a:extLst>
            <a:ext uri="{FF2B5EF4-FFF2-40B4-BE49-F238E27FC236}">
              <a16:creationId xmlns:a16="http://schemas.microsoft.com/office/drawing/2014/main" id="{B901627F-AB16-E280-BD4B-D4A500D52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545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512</xdr:row>
      <xdr:rowOff>0</xdr:rowOff>
    </xdr:from>
    <xdr:to>
      <xdr:col>4</xdr:col>
      <xdr:colOff>190500</xdr:colOff>
      <xdr:row>512</xdr:row>
      <xdr:rowOff>190500</xdr:rowOff>
    </xdr:to>
    <xdr:pic>
      <xdr:nvPicPr>
        <xdr:cNvPr id="433" name="Picture 432">
          <a:extLst>
            <a:ext uri="{FF2B5EF4-FFF2-40B4-BE49-F238E27FC236}">
              <a16:creationId xmlns:a16="http://schemas.microsoft.com/office/drawing/2014/main" id="{4504C1B6-B528-62C5-91BB-642D53036E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6001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513</xdr:row>
      <xdr:rowOff>0</xdr:rowOff>
    </xdr:from>
    <xdr:to>
      <xdr:col>4</xdr:col>
      <xdr:colOff>190500</xdr:colOff>
      <xdr:row>513</xdr:row>
      <xdr:rowOff>190500</xdr:rowOff>
    </xdr:to>
    <xdr:pic>
      <xdr:nvPicPr>
        <xdr:cNvPr id="434" name="Picture 433">
          <a:extLst>
            <a:ext uri="{FF2B5EF4-FFF2-40B4-BE49-F238E27FC236}">
              <a16:creationId xmlns:a16="http://schemas.microsoft.com/office/drawing/2014/main" id="{675638B2-DBAC-7865-2696-BD46AC80C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654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514</xdr:row>
      <xdr:rowOff>0</xdr:rowOff>
    </xdr:from>
    <xdr:to>
      <xdr:col>4</xdr:col>
      <xdr:colOff>190500</xdr:colOff>
      <xdr:row>514</xdr:row>
      <xdr:rowOff>190500</xdr:rowOff>
    </xdr:to>
    <xdr:pic>
      <xdr:nvPicPr>
        <xdr:cNvPr id="435" name="Picture 434">
          <a:extLst>
            <a:ext uri="{FF2B5EF4-FFF2-40B4-BE49-F238E27FC236}">
              <a16:creationId xmlns:a16="http://schemas.microsoft.com/office/drawing/2014/main" id="{4C9CFA02-DBE8-EBBE-7BDE-1164BC2B4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709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515</xdr:row>
      <xdr:rowOff>0</xdr:rowOff>
    </xdr:from>
    <xdr:to>
      <xdr:col>4</xdr:col>
      <xdr:colOff>190500</xdr:colOff>
      <xdr:row>515</xdr:row>
      <xdr:rowOff>190500</xdr:rowOff>
    </xdr:to>
    <xdr:pic>
      <xdr:nvPicPr>
        <xdr:cNvPr id="436" name="Picture 435">
          <a:extLst>
            <a:ext uri="{FF2B5EF4-FFF2-40B4-BE49-F238E27FC236}">
              <a16:creationId xmlns:a16="http://schemas.microsoft.com/office/drawing/2014/main" id="{3D9A2FCD-2019-F200-BD9F-C1F8563FF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764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516</xdr:row>
      <xdr:rowOff>0</xdr:rowOff>
    </xdr:from>
    <xdr:to>
      <xdr:col>4</xdr:col>
      <xdr:colOff>190500</xdr:colOff>
      <xdr:row>516</xdr:row>
      <xdr:rowOff>190500</xdr:rowOff>
    </xdr:to>
    <xdr:pic>
      <xdr:nvPicPr>
        <xdr:cNvPr id="437" name="Picture 436">
          <a:extLst>
            <a:ext uri="{FF2B5EF4-FFF2-40B4-BE49-F238E27FC236}">
              <a16:creationId xmlns:a16="http://schemas.microsoft.com/office/drawing/2014/main" id="{2E4567C1-B21E-1368-3EDF-6E93D80C67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8195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517</xdr:row>
      <xdr:rowOff>0</xdr:rowOff>
    </xdr:from>
    <xdr:to>
      <xdr:col>4</xdr:col>
      <xdr:colOff>190500</xdr:colOff>
      <xdr:row>517</xdr:row>
      <xdr:rowOff>190500</xdr:rowOff>
    </xdr:to>
    <xdr:pic>
      <xdr:nvPicPr>
        <xdr:cNvPr id="438" name="Picture 437">
          <a:extLst>
            <a:ext uri="{FF2B5EF4-FFF2-40B4-BE49-F238E27FC236}">
              <a16:creationId xmlns:a16="http://schemas.microsoft.com/office/drawing/2014/main" id="{E174E153-627B-D519-473E-2F84D8C30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874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524</xdr:row>
      <xdr:rowOff>0</xdr:rowOff>
    </xdr:from>
    <xdr:to>
      <xdr:col>4</xdr:col>
      <xdr:colOff>190500</xdr:colOff>
      <xdr:row>524</xdr:row>
      <xdr:rowOff>190500</xdr:rowOff>
    </xdr:to>
    <xdr:pic>
      <xdr:nvPicPr>
        <xdr:cNvPr id="439" name="Picture 438">
          <a:extLst>
            <a:ext uri="{FF2B5EF4-FFF2-40B4-BE49-F238E27FC236}">
              <a16:creationId xmlns:a16="http://schemas.microsoft.com/office/drawing/2014/main" id="{CC660174-6502-0F6A-1A67-5A2D3934CB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3133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525</xdr:row>
      <xdr:rowOff>0</xdr:rowOff>
    </xdr:from>
    <xdr:to>
      <xdr:col>4</xdr:col>
      <xdr:colOff>190500</xdr:colOff>
      <xdr:row>525</xdr:row>
      <xdr:rowOff>190500</xdr:rowOff>
    </xdr:to>
    <xdr:pic>
      <xdr:nvPicPr>
        <xdr:cNvPr id="440" name="Picture 439">
          <a:extLst>
            <a:ext uri="{FF2B5EF4-FFF2-40B4-BE49-F238E27FC236}">
              <a16:creationId xmlns:a16="http://schemas.microsoft.com/office/drawing/2014/main" id="{B7448023-1609-9308-A43E-3267870578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441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526</xdr:row>
      <xdr:rowOff>0</xdr:rowOff>
    </xdr:from>
    <xdr:to>
      <xdr:col>4</xdr:col>
      <xdr:colOff>190500</xdr:colOff>
      <xdr:row>526</xdr:row>
      <xdr:rowOff>190500</xdr:rowOff>
    </xdr:to>
    <xdr:pic>
      <xdr:nvPicPr>
        <xdr:cNvPr id="441" name="Picture 440">
          <a:extLst>
            <a:ext uri="{FF2B5EF4-FFF2-40B4-BE49-F238E27FC236}">
              <a16:creationId xmlns:a16="http://schemas.microsoft.com/office/drawing/2014/main" id="{0566077E-B653-5F64-3968-4BF0C28AD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569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527</xdr:row>
      <xdr:rowOff>0</xdr:rowOff>
    </xdr:from>
    <xdr:to>
      <xdr:col>4</xdr:col>
      <xdr:colOff>190500</xdr:colOff>
      <xdr:row>527</xdr:row>
      <xdr:rowOff>190500</xdr:rowOff>
    </xdr:to>
    <xdr:pic>
      <xdr:nvPicPr>
        <xdr:cNvPr id="442" name="Picture 441">
          <a:extLst>
            <a:ext uri="{FF2B5EF4-FFF2-40B4-BE49-F238E27FC236}">
              <a16:creationId xmlns:a16="http://schemas.microsoft.com/office/drawing/2014/main" id="{043A3860-28C6-4658-53C0-CB8C4CFC2F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697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528</xdr:row>
      <xdr:rowOff>0</xdr:rowOff>
    </xdr:from>
    <xdr:to>
      <xdr:col>4</xdr:col>
      <xdr:colOff>190500</xdr:colOff>
      <xdr:row>528</xdr:row>
      <xdr:rowOff>190500</xdr:rowOff>
    </xdr:to>
    <xdr:pic>
      <xdr:nvPicPr>
        <xdr:cNvPr id="443" name="Picture 442">
          <a:extLst>
            <a:ext uri="{FF2B5EF4-FFF2-40B4-BE49-F238E27FC236}">
              <a16:creationId xmlns:a16="http://schemas.microsoft.com/office/drawing/2014/main" id="{68518282-400D-61DA-4223-8B00922454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8254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529</xdr:row>
      <xdr:rowOff>0</xdr:rowOff>
    </xdr:from>
    <xdr:to>
      <xdr:col>4</xdr:col>
      <xdr:colOff>190500</xdr:colOff>
      <xdr:row>529</xdr:row>
      <xdr:rowOff>190500</xdr:rowOff>
    </xdr:to>
    <xdr:pic>
      <xdr:nvPicPr>
        <xdr:cNvPr id="444" name="Picture 443">
          <a:extLst>
            <a:ext uri="{FF2B5EF4-FFF2-40B4-BE49-F238E27FC236}">
              <a16:creationId xmlns:a16="http://schemas.microsoft.com/office/drawing/2014/main" id="{AE5216ED-217E-E9D2-F589-BC9A27E061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8985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530</xdr:row>
      <xdr:rowOff>0</xdr:rowOff>
    </xdr:from>
    <xdr:to>
      <xdr:col>4</xdr:col>
      <xdr:colOff>190500</xdr:colOff>
      <xdr:row>530</xdr:row>
      <xdr:rowOff>190500</xdr:rowOff>
    </xdr:to>
    <xdr:pic>
      <xdr:nvPicPr>
        <xdr:cNvPr id="445" name="Picture 444">
          <a:extLst>
            <a:ext uri="{FF2B5EF4-FFF2-40B4-BE49-F238E27FC236}">
              <a16:creationId xmlns:a16="http://schemas.microsoft.com/office/drawing/2014/main" id="{2A182E9B-7B8A-5181-CC89-E02B5190AA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971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531</xdr:row>
      <xdr:rowOff>0</xdr:rowOff>
    </xdr:from>
    <xdr:to>
      <xdr:col>4</xdr:col>
      <xdr:colOff>190500</xdr:colOff>
      <xdr:row>531</xdr:row>
      <xdr:rowOff>190500</xdr:rowOff>
    </xdr:to>
    <xdr:pic>
      <xdr:nvPicPr>
        <xdr:cNvPr id="446" name="Picture 445">
          <a:extLst>
            <a:ext uri="{FF2B5EF4-FFF2-40B4-BE49-F238E27FC236}">
              <a16:creationId xmlns:a16="http://schemas.microsoft.com/office/drawing/2014/main" id="{5AED488F-2139-AA0A-3416-E619FB995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044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532</xdr:row>
      <xdr:rowOff>0</xdr:rowOff>
    </xdr:from>
    <xdr:to>
      <xdr:col>4</xdr:col>
      <xdr:colOff>190500</xdr:colOff>
      <xdr:row>532</xdr:row>
      <xdr:rowOff>190500</xdr:rowOff>
    </xdr:to>
    <xdr:pic>
      <xdr:nvPicPr>
        <xdr:cNvPr id="447" name="Picture 446">
          <a:extLst>
            <a:ext uri="{FF2B5EF4-FFF2-40B4-BE49-F238E27FC236}">
              <a16:creationId xmlns:a16="http://schemas.microsoft.com/office/drawing/2014/main" id="{105F2F24-5E97-EAED-7520-15EFE6D768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1180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533</xdr:row>
      <xdr:rowOff>0</xdr:rowOff>
    </xdr:from>
    <xdr:to>
      <xdr:col>4</xdr:col>
      <xdr:colOff>190500</xdr:colOff>
      <xdr:row>533</xdr:row>
      <xdr:rowOff>190500</xdr:rowOff>
    </xdr:to>
    <xdr:pic>
      <xdr:nvPicPr>
        <xdr:cNvPr id="448" name="Picture 447">
          <a:extLst>
            <a:ext uri="{FF2B5EF4-FFF2-40B4-BE49-F238E27FC236}">
              <a16:creationId xmlns:a16="http://schemas.microsoft.com/office/drawing/2014/main" id="{427A6991-B8DF-7136-4E95-3F93C1515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1911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534</xdr:row>
      <xdr:rowOff>0</xdr:rowOff>
    </xdr:from>
    <xdr:to>
      <xdr:col>4</xdr:col>
      <xdr:colOff>190500</xdr:colOff>
      <xdr:row>534</xdr:row>
      <xdr:rowOff>190500</xdr:rowOff>
    </xdr:to>
    <xdr:pic>
      <xdr:nvPicPr>
        <xdr:cNvPr id="449" name="Picture 448">
          <a:extLst>
            <a:ext uri="{FF2B5EF4-FFF2-40B4-BE49-F238E27FC236}">
              <a16:creationId xmlns:a16="http://schemas.microsoft.com/office/drawing/2014/main" id="{09CB84AA-17B8-E867-83A4-680FBAEDD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264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535</xdr:row>
      <xdr:rowOff>0</xdr:rowOff>
    </xdr:from>
    <xdr:to>
      <xdr:col>4</xdr:col>
      <xdr:colOff>190500</xdr:colOff>
      <xdr:row>535</xdr:row>
      <xdr:rowOff>190500</xdr:rowOff>
    </xdr:to>
    <xdr:pic>
      <xdr:nvPicPr>
        <xdr:cNvPr id="450" name="Picture 449">
          <a:extLst>
            <a:ext uri="{FF2B5EF4-FFF2-40B4-BE49-F238E27FC236}">
              <a16:creationId xmlns:a16="http://schemas.microsoft.com/office/drawing/2014/main" id="{03C6FAAD-78E1-77AD-63DC-D30000A35A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337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536</xdr:row>
      <xdr:rowOff>0</xdr:rowOff>
    </xdr:from>
    <xdr:to>
      <xdr:col>4</xdr:col>
      <xdr:colOff>190500</xdr:colOff>
      <xdr:row>536</xdr:row>
      <xdr:rowOff>190500</xdr:rowOff>
    </xdr:to>
    <xdr:pic>
      <xdr:nvPicPr>
        <xdr:cNvPr id="451" name="Picture 450">
          <a:extLst>
            <a:ext uri="{FF2B5EF4-FFF2-40B4-BE49-F238E27FC236}">
              <a16:creationId xmlns:a16="http://schemas.microsoft.com/office/drawing/2014/main" id="{1DEF8969-1446-37F2-14E5-0412F84304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4106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537</xdr:row>
      <xdr:rowOff>0</xdr:rowOff>
    </xdr:from>
    <xdr:to>
      <xdr:col>4</xdr:col>
      <xdr:colOff>190500</xdr:colOff>
      <xdr:row>537</xdr:row>
      <xdr:rowOff>190500</xdr:rowOff>
    </xdr:to>
    <xdr:pic>
      <xdr:nvPicPr>
        <xdr:cNvPr id="452" name="Picture 451">
          <a:extLst>
            <a:ext uri="{FF2B5EF4-FFF2-40B4-BE49-F238E27FC236}">
              <a16:creationId xmlns:a16="http://schemas.microsoft.com/office/drawing/2014/main" id="{687E041B-46A5-77C7-FDE6-915608CC66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483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538</xdr:row>
      <xdr:rowOff>0</xdr:rowOff>
    </xdr:from>
    <xdr:to>
      <xdr:col>4</xdr:col>
      <xdr:colOff>190500</xdr:colOff>
      <xdr:row>538</xdr:row>
      <xdr:rowOff>190500</xdr:rowOff>
    </xdr:to>
    <xdr:pic>
      <xdr:nvPicPr>
        <xdr:cNvPr id="453" name="Picture 452">
          <a:extLst>
            <a:ext uri="{FF2B5EF4-FFF2-40B4-BE49-F238E27FC236}">
              <a16:creationId xmlns:a16="http://schemas.microsoft.com/office/drawing/2014/main" id="{C4AB4E20-FA2F-2BB9-5252-96DB1C40B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5569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539</xdr:row>
      <xdr:rowOff>0</xdr:rowOff>
    </xdr:from>
    <xdr:to>
      <xdr:col>4</xdr:col>
      <xdr:colOff>190500</xdr:colOff>
      <xdr:row>539</xdr:row>
      <xdr:rowOff>190500</xdr:rowOff>
    </xdr:to>
    <xdr:pic>
      <xdr:nvPicPr>
        <xdr:cNvPr id="454" name="Picture 453">
          <a:extLst>
            <a:ext uri="{FF2B5EF4-FFF2-40B4-BE49-F238E27FC236}">
              <a16:creationId xmlns:a16="http://schemas.microsoft.com/office/drawing/2014/main" id="{EE8F9BF3-0F7A-14DB-BFF3-2AAD75F41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6300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540</xdr:row>
      <xdr:rowOff>0</xdr:rowOff>
    </xdr:from>
    <xdr:to>
      <xdr:col>4</xdr:col>
      <xdr:colOff>190500</xdr:colOff>
      <xdr:row>540</xdr:row>
      <xdr:rowOff>190500</xdr:rowOff>
    </xdr:to>
    <xdr:pic>
      <xdr:nvPicPr>
        <xdr:cNvPr id="455" name="Picture 454">
          <a:extLst>
            <a:ext uri="{FF2B5EF4-FFF2-40B4-BE49-F238E27FC236}">
              <a16:creationId xmlns:a16="http://schemas.microsoft.com/office/drawing/2014/main" id="{A0004772-F154-839C-2DB8-26D4BE9669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703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541</xdr:row>
      <xdr:rowOff>0</xdr:rowOff>
    </xdr:from>
    <xdr:to>
      <xdr:col>4</xdr:col>
      <xdr:colOff>190500</xdr:colOff>
      <xdr:row>541</xdr:row>
      <xdr:rowOff>190500</xdr:rowOff>
    </xdr:to>
    <xdr:pic>
      <xdr:nvPicPr>
        <xdr:cNvPr id="456" name="Picture 455">
          <a:extLst>
            <a:ext uri="{FF2B5EF4-FFF2-40B4-BE49-F238E27FC236}">
              <a16:creationId xmlns:a16="http://schemas.microsoft.com/office/drawing/2014/main" id="{EFE51DD8-749D-5EE9-57CF-50AFBC90C0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776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542</xdr:row>
      <xdr:rowOff>0</xdr:rowOff>
    </xdr:from>
    <xdr:to>
      <xdr:col>4</xdr:col>
      <xdr:colOff>190500</xdr:colOff>
      <xdr:row>542</xdr:row>
      <xdr:rowOff>190500</xdr:rowOff>
    </xdr:to>
    <xdr:pic>
      <xdr:nvPicPr>
        <xdr:cNvPr id="457" name="Picture 456">
          <a:extLst>
            <a:ext uri="{FF2B5EF4-FFF2-40B4-BE49-F238E27FC236}">
              <a16:creationId xmlns:a16="http://schemas.microsoft.com/office/drawing/2014/main" id="{70A98A37-612B-85A2-C3BE-0DF0305B3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849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543</xdr:row>
      <xdr:rowOff>0</xdr:rowOff>
    </xdr:from>
    <xdr:to>
      <xdr:col>4</xdr:col>
      <xdr:colOff>190500</xdr:colOff>
      <xdr:row>543</xdr:row>
      <xdr:rowOff>190500</xdr:rowOff>
    </xdr:to>
    <xdr:pic>
      <xdr:nvPicPr>
        <xdr:cNvPr id="458" name="Picture 457">
          <a:extLst>
            <a:ext uri="{FF2B5EF4-FFF2-40B4-BE49-F238E27FC236}">
              <a16:creationId xmlns:a16="http://schemas.microsoft.com/office/drawing/2014/main" id="{5DD626DE-7CDA-6501-036F-903972DA01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9227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544</xdr:row>
      <xdr:rowOff>0</xdr:rowOff>
    </xdr:from>
    <xdr:to>
      <xdr:col>4</xdr:col>
      <xdr:colOff>190500</xdr:colOff>
      <xdr:row>544</xdr:row>
      <xdr:rowOff>190500</xdr:rowOff>
    </xdr:to>
    <xdr:pic>
      <xdr:nvPicPr>
        <xdr:cNvPr id="459" name="Picture 458">
          <a:extLst>
            <a:ext uri="{FF2B5EF4-FFF2-40B4-BE49-F238E27FC236}">
              <a16:creationId xmlns:a16="http://schemas.microsoft.com/office/drawing/2014/main" id="{A8DA1119-D108-5501-9E7D-FFB376E1A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995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545</xdr:row>
      <xdr:rowOff>0</xdr:rowOff>
    </xdr:from>
    <xdr:to>
      <xdr:col>4</xdr:col>
      <xdr:colOff>190500</xdr:colOff>
      <xdr:row>545</xdr:row>
      <xdr:rowOff>190500</xdr:rowOff>
    </xdr:to>
    <xdr:pic>
      <xdr:nvPicPr>
        <xdr:cNvPr id="460" name="Picture 459">
          <a:extLst>
            <a:ext uri="{FF2B5EF4-FFF2-40B4-BE49-F238E27FC236}">
              <a16:creationId xmlns:a16="http://schemas.microsoft.com/office/drawing/2014/main" id="{3D415355-22BC-7AEA-1FA5-A66B1BF55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0690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546</xdr:row>
      <xdr:rowOff>0</xdr:rowOff>
    </xdr:from>
    <xdr:to>
      <xdr:col>4</xdr:col>
      <xdr:colOff>190500</xdr:colOff>
      <xdr:row>546</xdr:row>
      <xdr:rowOff>190500</xdr:rowOff>
    </xdr:to>
    <xdr:pic>
      <xdr:nvPicPr>
        <xdr:cNvPr id="461" name="Picture 460">
          <a:extLst>
            <a:ext uri="{FF2B5EF4-FFF2-40B4-BE49-F238E27FC236}">
              <a16:creationId xmlns:a16="http://schemas.microsoft.com/office/drawing/2014/main" id="{D40C27BA-74BE-93DE-4530-B6CAB83AB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160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547</xdr:row>
      <xdr:rowOff>0</xdr:rowOff>
    </xdr:from>
    <xdr:to>
      <xdr:col>4</xdr:col>
      <xdr:colOff>190500</xdr:colOff>
      <xdr:row>547</xdr:row>
      <xdr:rowOff>190500</xdr:rowOff>
    </xdr:to>
    <xdr:pic>
      <xdr:nvPicPr>
        <xdr:cNvPr id="462" name="Picture 461">
          <a:extLst>
            <a:ext uri="{FF2B5EF4-FFF2-40B4-BE49-F238E27FC236}">
              <a16:creationId xmlns:a16="http://schemas.microsoft.com/office/drawing/2014/main" id="{E5667E4B-6685-AB48-957E-98C5F7FB21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233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548</xdr:row>
      <xdr:rowOff>0</xdr:rowOff>
    </xdr:from>
    <xdr:to>
      <xdr:col>4</xdr:col>
      <xdr:colOff>190500</xdr:colOff>
      <xdr:row>548</xdr:row>
      <xdr:rowOff>190500</xdr:rowOff>
    </xdr:to>
    <xdr:pic>
      <xdr:nvPicPr>
        <xdr:cNvPr id="463" name="Picture 462">
          <a:extLst>
            <a:ext uri="{FF2B5EF4-FFF2-40B4-BE49-F238E27FC236}">
              <a16:creationId xmlns:a16="http://schemas.microsoft.com/office/drawing/2014/main" id="{8218D88A-6C79-D274-DE28-D19DCE37D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325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549</xdr:row>
      <xdr:rowOff>0</xdr:rowOff>
    </xdr:from>
    <xdr:to>
      <xdr:col>4</xdr:col>
      <xdr:colOff>190500</xdr:colOff>
      <xdr:row>549</xdr:row>
      <xdr:rowOff>190500</xdr:rowOff>
    </xdr:to>
    <xdr:pic>
      <xdr:nvPicPr>
        <xdr:cNvPr id="464" name="Picture 463">
          <a:extLst>
            <a:ext uri="{FF2B5EF4-FFF2-40B4-BE49-F238E27FC236}">
              <a16:creationId xmlns:a16="http://schemas.microsoft.com/office/drawing/2014/main" id="{6BAD0915-7021-0457-F471-2FBBDB269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3981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550</xdr:row>
      <xdr:rowOff>0</xdr:rowOff>
    </xdr:from>
    <xdr:to>
      <xdr:col>4</xdr:col>
      <xdr:colOff>190500</xdr:colOff>
      <xdr:row>550</xdr:row>
      <xdr:rowOff>190500</xdr:rowOff>
    </xdr:to>
    <xdr:pic>
      <xdr:nvPicPr>
        <xdr:cNvPr id="465" name="Picture 464">
          <a:extLst>
            <a:ext uri="{FF2B5EF4-FFF2-40B4-BE49-F238E27FC236}">
              <a16:creationId xmlns:a16="http://schemas.microsoft.com/office/drawing/2014/main" id="{5E2BA7D9-16C3-0344-3741-F16E8FA59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489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551</xdr:row>
      <xdr:rowOff>0</xdr:rowOff>
    </xdr:from>
    <xdr:to>
      <xdr:col>4</xdr:col>
      <xdr:colOff>190500</xdr:colOff>
      <xdr:row>551</xdr:row>
      <xdr:rowOff>190500</xdr:rowOff>
    </xdr:to>
    <xdr:pic>
      <xdr:nvPicPr>
        <xdr:cNvPr id="466" name="Picture 465">
          <a:extLst>
            <a:ext uri="{FF2B5EF4-FFF2-40B4-BE49-F238E27FC236}">
              <a16:creationId xmlns:a16="http://schemas.microsoft.com/office/drawing/2014/main" id="{805A75FD-ED6B-BB22-5674-05D4941933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5810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552</xdr:row>
      <xdr:rowOff>0</xdr:rowOff>
    </xdr:from>
    <xdr:to>
      <xdr:col>4</xdr:col>
      <xdr:colOff>190500</xdr:colOff>
      <xdr:row>552</xdr:row>
      <xdr:rowOff>190500</xdr:rowOff>
    </xdr:to>
    <xdr:pic>
      <xdr:nvPicPr>
        <xdr:cNvPr id="467" name="Picture 466">
          <a:extLst>
            <a:ext uri="{FF2B5EF4-FFF2-40B4-BE49-F238E27FC236}">
              <a16:creationId xmlns:a16="http://schemas.microsoft.com/office/drawing/2014/main" id="{920F3C88-9CC4-26F3-AD92-4FE292C0D8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6542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553</xdr:row>
      <xdr:rowOff>0</xdr:rowOff>
    </xdr:from>
    <xdr:to>
      <xdr:col>4</xdr:col>
      <xdr:colOff>190500</xdr:colOff>
      <xdr:row>553</xdr:row>
      <xdr:rowOff>190500</xdr:rowOff>
    </xdr:to>
    <xdr:pic>
      <xdr:nvPicPr>
        <xdr:cNvPr id="468" name="Picture 467">
          <a:extLst>
            <a:ext uri="{FF2B5EF4-FFF2-40B4-BE49-F238E27FC236}">
              <a16:creationId xmlns:a16="http://schemas.microsoft.com/office/drawing/2014/main" id="{0BEEEA55-57B9-2173-E9E4-809E817AEE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727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554</xdr:row>
      <xdr:rowOff>0</xdr:rowOff>
    </xdr:from>
    <xdr:to>
      <xdr:col>4</xdr:col>
      <xdr:colOff>190500</xdr:colOff>
      <xdr:row>554</xdr:row>
      <xdr:rowOff>190500</xdr:rowOff>
    </xdr:to>
    <xdr:pic>
      <xdr:nvPicPr>
        <xdr:cNvPr id="469" name="Picture 468">
          <a:extLst>
            <a:ext uri="{FF2B5EF4-FFF2-40B4-BE49-F238E27FC236}">
              <a16:creationId xmlns:a16="http://schemas.microsoft.com/office/drawing/2014/main" id="{49F0912F-B4DC-7E34-72D1-1762464E4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8005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555</xdr:row>
      <xdr:rowOff>0</xdr:rowOff>
    </xdr:from>
    <xdr:to>
      <xdr:col>4</xdr:col>
      <xdr:colOff>190500</xdr:colOff>
      <xdr:row>555</xdr:row>
      <xdr:rowOff>190500</xdr:rowOff>
    </xdr:to>
    <xdr:pic>
      <xdr:nvPicPr>
        <xdr:cNvPr id="470" name="Picture 469">
          <a:extLst>
            <a:ext uri="{FF2B5EF4-FFF2-40B4-BE49-F238E27FC236}">
              <a16:creationId xmlns:a16="http://schemas.microsoft.com/office/drawing/2014/main" id="{9F1239D1-EBB6-13FF-ACD3-DD6EF3E8C8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873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556</xdr:row>
      <xdr:rowOff>0</xdr:rowOff>
    </xdr:from>
    <xdr:to>
      <xdr:col>4</xdr:col>
      <xdr:colOff>190500</xdr:colOff>
      <xdr:row>556</xdr:row>
      <xdr:rowOff>190500</xdr:rowOff>
    </xdr:to>
    <xdr:pic>
      <xdr:nvPicPr>
        <xdr:cNvPr id="471" name="Picture 470">
          <a:extLst>
            <a:ext uri="{FF2B5EF4-FFF2-40B4-BE49-F238E27FC236}">
              <a16:creationId xmlns:a16="http://schemas.microsoft.com/office/drawing/2014/main" id="{DED0D9B4-B4A0-C754-0787-F75A3C9250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9651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557</xdr:row>
      <xdr:rowOff>0</xdr:rowOff>
    </xdr:from>
    <xdr:to>
      <xdr:col>4</xdr:col>
      <xdr:colOff>190500</xdr:colOff>
      <xdr:row>557</xdr:row>
      <xdr:rowOff>190500</xdr:rowOff>
    </xdr:to>
    <xdr:pic>
      <xdr:nvPicPr>
        <xdr:cNvPr id="472" name="Picture 471">
          <a:extLst>
            <a:ext uri="{FF2B5EF4-FFF2-40B4-BE49-F238E27FC236}">
              <a16:creationId xmlns:a16="http://schemas.microsoft.com/office/drawing/2014/main" id="{9B10701C-47E2-A711-83B2-A89CD46F94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1056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562</xdr:row>
      <xdr:rowOff>0</xdr:rowOff>
    </xdr:from>
    <xdr:to>
      <xdr:col>4</xdr:col>
      <xdr:colOff>190500</xdr:colOff>
      <xdr:row>562</xdr:row>
      <xdr:rowOff>190500</xdr:rowOff>
    </xdr:to>
    <xdr:pic>
      <xdr:nvPicPr>
        <xdr:cNvPr id="473" name="Picture 472">
          <a:extLst>
            <a:ext uri="{FF2B5EF4-FFF2-40B4-BE49-F238E27FC236}">
              <a16:creationId xmlns:a16="http://schemas.microsoft.com/office/drawing/2014/main" id="{A4223667-244E-5718-E927-B7E6972E8D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16417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563</xdr:row>
      <xdr:rowOff>0</xdr:rowOff>
    </xdr:from>
    <xdr:to>
      <xdr:col>4</xdr:col>
      <xdr:colOff>190500</xdr:colOff>
      <xdr:row>563</xdr:row>
      <xdr:rowOff>190500</xdr:rowOff>
    </xdr:to>
    <xdr:pic>
      <xdr:nvPicPr>
        <xdr:cNvPr id="474" name="Picture 473">
          <a:extLst>
            <a:ext uri="{FF2B5EF4-FFF2-40B4-BE49-F238E27FC236}">
              <a16:creationId xmlns:a16="http://schemas.microsoft.com/office/drawing/2014/main" id="{6702F171-B4FD-4A08-79ED-8AC0250F0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1769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564</xdr:row>
      <xdr:rowOff>0</xdr:rowOff>
    </xdr:from>
    <xdr:to>
      <xdr:col>4</xdr:col>
      <xdr:colOff>190500</xdr:colOff>
      <xdr:row>564</xdr:row>
      <xdr:rowOff>190500</xdr:rowOff>
    </xdr:to>
    <xdr:pic>
      <xdr:nvPicPr>
        <xdr:cNvPr id="475" name="Picture 474">
          <a:extLst>
            <a:ext uri="{FF2B5EF4-FFF2-40B4-BE49-F238E27FC236}">
              <a16:creationId xmlns:a16="http://schemas.microsoft.com/office/drawing/2014/main" id="{88A9C7A6-5FA9-8539-659D-0608353C8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1897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565</xdr:row>
      <xdr:rowOff>0</xdr:rowOff>
    </xdr:from>
    <xdr:to>
      <xdr:col>4</xdr:col>
      <xdr:colOff>190500</xdr:colOff>
      <xdr:row>565</xdr:row>
      <xdr:rowOff>190500</xdr:rowOff>
    </xdr:to>
    <xdr:pic>
      <xdr:nvPicPr>
        <xdr:cNvPr id="476" name="Picture 475">
          <a:extLst>
            <a:ext uri="{FF2B5EF4-FFF2-40B4-BE49-F238E27FC236}">
              <a16:creationId xmlns:a16="http://schemas.microsoft.com/office/drawing/2014/main" id="{DA6085AB-5450-19E7-979B-064343417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007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566</xdr:row>
      <xdr:rowOff>0</xdr:rowOff>
    </xdr:from>
    <xdr:to>
      <xdr:col>4</xdr:col>
      <xdr:colOff>190500</xdr:colOff>
      <xdr:row>566</xdr:row>
      <xdr:rowOff>190500</xdr:rowOff>
    </xdr:to>
    <xdr:pic>
      <xdr:nvPicPr>
        <xdr:cNvPr id="477" name="Picture 476">
          <a:extLst>
            <a:ext uri="{FF2B5EF4-FFF2-40B4-BE49-F238E27FC236}">
              <a16:creationId xmlns:a16="http://schemas.microsoft.com/office/drawing/2014/main" id="{BC2FB482-F6F1-3BEF-44F2-5D9495721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135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567</xdr:row>
      <xdr:rowOff>0</xdr:rowOff>
    </xdr:from>
    <xdr:to>
      <xdr:col>4</xdr:col>
      <xdr:colOff>190500</xdr:colOff>
      <xdr:row>567</xdr:row>
      <xdr:rowOff>190500</xdr:rowOff>
    </xdr:to>
    <xdr:pic>
      <xdr:nvPicPr>
        <xdr:cNvPr id="478" name="Picture 477">
          <a:extLst>
            <a:ext uri="{FF2B5EF4-FFF2-40B4-BE49-F238E27FC236}">
              <a16:creationId xmlns:a16="http://schemas.microsoft.com/office/drawing/2014/main" id="{7AF02742-C7F1-34D1-04BF-C167D0BC8D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190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568</xdr:row>
      <xdr:rowOff>0</xdr:rowOff>
    </xdr:from>
    <xdr:to>
      <xdr:col>4</xdr:col>
      <xdr:colOff>190500</xdr:colOff>
      <xdr:row>568</xdr:row>
      <xdr:rowOff>190500</xdr:rowOff>
    </xdr:to>
    <xdr:pic>
      <xdr:nvPicPr>
        <xdr:cNvPr id="479" name="Picture 478">
          <a:extLst>
            <a:ext uri="{FF2B5EF4-FFF2-40B4-BE49-F238E27FC236}">
              <a16:creationId xmlns:a16="http://schemas.microsoft.com/office/drawing/2014/main" id="{DB4AC9FB-DBA0-01EB-890D-9A8D168105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281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569</xdr:row>
      <xdr:rowOff>0</xdr:rowOff>
    </xdr:from>
    <xdr:to>
      <xdr:col>4</xdr:col>
      <xdr:colOff>190500</xdr:colOff>
      <xdr:row>569</xdr:row>
      <xdr:rowOff>190500</xdr:rowOff>
    </xdr:to>
    <xdr:pic>
      <xdr:nvPicPr>
        <xdr:cNvPr id="480" name="Picture 479">
          <a:extLst>
            <a:ext uri="{FF2B5EF4-FFF2-40B4-BE49-F238E27FC236}">
              <a16:creationId xmlns:a16="http://schemas.microsoft.com/office/drawing/2014/main" id="{8DC748BD-1D08-9CCA-4972-EB5AB61C1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373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570</xdr:row>
      <xdr:rowOff>0</xdr:rowOff>
    </xdr:from>
    <xdr:to>
      <xdr:col>4</xdr:col>
      <xdr:colOff>190500</xdr:colOff>
      <xdr:row>570</xdr:row>
      <xdr:rowOff>190500</xdr:rowOff>
    </xdr:to>
    <xdr:pic>
      <xdr:nvPicPr>
        <xdr:cNvPr id="481" name="Picture 480">
          <a:extLst>
            <a:ext uri="{FF2B5EF4-FFF2-40B4-BE49-F238E27FC236}">
              <a16:creationId xmlns:a16="http://schemas.microsoft.com/office/drawing/2014/main" id="{2C87A060-7358-2981-4A22-D3AC796C6B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464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571</xdr:row>
      <xdr:rowOff>0</xdr:rowOff>
    </xdr:from>
    <xdr:to>
      <xdr:col>4</xdr:col>
      <xdr:colOff>190500</xdr:colOff>
      <xdr:row>571</xdr:row>
      <xdr:rowOff>190500</xdr:rowOff>
    </xdr:to>
    <xdr:pic>
      <xdr:nvPicPr>
        <xdr:cNvPr id="482" name="Picture 481">
          <a:extLst>
            <a:ext uri="{FF2B5EF4-FFF2-40B4-BE49-F238E27FC236}">
              <a16:creationId xmlns:a16="http://schemas.microsoft.com/office/drawing/2014/main" id="{2006B9C5-F660-3D5B-4574-F4B9E2402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556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572</xdr:row>
      <xdr:rowOff>0</xdr:rowOff>
    </xdr:from>
    <xdr:to>
      <xdr:col>4</xdr:col>
      <xdr:colOff>190500</xdr:colOff>
      <xdr:row>572</xdr:row>
      <xdr:rowOff>190500</xdr:rowOff>
    </xdr:to>
    <xdr:pic>
      <xdr:nvPicPr>
        <xdr:cNvPr id="483" name="Picture 482">
          <a:extLst>
            <a:ext uri="{FF2B5EF4-FFF2-40B4-BE49-F238E27FC236}">
              <a16:creationId xmlns:a16="http://schemas.microsoft.com/office/drawing/2014/main" id="{5A141D0D-0990-5BF0-2873-65D994702B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6476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573</xdr:row>
      <xdr:rowOff>0</xdr:rowOff>
    </xdr:from>
    <xdr:to>
      <xdr:col>4</xdr:col>
      <xdr:colOff>190500</xdr:colOff>
      <xdr:row>573</xdr:row>
      <xdr:rowOff>190500</xdr:rowOff>
    </xdr:to>
    <xdr:pic>
      <xdr:nvPicPr>
        <xdr:cNvPr id="484" name="Picture 483">
          <a:extLst>
            <a:ext uri="{FF2B5EF4-FFF2-40B4-BE49-F238E27FC236}">
              <a16:creationId xmlns:a16="http://schemas.microsoft.com/office/drawing/2014/main" id="{EB23652A-2B48-4361-DCF9-8C7B0E5229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739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574</xdr:row>
      <xdr:rowOff>0</xdr:rowOff>
    </xdr:from>
    <xdr:to>
      <xdr:col>4</xdr:col>
      <xdr:colOff>190500</xdr:colOff>
      <xdr:row>574</xdr:row>
      <xdr:rowOff>190500</xdr:rowOff>
    </xdr:to>
    <xdr:pic>
      <xdr:nvPicPr>
        <xdr:cNvPr id="485" name="Picture 484">
          <a:extLst>
            <a:ext uri="{FF2B5EF4-FFF2-40B4-BE49-F238E27FC236}">
              <a16:creationId xmlns:a16="http://schemas.microsoft.com/office/drawing/2014/main" id="{66DAEE00-9629-91C2-EB32-D8B234858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830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575</xdr:row>
      <xdr:rowOff>0</xdr:rowOff>
    </xdr:from>
    <xdr:to>
      <xdr:col>4</xdr:col>
      <xdr:colOff>190500</xdr:colOff>
      <xdr:row>575</xdr:row>
      <xdr:rowOff>190500</xdr:rowOff>
    </xdr:to>
    <xdr:pic>
      <xdr:nvPicPr>
        <xdr:cNvPr id="486" name="Picture 485">
          <a:extLst>
            <a:ext uri="{FF2B5EF4-FFF2-40B4-BE49-F238E27FC236}">
              <a16:creationId xmlns:a16="http://schemas.microsoft.com/office/drawing/2014/main" id="{4902FE14-946C-7C8F-876A-8E00FBF272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921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576</xdr:row>
      <xdr:rowOff>0</xdr:rowOff>
    </xdr:from>
    <xdr:to>
      <xdr:col>4</xdr:col>
      <xdr:colOff>190500</xdr:colOff>
      <xdr:row>576</xdr:row>
      <xdr:rowOff>190500</xdr:rowOff>
    </xdr:to>
    <xdr:pic>
      <xdr:nvPicPr>
        <xdr:cNvPr id="487" name="Picture 486">
          <a:extLst>
            <a:ext uri="{FF2B5EF4-FFF2-40B4-BE49-F238E27FC236}">
              <a16:creationId xmlns:a16="http://schemas.microsoft.com/office/drawing/2014/main" id="{F4C86459-5B60-ADBF-733A-195CB27378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995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577</xdr:row>
      <xdr:rowOff>0</xdr:rowOff>
    </xdr:from>
    <xdr:to>
      <xdr:col>4</xdr:col>
      <xdr:colOff>190500</xdr:colOff>
      <xdr:row>577</xdr:row>
      <xdr:rowOff>190500</xdr:rowOff>
    </xdr:to>
    <xdr:pic>
      <xdr:nvPicPr>
        <xdr:cNvPr id="488" name="Picture 487">
          <a:extLst>
            <a:ext uri="{FF2B5EF4-FFF2-40B4-BE49-F238E27FC236}">
              <a16:creationId xmlns:a16="http://schemas.microsoft.com/office/drawing/2014/main" id="{A447E572-C936-00EE-A4F7-46D3CD956E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068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578</xdr:row>
      <xdr:rowOff>0</xdr:rowOff>
    </xdr:from>
    <xdr:to>
      <xdr:col>4</xdr:col>
      <xdr:colOff>190500</xdr:colOff>
      <xdr:row>578</xdr:row>
      <xdr:rowOff>190500</xdr:rowOff>
    </xdr:to>
    <xdr:pic>
      <xdr:nvPicPr>
        <xdr:cNvPr id="489" name="Picture 488">
          <a:extLst>
            <a:ext uri="{FF2B5EF4-FFF2-40B4-BE49-F238E27FC236}">
              <a16:creationId xmlns:a16="http://schemas.microsoft.com/office/drawing/2014/main" id="{E386141A-562F-2906-0E34-205E2DCE1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141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579</xdr:row>
      <xdr:rowOff>0</xdr:rowOff>
    </xdr:from>
    <xdr:to>
      <xdr:col>4</xdr:col>
      <xdr:colOff>190500</xdr:colOff>
      <xdr:row>579</xdr:row>
      <xdr:rowOff>190500</xdr:rowOff>
    </xdr:to>
    <xdr:pic>
      <xdr:nvPicPr>
        <xdr:cNvPr id="490" name="Picture 489">
          <a:extLst>
            <a:ext uri="{FF2B5EF4-FFF2-40B4-BE49-F238E27FC236}">
              <a16:creationId xmlns:a16="http://schemas.microsoft.com/office/drawing/2014/main" id="{660CA78F-0D1C-DC2C-3E6A-8A6B8F6F11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214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580</xdr:row>
      <xdr:rowOff>0</xdr:rowOff>
    </xdr:from>
    <xdr:to>
      <xdr:col>4</xdr:col>
      <xdr:colOff>190500</xdr:colOff>
      <xdr:row>580</xdr:row>
      <xdr:rowOff>190500</xdr:rowOff>
    </xdr:to>
    <xdr:pic>
      <xdr:nvPicPr>
        <xdr:cNvPr id="491" name="Picture 490">
          <a:extLst>
            <a:ext uri="{FF2B5EF4-FFF2-40B4-BE49-F238E27FC236}">
              <a16:creationId xmlns:a16="http://schemas.microsoft.com/office/drawing/2014/main" id="{5266894F-016C-D3FB-0551-13ECA8CE9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287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581</xdr:row>
      <xdr:rowOff>0</xdr:rowOff>
    </xdr:from>
    <xdr:to>
      <xdr:col>4</xdr:col>
      <xdr:colOff>190500</xdr:colOff>
      <xdr:row>581</xdr:row>
      <xdr:rowOff>190500</xdr:rowOff>
    </xdr:to>
    <xdr:pic>
      <xdr:nvPicPr>
        <xdr:cNvPr id="492" name="Picture 491">
          <a:extLst>
            <a:ext uri="{FF2B5EF4-FFF2-40B4-BE49-F238E27FC236}">
              <a16:creationId xmlns:a16="http://schemas.microsoft.com/office/drawing/2014/main" id="{3F6014FF-FB0A-9492-AF25-DC0E8D547C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379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582</xdr:row>
      <xdr:rowOff>0</xdr:rowOff>
    </xdr:from>
    <xdr:to>
      <xdr:col>4</xdr:col>
      <xdr:colOff>190500</xdr:colOff>
      <xdr:row>582</xdr:row>
      <xdr:rowOff>190500</xdr:rowOff>
    </xdr:to>
    <xdr:pic>
      <xdr:nvPicPr>
        <xdr:cNvPr id="493" name="Picture 492">
          <a:extLst>
            <a:ext uri="{FF2B5EF4-FFF2-40B4-BE49-F238E27FC236}">
              <a16:creationId xmlns:a16="http://schemas.microsoft.com/office/drawing/2014/main" id="{0D7FFE82-497E-A0DC-C0B3-0F89E84D6B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4705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583</xdr:row>
      <xdr:rowOff>0</xdr:rowOff>
    </xdr:from>
    <xdr:to>
      <xdr:col>4</xdr:col>
      <xdr:colOff>190500</xdr:colOff>
      <xdr:row>583</xdr:row>
      <xdr:rowOff>190500</xdr:rowOff>
    </xdr:to>
    <xdr:pic>
      <xdr:nvPicPr>
        <xdr:cNvPr id="494" name="Picture 493">
          <a:extLst>
            <a:ext uri="{FF2B5EF4-FFF2-40B4-BE49-F238E27FC236}">
              <a16:creationId xmlns:a16="http://schemas.microsoft.com/office/drawing/2014/main" id="{DE3628BA-4690-1E2F-F0C3-57207CF3F1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562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587</xdr:row>
      <xdr:rowOff>0</xdr:rowOff>
    </xdr:from>
    <xdr:to>
      <xdr:col>4</xdr:col>
      <xdr:colOff>190500</xdr:colOff>
      <xdr:row>587</xdr:row>
      <xdr:rowOff>190500</xdr:rowOff>
    </xdr:to>
    <xdr:pic>
      <xdr:nvPicPr>
        <xdr:cNvPr id="495" name="Picture 494">
          <a:extLst>
            <a:ext uri="{FF2B5EF4-FFF2-40B4-BE49-F238E27FC236}">
              <a16:creationId xmlns:a16="http://schemas.microsoft.com/office/drawing/2014/main" id="{3593A4CB-FE99-28EA-6DAC-E1913E7E03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891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588</xdr:row>
      <xdr:rowOff>0</xdr:rowOff>
    </xdr:from>
    <xdr:to>
      <xdr:col>4</xdr:col>
      <xdr:colOff>190500</xdr:colOff>
      <xdr:row>588</xdr:row>
      <xdr:rowOff>190500</xdr:rowOff>
    </xdr:to>
    <xdr:pic>
      <xdr:nvPicPr>
        <xdr:cNvPr id="496" name="Picture 495">
          <a:extLst>
            <a:ext uri="{FF2B5EF4-FFF2-40B4-BE49-F238E27FC236}">
              <a16:creationId xmlns:a16="http://schemas.microsoft.com/office/drawing/2014/main" id="{ACF3AAC3-DE01-A014-386E-243B1C382C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964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589</xdr:row>
      <xdr:rowOff>0</xdr:rowOff>
    </xdr:from>
    <xdr:to>
      <xdr:col>4</xdr:col>
      <xdr:colOff>190500</xdr:colOff>
      <xdr:row>589</xdr:row>
      <xdr:rowOff>190500</xdr:rowOff>
    </xdr:to>
    <xdr:pic>
      <xdr:nvPicPr>
        <xdr:cNvPr id="497" name="Picture 496">
          <a:extLst>
            <a:ext uri="{FF2B5EF4-FFF2-40B4-BE49-F238E27FC236}">
              <a16:creationId xmlns:a16="http://schemas.microsoft.com/office/drawing/2014/main" id="{740EF471-7EED-6F03-F1FC-FE4697328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037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590</xdr:row>
      <xdr:rowOff>0</xdr:rowOff>
    </xdr:from>
    <xdr:to>
      <xdr:col>4</xdr:col>
      <xdr:colOff>190500</xdr:colOff>
      <xdr:row>590</xdr:row>
      <xdr:rowOff>190500</xdr:rowOff>
    </xdr:to>
    <xdr:pic>
      <xdr:nvPicPr>
        <xdr:cNvPr id="498" name="Picture 497">
          <a:extLst>
            <a:ext uri="{FF2B5EF4-FFF2-40B4-BE49-F238E27FC236}">
              <a16:creationId xmlns:a16="http://schemas.microsoft.com/office/drawing/2014/main" id="{7459436B-1A36-836B-C8AE-DA1ED13DC5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1289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591</xdr:row>
      <xdr:rowOff>0</xdr:rowOff>
    </xdr:from>
    <xdr:to>
      <xdr:col>4</xdr:col>
      <xdr:colOff>190500</xdr:colOff>
      <xdr:row>591</xdr:row>
      <xdr:rowOff>190500</xdr:rowOff>
    </xdr:to>
    <xdr:pic>
      <xdr:nvPicPr>
        <xdr:cNvPr id="499" name="Picture 498">
          <a:extLst>
            <a:ext uri="{FF2B5EF4-FFF2-40B4-BE49-F238E27FC236}">
              <a16:creationId xmlns:a16="http://schemas.microsoft.com/office/drawing/2014/main" id="{A565C3B0-27A1-C341-A3A2-8210D3B15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220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593</xdr:row>
      <xdr:rowOff>0</xdr:rowOff>
    </xdr:from>
    <xdr:to>
      <xdr:col>4</xdr:col>
      <xdr:colOff>190500</xdr:colOff>
      <xdr:row>593</xdr:row>
      <xdr:rowOff>190500</xdr:rowOff>
    </xdr:to>
    <xdr:pic>
      <xdr:nvPicPr>
        <xdr:cNvPr id="500" name="Picture 499">
          <a:extLst>
            <a:ext uri="{FF2B5EF4-FFF2-40B4-BE49-F238E27FC236}">
              <a16:creationId xmlns:a16="http://schemas.microsoft.com/office/drawing/2014/main" id="{F9D518F8-7D6E-3E3C-5FCB-C47952572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366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594</xdr:row>
      <xdr:rowOff>0</xdr:rowOff>
    </xdr:from>
    <xdr:to>
      <xdr:col>4</xdr:col>
      <xdr:colOff>190500</xdr:colOff>
      <xdr:row>594</xdr:row>
      <xdr:rowOff>190500</xdr:rowOff>
    </xdr:to>
    <xdr:pic>
      <xdr:nvPicPr>
        <xdr:cNvPr id="501" name="Picture 500">
          <a:extLst>
            <a:ext uri="{FF2B5EF4-FFF2-40B4-BE49-F238E27FC236}">
              <a16:creationId xmlns:a16="http://schemas.microsoft.com/office/drawing/2014/main" id="{1E201323-ED82-95EC-2612-44BB1119F5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4581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595</xdr:row>
      <xdr:rowOff>0</xdr:rowOff>
    </xdr:from>
    <xdr:to>
      <xdr:col>4</xdr:col>
      <xdr:colOff>190500</xdr:colOff>
      <xdr:row>595</xdr:row>
      <xdr:rowOff>190500</xdr:rowOff>
    </xdr:to>
    <xdr:pic>
      <xdr:nvPicPr>
        <xdr:cNvPr id="502" name="Picture 501">
          <a:extLst>
            <a:ext uri="{FF2B5EF4-FFF2-40B4-BE49-F238E27FC236}">
              <a16:creationId xmlns:a16="http://schemas.microsoft.com/office/drawing/2014/main" id="{E070398D-8C88-F6BA-68F0-70A59FD47E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531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596</xdr:row>
      <xdr:rowOff>0</xdr:rowOff>
    </xdr:from>
    <xdr:to>
      <xdr:col>4</xdr:col>
      <xdr:colOff>190500</xdr:colOff>
      <xdr:row>596</xdr:row>
      <xdr:rowOff>190500</xdr:rowOff>
    </xdr:to>
    <xdr:pic>
      <xdr:nvPicPr>
        <xdr:cNvPr id="503" name="Picture 502">
          <a:extLst>
            <a:ext uri="{FF2B5EF4-FFF2-40B4-BE49-F238E27FC236}">
              <a16:creationId xmlns:a16="http://schemas.microsoft.com/office/drawing/2014/main" id="{A8257CDD-5613-D8AF-0057-02398AA0C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6044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598</xdr:row>
      <xdr:rowOff>0</xdr:rowOff>
    </xdr:from>
    <xdr:to>
      <xdr:col>4</xdr:col>
      <xdr:colOff>190500</xdr:colOff>
      <xdr:row>598</xdr:row>
      <xdr:rowOff>190500</xdr:rowOff>
    </xdr:to>
    <xdr:pic>
      <xdr:nvPicPr>
        <xdr:cNvPr id="504" name="Picture 503">
          <a:extLst>
            <a:ext uri="{FF2B5EF4-FFF2-40B4-BE49-F238E27FC236}">
              <a16:creationId xmlns:a16="http://schemas.microsoft.com/office/drawing/2014/main" id="{C2690029-FD54-6068-AD12-898D8519D0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787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606</xdr:row>
      <xdr:rowOff>0</xdr:rowOff>
    </xdr:from>
    <xdr:to>
      <xdr:col>4</xdr:col>
      <xdr:colOff>190500</xdr:colOff>
      <xdr:row>606</xdr:row>
      <xdr:rowOff>190500</xdr:rowOff>
    </xdr:to>
    <xdr:pic>
      <xdr:nvPicPr>
        <xdr:cNvPr id="505" name="Picture 504">
          <a:extLst>
            <a:ext uri="{FF2B5EF4-FFF2-40B4-BE49-F238E27FC236}">
              <a16:creationId xmlns:a16="http://schemas.microsoft.com/office/drawing/2014/main" id="{0D372085-FEC0-DAD5-E895-61FFB0A9ED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390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607</xdr:row>
      <xdr:rowOff>0</xdr:rowOff>
    </xdr:from>
    <xdr:to>
      <xdr:col>4</xdr:col>
      <xdr:colOff>190500</xdr:colOff>
      <xdr:row>607</xdr:row>
      <xdr:rowOff>190500</xdr:rowOff>
    </xdr:to>
    <xdr:pic>
      <xdr:nvPicPr>
        <xdr:cNvPr id="506" name="Picture 505">
          <a:extLst>
            <a:ext uri="{FF2B5EF4-FFF2-40B4-BE49-F238E27FC236}">
              <a16:creationId xmlns:a16="http://schemas.microsoft.com/office/drawing/2014/main" id="{970739E2-3894-93A8-938A-5724E30596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482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608</xdr:row>
      <xdr:rowOff>0</xdr:rowOff>
    </xdr:from>
    <xdr:to>
      <xdr:col>4</xdr:col>
      <xdr:colOff>190500</xdr:colOff>
      <xdr:row>608</xdr:row>
      <xdr:rowOff>190500</xdr:rowOff>
    </xdr:to>
    <xdr:pic>
      <xdr:nvPicPr>
        <xdr:cNvPr id="507" name="Picture 506">
          <a:extLst>
            <a:ext uri="{FF2B5EF4-FFF2-40B4-BE49-F238E27FC236}">
              <a16:creationId xmlns:a16="http://schemas.microsoft.com/office/drawing/2014/main" id="{5B3B2B5F-07B0-8568-8E7E-616022989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591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609</xdr:row>
      <xdr:rowOff>0</xdr:rowOff>
    </xdr:from>
    <xdr:to>
      <xdr:col>4</xdr:col>
      <xdr:colOff>190500</xdr:colOff>
      <xdr:row>609</xdr:row>
      <xdr:rowOff>190500</xdr:rowOff>
    </xdr:to>
    <xdr:pic>
      <xdr:nvPicPr>
        <xdr:cNvPr id="508" name="Picture 507">
          <a:extLst>
            <a:ext uri="{FF2B5EF4-FFF2-40B4-BE49-F238E27FC236}">
              <a16:creationId xmlns:a16="http://schemas.microsoft.com/office/drawing/2014/main" id="{6E4201B4-5AC3-7279-F422-DDB291B42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665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610</xdr:row>
      <xdr:rowOff>0</xdr:rowOff>
    </xdr:from>
    <xdr:to>
      <xdr:col>4</xdr:col>
      <xdr:colOff>190500</xdr:colOff>
      <xdr:row>610</xdr:row>
      <xdr:rowOff>190500</xdr:rowOff>
    </xdr:to>
    <xdr:pic>
      <xdr:nvPicPr>
        <xdr:cNvPr id="509" name="Picture 508">
          <a:extLst>
            <a:ext uri="{FF2B5EF4-FFF2-40B4-BE49-F238E27FC236}">
              <a16:creationId xmlns:a16="http://schemas.microsoft.com/office/drawing/2014/main" id="{AA77E188-F713-9536-707F-A70849D57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738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611</xdr:row>
      <xdr:rowOff>0</xdr:rowOff>
    </xdr:from>
    <xdr:to>
      <xdr:col>4</xdr:col>
      <xdr:colOff>190500</xdr:colOff>
      <xdr:row>611</xdr:row>
      <xdr:rowOff>190500</xdr:rowOff>
    </xdr:to>
    <xdr:pic>
      <xdr:nvPicPr>
        <xdr:cNvPr id="510" name="Picture 509">
          <a:extLst>
            <a:ext uri="{FF2B5EF4-FFF2-40B4-BE49-F238E27FC236}">
              <a16:creationId xmlns:a16="http://schemas.microsoft.com/office/drawing/2014/main" id="{1CB58B2C-265D-A59D-163D-169BA0C14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811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612</xdr:row>
      <xdr:rowOff>0</xdr:rowOff>
    </xdr:from>
    <xdr:to>
      <xdr:col>4</xdr:col>
      <xdr:colOff>190500</xdr:colOff>
      <xdr:row>612</xdr:row>
      <xdr:rowOff>190500</xdr:rowOff>
    </xdr:to>
    <xdr:pic>
      <xdr:nvPicPr>
        <xdr:cNvPr id="511" name="Picture 510">
          <a:extLst>
            <a:ext uri="{FF2B5EF4-FFF2-40B4-BE49-F238E27FC236}">
              <a16:creationId xmlns:a16="http://schemas.microsoft.com/office/drawing/2014/main" id="{C38E1503-82A6-F587-FDED-28BA8FF50E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884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613</xdr:row>
      <xdr:rowOff>0</xdr:rowOff>
    </xdr:from>
    <xdr:to>
      <xdr:col>4</xdr:col>
      <xdr:colOff>190500</xdr:colOff>
      <xdr:row>613</xdr:row>
      <xdr:rowOff>190500</xdr:rowOff>
    </xdr:to>
    <xdr:pic>
      <xdr:nvPicPr>
        <xdr:cNvPr id="512" name="Picture 511">
          <a:extLst>
            <a:ext uri="{FF2B5EF4-FFF2-40B4-BE49-F238E27FC236}">
              <a16:creationId xmlns:a16="http://schemas.microsoft.com/office/drawing/2014/main" id="{5A17E3F0-31C3-36CE-313D-CF57766A6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957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614</xdr:row>
      <xdr:rowOff>0</xdr:rowOff>
    </xdr:from>
    <xdr:to>
      <xdr:col>4</xdr:col>
      <xdr:colOff>190500</xdr:colOff>
      <xdr:row>614</xdr:row>
      <xdr:rowOff>190500</xdr:rowOff>
    </xdr:to>
    <xdr:pic>
      <xdr:nvPicPr>
        <xdr:cNvPr id="513" name="Picture 512">
          <a:extLst>
            <a:ext uri="{FF2B5EF4-FFF2-40B4-BE49-F238E27FC236}">
              <a16:creationId xmlns:a16="http://schemas.microsoft.com/office/drawing/2014/main" id="{5533F7F3-E5D7-D6C3-2E57-B5B75D87A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030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615</xdr:row>
      <xdr:rowOff>0</xdr:rowOff>
    </xdr:from>
    <xdr:to>
      <xdr:col>4</xdr:col>
      <xdr:colOff>190500</xdr:colOff>
      <xdr:row>615</xdr:row>
      <xdr:rowOff>190500</xdr:rowOff>
    </xdr:to>
    <xdr:pic>
      <xdr:nvPicPr>
        <xdr:cNvPr id="514" name="Picture 513">
          <a:extLst>
            <a:ext uri="{FF2B5EF4-FFF2-40B4-BE49-F238E27FC236}">
              <a16:creationId xmlns:a16="http://schemas.microsoft.com/office/drawing/2014/main" id="{533E332B-D8A7-9B54-EDA6-B980EE51A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104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616</xdr:row>
      <xdr:rowOff>0</xdr:rowOff>
    </xdr:from>
    <xdr:to>
      <xdr:col>4</xdr:col>
      <xdr:colOff>190500</xdr:colOff>
      <xdr:row>616</xdr:row>
      <xdr:rowOff>190500</xdr:rowOff>
    </xdr:to>
    <xdr:pic>
      <xdr:nvPicPr>
        <xdr:cNvPr id="515" name="Picture 514">
          <a:extLst>
            <a:ext uri="{FF2B5EF4-FFF2-40B4-BE49-F238E27FC236}">
              <a16:creationId xmlns:a16="http://schemas.microsoft.com/office/drawing/2014/main" id="{1EFED02A-2BA2-0AE7-468A-67B96E4058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177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617</xdr:row>
      <xdr:rowOff>0</xdr:rowOff>
    </xdr:from>
    <xdr:to>
      <xdr:col>4</xdr:col>
      <xdr:colOff>190500</xdr:colOff>
      <xdr:row>617</xdr:row>
      <xdr:rowOff>190500</xdr:rowOff>
    </xdr:to>
    <xdr:pic>
      <xdr:nvPicPr>
        <xdr:cNvPr id="516" name="Picture 515">
          <a:extLst>
            <a:ext uri="{FF2B5EF4-FFF2-40B4-BE49-F238E27FC236}">
              <a16:creationId xmlns:a16="http://schemas.microsoft.com/office/drawing/2014/main" id="{50953730-EBF6-69E6-0EAD-F320AEA585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250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618</xdr:row>
      <xdr:rowOff>0</xdr:rowOff>
    </xdr:from>
    <xdr:to>
      <xdr:col>4</xdr:col>
      <xdr:colOff>190500</xdr:colOff>
      <xdr:row>618</xdr:row>
      <xdr:rowOff>190500</xdr:rowOff>
    </xdr:to>
    <xdr:pic>
      <xdr:nvPicPr>
        <xdr:cNvPr id="517" name="Picture 516">
          <a:extLst>
            <a:ext uri="{FF2B5EF4-FFF2-40B4-BE49-F238E27FC236}">
              <a16:creationId xmlns:a16="http://schemas.microsoft.com/office/drawing/2014/main" id="{AE03F31C-D12D-ED8D-8925-7A41F19D8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323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619</xdr:row>
      <xdr:rowOff>0</xdr:rowOff>
    </xdr:from>
    <xdr:to>
      <xdr:col>4</xdr:col>
      <xdr:colOff>190500</xdr:colOff>
      <xdr:row>619</xdr:row>
      <xdr:rowOff>190500</xdr:rowOff>
    </xdr:to>
    <xdr:pic>
      <xdr:nvPicPr>
        <xdr:cNvPr id="518" name="Picture 517">
          <a:extLst>
            <a:ext uri="{FF2B5EF4-FFF2-40B4-BE49-F238E27FC236}">
              <a16:creationId xmlns:a16="http://schemas.microsoft.com/office/drawing/2014/main" id="{161038A2-4793-E41F-919C-CDE599DA1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396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620</xdr:row>
      <xdr:rowOff>0</xdr:rowOff>
    </xdr:from>
    <xdr:to>
      <xdr:col>4</xdr:col>
      <xdr:colOff>190500</xdr:colOff>
      <xdr:row>620</xdr:row>
      <xdr:rowOff>190500</xdr:rowOff>
    </xdr:to>
    <xdr:pic>
      <xdr:nvPicPr>
        <xdr:cNvPr id="519" name="Picture 518">
          <a:extLst>
            <a:ext uri="{FF2B5EF4-FFF2-40B4-BE49-F238E27FC236}">
              <a16:creationId xmlns:a16="http://schemas.microsoft.com/office/drawing/2014/main" id="{312D8E38-1D77-41FF-103D-1403BE2906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4880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621</xdr:row>
      <xdr:rowOff>0</xdr:rowOff>
    </xdr:from>
    <xdr:to>
      <xdr:col>4</xdr:col>
      <xdr:colOff>190500</xdr:colOff>
      <xdr:row>621</xdr:row>
      <xdr:rowOff>190500</xdr:rowOff>
    </xdr:to>
    <xdr:pic>
      <xdr:nvPicPr>
        <xdr:cNvPr id="520" name="Picture 519">
          <a:extLst>
            <a:ext uri="{FF2B5EF4-FFF2-40B4-BE49-F238E27FC236}">
              <a16:creationId xmlns:a16="http://schemas.microsoft.com/office/drawing/2014/main" id="{672DA7F8-01FB-5A92-FEFA-0CE2F66A41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579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622</xdr:row>
      <xdr:rowOff>0</xdr:rowOff>
    </xdr:from>
    <xdr:to>
      <xdr:col>4</xdr:col>
      <xdr:colOff>190500</xdr:colOff>
      <xdr:row>622</xdr:row>
      <xdr:rowOff>190500</xdr:rowOff>
    </xdr:to>
    <xdr:pic>
      <xdr:nvPicPr>
        <xdr:cNvPr id="521" name="Picture 520">
          <a:extLst>
            <a:ext uri="{FF2B5EF4-FFF2-40B4-BE49-F238E27FC236}">
              <a16:creationId xmlns:a16="http://schemas.microsoft.com/office/drawing/2014/main" id="{DA365054-030A-257D-D359-2848A3B762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6709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623</xdr:row>
      <xdr:rowOff>0</xdr:rowOff>
    </xdr:from>
    <xdr:to>
      <xdr:col>4</xdr:col>
      <xdr:colOff>190500</xdr:colOff>
      <xdr:row>623</xdr:row>
      <xdr:rowOff>190500</xdr:rowOff>
    </xdr:to>
    <xdr:pic>
      <xdr:nvPicPr>
        <xdr:cNvPr id="522" name="Picture 521">
          <a:extLst>
            <a:ext uri="{FF2B5EF4-FFF2-40B4-BE49-F238E27FC236}">
              <a16:creationId xmlns:a16="http://schemas.microsoft.com/office/drawing/2014/main" id="{35A40B0A-DE67-BCE5-5CDE-32C2091E5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762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624</xdr:row>
      <xdr:rowOff>0</xdr:rowOff>
    </xdr:from>
    <xdr:to>
      <xdr:col>4</xdr:col>
      <xdr:colOff>190500</xdr:colOff>
      <xdr:row>624</xdr:row>
      <xdr:rowOff>190500</xdr:rowOff>
    </xdr:to>
    <xdr:pic>
      <xdr:nvPicPr>
        <xdr:cNvPr id="523" name="Picture 522">
          <a:extLst>
            <a:ext uri="{FF2B5EF4-FFF2-40B4-BE49-F238E27FC236}">
              <a16:creationId xmlns:a16="http://schemas.microsoft.com/office/drawing/2014/main" id="{D775BC92-389A-9442-AEFA-ADF335842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853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627</xdr:row>
      <xdr:rowOff>0</xdr:rowOff>
    </xdr:from>
    <xdr:to>
      <xdr:col>4</xdr:col>
      <xdr:colOff>190500</xdr:colOff>
      <xdr:row>627</xdr:row>
      <xdr:rowOff>190500</xdr:rowOff>
    </xdr:to>
    <xdr:pic>
      <xdr:nvPicPr>
        <xdr:cNvPr id="524" name="Picture 523">
          <a:extLst>
            <a:ext uri="{FF2B5EF4-FFF2-40B4-BE49-F238E27FC236}">
              <a16:creationId xmlns:a16="http://schemas.microsoft.com/office/drawing/2014/main" id="{503E9E27-07B7-B283-908B-BA840C0B9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2744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628</xdr:row>
      <xdr:rowOff>0</xdr:rowOff>
    </xdr:from>
    <xdr:to>
      <xdr:col>4</xdr:col>
      <xdr:colOff>190500</xdr:colOff>
      <xdr:row>628</xdr:row>
      <xdr:rowOff>190500</xdr:rowOff>
    </xdr:to>
    <xdr:pic>
      <xdr:nvPicPr>
        <xdr:cNvPr id="525" name="Picture 524">
          <a:extLst>
            <a:ext uri="{FF2B5EF4-FFF2-40B4-BE49-F238E27FC236}">
              <a16:creationId xmlns:a16="http://schemas.microsoft.com/office/drawing/2014/main" id="{532F03F2-1804-ABDF-0D2C-8A6A075662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3293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629</xdr:row>
      <xdr:rowOff>0</xdr:rowOff>
    </xdr:from>
    <xdr:to>
      <xdr:col>4</xdr:col>
      <xdr:colOff>190500</xdr:colOff>
      <xdr:row>629</xdr:row>
      <xdr:rowOff>190500</xdr:rowOff>
    </xdr:to>
    <xdr:pic>
      <xdr:nvPicPr>
        <xdr:cNvPr id="526" name="Picture 525">
          <a:extLst>
            <a:ext uri="{FF2B5EF4-FFF2-40B4-BE49-F238E27FC236}">
              <a16:creationId xmlns:a16="http://schemas.microsoft.com/office/drawing/2014/main" id="{69C86103-9B99-546C-9EAC-362591845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402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630</xdr:row>
      <xdr:rowOff>0</xdr:rowOff>
    </xdr:from>
    <xdr:to>
      <xdr:col>4</xdr:col>
      <xdr:colOff>190500</xdr:colOff>
      <xdr:row>630</xdr:row>
      <xdr:rowOff>190500</xdr:rowOff>
    </xdr:to>
    <xdr:pic>
      <xdr:nvPicPr>
        <xdr:cNvPr id="527" name="Picture 526">
          <a:extLst>
            <a:ext uri="{FF2B5EF4-FFF2-40B4-BE49-F238E27FC236}">
              <a16:creationId xmlns:a16="http://schemas.microsoft.com/office/drawing/2014/main" id="{FCD54673-F984-8D78-79D1-A056ADCEB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475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631</xdr:row>
      <xdr:rowOff>0</xdr:rowOff>
    </xdr:from>
    <xdr:to>
      <xdr:col>4</xdr:col>
      <xdr:colOff>190500</xdr:colOff>
      <xdr:row>631</xdr:row>
      <xdr:rowOff>190500</xdr:rowOff>
    </xdr:to>
    <xdr:pic>
      <xdr:nvPicPr>
        <xdr:cNvPr id="528" name="Picture 527">
          <a:extLst>
            <a:ext uri="{FF2B5EF4-FFF2-40B4-BE49-F238E27FC236}">
              <a16:creationId xmlns:a16="http://schemas.microsoft.com/office/drawing/2014/main" id="{F9A3CAA5-F75F-B308-691D-73153993CF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530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632</xdr:row>
      <xdr:rowOff>0</xdr:rowOff>
    </xdr:from>
    <xdr:to>
      <xdr:col>4</xdr:col>
      <xdr:colOff>190500</xdr:colOff>
      <xdr:row>632</xdr:row>
      <xdr:rowOff>190500</xdr:rowOff>
    </xdr:to>
    <xdr:pic>
      <xdr:nvPicPr>
        <xdr:cNvPr id="529" name="Picture 528">
          <a:extLst>
            <a:ext uri="{FF2B5EF4-FFF2-40B4-BE49-F238E27FC236}">
              <a16:creationId xmlns:a16="http://schemas.microsoft.com/office/drawing/2014/main" id="{D7751CE4-C481-F2BE-5682-B26D36FB23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585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633</xdr:row>
      <xdr:rowOff>0</xdr:rowOff>
    </xdr:from>
    <xdr:to>
      <xdr:col>4</xdr:col>
      <xdr:colOff>190500</xdr:colOff>
      <xdr:row>633</xdr:row>
      <xdr:rowOff>190500</xdr:rowOff>
    </xdr:to>
    <xdr:pic>
      <xdr:nvPicPr>
        <xdr:cNvPr id="530" name="Picture 529">
          <a:extLst>
            <a:ext uri="{FF2B5EF4-FFF2-40B4-BE49-F238E27FC236}">
              <a16:creationId xmlns:a16="http://schemas.microsoft.com/office/drawing/2014/main" id="{23781F61-EC1E-2E16-AEDB-1304072F0A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640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634</xdr:row>
      <xdr:rowOff>0</xdr:rowOff>
    </xdr:from>
    <xdr:to>
      <xdr:col>4</xdr:col>
      <xdr:colOff>190500</xdr:colOff>
      <xdr:row>634</xdr:row>
      <xdr:rowOff>190500</xdr:rowOff>
    </xdr:to>
    <xdr:pic>
      <xdr:nvPicPr>
        <xdr:cNvPr id="531" name="Picture 530">
          <a:extLst>
            <a:ext uri="{FF2B5EF4-FFF2-40B4-BE49-F238E27FC236}">
              <a16:creationId xmlns:a16="http://schemas.microsoft.com/office/drawing/2014/main" id="{1A2477AF-AEC8-E7DD-4449-56931030E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731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636</xdr:row>
      <xdr:rowOff>0</xdr:rowOff>
    </xdr:from>
    <xdr:to>
      <xdr:col>4</xdr:col>
      <xdr:colOff>190500</xdr:colOff>
      <xdr:row>636</xdr:row>
      <xdr:rowOff>190500</xdr:rowOff>
    </xdr:to>
    <xdr:pic>
      <xdr:nvPicPr>
        <xdr:cNvPr id="532" name="Picture 531">
          <a:extLst>
            <a:ext uri="{FF2B5EF4-FFF2-40B4-BE49-F238E27FC236}">
              <a16:creationId xmlns:a16="http://schemas.microsoft.com/office/drawing/2014/main" id="{9BCBDCD7-AEF9-D422-3322-23C301E337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951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637</xdr:row>
      <xdr:rowOff>0</xdr:rowOff>
    </xdr:from>
    <xdr:to>
      <xdr:col>4</xdr:col>
      <xdr:colOff>190500</xdr:colOff>
      <xdr:row>637</xdr:row>
      <xdr:rowOff>190500</xdr:rowOff>
    </xdr:to>
    <xdr:pic>
      <xdr:nvPicPr>
        <xdr:cNvPr id="533" name="Picture 532">
          <a:extLst>
            <a:ext uri="{FF2B5EF4-FFF2-40B4-BE49-F238E27FC236}">
              <a16:creationId xmlns:a16="http://schemas.microsoft.com/office/drawing/2014/main" id="{923B0FB0-8446-49DF-8B87-E0E306B647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006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638</xdr:row>
      <xdr:rowOff>0</xdr:rowOff>
    </xdr:from>
    <xdr:to>
      <xdr:col>4</xdr:col>
      <xdr:colOff>190500</xdr:colOff>
      <xdr:row>638</xdr:row>
      <xdr:rowOff>190500</xdr:rowOff>
    </xdr:to>
    <xdr:pic>
      <xdr:nvPicPr>
        <xdr:cNvPr id="534" name="Picture 533">
          <a:extLst>
            <a:ext uri="{FF2B5EF4-FFF2-40B4-BE49-F238E27FC236}">
              <a16:creationId xmlns:a16="http://schemas.microsoft.com/office/drawing/2014/main" id="{CE70C644-2F4E-41AF-FBB1-0B8B8379C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060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639</xdr:row>
      <xdr:rowOff>0</xdr:rowOff>
    </xdr:from>
    <xdr:to>
      <xdr:col>4</xdr:col>
      <xdr:colOff>190500</xdr:colOff>
      <xdr:row>639</xdr:row>
      <xdr:rowOff>190500</xdr:rowOff>
    </xdr:to>
    <xdr:pic>
      <xdr:nvPicPr>
        <xdr:cNvPr id="535" name="Picture 534">
          <a:extLst>
            <a:ext uri="{FF2B5EF4-FFF2-40B4-BE49-F238E27FC236}">
              <a16:creationId xmlns:a16="http://schemas.microsoft.com/office/drawing/2014/main" id="{72755363-0B46-CD51-FDA6-FB209C49B6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115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640</xdr:row>
      <xdr:rowOff>0</xdr:rowOff>
    </xdr:from>
    <xdr:to>
      <xdr:col>4</xdr:col>
      <xdr:colOff>190500</xdr:colOff>
      <xdr:row>640</xdr:row>
      <xdr:rowOff>190500</xdr:rowOff>
    </xdr:to>
    <xdr:pic>
      <xdr:nvPicPr>
        <xdr:cNvPr id="536" name="Picture 535">
          <a:extLst>
            <a:ext uri="{FF2B5EF4-FFF2-40B4-BE49-F238E27FC236}">
              <a16:creationId xmlns:a16="http://schemas.microsoft.com/office/drawing/2014/main" id="{26BB5653-9AFD-3C6E-390A-33A37EDB5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170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642</xdr:row>
      <xdr:rowOff>0</xdr:rowOff>
    </xdr:from>
    <xdr:to>
      <xdr:col>4</xdr:col>
      <xdr:colOff>190500</xdr:colOff>
      <xdr:row>642</xdr:row>
      <xdr:rowOff>190500</xdr:rowOff>
    </xdr:to>
    <xdr:pic>
      <xdr:nvPicPr>
        <xdr:cNvPr id="537" name="Picture 536">
          <a:extLst>
            <a:ext uri="{FF2B5EF4-FFF2-40B4-BE49-F238E27FC236}">
              <a16:creationId xmlns:a16="http://schemas.microsoft.com/office/drawing/2014/main" id="{D4A820D7-6CD3-3F80-833B-74C270B203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280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643</xdr:row>
      <xdr:rowOff>0</xdr:rowOff>
    </xdr:from>
    <xdr:to>
      <xdr:col>4</xdr:col>
      <xdr:colOff>190500</xdr:colOff>
      <xdr:row>643</xdr:row>
      <xdr:rowOff>190500</xdr:rowOff>
    </xdr:to>
    <xdr:pic>
      <xdr:nvPicPr>
        <xdr:cNvPr id="538" name="Picture 537">
          <a:extLst>
            <a:ext uri="{FF2B5EF4-FFF2-40B4-BE49-F238E27FC236}">
              <a16:creationId xmlns:a16="http://schemas.microsoft.com/office/drawing/2014/main" id="{BA9C2984-C749-CB85-EA60-CFF6E58BBF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353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644</xdr:row>
      <xdr:rowOff>0</xdr:rowOff>
    </xdr:from>
    <xdr:to>
      <xdr:col>4</xdr:col>
      <xdr:colOff>190500</xdr:colOff>
      <xdr:row>644</xdr:row>
      <xdr:rowOff>190500</xdr:rowOff>
    </xdr:to>
    <xdr:pic>
      <xdr:nvPicPr>
        <xdr:cNvPr id="539" name="Picture 538">
          <a:extLst>
            <a:ext uri="{FF2B5EF4-FFF2-40B4-BE49-F238E27FC236}">
              <a16:creationId xmlns:a16="http://schemas.microsoft.com/office/drawing/2014/main" id="{9C4F99F4-C573-9952-6532-4E4C6DD2E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4266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650</xdr:row>
      <xdr:rowOff>0</xdr:rowOff>
    </xdr:from>
    <xdr:to>
      <xdr:col>4</xdr:col>
      <xdr:colOff>190500</xdr:colOff>
      <xdr:row>650</xdr:row>
      <xdr:rowOff>190500</xdr:rowOff>
    </xdr:to>
    <xdr:pic>
      <xdr:nvPicPr>
        <xdr:cNvPr id="540" name="Picture 539">
          <a:extLst>
            <a:ext uri="{FF2B5EF4-FFF2-40B4-BE49-F238E27FC236}">
              <a16:creationId xmlns:a16="http://schemas.microsoft.com/office/drawing/2014/main" id="{BA7AB7E9-491F-4D6F-CA1D-3F03812AD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048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651</xdr:row>
      <xdr:rowOff>0</xdr:rowOff>
    </xdr:from>
    <xdr:to>
      <xdr:col>4</xdr:col>
      <xdr:colOff>190500</xdr:colOff>
      <xdr:row>651</xdr:row>
      <xdr:rowOff>190500</xdr:rowOff>
    </xdr:to>
    <xdr:pic>
      <xdr:nvPicPr>
        <xdr:cNvPr id="541" name="Picture 540">
          <a:extLst>
            <a:ext uri="{FF2B5EF4-FFF2-40B4-BE49-F238E27FC236}">
              <a16:creationId xmlns:a16="http://schemas.microsoft.com/office/drawing/2014/main" id="{9053CE0A-2235-1C20-2834-89917A852B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139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652</xdr:row>
      <xdr:rowOff>0</xdr:rowOff>
    </xdr:from>
    <xdr:to>
      <xdr:col>4</xdr:col>
      <xdr:colOff>190500</xdr:colOff>
      <xdr:row>652</xdr:row>
      <xdr:rowOff>190500</xdr:rowOff>
    </xdr:to>
    <xdr:pic>
      <xdr:nvPicPr>
        <xdr:cNvPr id="542" name="Picture 541">
          <a:extLst>
            <a:ext uri="{FF2B5EF4-FFF2-40B4-BE49-F238E27FC236}">
              <a16:creationId xmlns:a16="http://schemas.microsoft.com/office/drawing/2014/main" id="{A1607374-D09C-AE01-7E3F-98673DCC7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231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653</xdr:row>
      <xdr:rowOff>0</xdr:rowOff>
    </xdr:from>
    <xdr:to>
      <xdr:col>4</xdr:col>
      <xdr:colOff>190500</xdr:colOff>
      <xdr:row>653</xdr:row>
      <xdr:rowOff>190500</xdr:rowOff>
    </xdr:to>
    <xdr:pic>
      <xdr:nvPicPr>
        <xdr:cNvPr id="543" name="Picture 542">
          <a:extLst>
            <a:ext uri="{FF2B5EF4-FFF2-40B4-BE49-F238E27FC236}">
              <a16:creationId xmlns:a16="http://schemas.microsoft.com/office/drawing/2014/main" id="{CAFD95E7-F15A-36EB-7260-5A5063C49B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304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654</xdr:row>
      <xdr:rowOff>0</xdr:rowOff>
    </xdr:from>
    <xdr:to>
      <xdr:col>4</xdr:col>
      <xdr:colOff>190500</xdr:colOff>
      <xdr:row>654</xdr:row>
      <xdr:rowOff>190500</xdr:rowOff>
    </xdr:to>
    <xdr:pic>
      <xdr:nvPicPr>
        <xdr:cNvPr id="544" name="Picture 543">
          <a:extLst>
            <a:ext uri="{FF2B5EF4-FFF2-40B4-BE49-F238E27FC236}">
              <a16:creationId xmlns:a16="http://schemas.microsoft.com/office/drawing/2014/main" id="{EE44D530-02C9-D9F7-13B0-04C2D2A0E2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3958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655</xdr:row>
      <xdr:rowOff>0</xdr:rowOff>
    </xdr:from>
    <xdr:to>
      <xdr:col>4</xdr:col>
      <xdr:colOff>190500</xdr:colOff>
      <xdr:row>655</xdr:row>
      <xdr:rowOff>190500</xdr:rowOff>
    </xdr:to>
    <xdr:pic>
      <xdr:nvPicPr>
        <xdr:cNvPr id="545" name="Picture 544">
          <a:extLst>
            <a:ext uri="{FF2B5EF4-FFF2-40B4-BE49-F238E27FC236}">
              <a16:creationId xmlns:a16="http://schemas.microsoft.com/office/drawing/2014/main" id="{58F2A56A-5012-F7E4-C11B-AFC97D449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469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656</xdr:row>
      <xdr:rowOff>0</xdr:rowOff>
    </xdr:from>
    <xdr:to>
      <xdr:col>4</xdr:col>
      <xdr:colOff>190500</xdr:colOff>
      <xdr:row>656</xdr:row>
      <xdr:rowOff>190500</xdr:rowOff>
    </xdr:to>
    <xdr:pic>
      <xdr:nvPicPr>
        <xdr:cNvPr id="546" name="Picture 545">
          <a:extLst>
            <a:ext uri="{FF2B5EF4-FFF2-40B4-BE49-F238E27FC236}">
              <a16:creationId xmlns:a16="http://schemas.microsoft.com/office/drawing/2014/main" id="{A97BB888-4CCD-3A00-97E4-3D58414B0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5604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657</xdr:row>
      <xdr:rowOff>0</xdr:rowOff>
    </xdr:from>
    <xdr:to>
      <xdr:col>4</xdr:col>
      <xdr:colOff>190500</xdr:colOff>
      <xdr:row>657</xdr:row>
      <xdr:rowOff>190500</xdr:rowOff>
    </xdr:to>
    <xdr:pic>
      <xdr:nvPicPr>
        <xdr:cNvPr id="547" name="Picture 546">
          <a:extLst>
            <a:ext uri="{FF2B5EF4-FFF2-40B4-BE49-F238E27FC236}">
              <a16:creationId xmlns:a16="http://schemas.microsoft.com/office/drawing/2014/main" id="{8A84F9DA-483E-B742-C3FA-CD02D6AD8E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633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659</xdr:row>
      <xdr:rowOff>0</xdr:rowOff>
    </xdr:from>
    <xdr:to>
      <xdr:col>4</xdr:col>
      <xdr:colOff>190500</xdr:colOff>
      <xdr:row>659</xdr:row>
      <xdr:rowOff>190500</xdr:rowOff>
    </xdr:to>
    <xdr:pic>
      <xdr:nvPicPr>
        <xdr:cNvPr id="548" name="Picture 547">
          <a:extLst>
            <a:ext uri="{FF2B5EF4-FFF2-40B4-BE49-F238E27FC236}">
              <a16:creationId xmlns:a16="http://schemas.microsoft.com/office/drawing/2014/main" id="{EFD884EB-DD5D-1CAC-98B3-C31293C77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7982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660</xdr:row>
      <xdr:rowOff>0</xdr:rowOff>
    </xdr:from>
    <xdr:to>
      <xdr:col>4</xdr:col>
      <xdr:colOff>190500</xdr:colOff>
      <xdr:row>660</xdr:row>
      <xdr:rowOff>190500</xdr:rowOff>
    </xdr:to>
    <xdr:pic>
      <xdr:nvPicPr>
        <xdr:cNvPr id="549" name="Picture 548">
          <a:extLst>
            <a:ext uri="{FF2B5EF4-FFF2-40B4-BE49-F238E27FC236}">
              <a16:creationId xmlns:a16="http://schemas.microsoft.com/office/drawing/2014/main" id="{D0C5827C-448B-1823-7A85-8B51DEDB7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871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661</xdr:row>
      <xdr:rowOff>0</xdr:rowOff>
    </xdr:from>
    <xdr:to>
      <xdr:col>4</xdr:col>
      <xdr:colOff>190500</xdr:colOff>
      <xdr:row>661</xdr:row>
      <xdr:rowOff>190500</xdr:rowOff>
    </xdr:to>
    <xdr:pic>
      <xdr:nvPicPr>
        <xdr:cNvPr id="550" name="Picture 549">
          <a:extLst>
            <a:ext uri="{FF2B5EF4-FFF2-40B4-BE49-F238E27FC236}">
              <a16:creationId xmlns:a16="http://schemas.microsoft.com/office/drawing/2014/main" id="{FC0027C1-68E0-9065-A468-C9166A1D3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926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662</xdr:row>
      <xdr:rowOff>0</xdr:rowOff>
    </xdr:from>
    <xdr:to>
      <xdr:col>4</xdr:col>
      <xdr:colOff>190500</xdr:colOff>
      <xdr:row>662</xdr:row>
      <xdr:rowOff>190500</xdr:rowOff>
    </xdr:to>
    <xdr:pic>
      <xdr:nvPicPr>
        <xdr:cNvPr id="551" name="Picture 550">
          <a:extLst>
            <a:ext uri="{FF2B5EF4-FFF2-40B4-BE49-F238E27FC236}">
              <a16:creationId xmlns:a16="http://schemas.microsoft.com/office/drawing/2014/main" id="{DCA2B446-47CB-01DD-A182-44C9C026AC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981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663</xdr:row>
      <xdr:rowOff>0</xdr:rowOff>
    </xdr:from>
    <xdr:to>
      <xdr:col>4</xdr:col>
      <xdr:colOff>190500</xdr:colOff>
      <xdr:row>663</xdr:row>
      <xdr:rowOff>190500</xdr:rowOff>
    </xdr:to>
    <xdr:pic>
      <xdr:nvPicPr>
        <xdr:cNvPr id="552" name="Picture 551">
          <a:extLst>
            <a:ext uri="{FF2B5EF4-FFF2-40B4-BE49-F238E27FC236}">
              <a16:creationId xmlns:a16="http://schemas.microsoft.com/office/drawing/2014/main" id="{D6BDF821-DD23-0A84-8352-214CA99D93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0359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664</xdr:row>
      <xdr:rowOff>0</xdr:rowOff>
    </xdr:from>
    <xdr:to>
      <xdr:col>4</xdr:col>
      <xdr:colOff>190500</xdr:colOff>
      <xdr:row>664</xdr:row>
      <xdr:rowOff>190500</xdr:rowOff>
    </xdr:to>
    <xdr:pic>
      <xdr:nvPicPr>
        <xdr:cNvPr id="553" name="Picture 552">
          <a:extLst>
            <a:ext uri="{FF2B5EF4-FFF2-40B4-BE49-F238E27FC236}">
              <a16:creationId xmlns:a16="http://schemas.microsoft.com/office/drawing/2014/main" id="{37AEC293-9091-716C-5704-6A11DFA84E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090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665</xdr:row>
      <xdr:rowOff>0</xdr:rowOff>
    </xdr:from>
    <xdr:to>
      <xdr:col>4</xdr:col>
      <xdr:colOff>190500</xdr:colOff>
      <xdr:row>665</xdr:row>
      <xdr:rowOff>190500</xdr:rowOff>
    </xdr:to>
    <xdr:pic>
      <xdr:nvPicPr>
        <xdr:cNvPr id="554" name="Picture 553">
          <a:extLst>
            <a:ext uri="{FF2B5EF4-FFF2-40B4-BE49-F238E27FC236}">
              <a16:creationId xmlns:a16="http://schemas.microsoft.com/office/drawing/2014/main" id="{639C56D8-ED32-38E7-1C12-28FD781730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145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666</xdr:row>
      <xdr:rowOff>0</xdr:rowOff>
    </xdr:from>
    <xdr:to>
      <xdr:col>4</xdr:col>
      <xdr:colOff>190500</xdr:colOff>
      <xdr:row>666</xdr:row>
      <xdr:rowOff>190500</xdr:rowOff>
    </xdr:to>
    <xdr:pic>
      <xdr:nvPicPr>
        <xdr:cNvPr id="555" name="Picture 554">
          <a:extLst>
            <a:ext uri="{FF2B5EF4-FFF2-40B4-BE49-F238E27FC236}">
              <a16:creationId xmlns:a16="http://schemas.microsoft.com/office/drawing/2014/main" id="{4F64EB3A-7EE1-B6CF-1BE4-4348F260F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200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667</xdr:row>
      <xdr:rowOff>0</xdr:rowOff>
    </xdr:from>
    <xdr:to>
      <xdr:col>4</xdr:col>
      <xdr:colOff>190500</xdr:colOff>
      <xdr:row>667</xdr:row>
      <xdr:rowOff>190500</xdr:rowOff>
    </xdr:to>
    <xdr:pic>
      <xdr:nvPicPr>
        <xdr:cNvPr id="556" name="Picture 555">
          <a:extLst>
            <a:ext uri="{FF2B5EF4-FFF2-40B4-BE49-F238E27FC236}">
              <a16:creationId xmlns:a16="http://schemas.microsoft.com/office/drawing/2014/main" id="{18B95037-45A6-C2A0-EFA0-4D4EDE543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2554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668</xdr:row>
      <xdr:rowOff>0</xdr:rowOff>
    </xdr:from>
    <xdr:to>
      <xdr:col>4</xdr:col>
      <xdr:colOff>190500</xdr:colOff>
      <xdr:row>668</xdr:row>
      <xdr:rowOff>190500</xdr:rowOff>
    </xdr:to>
    <xdr:pic>
      <xdr:nvPicPr>
        <xdr:cNvPr id="557" name="Picture 556">
          <a:extLst>
            <a:ext uri="{FF2B5EF4-FFF2-40B4-BE49-F238E27FC236}">
              <a16:creationId xmlns:a16="http://schemas.microsoft.com/office/drawing/2014/main" id="{BB4E21B4-886F-B931-A0EE-D03DB0338D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310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669</xdr:row>
      <xdr:rowOff>0</xdr:rowOff>
    </xdr:from>
    <xdr:to>
      <xdr:col>4</xdr:col>
      <xdr:colOff>190500</xdr:colOff>
      <xdr:row>669</xdr:row>
      <xdr:rowOff>190500</xdr:rowOff>
    </xdr:to>
    <xdr:pic>
      <xdr:nvPicPr>
        <xdr:cNvPr id="558" name="Picture 557">
          <a:extLst>
            <a:ext uri="{FF2B5EF4-FFF2-40B4-BE49-F238E27FC236}">
              <a16:creationId xmlns:a16="http://schemas.microsoft.com/office/drawing/2014/main" id="{3E2FA1C4-6026-D37D-0594-A4739598FA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3651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670</xdr:row>
      <xdr:rowOff>0</xdr:rowOff>
    </xdr:from>
    <xdr:to>
      <xdr:col>4</xdr:col>
      <xdr:colOff>190500</xdr:colOff>
      <xdr:row>670</xdr:row>
      <xdr:rowOff>190500</xdr:rowOff>
    </xdr:to>
    <xdr:pic>
      <xdr:nvPicPr>
        <xdr:cNvPr id="559" name="Picture 558">
          <a:extLst>
            <a:ext uri="{FF2B5EF4-FFF2-40B4-BE49-F238E27FC236}">
              <a16:creationId xmlns:a16="http://schemas.microsoft.com/office/drawing/2014/main" id="{21680D36-237D-F7C7-3FEF-037D5571FB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420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671</xdr:row>
      <xdr:rowOff>0</xdr:rowOff>
    </xdr:from>
    <xdr:to>
      <xdr:col>4</xdr:col>
      <xdr:colOff>190500</xdr:colOff>
      <xdr:row>671</xdr:row>
      <xdr:rowOff>190500</xdr:rowOff>
    </xdr:to>
    <xdr:pic>
      <xdr:nvPicPr>
        <xdr:cNvPr id="560" name="Picture 559">
          <a:extLst>
            <a:ext uri="{FF2B5EF4-FFF2-40B4-BE49-F238E27FC236}">
              <a16:creationId xmlns:a16="http://schemas.microsoft.com/office/drawing/2014/main" id="{AA1FE4F3-0FAB-0B3F-9270-3F8D97166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474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672</xdr:row>
      <xdr:rowOff>0</xdr:rowOff>
    </xdr:from>
    <xdr:to>
      <xdr:col>4</xdr:col>
      <xdr:colOff>190500</xdr:colOff>
      <xdr:row>672</xdr:row>
      <xdr:rowOff>190500</xdr:rowOff>
    </xdr:to>
    <xdr:pic>
      <xdr:nvPicPr>
        <xdr:cNvPr id="561" name="Picture 560">
          <a:extLst>
            <a:ext uri="{FF2B5EF4-FFF2-40B4-BE49-F238E27FC236}">
              <a16:creationId xmlns:a16="http://schemas.microsoft.com/office/drawing/2014/main" id="{D3043943-4A57-4E81-05F1-D12ECFA56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529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673</xdr:row>
      <xdr:rowOff>0</xdr:rowOff>
    </xdr:from>
    <xdr:to>
      <xdr:col>4</xdr:col>
      <xdr:colOff>190500</xdr:colOff>
      <xdr:row>673</xdr:row>
      <xdr:rowOff>190500</xdr:rowOff>
    </xdr:to>
    <xdr:pic>
      <xdr:nvPicPr>
        <xdr:cNvPr id="562" name="Picture 561">
          <a:extLst>
            <a:ext uri="{FF2B5EF4-FFF2-40B4-BE49-F238E27FC236}">
              <a16:creationId xmlns:a16="http://schemas.microsoft.com/office/drawing/2014/main" id="{323C19D8-EA2C-E361-3CDB-88B91375D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584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674</xdr:row>
      <xdr:rowOff>0</xdr:rowOff>
    </xdr:from>
    <xdr:to>
      <xdr:col>4</xdr:col>
      <xdr:colOff>190500</xdr:colOff>
      <xdr:row>674</xdr:row>
      <xdr:rowOff>190500</xdr:rowOff>
    </xdr:to>
    <xdr:pic>
      <xdr:nvPicPr>
        <xdr:cNvPr id="563" name="Picture 562">
          <a:extLst>
            <a:ext uri="{FF2B5EF4-FFF2-40B4-BE49-F238E27FC236}">
              <a16:creationId xmlns:a16="http://schemas.microsoft.com/office/drawing/2014/main" id="{6F68D187-5B8C-964D-063A-231EC3F36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639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675</xdr:row>
      <xdr:rowOff>0</xdr:rowOff>
    </xdr:from>
    <xdr:to>
      <xdr:col>4</xdr:col>
      <xdr:colOff>190500</xdr:colOff>
      <xdr:row>675</xdr:row>
      <xdr:rowOff>190500</xdr:rowOff>
    </xdr:to>
    <xdr:pic>
      <xdr:nvPicPr>
        <xdr:cNvPr id="564" name="Picture 563">
          <a:extLst>
            <a:ext uri="{FF2B5EF4-FFF2-40B4-BE49-F238E27FC236}">
              <a16:creationId xmlns:a16="http://schemas.microsoft.com/office/drawing/2014/main" id="{F1C20891-2D8C-1C75-E728-1492095C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694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676</xdr:row>
      <xdr:rowOff>0</xdr:rowOff>
    </xdr:from>
    <xdr:to>
      <xdr:col>4</xdr:col>
      <xdr:colOff>190500</xdr:colOff>
      <xdr:row>676</xdr:row>
      <xdr:rowOff>190500</xdr:rowOff>
    </xdr:to>
    <xdr:pic>
      <xdr:nvPicPr>
        <xdr:cNvPr id="565" name="Picture 564">
          <a:extLst>
            <a:ext uri="{FF2B5EF4-FFF2-40B4-BE49-F238E27FC236}">
              <a16:creationId xmlns:a16="http://schemas.microsoft.com/office/drawing/2014/main" id="{A8D8DE2B-2C33-F007-6A33-9DB114840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749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677</xdr:row>
      <xdr:rowOff>0</xdr:rowOff>
    </xdr:from>
    <xdr:to>
      <xdr:col>4</xdr:col>
      <xdr:colOff>190500</xdr:colOff>
      <xdr:row>677</xdr:row>
      <xdr:rowOff>190500</xdr:rowOff>
    </xdr:to>
    <xdr:pic>
      <xdr:nvPicPr>
        <xdr:cNvPr id="566" name="Picture 565">
          <a:extLst>
            <a:ext uri="{FF2B5EF4-FFF2-40B4-BE49-F238E27FC236}">
              <a16:creationId xmlns:a16="http://schemas.microsoft.com/office/drawing/2014/main" id="{33CCF94A-B4C7-809C-7052-F3C5BF628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8040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678</xdr:row>
      <xdr:rowOff>0</xdr:rowOff>
    </xdr:from>
    <xdr:to>
      <xdr:col>4</xdr:col>
      <xdr:colOff>190500</xdr:colOff>
      <xdr:row>678</xdr:row>
      <xdr:rowOff>190500</xdr:rowOff>
    </xdr:to>
    <xdr:pic>
      <xdr:nvPicPr>
        <xdr:cNvPr id="567" name="Picture 566">
          <a:extLst>
            <a:ext uri="{FF2B5EF4-FFF2-40B4-BE49-F238E27FC236}">
              <a16:creationId xmlns:a16="http://schemas.microsoft.com/office/drawing/2014/main" id="{D8A42D5E-617F-5A1E-65B1-09D1304B92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858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679</xdr:row>
      <xdr:rowOff>0</xdr:rowOff>
    </xdr:from>
    <xdr:to>
      <xdr:col>4</xdr:col>
      <xdr:colOff>190500</xdr:colOff>
      <xdr:row>679</xdr:row>
      <xdr:rowOff>190500</xdr:rowOff>
    </xdr:to>
    <xdr:pic>
      <xdr:nvPicPr>
        <xdr:cNvPr id="568" name="Picture 567">
          <a:extLst>
            <a:ext uri="{FF2B5EF4-FFF2-40B4-BE49-F238E27FC236}">
              <a16:creationId xmlns:a16="http://schemas.microsoft.com/office/drawing/2014/main" id="{17BD4A17-D6B6-16B0-D850-72BEEFD01A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913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683</xdr:row>
      <xdr:rowOff>0</xdr:rowOff>
    </xdr:from>
    <xdr:to>
      <xdr:col>4</xdr:col>
      <xdr:colOff>190500</xdr:colOff>
      <xdr:row>683</xdr:row>
      <xdr:rowOff>190500</xdr:rowOff>
    </xdr:to>
    <xdr:pic>
      <xdr:nvPicPr>
        <xdr:cNvPr id="569" name="Picture 568">
          <a:extLst>
            <a:ext uri="{FF2B5EF4-FFF2-40B4-BE49-F238E27FC236}">
              <a16:creationId xmlns:a16="http://schemas.microsoft.com/office/drawing/2014/main" id="{336DE5F5-7D09-E415-D4A9-C67C5DFC2D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133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684</xdr:row>
      <xdr:rowOff>0</xdr:rowOff>
    </xdr:from>
    <xdr:to>
      <xdr:col>4</xdr:col>
      <xdr:colOff>190500</xdr:colOff>
      <xdr:row>684</xdr:row>
      <xdr:rowOff>190500</xdr:rowOff>
    </xdr:to>
    <xdr:pic>
      <xdr:nvPicPr>
        <xdr:cNvPr id="570" name="Picture 569">
          <a:extLst>
            <a:ext uri="{FF2B5EF4-FFF2-40B4-BE49-F238E27FC236}">
              <a16:creationId xmlns:a16="http://schemas.microsoft.com/office/drawing/2014/main" id="{08F626B6-B1C7-E665-3BC4-D4C5F4865B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1881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685</xdr:row>
      <xdr:rowOff>0</xdr:rowOff>
    </xdr:from>
    <xdr:to>
      <xdr:col>4</xdr:col>
      <xdr:colOff>190500</xdr:colOff>
      <xdr:row>685</xdr:row>
      <xdr:rowOff>190500</xdr:rowOff>
    </xdr:to>
    <xdr:pic>
      <xdr:nvPicPr>
        <xdr:cNvPr id="571" name="Picture 570">
          <a:extLst>
            <a:ext uri="{FF2B5EF4-FFF2-40B4-BE49-F238E27FC236}">
              <a16:creationId xmlns:a16="http://schemas.microsoft.com/office/drawing/2014/main" id="{347AD6E3-50BC-F600-8C2B-939FD8EA59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2429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686</xdr:row>
      <xdr:rowOff>0</xdr:rowOff>
    </xdr:from>
    <xdr:to>
      <xdr:col>4</xdr:col>
      <xdr:colOff>190500</xdr:colOff>
      <xdr:row>686</xdr:row>
      <xdr:rowOff>190500</xdr:rowOff>
    </xdr:to>
    <xdr:pic>
      <xdr:nvPicPr>
        <xdr:cNvPr id="572" name="Picture 571">
          <a:extLst>
            <a:ext uri="{FF2B5EF4-FFF2-40B4-BE49-F238E27FC236}">
              <a16:creationId xmlns:a16="http://schemas.microsoft.com/office/drawing/2014/main" id="{C9FD3067-BE1D-B8F8-45F8-4D10F460A1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2978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687</xdr:row>
      <xdr:rowOff>0</xdr:rowOff>
    </xdr:from>
    <xdr:to>
      <xdr:col>4</xdr:col>
      <xdr:colOff>190500</xdr:colOff>
      <xdr:row>687</xdr:row>
      <xdr:rowOff>190500</xdr:rowOff>
    </xdr:to>
    <xdr:pic>
      <xdr:nvPicPr>
        <xdr:cNvPr id="573" name="Picture 572">
          <a:extLst>
            <a:ext uri="{FF2B5EF4-FFF2-40B4-BE49-F238E27FC236}">
              <a16:creationId xmlns:a16="http://schemas.microsoft.com/office/drawing/2014/main" id="{607D91FD-7D69-B28B-2D42-8CD73C9AF9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3527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688</xdr:row>
      <xdr:rowOff>0</xdr:rowOff>
    </xdr:from>
    <xdr:to>
      <xdr:col>4</xdr:col>
      <xdr:colOff>190500</xdr:colOff>
      <xdr:row>688</xdr:row>
      <xdr:rowOff>190500</xdr:rowOff>
    </xdr:to>
    <xdr:pic>
      <xdr:nvPicPr>
        <xdr:cNvPr id="574" name="Picture 573">
          <a:extLst>
            <a:ext uri="{FF2B5EF4-FFF2-40B4-BE49-F238E27FC236}">
              <a16:creationId xmlns:a16="http://schemas.microsoft.com/office/drawing/2014/main" id="{5457F236-A291-3266-34EC-952B3EABF8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425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689</xdr:row>
      <xdr:rowOff>0</xdr:rowOff>
    </xdr:from>
    <xdr:to>
      <xdr:col>4</xdr:col>
      <xdr:colOff>190500</xdr:colOff>
      <xdr:row>689</xdr:row>
      <xdr:rowOff>190500</xdr:rowOff>
    </xdr:to>
    <xdr:pic>
      <xdr:nvPicPr>
        <xdr:cNvPr id="575" name="Picture 574">
          <a:extLst>
            <a:ext uri="{FF2B5EF4-FFF2-40B4-BE49-F238E27FC236}">
              <a16:creationId xmlns:a16="http://schemas.microsoft.com/office/drawing/2014/main" id="{ABB56575-D4E2-A437-B1FC-4C833DEC4F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4990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690</xdr:row>
      <xdr:rowOff>0</xdr:rowOff>
    </xdr:from>
    <xdr:to>
      <xdr:col>4</xdr:col>
      <xdr:colOff>190500</xdr:colOff>
      <xdr:row>690</xdr:row>
      <xdr:rowOff>190500</xdr:rowOff>
    </xdr:to>
    <xdr:pic>
      <xdr:nvPicPr>
        <xdr:cNvPr id="576" name="Picture 575">
          <a:extLst>
            <a:ext uri="{FF2B5EF4-FFF2-40B4-BE49-F238E27FC236}">
              <a16:creationId xmlns:a16="http://schemas.microsoft.com/office/drawing/2014/main" id="{57CEE742-5B8D-3F75-4684-B0313022D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5721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691</xdr:row>
      <xdr:rowOff>0</xdr:rowOff>
    </xdr:from>
    <xdr:to>
      <xdr:col>4</xdr:col>
      <xdr:colOff>190500</xdr:colOff>
      <xdr:row>691</xdr:row>
      <xdr:rowOff>190500</xdr:rowOff>
    </xdr:to>
    <xdr:pic>
      <xdr:nvPicPr>
        <xdr:cNvPr id="577" name="Picture 576">
          <a:extLst>
            <a:ext uri="{FF2B5EF4-FFF2-40B4-BE49-F238E27FC236}">
              <a16:creationId xmlns:a16="http://schemas.microsoft.com/office/drawing/2014/main" id="{900B78C7-4B55-3F5E-AA90-51EF72757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645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692</xdr:row>
      <xdr:rowOff>0</xdr:rowOff>
    </xdr:from>
    <xdr:to>
      <xdr:col>4</xdr:col>
      <xdr:colOff>190500</xdr:colOff>
      <xdr:row>692</xdr:row>
      <xdr:rowOff>190500</xdr:rowOff>
    </xdr:to>
    <xdr:pic>
      <xdr:nvPicPr>
        <xdr:cNvPr id="578" name="Picture 577">
          <a:extLst>
            <a:ext uri="{FF2B5EF4-FFF2-40B4-BE49-F238E27FC236}">
              <a16:creationId xmlns:a16="http://schemas.microsoft.com/office/drawing/2014/main" id="{C496A757-FA44-6213-740E-5547F3CA16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718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693</xdr:row>
      <xdr:rowOff>0</xdr:rowOff>
    </xdr:from>
    <xdr:to>
      <xdr:col>4</xdr:col>
      <xdr:colOff>190500</xdr:colOff>
      <xdr:row>693</xdr:row>
      <xdr:rowOff>190500</xdr:rowOff>
    </xdr:to>
    <xdr:pic>
      <xdr:nvPicPr>
        <xdr:cNvPr id="579" name="Picture 578">
          <a:extLst>
            <a:ext uri="{FF2B5EF4-FFF2-40B4-BE49-F238E27FC236}">
              <a16:creationId xmlns:a16="http://schemas.microsoft.com/office/drawing/2014/main" id="{D0E6537E-5F56-B965-6763-0297FDB213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7916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694</xdr:row>
      <xdr:rowOff>0</xdr:rowOff>
    </xdr:from>
    <xdr:to>
      <xdr:col>4</xdr:col>
      <xdr:colOff>190500</xdr:colOff>
      <xdr:row>694</xdr:row>
      <xdr:rowOff>190500</xdr:rowOff>
    </xdr:to>
    <xdr:pic>
      <xdr:nvPicPr>
        <xdr:cNvPr id="580" name="Picture 579">
          <a:extLst>
            <a:ext uri="{FF2B5EF4-FFF2-40B4-BE49-F238E27FC236}">
              <a16:creationId xmlns:a16="http://schemas.microsoft.com/office/drawing/2014/main" id="{425F407B-B7EF-4DF5-1BD8-2DF30EAF28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8464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695</xdr:row>
      <xdr:rowOff>0</xdr:rowOff>
    </xdr:from>
    <xdr:to>
      <xdr:col>4</xdr:col>
      <xdr:colOff>190500</xdr:colOff>
      <xdr:row>695</xdr:row>
      <xdr:rowOff>190500</xdr:rowOff>
    </xdr:to>
    <xdr:pic>
      <xdr:nvPicPr>
        <xdr:cNvPr id="581" name="Picture 580">
          <a:extLst>
            <a:ext uri="{FF2B5EF4-FFF2-40B4-BE49-F238E27FC236}">
              <a16:creationId xmlns:a16="http://schemas.microsoft.com/office/drawing/2014/main" id="{80E91023-1A2C-EA8C-844A-0C4223517A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9013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696</xdr:row>
      <xdr:rowOff>0</xdr:rowOff>
    </xdr:from>
    <xdr:to>
      <xdr:col>4</xdr:col>
      <xdr:colOff>190500</xdr:colOff>
      <xdr:row>696</xdr:row>
      <xdr:rowOff>190500</xdr:rowOff>
    </xdr:to>
    <xdr:pic>
      <xdr:nvPicPr>
        <xdr:cNvPr id="582" name="Picture 581">
          <a:extLst>
            <a:ext uri="{FF2B5EF4-FFF2-40B4-BE49-F238E27FC236}">
              <a16:creationId xmlns:a16="http://schemas.microsoft.com/office/drawing/2014/main" id="{8AD64EC6-D5A9-669D-487B-00940E509C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9562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697</xdr:row>
      <xdr:rowOff>0</xdr:rowOff>
    </xdr:from>
    <xdr:to>
      <xdr:col>4</xdr:col>
      <xdr:colOff>190500</xdr:colOff>
      <xdr:row>697</xdr:row>
      <xdr:rowOff>190500</xdr:rowOff>
    </xdr:to>
    <xdr:pic>
      <xdr:nvPicPr>
        <xdr:cNvPr id="583" name="Picture 582">
          <a:extLst>
            <a:ext uri="{FF2B5EF4-FFF2-40B4-BE49-F238E27FC236}">
              <a16:creationId xmlns:a16="http://schemas.microsoft.com/office/drawing/2014/main" id="{66CB032E-E228-9F82-900D-8FFBC03B9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0110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698</xdr:row>
      <xdr:rowOff>0</xdr:rowOff>
    </xdr:from>
    <xdr:to>
      <xdr:col>4</xdr:col>
      <xdr:colOff>190500</xdr:colOff>
      <xdr:row>698</xdr:row>
      <xdr:rowOff>190500</xdr:rowOff>
    </xdr:to>
    <xdr:pic>
      <xdr:nvPicPr>
        <xdr:cNvPr id="584" name="Picture 583">
          <a:extLst>
            <a:ext uri="{FF2B5EF4-FFF2-40B4-BE49-F238E27FC236}">
              <a16:creationId xmlns:a16="http://schemas.microsoft.com/office/drawing/2014/main" id="{0BDB4BAF-3EC4-8841-D867-242F22ADF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0842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699</xdr:row>
      <xdr:rowOff>0</xdr:rowOff>
    </xdr:from>
    <xdr:to>
      <xdr:col>4</xdr:col>
      <xdr:colOff>190500</xdr:colOff>
      <xdr:row>699</xdr:row>
      <xdr:rowOff>190500</xdr:rowOff>
    </xdr:to>
    <xdr:pic>
      <xdr:nvPicPr>
        <xdr:cNvPr id="585" name="Picture 584">
          <a:extLst>
            <a:ext uri="{FF2B5EF4-FFF2-40B4-BE49-F238E27FC236}">
              <a16:creationId xmlns:a16="http://schemas.microsoft.com/office/drawing/2014/main" id="{BA498207-1752-CC58-BFF9-4B5BB52F0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157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700</xdr:row>
      <xdr:rowOff>0</xdr:rowOff>
    </xdr:from>
    <xdr:to>
      <xdr:col>4</xdr:col>
      <xdr:colOff>190500</xdr:colOff>
      <xdr:row>700</xdr:row>
      <xdr:rowOff>190500</xdr:rowOff>
    </xdr:to>
    <xdr:pic>
      <xdr:nvPicPr>
        <xdr:cNvPr id="586" name="Picture 585">
          <a:extLst>
            <a:ext uri="{FF2B5EF4-FFF2-40B4-BE49-F238E27FC236}">
              <a16:creationId xmlns:a16="http://schemas.microsoft.com/office/drawing/2014/main" id="{5D8F6121-8501-7CEB-5913-46033A4F7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2305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701</xdr:row>
      <xdr:rowOff>0</xdr:rowOff>
    </xdr:from>
    <xdr:to>
      <xdr:col>4</xdr:col>
      <xdr:colOff>190500</xdr:colOff>
      <xdr:row>701</xdr:row>
      <xdr:rowOff>190500</xdr:rowOff>
    </xdr:to>
    <xdr:pic>
      <xdr:nvPicPr>
        <xdr:cNvPr id="587" name="Picture 586">
          <a:extLst>
            <a:ext uri="{FF2B5EF4-FFF2-40B4-BE49-F238E27FC236}">
              <a16:creationId xmlns:a16="http://schemas.microsoft.com/office/drawing/2014/main" id="{CE2D637A-861F-CD68-BFD8-280BC1CC7C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303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702</xdr:row>
      <xdr:rowOff>0</xdr:rowOff>
    </xdr:from>
    <xdr:to>
      <xdr:col>4</xdr:col>
      <xdr:colOff>190500</xdr:colOff>
      <xdr:row>702</xdr:row>
      <xdr:rowOff>190500</xdr:rowOff>
    </xdr:to>
    <xdr:pic>
      <xdr:nvPicPr>
        <xdr:cNvPr id="588" name="Picture 587">
          <a:extLst>
            <a:ext uri="{FF2B5EF4-FFF2-40B4-BE49-F238E27FC236}">
              <a16:creationId xmlns:a16="http://schemas.microsoft.com/office/drawing/2014/main" id="{55FE28D7-48F8-D428-D5BC-1032C5FE5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376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703</xdr:row>
      <xdr:rowOff>0</xdr:rowOff>
    </xdr:from>
    <xdr:to>
      <xdr:col>4</xdr:col>
      <xdr:colOff>190500</xdr:colOff>
      <xdr:row>703</xdr:row>
      <xdr:rowOff>190500</xdr:rowOff>
    </xdr:to>
    <xdr:pic>
      <xdr:nvPicPr>
        <xdr:cNvPr id="589" name="Picture 588">
          <a:extLst>
            <a:ext uri="{FF2B5EF4-FFF2-40B4-BE49-F238E27FC236}">
              <a16:creationId xmlns:a16="http://schemas.microsoft.com/office/drawing/2014/main" id="{EFE8CD4C-4383-4563-25F1-CAE7532A6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449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704</xdr:row>
      <xdr:rowOff>0</xdr:rowOff>
    </xdr:from>
    <xdr:to>
      <xdr:col>4</xdr:col>
      <xdr:colOff>190500</xdr:colOff>
      <xdr:row>704</xdr:row>
      <xdr:rowOff>190500</xdr:rowOff>
    </xdr:to>
    <xdr:pic>
      <xdr:nvPicPr>
        <xdr:cNvPr id="590" name="Picture 589">
          <a:extLst>
            <a:ext uri="{FF2B5EF4-FFF2-40B4-BE49-F238E27FC236}">
              <a16:creationId xmlns:a16="http://schemas.microsoft.com/office/drawing/2014/main" id="{D7F1CBB1-794C-2409-8C36-E26B214C0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523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705</xdr:row>
      <xdr:rowOff>0</xdr:rowOff>
    </xdr:from>
    <xdr:to>
      <xdr:col>4</xdr:col>
      <xdr:colOff>190500</xdr:colOff>
      <xdr:row>705</xdr:row>
      <xdr:rowOff>190500</xdr:rowOff>
    </xdr:to>
    <xdr:pic>
      <xdr:nvPicPr>
        <xdr:cNvPr id="591" name="Picture 590">
          <a:extLst>
            <a:ext uri="{FF2B5EF4-FFF2-40B4-BE49-F238E27FC236}">
              <a16:creationId xmlns:a16="http://schemas.microsoft.com/office/drawing/2014/main" id="{A4D858EB-9AD7-214D-8CF1-5654259FC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596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706</xdr:row>
      <xdr:rowOff>0</xdr:rowOff>
    </xdr:from>
    <xdr:to>
      <xdr:col>4</xdr:col>
      <xdr:colOff>190500</xdr:colOff>
      <xdr:row>706</xdr:row>
      <xdr:rowOff>190500</xdr:rowOff>
    </xdr:to>
    <xdr:pic>
      <xdr:nvPicPr>
        <xdr:cNvPr id="592" name="Picture 591">
          <a:extLst>
            <a:ext uri="{FF2B5EF4-FFF2-40B4-BE49-F238E27FC236}">
              <a16:creationId xmlns:a16="http://schemas.microsoft.com/office/drawing/2014/main" id="{47818237-48D9-455A-4981-6B7041F5F1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687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707</xdr:row>
      <xdr:rowOff>0</xdr:rowOff>
    </xdr:from>
    <xdr:to>
      <xdr:col>4</xdr:col>
      <xdr:colOff>190500</xdr:colOff>
      <xdr:row>707</xdr:row>
      <xdr:rowOff>190500</xdr:rowOff>
    </xdr:to>
    <xdr:pic>
      <xdr:nvPicPr>
        <xdr:cNvPr id="593" name="Picture 592">
          <a:extLst>
            <a:ext uri="{FF2B5EF4-FFF2-40B4-BE49-F238E27FC236}">
              <a16:creationId xmlns:a16="http://schemas.microsoft.com/office/drawing/2014/main" id="{EA39AAE2-0CE1-337F-7569-2EF470EA1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779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708</xdr:row>
      <xdr:rowOff>0</xdr:rowOff>
    </xdr:from>
    <xdr:to>
      <xdr:col>4</xdr:col>
      <xdr:colOff>190500</xdr:colOff>
      <xdr:row>708</xdr:row>
      <xdr:rowOff>190500</xdr:rowOff>
    </xdr:to>
    <xdr:pic>
      <xdr:nvPicPr>
        <xdr:cNvPr id="594" name="Picture 593">
          <a:extLst>
            <a:ext uri="{FF2B5EF4-FFF2-40B4-BE49-F238E27FC236}">
              <a16:creationId xmlns:a16="http://schemas.microsoft.com/office/drawing/2014/main" id="{9254A298-F60D-416C-AA59-4F6AF5A657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870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709</xdr:row>
      <xdr:rowOff>0</xdr:rowOff>
    </xdr:from>
    <xdr:to>
      <xdr:col>4</xdr:col>
      <xdr:colOff>190500</xdr:colOff>
      <xdr:row>709</xdr:row>
      <xdr:rowOff>190500</xdr:rowOff>
    </xdr:to>
    <xdr:pic>
      <xdr:nvPicPr>
        <xdr:cNvPr id="595" name="Picture 594">
          <a:extLst>
            <a:ext uri="{FF2B5EF4-FFF2-40B4-BE49-F238E27FC236}">
              <a16:creationId xmlns:a16="http://schemas.microsoft.com/office/drawing/2014/main" id="{ACEC8118-649A-E1F4-EB7F-15DE10A42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962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710</xdr:row>
      <xdr:rowOff>0</xdr:rowOff>
    </xdr:from>
    <xdr:to>
      <xdr:col>4</xdr:col>
      <xdr:colOff>190500</xdr:colOff>
      <xdr:row>710</xdr:row>
      <xdr:rowOff>190500</xdr:rowOff>
    </xdr:to>
    <xdr:pic>
      <xdr:nvPicPr>
        <xdr:cNvPr id="596" name="Picture 595">
          <a:extLst>
            <a:ext uri="{FF2B5EF4-FFF2-40B4-BE49-F238E27FC236}">
              <a16:creationId xmlns:a16="http://schemas.microsoft.com/office/drawing/2014/main" id="{40F33AAA-BF17-E082-18E7-5D207B6905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053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711</xdr:row>
      <xdr:rowOff>0</xdr:rowOff>
    </xdr:from>
    <xdr:to>
      <xdr:col>4</xdr:col>
      <xdr:colOff>190500</xdr:colOff>
      <xdr:row>711</xdr:row>
      <xdr:rowOff>190500</xdr:rowOff>
    </xdr:to>
    <xdr:pic>
      <xdr:nvPicPr>
        <xdr:cNvPr id="597" name="Picture 596">
          <a:extLst>
            <a:ext uri="{FF2B5EF4-FFF2-40B4-BE49-F238E27FC236}">
              <a16:creationId xmlns:a16="http://schemas.microsoft.com/office/drawing/2014/main" id="{E72D69CB-CAA3-CF65-7FBE-6909E5E535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144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712</xdr:row>
      <xdr:rowOff>0</xdr:rowOff>
    </xdr:from>
    <xdr:to>
      <xdr:col>4</xdr:col>
      <xdr:colOff>190500</xdr:colOff>
      <xdr:row>712</xdr:row>
      <xdr:rowOff>190500</xdr:rowOff>
    </xdr:to>
    <xdr:pic>
      <xdr:nvPicPr>
        <xdr:cNvPr id="598" name="Picture 597">
          <a:extLst>
            <a:ext uri="{FF2B5EF4-FFF2-40B4-BE49-F238E27FC236}">
              <a16:creationId xmlns:a16="http://schemas.microsoft.com/office/drawing/2014/main" id="{D9325321-5C9C-84A1-17C1-3890F86191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218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714</xdr:row>
      <xdr:rowOff>0</xdr:rowOff>
    </xdr:from>
    <xdr:to>
      <xdr:col>4</xdr:col>
      <xdr:colOff>190500</xdr:colOff>
      <xdr:row>714</xdr:row>
      <xdr:rowOff>190500</xdr:rowOff>
    </xdr:to>
    <xdr:pic>
      <xdr:nvPicPr>
        <xdr:cNvPr id="599" name="Picture 598">
          <a:extLst>
            <a:ext uri="{FF2B5EF4-FFF2-40B4-BE49-F238E27FC236}">
              <a16:creationId xmlns:a16="http://schemas.microsoft.com/office/drawing/2014/main" id="{ACC889D4-7B4A-CFEC-FD3A-54FA42BB6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364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715</xdr:row>
      <xdr:rowOff>0</xdr:rowOff>
    </xdr:from>
    <xdr:to>
      <xdr:col>4</xdr:col>
      <xdr:colOff>190500</xdr:colOff>
      <xdr:row>715</xdr:row>
      <xdr:rowOff>190500</xdr:rowOff>
    </xdr:to>
    <xdr:pic>
      <xdr:nvPicPr>
        <xdr:cNvPr id="600" name="Picture 599">
          <a:extLst>
            <a:ext uri="{FF2B5EF4-FFF2-40B4-BE49-F238E27FC236}">
              <a16:creationId xmlns:a16="http://schemas.microsoft.com/office/drawing/2014/main" id="{BB2E77AF-48C6-7B75-57D0-CDF8173D9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4558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716</xdr:row>
      <xdr:rowOff>0</xdr:rowOff>
    </xdr:from>
    <xdr:to>
      <xdr:col>4</xdr:col>
      <xdr:colOff>190500</xdr:colOff>
      <xdr:row>716</xdr:row>
      <xdr:rowOff>190500</xdr:rowOff>
    </xdr:to>
    <xdr:pic>
      <xdr:nvPicPr>
        <xdr:cNvPr id="601" name="Picture 600">
          <a:extLst>
            <a:ext uri="{FF2B5EF4-FFF2-40B4-BE49-F238E27FC236}">
              <a16:creationId xmlns:a16="http://schemas.microsoft.com/office/drawing/2014/main" id="{D21D9780-57B0-318C-F597-D04D6B5B7E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5289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717</xdr:row>
      <xdr:rowOff>0</xdr:rowOff>
    </xdr:from>
    <xdr:to>
      <xdr:col>4</xdr:col>
      <xdr:colOff>190500</xdr:colOff>
      <xdr:row>717</xdr:row>
      <xdr:rowOff>190500</xdr:rowOff>
    </xdr:to>
    <xdr:pic>
      <xdr:nvPicPr>
        <xdr:cNvPr id="602" name="Picture 601">
          <a:extLst>
            <a:ext uri="{FF2B5EF4-FFF2-40B4-BE49-F238E27FC236}">
              <a16:creationId xmlns:a16="http://schemas.microsoft.com/office/drawing/2014/main" id="{9F83B99E-1F29-EA94-5FA4-F6BFEC024A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620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718</xdr:row>
      <xdr:rowOff>0</xdr:rowOff>
    </xdr:from>
    <xdr:to>
      <xdr:col>4</xdr:col>
      <xdr:colOff>190500</xdr:colOff>
      <xdr:row>718</xdr:row>
      <xdr:rowOff>190500</xdr:rowOff>
    </xdr:to>
    <xdr:pic>
      <xdr:nvPicPr>
        <xdr:cNvPr id="603" name="Picture 602">
          <a:extLst>
            <a:ext uri="{FF2B5EF4-FFF2-40B4-BE49-F238E27FC236}">
              <a16:creationId xmlns:a16="http://schemas.microsoft.com/office/drawing/2014/main" id="{0EE990DF-CB5D-63E6-AFCF-D2ADDA870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711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719</xdr:row>
      <xdr:rowOff>0</xdr:rowOff>
    </xdr:from>
    <xdr:to>
      <xdr:col>4</xdr:col>
      <xdr:colOff>190500</xdr:colOff>
      <xdr:row>719</xdr:row>
      <xdr:rowOff>190500</xdr:rowOff>
    </xdr:to>
    <xdr:pic>
      <xdr:nvPicPr>
        <xdr:cNvPr id="604" name="Picture 603">
          <a:extLst>
            <a:ext uri="{FF2B5EF4-FFF2-40B4-BE49-F238E27FC236}">
              <a16:creationId xmlns:a16="http://schemas.microsoft.com/office/drawing/2014/main" id="{A180001B-118B-75C4-7A6D-D8156A8C5B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803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720</xdr:row>
      <xdr:rowOff>0</xdr:rowOff>
    </xdr:from>
    <xdr:to>
      <xdr:col>4</xdr:col>
      <xdr:colOff>190500</xdr:colOff>
      <xdr:row>720</xdr:row>
      <xdr:rowOff>190500</xdr:rowOff>
    </xdr:to>
    <xdr:pic>
      <xdr:nvPicPr>
        <xdr:cNvPr id="605" name="Picture 604">
          <a:extLst>
            <a:ext uri="{FF2B5EF4-FFF2-40B4-BE49-F238E27FC236}">
              <a16:creationId xmlns:a16="http://schemas.microsoft.com/office/drawing/2014/main" id="{7867B9C4-ABE5-2B8A-BD74-BD72CF13C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894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725</xdr:row>
      <xdr:rowOff>0</xdr:rowOff>
    </xdr:from>
    <xdr:to>
      <xdr:col>4</xdr:col>
      <xdr:colOff>190500</xdr:colOff>
      <xdr:row>725</xdr:row>
      <xdr:rowOff>190500</xdr:rowOff>
    </xdr:to>
    <xdr:pic>
      <xdr:nvPicPr>
        <xdr:cNvPr id="606" name="Picture 605">
          <a:extLst>
            <a:ext uri="{FF2B5EF4-FFF2-40B4-BE49-F238E27FC236}">
              <a16:creationId xmlns:a16="http://schemas.microsoft.com/office/drawing/2014/main" id="{06A3C4FE-4E17-5537-75B1-EC5491AA0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333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726</xdr:row>
      <xdr:rowOff>0</xdr:rowOff>
    </xdr:from>
    <xdr:to>
      <xdr:col>4</xdr:col>
      <xdr:colOff>190500</xdr:colOff>
      <xdr:row>726</xdr:row>
      <xdr:rowOff>190500</xdr:rowOff>
    </xdr:to>
    <xdr:pic>
      <xdr:nvPicPr>
        <xdr:cNvPr id="607" name="Picture 606">
          <a:extLst>
            <a:ext uri="{FF2B5EF4-FFF2-40B4-BE49-F238E27FC236}">
              <a16:creationId xmlns:a16="http://schemas.microsoft.com/office/drawing/2014/main" id="{0FDCC9D9-BF07-9F46-C1AA-3CD4AF06F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4068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727</xdr:row>
      <xdr:rowOff>0</xdr:rowOff>
    </xdr:from>
    <xdr:to>
      <xdr:col>4</xdr:col>
      <xdr:colOff>190500</xdr:colOff>
      <xdr:row>727</xdr:row>
      <xdr:rowOff>190500</xdr:rowOff>
    </xdr:to>
    <xdr:pic>
      <xdr:nvPicPr>
        <xdr:cNvPr id="608" name="Picture 607">
          <a:extLst>
            <a:ext uri="{FF2B5EF4-FFF2-40B4-BE49-F238E27FC236}">
              <a16:creationId xmlns:a16="http://schemas.microsoft.com/office/drawing/2014/main" id="{7D1E5C83-FE2A-4D21-853F-192088991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4799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729</xdr:row>
      <xdr:rowOff>0</xdr:rowOff>
    </xdr:from>
    <xdr:to>
      <xdr:col>4</xdr:col>
      <xdr:colOff>190500</xdr:colOff>
      <xdr:row>729</xdr:row>
      <xdr:rowOff>190500</xdr:rowOff>
    </xdr:to>
    <xdr:pic>
      <xdr:nvPicPr>
        <xdr:cNvPr id="609" name="Picture 608">
          <a:extLst>
            <a:ext uri="{FF2B5EF4-FFF2-40B4-BE49-F238E27FC236}">
              <a16:creationId xmlns:a16="http://schemas.microsoft.com/office/drawing/2014/main" id="{7BF6F128-0222-40C0-C436-6CFFE3AC2B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644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730</xdr:row>
      <xdr:rowOff>0</xdr:rowOff>
    </xdr:from>
    <xdr:to>
      <xdr:col>4</xdr:col>
      <xdr:colOff>190500</xdr:colOff>
      <xdr:row>730</xdr:row>
      <xdr:rowOff>190500</xdr:rowOff>
    </xdr:to>
    <xdr:pic>
      <xdr:nvPicPr>
        <xdr:cNvPr id="610" name="Picture 609">
          <a:extLst>
            <a:ext uri="{FF2B5EF4-FFF2-40B4-BE49-F238E27FC236}">
              <a16:creationId xmlns:a16="http://schemas.microsoft.com/office/drawing/2014/main" id="{ADCE014C-0907-8057-BB62-BE6B53CD57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717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731</xdr:row>
      <xdr:rowOff>0</xdr:rowOff>
    </xdr:from>
    <xdr:to>
      <xdr:col>4</xdr:col>
      <xdr:colOff>190500</xdr:colOff>
      <xdr:row>731</xdr:row>
      <xdr:rowOff>190500</xdr:rowOff>
    </xdr:to>
    <xdr:pic>
      <xdr:nvPicPr>
        <xdr:cNvPr id="611" name="Picture 610">
          <a:extLst>
            <a:ext uri="{FF2B5EF4-FFF2-40B4-BE49-F238E27FC236}">
              <a16:creationId xmlns:a16="http://schemas.microsoft.com/office/drawing/2014/main" id="{86D5FB24-F81E-39C3-8C47-E7E60E5E92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790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732</xdr:row>
      <xdr:rowOff>0</xdr:rowOff>
    </xdr:from>
    <xdr:to>
      <xdr:col>4</xdr:col>
      <xdr:colOff>190500</xdr:colOff>
      <xdr:row>732</xdr:row>
      <xdr:rowOff>190500</xdr:rowOff>
    </xdr:to>
    <xdr:pic>
      <xdr:nvPicPr>
        <xdr:cNvPr id="612" name="Picture 611">
          <a:extLst>
            <a:ext uri="{FF2B5EF4-FFF2-40B4-BE49-F238E27FC236}">
              <a16:creationId xmlns:a16="http://schemas.microsoft.com/office/drawing/2014/main" id="{9EFBF28E-81FD-B7B9-19C5-E4412B4CA1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882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733</xdr:row>
      <xdr:rowOff>0</xdr:rowOff>
    </xdr:from>
    <xdr:to>
      <xdr:col>4</xdr:col>
      <xdr:colOff>190500</xdr:colOff>
      <xdr:row>733</xdr:row>
      <xdr:rowOff>190500</xdr:rowOff>
    </xdr:to>
    <xdr:pic>
      <xdr:nvPicPr>
        <xdr:cNvPr id="613" name="Picture 612">
          <a:extLst>
            <a:ext uri="{FF2B5EF4-FFF2-40B4-BE49-F238E27FC236}">
              <a16:creationId xmlns:a16="http://schemas.microsoft.com/office/drawing/2014/main" id="{470F1DC3-02E1-DA24-EEB9-7FF69970AA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973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734</xdr:row>
      <xdr:rowOff>0</xdr:rowOff>
    </xdr:from>
    <xdr:to>
      <xdr:col>4</xdr:col>
      <xdr:colOff>190500</xdr:colOff>
      <xdr:row>734</xdr:row>
      <xdr:rowOff>190500</xdr:rowOff>
    </xdr:to>
    <xdr:pic>
      <xdr:nvPicPr>
        <xdr:cNvPr id="614" name="Picture 613">
          <a:extLst>
            <a:ext uri="{FF2B5EF4-FFF2-40B4-BE49-F238E27FC236}">
              <a16:creationId xmlns:a16="http://schemas.microsoft.com/office/drawing/2014/main" id="{9860FFE7-1AAF-11E4-E997-F097E7AF39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065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735</xdr:row>
      <xdr:rowOff>0</xdr:rowOff>
    </xdr:from>
    <xdr:to>
      <xdr:col>4</xdr:col>
      <xdr:colOff>190500</xdr:colOff>
      <xdr:row>735</xdr:row>
      <xdr:rowOff>190500</xdr:rowOff>
    </xdr:to>
    <xdr:pic>
      <xdr:nvPicPr>
        <xdr:cNvPr id="615" name="Picture 614">
          <a:extLst>
            <a:ext uri="{FF2B5EF4-FFF2-40B4-BE49-F238E27FC236}">
              <a16:creationId xmlns:a16="http://schemas.microsoft.com/office/drawing/2014/main" id="{F73DE801-4291-6395-7586-8C71E7EFCD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156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736</xdr:row>
      <xdr:rowOff>0</xdr:rowOff>
    </xdr:from>
    <xdr:to>
      <xdr:col>4</xdr:col>
      <xdr:colOff>190500</xdr:colOff>
      <xdr:row>736</xdr:row>
      <xdr:rowOff>190500</xdr:rowOff>
    </xdr:to>
    <xdr:pic>
      <xdr:nvPicPr>
        <xdr:cNvPr id="616" name="Picture 615">
          <a:extLst>
            <a:ext uri="{FF2B5EF4-FFF2-40B4-BE49-F238E27FC236}">
              <a16:creationId xmlns:a16="http://schemas.microsoft.com/office/drawing/2014/main" id="{3382D7A6-BADB-2F2A-CBFB-FA11E123B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248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737</xdr:row>
      <xdr:rowOff>0</xdr:rowOff>
    </xdr:from>
    <xdr:to>
      <xdr:col>4</xdr:col>
      <xdr:colOff>190500</xdr:colOff>
      <xdr:row>737</xdr:row>
      <xdr:rowOff>190500</xdr:rowOff>
    </xdr:to>
    <xdr:pic>
      <xdr:nvPicPr>
        <xdr:cNvPr id="617" name="Picture 616">
          <a:extLst>
            <a:ext uri="{FF2B5EF4-FFF2-40B4-BE49-F238E27FC236}">
              <a16:creationId xmlns:a16="http://schemas.microsoft.com/office/drawing/2014/main" id="{DAF30F3F-DFA1-7580-869A-8B8B2C7C7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321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738</xdr:row>
      <xdr:rowOff>0</xdr:rowOff>
    </xdr:from>
    <xdr:to>
      <xdr:col>4</xdr:col>
      <xdr:colOff>190500</xdr:colOff>
      <xdr:row>738</xdr:row>
      <xdr:rowOff>190500</xdr:rowOff>
    </xdr:to>
    <xdr:pic>
      <xdr:nvPicPr>
        <xdr:cNvPr id="618" name="Picture 617">
          <a:extLst>
            <a:ext uri="{FF2B5EF4-FFF2-40B4-BE49-F238E27FC236}">
              <a16:creationId xmlns:a16="http://schemas.microsoft.com/office/drawing/2014/main" id="{4478E4A3-89F0-5C9B-FE49-5AB5734F0B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4126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739</xdr:row>
      <xdr:rowOff>0</xdr:rowOff>
    </xdr:from>
    <xdr:to>
      <xdr:col>4</xdr:col>
      <xdr:colOff>190500</xdr:colOff>
      <xdr:row>739</xdr:row>
      <xdr:rowOff>190500</xdr:rowOff>
    </xdr:to>
    <xdr:pic>
      <xdr:nvPicPr>
        <xdr:cNvPr id="619" name="Picture 618">
          <a:extLst>
            <a:ext uri="{FF2B5EF4-FFF2-40B4-BE49-F238E27FC236}">
              <a16:creationId xmlns:a16="http://schemas.microsoft.com/office/drawing/2014/main" id="{E31A6446-9262-1C53-5BA9-F45F30B0B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504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740</xdr:row>
      <xdr:rowOff>0</xdr:rowOff>
    </xdr:from>
    <xdr:to>
      <xdr:col>4</xdr:col>
      <xdr:colOff>190500</xdr:colOff>
      <xdr:row>740</xdr:row>
      <xdr:rowOff>190500</xdr:rowOff>
    </xdr:to>
    <xdr:pic>
      <xdr:nvPicPr>
        <xdr:cNvPr id="620" name="Picture 619">
          <a:extLst>
            <a:ext uri="{FF2B5EF4-FFF2-40B4-BE49-F238E27FC236}">
              <a16:creationId xmlns:a16="http://schemas.microsoft.com/office/drawing/2014/main" id="{88C5F8AF-E5BB-5E8D-33C7-556CC314D6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595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741</xdr:row>
      <xdr:rowOff>0</xdr:rowOff>
    </xdr:from>
    <xdr:to>
      <xdr:col>4</xdr:col>
      <xdr:colOff>190500</xdr:colOff>
      <xdr:row>741</xdr:row>
      <xdr:rowOff>190500</xdr:rowOff>
    </xdr:to>
    <xdr:pic>
      <xdr:nvPicPr>
        <xdr:cNvPr id="621" name="Picture 620">
          <a:extLst>
            <a:ext uri="{FF2B5EF4-FFF2-40B4-BE49-F238E27FC236}">
              <a16:creationId xmlns:a16="http://schemas.microsoft.com/office/drawing/2014/main" id="{4094D57A-9008-1A13-BBF0-FE1BE683FB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6869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742</xdr:row>
      <xdr:rowOff>0</xdr:rowOff>
    </xdr:from>
    <xdr:to>
      <xdr:col>4</xdr:col>
      <xdr:colOff>190500</xdr:colOff>
      <xdr:row>742</xdr:row>
      <xdr:rowOff>190500</xdr:rowOff>
    </xdr:to>
    <xdr:pic>
      <xdr:nvPicPr>
        <xdr:cNvPr id="622" name="Picture 621">
          <a:extLst>
            <a:ext uri="{FF2B5EF4-FFF2-40B4-BE49-F238E27FC236}">
              <a16:creationId xmlns:a16="http://schemas.microsoft.com/office/drawing/2014/main" id="{F1EF88BE-96FA-E45B-30F5-6A60E7514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7418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743</xdr:row>
      <xdr:rowOff>0</xdr:rowOff>
    </xdr:from>
    <xdr:to>
      <xdr:col>4</xdr:col>
      <xdr:colOff>190500</xdr:colOff>
      <xdr:row>743</xdr:row>
      <xdr:rowOff>190500</xdr:rowOff>
    </xdr:to>
    <xdr:pic>
      <xdr:nvPicPr>
        <xdr:cNvPr id="623" name="Picture 622">
          <a:extLst>
            <a:ext uri="{FF2B5EF4-FFF2-40B4-BE49-F238E27FC236}">
              <a16:creationId xmlns:a16="http://schemas.microsoft.com/office/drawing/2014/main" id="{33CBB6F9-0952-212D-1E48-FF48C33273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796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744</xdr:row>
      <xdr:rowOff>0</xdr:rowOff>
    </xdr:from>
    <xdr:to>
      <xdr:col>4</xdr:col>
      <xdr:colOff>190500</xdr:colOff>
      <xdr:row>744</xdr:row>
      <xdr:rowOff>190500</xdr:rowOff>
    </xdr:to>
    <xdr:pic>
      <xdr:nvPicPr>
        <xdr:cNvPr id="624" name="Picture 623">
          <a:extLst>
            <a:ext uri="{FF2B5EF4-FFF2-40B4-BE49-F238E27FC236}">
              <a16:creationId xmlns:a16="http://schemas.microsoft.com/office/drawing/2014/main" id="{2ED59581-32B8-CC35-B805-166681D23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851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745</xdr:row>
      <xdr:rowOff>0</xdr:rowOff>
    </xdr:from>
    <xdr:to>
      <xdr:col>4</xdr:col>
      <xdr:colOff>190500</xdr:colOff>
      <xdr:row>745</xdr:row>
      <xdr:rowOff>190500</xdr:rowOff>
    </xdr:to>
    <xdr:pic>
      <xdr:nvPicPr>
        <xdr:cNvPr id="625" name="Picture 624">
          <a:extLst>
            <a:ext uri="{FF2B5EF4-FFF2-40B4-BE49-F238E27FC236}">
              <a16:creationId xmlns:a16="http://schemas.microsoft.com/office/drawing/2014/main" id="{CC02099A-C0BC-0827-01E5-6610DCDDC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906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746</xdr:row>
      <xdr:rowOff>0</xdr:rowOff>
    </xdr:from>
    <xdr:to>
      <xdr:col>4</xdr:col>
      <xdr:colOff>190500</xdr:colOff>
      <xdr:row>746</xdr:row>
      <xdr:rowOff>190500</xdr:rowOff>
    </xdr:to>
    <xdr:pic>
      <xdr:nvPicPr>
        <xdr:cNvPr id="626" name="Picture 625">
          <a:extLst>
            <a:ext uri="{FF2B5EF4-FFF2-40B4-BE49-F238E27FC236}">
              <a16:creationId xmlns:a16="http://schemas.microsoft.com/office/drawing/2014/main" id="{F2F4D68E-5D49-E78F-0541-36B9175F6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9795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747</xdr:row>
      <xdr:rowOff>0</xdr:rowOff>
    </xdr:from>
    <xdr:to>
      <xdr:col>4</xdr:col>
      <xdr:colOff>190500</xdr:colOff>
      <xdr:row>747</xdr:row>
      <xdr:rowOff>190500</xdr:rowOff>
    </xdr:to>
    <xdr:pic>
      <xdr:nvPicPr>
        <xdr:cNvPr id="627" name="Picture 626">
          <a:extLst>
            <a:ext uri="{FF2B5EF4-FFF2-40B4-BE49-F238E27FC236}">
              <a16:creationId xmlns:a16="http://schemas.microsoft.com/office/drawing/2014/main" id="{72D532B9-716A-D577-60CC-94884356ED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052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748</xdr:row>
      <xdr:rowOff>0</xdr:rowOff>
    </xdr:from>
    <xdr:to>
      <xdr:col>4</xdr:col>
      <xdr:colOff>190500</xdr:colOff>
      <xdr:row>748</xdr:row>
      <xdr:rowOff>190500</xdr:rowOff>
    </xdr:to>
    <xdr:pic>
      <xdr:nvPicPr>
        <xdr:cNvPr id="628" name="Picture 627">
          <a:extLst>
            <a:ext uri="{FF2B5EF4-FFF2-40B4-BE49-F238E27FC236}">
              <a16:creationId xmlns:a16="http://schemas.microsoft.com/office/drawing/2014/main" id="{C9BDA488-1781-863C-4DDE-75BBD0B3B0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125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749</xdr:row>
      <xdr:rowOff>0</xdr:rowOff>
    </xdr:from>
    <xdr:to>
      <xdr:col>4</xdr:col>
      <xdr:colOff>190500</xdr:colOff>
      <xdr:row>749</xdr:row>
      <xdr:rowOff>190500</xdr:rowOff>
    </xdr:to>
    <xdr:pic>
      <xdr:nvPicPr>
        <xdr:cNvPr id="629" name="Picture 628">
          <a:extLst>
            <a:ext uri="{FF2B5EF4-FFF2-40B4-BE49-F238E27FC236}">
              <a16:creationId xmlns:a16="http://schemas.microsoft.com/office/drawing/2014/main" id="{3DE5045F-ECAE-9569-71E4-049199AC47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1990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750</xdr:row>
      <xdr:rowOff>0</xdr:rowOff>
    </xdr:from>
    <xdr:to>
      <xdr:col>4</xdr:col>
      <xdr:colOff>190500</xdr:colOff>
      <xdr:row>750</xdr:row>
      <xdr:rowOff>190500</xdr:rowOff>
    </xdr:to>
    <xdr:pic>
      <xdr:nvPicPr>
        <xdr:cNvPr id="630" name="Picture 629">
          <a:extLst>
            <a:ext uri="{FF2B5EF4-FFF2-40B4-BE49-F238E27FC236}">
              <a16:creationId xmlns:a16="http://schemas.microsoft.com/office/drawing/2014/main" id="{F1826239-E7D1-4683-9BDD-CEE7AF4D25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290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751</xdr:row>
      <xdr:rowOff>0</xdr:rowOff>
    </xdr:from>
    <xdr:to>
      <xdr:col>4</xdr:col>
      <xdr:colOff>190500</xdr:colOff>
      <xdr:row>751</xdr:row>
      <xdr:rowOff>190500</xdr:rowOff>
    </xdr:to>
    <xdr:pic>
      <xdr:nvPicPr>
        <xdr:cNvPr id="631" name="Picture 630">
          <a:extLst>
            <a:ext uri="{FF2B5EF4-FFF2-40B4-BE49-F238E27FC236}">
              <a16:creationId xmlns:a16="http://schemas.microsoft.com/office/drawing/2014/main" id="{1CA55169-9868-9159-A24F-687C38A000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381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752</xdr:row>
      <xdr:rowOff>0</xdr:rowOff>
    </xdr:from>
    <xdr:to>
      <xdr:col>4</xdr:col>
      <xdr:colOff>190500</xdr:colOff>
      <xdr:row>752</xdr:row>
      <xdr:rowOff>190500</xdr:rowOff>
    </xdr:to>
    <xdr:pic>
      <xdr:nvPicPr>
        <xdr:cNvPr id="632" name="Picture 631">
          <a:extLst>
            <a:ext uri="{FF2B5EF4-FFF2-40B4-BE49-F238E27FC236}">
              <a16:creationId xmlns:a16="http://schemas.microsoft.com/office/drawing/2014/main" id="{AAE2F0EB-3EBA-86F6-944F-E7DD374EA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455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753</xdr:row>
      <xdr:rowOff>0</xdr:rowOff>
    </xdr:from>
    <xdr:to>
      <xdr:col>4</xdr:col>
      <xdr:colOff>190500</xdr:colOff>
      <xdr:row>753</xdr:row>
      <xdr:rowOff>190500</xdr:rowOff>
    </xdr:to>
    <xdr:pic>
      <xdr:nvPicPr>
        <xdr:cNvPr id="633" name="Picture 632">
          <a:extLst>
            <a:ext uri="{FF2B5EF4-FFF2-40B4-BE49-F238E27FC236}">
              <a16:creationId xmlns:a16="http://schemas.microsoft.com/office/drawing/2014/main" id="{1CAFD8E9-038B-39F7-3F67-CA4094C227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5282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754</xdr:row>
      <xdr:rowOff>0</xdr:rowOff>
    </xdr:from>
    <xdr:to>
      <xdr:col>4</xdr:col>
      <xdr:colOff>190500</xdr:colOff>
      <xdr:row>754</xdr:row>
      <xdr:rowOff>190500</xdr:rowOff>
    </xdr:to>
    <xdr:pic>
      <xdr:nvPicPr>
        <xdr:cNvPr id="634" name="Picture 633">
          <a:extLst>
            <a:ext uri="{FF2B5EF4-FFF2-40B4-BE49-F238E27FC236}">
              <a16:creationId xmlns:a16="http://schemas.microsoft.com/office/drawing/2014/main" id="{A8898C2E-3002-F958-6217-5021FC0A4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6013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823</xdr:row>
      <xdr:rowOff>0</xdr:rowOff>
    </xdr:from>
    <xdr:to>
      <xdr:col>4</xdr:col>
      <xdr:colOff>190500</xdr:colOff>
      <xdr:row>823</xdr:row>
      <xdr:rowOff>190500</xdr:rowOff>
    </xdr:to>
    <xdr:pic>
      <xdr:nvPicPr>
        <xdr:cNvPr id="635" name="Picture 634">
          <a:extLst>
            <a:ext uri="{FF2B5EF4-FFF2-40B4-BE49-F238E27FC236}">
              <a16:creationId xmlns:a16="http://schemas.microsoft.com/office/drawing/2014/main" id="{D3FE883F-56FC-DCA0-2882-15B6E7C5C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1667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824</xdr:row>
      <xdr:rowOff>0</xdr:rowOff>
    </xdr:from>
    <xdr:to>
      <xdr:col>4</xdr:col>
      <xdr:colOff>190500</xdr:colOff>
      <xdr:row>824</xdr:row>
      <xdr:rowOff>190500</xdr:rowOff>
    </xdr:to>
    <xdr:pic>
      <xdr:nvPicPr>
        <xdr:cNvPr id="636" name="Picture 635">
          <a:extLst>
            <a:ext uri="{FF2B5EF4-FFF2-40B4-BE49-F238E27FC236}">
              <a16:creationId xmlns:a16="http://schemas.microsoft.com/office/drawing/2014/main" id="{B1372433-D3F9-1EA3-14D5-E593F1719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1722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825</xdr:row>
      <xdr:rowOff>0</xdr:rowOff>
    </xdr:from>
    <xdr:to>
      <xdr:col>4</xdr:col>
      <xdr:colOff>190500</xdr:colOff>
      <xdr:row>825</xdr:row>
      <xdr:rowOff>190500</xdr:rowOff>
    </xdr:to>
    <xdr:pic>
      <xdr:nvPicPr>
        <xdr:cNvPr id="637" name="Picture 636">
          <a:extLst>
            <a:ext uri="{FF2B5EF4-FFF2-40B4-BE49-F238E27FC236}">
              <a16:creationId xmlns:a16="http://schemas.microsoft.com/office/drawing/2014/main" id="{FE567815-FD95-95DB-F4F4-9B58F1E137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17951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826</xdr:row>
      <xdr:rowOff>0</xdr:rowOff>
    </xdr:from>
    <xdr:to>
      <xdr:col>4</xdr:col>
      <xdr:colOff>190500</xdr:colOff>
      <xdr:row>826</xdr:row>
      <xdr:rowOff>190500</xdr:rowOff>
    </xdr:to>
    <xdr:pic>
      <xdr:nvPicPr>
        <xdr:cNvPr id="638" name="Picture 637">
          <a:extLst>
            <a:ext uri="{FF2B5EF4-FFF2-40B4-BE49-F238E27FC236}">
              <a16:creationId xmlns:a16="http://schemas.microsoft.com/office/drawing/2014/main" id="{DBA90BBE-03D0-A4FF-F087-34082C129D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1886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827</xdr:row>
      <xdr:rowOff>0</xdr:rowOff>
    </xdr:from>
    <xdr:to>
      <xdr:col>4</xdr:col>
      <xdr:colOff>190500</xdr:colOff>
      <xdr:row>827</xdr:row>
      <xdr:rowOff>190500</xdr:rowOff>
    </xdr:to>
    <xdr:pic>
      <xdr:nvPicPr>
        <xdr:cNvPr id="639" name="Picture 638">
          <a:extLst>
            <a:ext uri="{FF2B5EF4-FFF2-40B4-BE49-F238E27FC236}">
              <a16:creationId xmlns:a16="http://schemas.microsoft.com/office/drawing/2014/main" id="{D156CBC2-D76D-759E-B91E-0CF1B77412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1959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828</xdr:row>
      <xdr:rowOff>0</xdr:rowOff>
    </xdr:from>
    <xdr:to>
      <xdr:col>4</xdr:col>
      <xdr:colOff>190500</xdr:colOff>
      <xdr:row>828</xdr:row>
      <xdr:rowOff>190500</xdr:rowOff>
    </xdr:to>
    <xdr:pic>
      <xdr:nvPicPr>
        <xdr:cNvPr id="640" name="Picture 639">
          <a:extLst>
            <a:ext uri="{FF2B5EF4-FFF2-40B4-BE49-F238E27FC236}">
              <a16:creationId xmlns:a16="http://schemas.microsoft.com/office/drawing/2014/main" id="{BE28C78C-6139-6094-AEB6-51CCF02288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032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829</xdr:row>
      <xdr:rowOff>0</xdr:rowOff>
    </xdr:from>
    <xdr:to>
      <xdr:col>4</xdr:col>
      <xdr:colOff>190500</xdr:colOff>
      <xdr:row>829</xdr:row>
      <xdr:rowOff>190500</xdr:rowOff>
    </xdr:to>
    <xdr:pic>
      <xdr:nvPicPr>
        <xdr:cNvPr id="641" name="Picture 640">
          <a:extLst>
            <a:ext uri="{FF2B5EF4-FFF2-40B4-BE49-F238E27FC236}">
              <a16:creationId xmlns:a16="http://schemas.microsoft.com/office/drawing/2014/main" id="{6310D4B5-6920-84D9-BA26-BBFC17DE26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106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830</xdr:row>
      <xdr:rowOff>0</xdr:rowOff>
    </xdr:from>
    <xdr:to>
      <xdr:col>4</xdr:col>
      <xdr:colOff>190500</xdr:colOff>
      <xdr:row>830</xdr:row>
      <xdr:rowOff>190500</xdr:rowOff>
    </xdr:to>
    <xdr:pic>
      <xdr:nvPicPr>
        <xdr:cNvPr id="642" name="Picture 641">
          <a:extLst>
            <a:ext uri="{FF2B5EF4-FFF2-40B4-BE49-F238E27FC236}">
              <a16:creationId xmlns:a16="http://schemas.microsoft.com/office/drawing/2014/main" id="{1F53BDD4-DF5E-4925-EAA4-FC6255E9E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179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831</xdr:row>
      <xdr:rowOff>0</xdr:rowOff>
    </xdr:from>
    <xdr:to>
      <xdr:col>4</xdr:col>
      <xdr:colOff>190500</xdr:colOff>
      <xdr:row>831</xdr:row>
      <xdr:rowOff>190500</xdr:rowOff>
    </xdr:to>
    <xdr:pic>
      <xdr:nvPicPr>
        <xdr:cNvPr id="643" name="Picture 642">
          <a:extLst>
            <a:ext uri="{FF2B5EF4-FFF2-40B4-BE49-F238E27FC236}">
              <a16:creationId xmlns:a16="http://schemas.microsoft.com/office/drawing/2014/main" id="{020E3785-25B5-EDD6-BD39-9A368A636B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252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832</xdr:row>
      <xdr:rowOff>0</xdr:rowOff>
    </xdr:from>
    <xdr:to>
      <xdr:col>4</xdr:col>
      <xdr:colOff>190500</xdr:colOff>
      <xdr:row>832</xdr:row>
      <xdr:rowOff>190500</xdr:rowOff>
    </xdr:to>
    <xdr:pic>
      <xdr:nvPicPr>
        <xdr:cNvPr id="644" name="Picture 643">
          <a:extLst>
            <a:ext uri="{FF2B5EF4-FFF2-40B4-BE49-F238E27FC236}">
              <a16:creationId xmlns:a16="http://schemas.microsoft.com/office/drawing/2014/main" id="{F9F78771-C98F-711B-9A63-20B879AD23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325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833</xdr:row>
      <xdr:rowOff>0</xdr:rowOff>
    </xdr:from>
    <xdr:to>
      <xdr:col>4</xdr:col>
      <xdr:colOff>190500</xdr:colOff>
      <xdr:row>833</xdr:row>
      <xdr:rowOff>190500</xdr:rowOff>
    </xdr:to>
    <xdr:pic>
      <xdr:nvPicPr>
        <xdr:cNvPr id="645" name="Picture 644">
          <a:extLst>
            <a:ext uri="{FF2B5EF4-FFF2-40B4-BE49-F238E27FC236}">
              <a16:creationId xmlns:a16="http://schemas.microsoft.com/office/drawing/2014/main" id="{6BE8D3EB-F90F-DE46-9585-056412727D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3803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834</xdr:row>
      <xdr:rowOff>0</xdr:rowOff>
    </xdr:from>
    <xdr:to>
      <xdr:col>4</xdr:col>
      <xdr:colOff>190500</xdr:colOff>
      <xdr:row>834</xdr:row>
      <xdr:rowOff>190500</xdr:rowOff>
    </xdr:to>
    <xdr:pic>
      <xdr:nvPicPr>
        <xdr:cNvPr id="646" name="Picture 645">
          <a:extLst>
            <a:ext uri="{FF2B5EF4-FFF2-40B4-BE49-F238E27FC236}">
              <a16:creationId xmlns:a16="http://schemas.microsoft.com/office/drawing/2014/main" id="{604F42CA-923E-BEB1-E44C-FA437B0E3D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435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835</xdr:row>
      <xdr:rowOff>0</xdr:rowOff>
    </xdr:from>
    <xdr:to>
      <xdr:col>4</xdr:col>
      <xdr:colOff>190500</xdr:colOff>
      <xdr:row>835</xdr:row>
      <xdr:rowOff>190500</xdr:rowOff>
    </xdr:to>
    <xdr:pic>
      <xdr:nvPicPr>
        <xdr:cNvPr id="647" name="Picture 646">
          <a:extLst>
            <a:ext uri="{FF2B5EF4-FFF2-40B4-BE49-F238E27FC236}">
              <a16:creationId xmlns:a16="http://schemas.microsoft.com/office/drawing/2014/main" id="{EDCB5916-87D8-0D31-268D-F08ADB5ED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4900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836</xdr:row>
      <xdr:rowOff>0</xdr:rowOff>
    </xdr:from>
    <xdr:to>
      <xdr:col>4</xdr:col>
      <xdr:colOff>190500</xdr:colOff>
      <xdr:row>836</xdr:row>
      <xdr:rowOff>190500</xdr:rowOff>
    </xdr:to>
    <xdr:pic>
      <xdr:nvPicPr>
        <xdr:cNvPr id="648" name="Picture 647">
          <a:extLst>
            <a:ext uri="{FF2B5EF4-FFF2-40B4-BE49-F238E27FC236}">
              <a16:creationId xmlns:a16="http://schemas.microsoft.com/office/drawing/2014/main" id="{21758878-7BF6-451C-FD45-9241D8626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5449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837</xdr:row>
      <xdr:rowOff>0</xdr:rowOff>
    </xdr:from>
    <xdr:to>
      <xdr:col>4</xdr:col>
      <xdr:colOff>190500</xdr:colOff>
      <xdr:row>837</xdr:row>
      <xdr:rowOff>190500</xdr:rowOff>
    </xdr:to>
    <xdr:pic>
      <xdr:nvPicPr>
        <xdr:cNvPr id="649" name="Picture 648">
          <a:extLst>
            <a:ext uri="{FF2B5EF4-FFF2-40B4-BE49-F238E27FC236}">
              <a16:creationId xmlns:a16="http://schemas.microsoft.com/office/drawing/2014/main" id="{F0E896B6-BC81-F967-8CAD-D4651833FF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5998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838</xdr:row>
      <xdr:rowOff>0</xdr:rowOff>
    </xdr:from>
    <xdr:to>
      <xdr:col>4</xdr:col>
      <xdr:colOff>190500</xdr:colOff>
      <xdr:row>838</xdr:row>
      <xdr:rowOff>190500</xdr:rowOff>
    </xdr:to>
    <xdr:pic>
      <xdr:nvPicPr>
        <xdr:cNvPr id="650" name="Picture 649">
          <a:extLst>
            <a:ext uri="{FF2B5EF4-FFF2-40B4-BE49-F238E27FC236}">
              <a16:creationId xmlns:a16="http://schemas.microsoft.com/office/drawing/2014/main" id="{6EFDF51D-9003-5EA1-FA8B-BD41F1139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654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839</xdr:row>
      <xdr:rowOff>0</xdr:rowOff>
    </xdr:from>
    <xdr:to>
      <xdr:col>4</xdr:col>
      <xdr:colOff>190500</xdr:colOff>
      <xdr:row>839</xdr:row>
      <xdr:rowOff>190500</xdr:rowOff>
    </xdr:to>
    <xdr:pic>
      <xdr:nvPicPr>
        <xdr:cNvPr id="651" name="Picture 650">
          <a:extLst>
            <a:ext uri="{FF2B5EF4-FFF2-40B4-BE49-F238E27FC236}">
              <a16:creationId xmlns:a16="http://schemas.microsoft.com/office/drawing/2014/main" id="{6F73BD4E-A0C5-3497-D2BC-3E3128759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709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840</xdr:row>
      <xdr:rowOff>0</xdr:rowOff>
    </xdr:from>
    <xdr:to>
      <xdr:col>4</xdr:col>
      <xdr:colOff>190500</xdr:colOff>
      <xdr:row>840</xdr:row>
      <xdr:rowOff>190500</xdr:rowOff>
    </xdr:to>
    <xdr:pic>
      <xdr:nvPicPr>
        <xdr:cNvPr id="652" name="Picture 651">
          <a:extLst>
            <a:ext uri="{FF2B5EF4-FFF2-40B4-BE49-F238E27FC236}">
              <a16:creationId xmlns:a16="http://schemas.microsoft.com/office/drawing/2014/main" id="{2FB26748-3190-E68A-EB81-B6BBA1DB5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764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841</xdr:row>
      <xdr:rowOff>0</xdr:rowOff>
    </xdr:from>
    <xdr:to>
      <xdr:col>4</xdr:col>
      <xdr:colOff>190500</xdr:colOff>
      <xdr:row>841</xdr:row>
      <xdr:rowOff>190500</xdr:rowOff>
    </xdr:to>
    <xdr:pic>
      <xdr:nvPicPr>
        <xdr:cNvPr id="653" name="Picture 652">
          <a:extLst>
            <a:ext uri="{FF2B5EF4-FFF2-40B4-BE49-F238E27FC236}">
              <a16:creationId xmlns:a16="http://schemas.microsoft.com/office/drawing/2014/main" id="{75A92D8D-EDC2-4780-2140-93BDB7468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819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842</xdr:row>
      <xdr:rowOff>0</xdr:rowOff>
    </xdr:from>
    <xdr:to>
      <xdr:col>4</xdr:col>
      <xdr:colOff>190500</xdr:colOff>
      <xdr:row>842</xdr:row>
      <xdr:rowOff>190500</xdr:rowOff>
    </xdr:to>
    <xdr:pic>
      <xdr:nvPicPr>
        <xdr:cNvPr id="654" name="Picture 653">
          <a:extLst>
            <a:ext uri="{FF2B5EF4-FFF2-40B4-BE49-F238E27FC236}">
              <a16:creationId xmlns:a16="http://schemas.microsoft.com/office/drawing/2014/main" id="{D1FB071B-CD18-100D-D8D9-CB297F2D2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8741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843</xdr:row>
      <xdr:rowOff>0</xdr:rowOff>
    </xdr:from>
    <xdr:to>
      <xdr:col>4</xdr:col>
      <xdr:colOff>190500</xdr:colOff>
      <xdr:row>843</xdr:row>
      <xdr:rowOff>190500</xdr:rowOff>
    </xdr:to>
    <xdr:pic>
      <xdr:nvPicPr>
        <xdr:cNvPr id="655" name="Picture 654">
          <a:extLst>
            <a:ext uri="{FF2B5EF4-FFF2-40B4-BE49-F238E27FC236}">
              <a16:creationId xmlns:a16="http://schemas.microsoft.com/office/drawing/2014/main" id="{D5482E96-F4C3-35BF-8879-34AF1D4F37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9290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844</xdr:row>
      <xdr:rowOff>0</xdr:rowOff>
    </xdr:from>
    <xdr:to>
      <xdr:col>4</xdr:col>
      <xdr:colOff>190500</xdr:colOff>
      <xdr:row>844</xdr:row>
      <xdr:rowOff>190500</xdr:rowOff>
    </xdr:to>
    <xdr:pic>
      <xdr:nvPicPr>
        <xdr:cNvPr id="656" name="Picture 655">
          <a:extLst>
            <a:ext uri="{FF2B5EF4-FFF2-40B4-BE49-F238E27FC236}">
              <a16:creationId xmlns:a16="http://schemas.microsoft.com/office/drawing/2014/main" id="{28CD7301-901F-10DF-7263-B7F4B627A3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983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845</xdr:row>
      <xdr:rowOff>0</xdr:rowOff>
    </xdr:from>
    <xdr:to>
      <xdr:col>4</xdr:col>
      <xdr:colOff>190500</xdr:colOff>
      <xdr:row>845</xdr:row>
      <xdr:rowOff>190500</xdr:rowOff>
    </xdr:to>
    <xdr:pic>
      <xdr:nvPicPr>
        <xdr:cNvPr id="657" name="Picture 656">
          <a:extLst>
            <a:ext uri="{FF2B5EF4-FFF2-40B4-BE49-F238E27FC236}">
              <a16:creationId xmlns:a16="http://schemas.microsoft.com/office/drawing/2014/main" id="{A504A22C-11F2-77A4-38A8-65C0E797A8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0570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846</xdr:row>
      <xdr:rowOff>0</xdr:rowOff>
    </xdr:from>
    <xdr:to>
      <xdr:col>4</xdr:col>
      <xdr:colOff>190500</xdr:colOff>
      <xdr:row>846</xdr:row>
      <xdr:rowOff>190500</xdr:rowOff>
    </xdr:to>
    <xdr:pic>
      <xdr:nvPicPr>
        <xdr:cNvPr id="658" name="Picture 657">
          <a:extLst>
            <a:ext uri="{FF2B5EF4-FFF2-40B4-BE49-F238E27FC236}">
              <a16:creationId xmlns:a16="http://schemas.microsoft.com/office/drawing/2014/main" id="{61225343-D2DF-F4D5-C92D-CDB719599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148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847</xdr:row>
      <xdr:rowOff>0</xdr:rowOff>
    </xdr:from>
    <xdr:to>
      <xdr:col>4</xdr:col>
      <xdr:colOff>190500</xdr:colOff>
      <xdr:row>847</xdr:row>
      <xdr:rowOff>190500</xdr:rowOff>
    </xdr:to>
    <xdr:pic>
      <xdr:nvPicPr>
        <xdr:cNvPr id="659" name="Picture 658">
          <a:extLst>
            <a:ext uri="{FF2B5EF4-FFF2-40B4-BE49-F238E27FC236}">
              <a16:creationId xmlns:a16="http://schemas.microsoft.com/office/drawing/2014/main" id="{FC6CCB94-5619-D26B-E88B-CF2339FDBE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203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848</xdr:row>
      <xdr:rowOff>0</xdr:rowOff>
    </xdr:from>
    <xdr:to>
      <xdr:col>4</xdr:col>
      <xdr:colOff>190500</xdr:colOff>
      <xdr:row>848</xdr:row>
      <xdr:rowOff>190500</xdr:rowOff>
    </xdr:to>
    <xdr:pic>
      <xdr:nvPicPr>
        <xdr:cNvPr id="660" name="Picture 659">
          <a:extLst>
            <a:ext uri="{FF2B5EF4-FFF2-40B4-BE49-F238E27FC236}">
              <a16:creationId xmlns:a16="http://schemas.microsoft.com/office/drawing/2014/main" id="{D073EA94-3103-6C78-10CB-F512EB9A5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2581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849</xdr:row>
      <xdr:rowOff>0</xdr:rowOff>
    </xdr:from>
    <xdr:to>
      <xdr:col>4</xdr:col>
      <xdr:colOff>190500</xdr:colOff>
      <xdr:row>849</xdr:row>
      <xdr:rowOff>190500</xdr:rowOff>
    </xdr:to>
    <xdr:pic>
      <xdr:nvPicPr>
        <xdr:cNvPr id="661" name="Picture 660">
          <a:extLst>
            <a:ext uri="{FF2B5EF4-FFF2-40B4-BE49-F238E27FC236}">
              <a16:creationId xmlns:a16="http://schemas.microsoft.com/office/drawing/2014/main" id="{8ADCBCE2-3B87-3711-AAC8-BAAE9494E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313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850</xdr:row>
      <xdr:rowOff>0</xdr:rowOff>
    </xdr:from>
    <xdr:to>
      <xdr:col>4</xdr:col>
      <xdr:colOff>190500</xdr:colOff>
      <xdr:row>850</xdr:row>
      <xdr:rowOff>190500</xdr:rowOff>
    </xdr:to>
    <xdr:pic>
      <xdr:nvPicPr>
        <xdr:cNvPr id="662" name="Picture 661">
          <a:extLst>
            <a:ext uri="{FF2B5EF4-FFF2-40B4-BE49-F238E27FC236}">
              <a16:creationId xmlns:a16="http://schemas.microsoft.com/office/drawing/2014/main" id="{133AA7D7-17FC-25F2-291E-27487DF03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3679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851</xdr:row>
      <xdr:rowOff>0</xdr:rowOff>
    </xdr:from>
    <xdr:to>
      <xdr:col>4</xdr:col>
      <xdr:colOff>190500</xdr:colOff>
      <xdr:row>851</xdr:row>
      <xdr:rowOff>190500</xdr:rowOff>
    </xdr:to>
    <xdr:pic>
      <xdr:nvPicPr>
        <xdr:cNvPr id="663" name="Picture 662">
          <a:extLst>
            <a:ext uri="{FF2B5EF4-FFF2-40B4-BE49-F238E27FC236}">
              <a16:creationId xmlns:a16="http://schemas.microsoft.com/office/drawing/2014/main" id="{481847FE-E421-B506-88FF-220EF4F3A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422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852</xdr:row>
      <xdr:rowOff>0</xdr:rowOff>
    </xdr:from>
    <xdr:to>
      <xdr:col>4</xdr:col>
      <xdr:colOff>190500</xdr:colOff>
      <xdr:row>852</xdr:row>
      <xdr:rowOff>190500</xdr:rowOff>
    </xdr:to>
    <xdr:pic>
      <xdr:nvPicPr>
        <xdr:cNvPr id="664" name="Picture 663">
          <a:extLst>
            <a:ext uri="{FF2B5EF4-FFF2-40B4-BE49-F238E27FC236}">
              <a16:creationId xmlns:a16="http://schemas.microsoft.com/office/drawing/2014/main" id="{58C73830-61CC-4159-0AA9-A07EF6378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477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855</xdr:row>
      <xdr:rowOff>0</xdr:rowOff>
    </xdr:from>
    <xdr:to>
      <xdr:col>4</xdr:col>
      <xdr:colOff>190500</xdr:colOff>
      <xdr:row>855</xdr:row>
      <xdr:rowOff>190500</xdr:rowOff>
    </xdr:to>
    <xdr:pic>
      <xdr:nvPicPr>
        <xdr:cNvPr id="665" name="Picture 664">
          <a:extLst>
            <a:ext uri="{FF2B5EF4-FFF2-40B4-BE49-F238E27FC236}">
              <a16:creationId xmlns:a16="http://schemas.microsoft.com/office/drawing/2014/main" id="{1BFB8035-88DF-201F-AB6C-E9A0BBCC64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697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856</xdr:row>
      <xdr:rowOff>0</xdr:rowOff>
    </xdr:from>
    <xdr:to>
      <xdr:col>4</xdr:col>
      <xdr:colOff>190500</xdr:colOff>
      <xdr:row>856</xdr:row>
      <xdr:rowOff>190500</xdr:rowOff>
    </xdr:to>
    <xdr:pic>
      <xdr:nvPicPr>
        <xdr:cNvPr id="666" name="Picture 665">
          <a:extLst>
            <a:ext uri="{FF2B5EF4-FFF2-40B4-BE49-F238E27FC236}">
              <a16:creationId xmlns:a16="http://schemas.microsoft.com/office/drawing/2014/main" id="{7835D6EB-AA90-6E4D-56C9-AF9FFFAF5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770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858</xdr:row>
      <xdr:rowOff>0</xdr:rowOff>
    </xdr:from>
    <xdr:to>
      <xdr:col>4</xdr:col>
      <xdr:colOff>190500</xdr:colOff>
      <xdr:row>858</xdr:row>
      <xdr:rowOff>190500</xdr:rowOff>
    </xdr:to>
    <xdr:pic>
      <xdr:nvPicPr>
        <xdr:cNvPr id="667" name="Picture 666">
          <a:extLst>
            <a:ext uri="{FF2B5EF4-FFF2-40B4-BE49-F238E27FC236}">
              <a16:creationId xmlns:a16="http://schemas.microsoft.com/office/drawing/2014/main" id="{CFD266B5-932E-CAD5-412B-0E8EF6A6B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916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859</xdr:row>
      <xdr:rowOff>0</xdr:rowOff>
    </xdr:from>
    <xdr:to>
      <xdr:col>4</xdr:col>
      <xdr:colOff>190500</xdr:colOff>
      <xdr:row>859</xdr:row>
      <xdr:rowOff>190500</xdr:rowOff>
    </xdr:to>
    <xdr:pic>
      <xdr:nvPicPr>
        <xdr:cNvPr id="668" name="Picture 667">
          <a:extLst>
            <a:ext uri="{FF2B5EF4-FFF2-40B4-BE49-F238E27FC236}">
              <a16:creationId xmlns:a16="http://schemas.microsoft.com/office/drawing/2014/main" id="{8228C0C0-38D8-A2D1-4F12-36BFEEFC9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008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860</xdr:row>
      <xdr:rowOff>0</xdr:rowOff>
    </xdr:from>
    <xdr:to>
      <xdr:col>4</xdr:col>
      <xdr:colOff>190500</xdr:colOff>
      <xdr:row>860</xdr:row>
      <xdr:rowOff>190500</xdr:rowOff>
    </xdr:to>
    <xdr:pic>
      <xdr:nvPicPr>
        <xdr:cNvPr id="669" name="Picture 668">
          <a:extLst>
            <a:ext uri="{FF2B5EF4-FFF2-40B4-BE49-F238E27FC236}">
              <a16:creationId xmlns:a16="http://schemas.microsoft.com/office/drawing/2014/main" id="{869FBC09-C13A-062C-4F9D-0ECCA44C5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062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861</xdr:row>
      <xdr:rowOff>0</xdr:rowOff>
    </xdr:from>
    <xdr:to>
      <xdr:col>4</xdr:col>
      <xdr:colOff>190500</xdr:colOff>
      <xdr:row>861</xdr:row>
      <xdr:rowOff>190500</xdr:rowOff>
    </xdr:to>
    <xdr:pic>
      <xdr:nvPicPr>
        <xdr:cNvPr id="670" name="Picture 669">
          <a:extLst>
            <a:ext uri="{FF2B5EF4-FFF2-40B4-BE49-F238E27FC236}">
              <a16:creationId xmlns:a16="http://schemas.microsoft.com/office/drawing/2014/main" id="{7B6527C0-EC98-8101-ECD3-B05372246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117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862</xdr:row>
      <xdr:rowOff>0</xdr:rowOff>
    </xdr:from>
    <xdr:to>
      <xdr:col>4</xdr:col>
      <xdr:colOff>190500</xdr:colOff>
      <xdr:row>862</xdr:row>
      <xdr:rowOff>190500</xdr:rowOff>
    </xdr:to>
    <xdr:pic>
      <xdr:nvPicPr>
        <xdr:cNvPr id="671" name="Picture 670">
          <a:extLst>
            <a:ext uri="{FF2B5EF4-FFF2-40B4-BE49-F238E27FC236}">
              <a16:creationId xmlns:a16="http://schemas.microsoft.com/office/drawing/2014/main" id="{0CCC2D09-99F1-C9D4-C3C9-115D6299A4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172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863</xdr:row>
      <xdr:rowOff>0</xdr:rowOff>
    </xdr:from>
    <xdr:to>
      <xdr:col>4</xdr:col>
      <xdr:colOff>190500</xdr:colOff>
      <xdr:row>863</xdr:row>
      <xdr:rowOff>190500</xdr:rowOff>
    </xdr:to>
    <xdr:pic>
      <xdr:nvPicPr>
        <xdr:cNvPr id="672" name="Picture 671">
          <a:extLst>
            <a:ext uri="{FF2B5EF4-FFF2-40B4-BE49-F238E27FC236}">
              <a16:creationId xmlns:a16="http://schemas.microsoft.com/office/drawing/2014/main" id="{52846EE3-BCE9-C1E3-C5CB-3AD250751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2274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864</xdr:row>
      <xdr:rowOff>0</xdr:rowOff>
    </xdr:from>
    <xdr:to>
      <xdr:col>4</xdr:col>
      <xdr:colOff>190500</xdr:colOff>
      <xdr:row>864</xdr:row>
      <xdr:rowOff>190500</xdr:rowOff>
    </xdr:to>
    <xdr:pic>
      <xdr:nvPicPr>
        <xdr:cNvPr id="673" name="Picture 672">
          <a:extLst>
            <a:ext uri="{FF2B5EF4-FFF2-40B4-BE49-F238E27FC236}">
              <a16:creationId xmlns:a16="http://schemas.microsoft.com/office/drawing/2014/main" id="{EEED8C21-0110-9EA0-EC07-24BB0A09DB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282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865</xdr:row>
      <xdr:rowOff>0</xdr:rowOff>
    </xdr:from>
    <xdr:to>
      <xdr:col>4</xdr:col>
      <xdr:colOff>190500</xdr:colOff>
      <xdr:row>865</xdr:row>
      <xdr:rowOff>190500</xdr:rowOff>
    </xdr:to>
    <xdr:pic>
      <xdr:nvPicPr>
        <xdr:cNvPr id="674" name="Picture 673">
          <a:extLst>
            <a:ext uri="{FF2B5EF4-FFF2-40B4-BE49-F238E27FC236}">
              <a16:creationId xmlns:a16="http://schemas.microsoft.com/office/drawing/2014/main" id="{A055C182-3C1B-5A22-1134-73C072039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3371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866</xdr:row>
      <xdr:rowOff>0</xdr:rowOff>
    </xdr:from>
    <xdr:to>
      <xdr:col>4</xdr:col>
      <xdr:colOff>190500</xdr:colOff>
      <xdr:row>866</xdr:row>
      <xdr:rowOff>190500</xdr:rowOff>
    </xdr:to>
    <xdr:pic>
      <xdr:nvPicPr>
        <xdr:cNvPr id="675" name="Picture 674">
          <a:extLst>
            <a:ext uri="{FF2B5EF4-FFF2-40B4-BE49-F238E27FC236}">
              <a16:creationId xmlns:a16="http://schemas.microsoft.com/office/drawing/2014/main" id="{3D931B1C-EE08-813A-4AF9-D9ADE86914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410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867</xdr:row>
      <xdr:rowOff>0</xdr:rowOff>
    </xdr:from>
    <xdr:to>
      <xdr:col>4</xdr:col>
      <xdr:colOff>190500</xdr:colOff>
      <xdr:row>867</xdr:row>
      <xdr:rowOff>190500</xdr:rowOff>
    </xdr:to>
    <xdr:pic>
      <xdr:nvPicPr>
        <xdr:cNvPr id="676" name="Picture 675">
          <a:extLst>
            <a:ext uri="{FF2B5EF4-FFF2-40B4-BE49-F238E27FC236}">
              <a16:creationId xmlns:a16="http://schemas.microsoft.com/office/drawing/2014/main" id="{63FA8763-F344-676C-7CC0-0D79286BE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483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868</xdr:row>
      <xdr:rowOff>0</xdr:rowOff>
    </xdr:from>
    <xdr:to>
      <xdr:col>4</xdr:col>
      <xdr:colOff>190500</xdr:colOff>
      <xdr:row>868</xdr:row>
      <xdr:rowOff>190500</xdr:rowOff>
    </xdr:to>
    <xdr:pic>
      <xdr:nvPicPr>
        <xdr:cNvPr id="677" name="Picture 676">
          <a:extLst>
            <a:ext uri="{FF2B5EF4-FFF2-40B4-BE49-F238E27FC236}">
              <a16:creationId xmlns:a16="http://schemas.microsoft.com/office/drawing/2014/main" id="{033E55E3-6D7F-A301-0E92-D7E0C72F07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538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869</xdr:row>
      <xdr:rowOff>0</xdr:rowOff>
    </xdr:from>
    <xdr:to>
      <xdr:col>4</xdr:col>
      <xdr:colOff>190500</xdr:colOff>
      <xdr:row>869</xdr:row>
      <xdr:rowOff>190500</xdr:rowOff>
    </xdr:to>
    <xdr:pic>
      <xdr:nvPicPr>
        <xdr:cNvPr id="678" name="Picture 677">
          <a:extLst>
            <a:ext uri="{FF2B5EF4-FFF2-40B4-BE49-F238E27FC236}">
              <a16:creationId xmlns:a16="http://schemas.microsoft.com/office/drawing/2014/main" id="{642E8638-2F9D-D624-4E4F-3070E6329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5932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870</xdr:row>
      <xdr:rowOff>0</xdr:rowOff>
    </xdr:from>
    <xdr:to>
      <xdr:col>4</xdr:col>
      <xdr:colOff>190500</xdr:colOff>
      <xdr:row>870</xdr:row>
      <xdr:rowOff>190500</xdr:rowOff>
    </xdr:to>
    <xdr:pic>
      <xdr:nvPicPr>
        <xdr:cNvPr id="679" name="Picture 678">
          <a:extLst>
            <a:ext uri="{FF2B5EF4-FFF2-40B4-BE49-F238E27FC236}">
              <a16:creationId xmlns:a16="http://schemas.microsoft.com/office/drawing/2014/main" id="{5638654C-729C-2CC6-3DCA-9AD63446F6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648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871</xdr:row>
      <xdr:rowOff>0</xdr:rowOff>
    </xdr:from>
    <xdr:to>
      <xdr:col>4</xdr:col>
      <xdr:colOff>190500</xdr:colOff>
      <xdr:row>871</xdr:row>
      <xdr:rowOff>190500</xdr:rowOff>
    </xdr:to>
    <xdr:pic>
      <xdr:nvPicPr>
        <xdr:cNvPr id="680" name="Picture 679">
          <a:extLst>
            <a:ext uri="{FF2B5EF4-FFF2-40B4-BE49-F238E27FC236}">
              <a16:creationId xmlns:a16="http://schemas.microsoft.com/office/drawing/2014/main" id="{C4759768-FBF1-632A-FE20-6C62527EB3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7029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872</xdr:row>
      <xdr:rowOff>0</xdr:rowOff>
    </xdr:from>
    <xdr:to>
      <xdr:col>4</xdr:col>
      <xdr:colOff>190500</xdr:colOff>
      <xdr:row>872</xdr:row>
      <xdr:rowOff>190500</xdr:rowOff>
    </xdr:to>
    <xdr:pic>
      <xdr:nvPicPr>
        <xdr:cNvPr id="681" name="Picture 680">
          <a:extLst>
            <a:ext uri="{FF2B5EF4-FFF2-40B4-BE49-F238E27FC236}">
              <a16:creationId xmlns:a16="http://schemas.microsoft.com/office/drawing/2014/main" id="{73C2AC35-A5F7-19D1-5F36-EC40E2563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757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873</xdr:row>
      <xdr:rowOff>0</xdr:rowOff>
    </xdr:from>
    <xdr:to>
      <xdr:col>4</xdr:col>
      <xdr:colOff>190500</xdr:colOff>
      <xdr:row>873</xdr:row>
      <xdr:rowOff>190500</xdr:rowOff>
    </xdr:to>
    <xdr:pic>
      <xdr:nvPicPr>
        <xdr:cNvPr id="682" name="Picture 681">
          <a:extLst>
            <a:ext uri="{FF2B5EF4-FFF2-40B4-BE49-F238E27FC236}">
              <a16:creationId xmlns:a16="http://schemas.microsoft.com/office/drawing/2014/main" id="{41F1DF9E-DEC3-1B50-9B16-21D893F6D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8126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874</xdr:row>
      <xdr:rowOff>0</xdr:rowOff>
    </xdr:from>
    <xdr:to>
      <xdr:col>4</xdr:col>
      <xdr:colOff>190500</xdr:colOff>
      <xdr:row>874</xdr:row>
      <xdr:rowOff>190500</xdr:rowOff>
    </xdr:to>
    <xdr:pic>
      <xdr:nvPicPr>
        <xdr:cNvPr id="683" name="Picture 682">
          <a:extLst>
            <a:ext uri="{FF2B5EF4-FFF2-40B4-BE49-F238E27FC236}">
              <a16:creationId xmlns:a16="http://schemas.microsoft.com/office/drawing/2014/main" id="{DF01E844-0134-3855-790E-FB3F8ECB5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867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875</xdr:row>
      <xdr:rowOff>0</xdr:rowOff>
    </xdr:from>
    <xdr:to>
      <xdr:col>4</xdr:col>
      <xdr:colOff>190500</xdr:colOff>
      <xdr:row>875</xdr:row>
      <xdr:rowOff>190500</xdr:rowOff>
    </xdr:to>
    <xdr:pic>
      <xdr:nvPicPr>
        <xdr:cNvPr id="684" name="Picture 683">
          <a:extLst>
            <a:ext uri="{FF2B5EF4-FFF2-40B4-BE49-F238E27FC236}">
              <a16:creationId xmlns:a16="http://schemas.microsoft.com/office/drawing/2014/main" id="{F498AEC6-30AC-42C8-EFB1-7B739EA5B9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922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876</xdr:row>
      <xdr:rowOff>0</xdr:rowOff>
    </xdr:from>
    <xdr:to>
      <xdr:col>4</xdr:col>
      <xdr:colOff>190500</xdr:colOff>
      <xdr:row>876</xdr:row>
      <xdr:rowOff>190500</xdr:rowOff>
    </xdr:to>
    <xdr:pic>
      <xdr:nvPicPr>
        <xdr:cNvPr id="685" name="Picture 684">
          <a:extLst>
            <a:ext uri="{FF2B5EF4-FFF2-40B4-BE49-F238E27FC236}">
              <a16:creationId xmlns:a16="http://schemas.microsoft.com/office/drawing/2014/main" id="{7F3D3D3E-6029-56D2-4C5F-197E272B8F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977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877</xdr:row>
      <xdr:rowOff>0</xdr:rowOff>
    </xdr:from>
    <xdr:to>
      <xdr:col>4</xdr:col>
      <xdr:colOff>190500</xdr:colOff>
      <xdr:row>877</xdr:row>
      <xdr:rowOff>190500</xdr:rowOff>
    </xdr:to>
    <xdr:pic>
      <xdr:nvPicPr>
        <xdr:cNvPr id="686" name="Picture 685">
          <a:extLst>
            <a:ext uri="{FF2B5EF4-FFF2-40B4-BE49-F238E27FC236}">
              <a16:creationId xmlns:a16="http://schemas.microsoft.com/office/drawing/2014/main" id="{730DB7C3-0B23-076B-319F-A7ADFE857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0321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878</xdr:row>
      <xdr:rowOff>0</xdr:rowOff>
    </xdr:from>
    <xdr:to>
      <xdr:col>4</xdr:col>
      <xdr:colOff>190500</xdr:colOff>
      <xdr:row>878</xdr:row>
      <xdr:rowOff>190500</xdr:rowOff>
    </xdr:to>
    <xdr:pic>
      <xdr:nvPicPr>
        <xdr:cNvPr id="687" name="Picture 686">
          <a:extLst>
            <a:ext uri="{FF2B5EF4-FFF2-40B4-BE49-F238E27FC236}">
              <a16:creationId xmlns:a16="http://schemas.microsoft.com/office/drawing/2014/main" id="{78ECA0E6-B3EB-B6F1-C933-880C0F250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086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879</xdr:row>
      <xdr:rowOff>0</xdr:rowOff>
    </xdr:from>
    <xdr:to>
      <xdr:col>4</xdr:col>
      <xdr:colOff>190500</xdr:colOff>
      <xdr:row>879</xdr:row>
      <xdr:rowOff>190500</xdr:rowOff>
    </xdr:to>
    <xdr:pic>
      <xdr:nvPicPr>
        <xdr:cNvPr id="688" name="Picture 687">
          <a:extLst>
            <a:ext uri="{FF2B5EF4-FFF2-40B4-BE49-F238E27FC236}">
              <a16:creationId xmlns:a16="http://schemas.microsoft.com/office/drawing/2014/main" id="{6EEDAEEE-189D-39FD-5BC6-D5A868DBF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141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880</xdr:row>
      <xdr:rowOff>0</xdr:rowOff>
    </xdr:from>
    <xdr:to>
      <xdr:col>4</xdr:col>
      <xdr:colOff>190500</xdr:colOff>
      <xdr:row>880</xdr:row>
      <xdr:rowOff>190500</xdr:rowOff>
    </xdr:to>
    <xdr:pic>
      <xdr:nvPicPr>
        <xdr:cNvPr id="689" name="Picture 688">
          <a:extLst>
            <a:ext uri="{FF2B5EF4-FFF2-40B4-BE49-F238E27FC236}">
              <a16:creationId xmlns:a16="http://schemas.microsoft.com/office/drawing/2014/main" id="{FA0E75CB-835E-8602-E7BF-A32E4D5D88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196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881</xdr:row>
      <xdr:rowOff>0</xdr:rowOff>
    </xdr:from>
    <xdr:to>
      <xdr:col>4</xdr:col>
      <xdr:colOff>190500</xdr:colOff>
      <xdr:row>881</xdr:row>
      <xdr:rowOff>190500</xdr:rowOff>
    </xdr:to>
    <xdr:pic>
      <xdr:nvPicPr>
        <xdr:cNvPr id="690" name="Picture 689">
          <a:extLst>
            <a:ext uri="{FF2B5EF4-FFF2-40B4-BE49-F238E27FC236}">
              <a16:creationId xmlns:a16="http://schemas.microsoft.com/office/drawing/2014/main" id="{A3EA5552-735B-BB48-1807-A9DB141FBE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2515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882</xdr:row>
      <xdr:rowOff>0</xdr:rowOff>
    </xdr:from>
    <xdr:to>
      <xdr:col>4</xdr:col>
      <xdr:colOff>190500</xdr:colOff>
      <xdr:row>882</xdr:row>
      <xdr:rowOff>190500</xdr:rowOff>
    </xdr:to>
    <xdr:pic>
      <xdr:nvPicPr>
        <xdr:cNvPr id="691" name="Picture 690">
          <a:extLst>
            <a:ext uri="{FF2B5EF4-FFF2-40B4-BE49-F238E27FC236}">
              <a16:creationId xmlns:a16="http://schemas.microsoft.com/office/drawing/2014/main" id="{1F74D16E-A8FA-432A-795E-C99C97A79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306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883</xdr:row>
      <xdr:rowOff>0</xdr:rowOff>
    </xdr:from>
    <xdr:to>
      <xdr:col>4</xdr:col>
      <xdr:colOff>190500</xdr:colOff>
      <xdr:row>883</xdr:row>
      <xdr:rowOff>190500</xdr:rowOff>
    </xdr:to>
    <xdr:pic>
      <xdr:nvPicPr>
        <xdr:cNvPr id="692" name="Picture 691">
          <a:extLst>
            <a:ext uri="{FF2B5EF4-FFF2-40B4-BE49-F238E27FC236}">
              <a16:creationId xmlns:a16="http://schemas.microsoft.com/office/drawing/2014/main" id="{C56008E8-10B0-45D9-9F9E-3E87DE0C9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361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884</xdr:row>
      <xdr:rowOff>0</xdr:rowOff>
    </xdr:from>
    <xdr:to>
      <xdr:col>4</xdr:col>
      <xdr:colOff>190500</xdr:colOff>
      <xdr:row>884</xdr:row>
      <xdr:rowOff>190500</xdr:rowOff>
    </xdr:to>
    <xdr:pic>
      <xdr:nvPicPr>
        <xdr:cNvPr id="693" name="Picture 692">
          <a:extLst>
            <a:ext uri="{FF2B5EF4-FFF2-40B4-BE49-F238E27FC236}">
              <a16:creationId xmlns:a16="http://schemas.microsoft.com/office/drawing/2014/main" id="{22034B74-2450-69C9-F282-710B08436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416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885</xdr:row>
      <xdr:rowOff>0</xdr:rowOff>
    </xdr:from>
    <xdr:to>
      <xdr:col>4</xdr:col>
      <xdr:colOff>190500</xdr:colOff>
      <xdr:row>885</xdr:row>
      <xdr:rowOff>190500</xdr:rowOff>
    </xdr:to>
    <xdr:pic>
      <xdr:nvPicPr>
        <xdr:cNvPr id="694" name="Picture 693">
          <a:extLst>
            <a:ext uri="{FF2B5EF4-FFF2-40B4-BE49-F238E27FC236}">
              <a16:creationId xmlns:a16="http://schemas.microsoft.com/office/drawing/2014/main" id="{9C633622-FE8B-206F-39D4-8B16A70DB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471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886</xdr:row>
      <xdr:rowOff>0</xdr:rowOff>
    </xdr:from>
    <xdr:to>
      <xdr:col>4</xdr:col>
      <xdr:colOff>190500</xdr:colOff>
      <xdr:row>886</xdr:row>
      <xdr:rowOff>190500</xdr:rowOff>
    </xdr:to>
    <xdr:pic>
      <xdr:nvPicPr>
        <xdr:cNvPr id="695" name="Picture 694">
          <a:extLst>
            <a:ext uri="{FF2B5EF4-FFF2-40B4-BE49-F238E27FC236}">
              <a16:creationId xmlns:a16="http://schemas.microsoft.com/office/drawing/2014/main" id="{F535D700-0566-799C-A46E-08E908FAD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5441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887</xdr:row>
      <xdr:rowOff>0</xdr:rowOff>
    </xdr:from>
    <xdr:to>
      <xdr:col>4</xdr:col>
      <xdr:colOff>190500</xdr:colOff>
      <xdr:row>887</xdr:row>
      <xdr:rowOff>190500</xdr:rowOff>
    </xdr:to>
    <xdr:pic>
      <xdr:nvPicPr>
        <xdr:cNvPr id="696" name="Picture 695">
          <a:extLst>
            <a:ext uri="{FF2B5EF4-FFF2-40B4-BE49-F238E27FC236}">
              <a16:creationId xmlns:a16="http://schemas.microsoft.com/office/drawing/2014/main" id="{A5D247AA-2083-F4D4-FF2A-AE062D6C7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6173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888</xdr:row>
      <xdr:rowOff>0</xdr:rowOff>
    </xdr:from>
    <xdr:to>
      <xdr:col>4</xdr:col>
      <xdr:colOff>190500</xdr:colOff>
      <xdr:row>888</xdr:row>
      <xdr:rowOff>190500</xdr:rowOff>
    </xdr:to>
    <xdr:pic>
      <xdr:nvPicPr>
        <xdr:cNvPr id="697" name="Picture 696">
          <a:extLst>
            <a:ext uri="{FF2B5EF4-FFF2-40B4-BE49-F238E27FC236}">
              <a16:creationId xmlns:a16="http://schemas.microsoft.com/office/drawing/2014/main" id="{53B1C85A-D002-F159-8200-4CCEFB4FF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708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889</xdr:row>
      <xdr:rowOff>0</xdr:rowOff>
    </xdr:from>
    <xdr:to>
      <xdr:col>4</xdr:col>
      <xdr:colOff>190500</xdr:colOff>
      <xdr:row>889</xdr:row>
      <xdr:rowOff>190500</xdr:rowOff>
    </xdr:to>
    <xdr:pic>
      <xdr:nvPicPr>
        <xdr:cNvPr id="698" name="Picture 697">
          <a:extLst>
            <a:ext uri="{FF2B5EF4-FFF2-40B4-BE49-F238E27FC236}">
              <a16:creationId xmlns:a16="http://schemas.microsoft.com/office/drawing/2014/main" id="{0710A78C-3875-53C7-6850-580C0C25E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8002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892</xdr:row>
      <xdr:rowOff>0</xdr:rowOff>
    </xdr:from>
    <xdr:to>
      <xdr:col>4</xdr:col>
      <xdr:colOff>190500</xdr:colOff>
      <xdr:row>892</xdr:row>
      <xdr:rowOff>190500</xdr:rowOff>
    </xdr:to>
    <xdr:pic>
      <xdr:nvPicPr>
        <xdr:cNvPr id="699" name="Picture 698">
          <a:extLst>
            <a:ext uri="{FF2B5EF4-FFF2-40B4-BE49-F238E27FC236}">
              <a16:creationId xmlns:a16="http://schemas.microsoft.com/office/drawing/2014/main" id="{7BEF85BA-B2F8-F47D-88D1-2FC8C613F2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019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894</xdr:row>
      <xdr:rowOff>0</xdr:rowOff>
    </xdr:from>
    <xdr:to>
      <xdr:col>4</xdr:col>
      <xdr:colOff>190500</xdr:colOff>
      <xdr:row>894</xdr:row>
      <xdr:rowOff>190500</xdr:rowOff>
    </xdr:to>
    <xdr:pic>
      <xdr:nvPicPr>
        <xdr:cNvPr id="700" name="Picture 699">
          <a:extLst>
            <a:ext uri="{FF2B5EF4-FFF2-40B4-BE49-F238E27FC236}">
              <a16:creationId xmlns:a16="http://schemas.microsoft.com/office/drawing/2014/main" id="{CE25D0A8-EDC3-34D8-AC40-930621C747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165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895</xdr:row>
      <xdr:rowOff>0</xdr:rowOff>
    </xdr:from>
    <xdr:to>
      <xdr:col>4</xdr:col>
      <xdr:colOff>190500</xdr:colOff>
      <xdr:row>895</xdr:row>
      <xdr:rowOff>190500</xdr:rowOff>
    </xdr:to>
    <xdr:pic>
      <xdr:nvPicPr>
        <xdr:cNvPr id="701" name="Picture 700">
          <a:extLst>
            <a:ext uri="{FF2B5EF4-FFF2-40B4-BE49-F238E27FC236}">
              <a16:creationId xmlns:a16="http://schemas.microsoft.com/office/drawing/2014/main" id="{C60A5598-05AE-0C55-0F41-7F7D804D3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239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896</xdr:row>
      <xdr:rowOff>0</xdr:rowOff>
    </xdr:from>
    <xdr:to>
      <xdr:col>4</xdr:col>
      <xdr:colOff>190500</xdr:colOff>
      <xdr:row>896</xdr:row>
      <xdr:rowOff>190500</xdr:rowOff>
    </xdr:to>
    <xdr:pic>
      <xdr:nvPicPr>
        <xdr:cNvPr id="702" name="Picture 701">
          <a:extLst>
            <a:ext uri="{FF2B5EF4-FFF2-40B4-BE49-F238E27FC236}">
              <a16:creationId xmlns:a16="http://schemas.microsoft.com/office/drawing/2014/main" id="{52B64BFD-926B-6164-E5A5-C198FEA7E6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312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897</xdr:row>
      <xdr:rowOff>0</xdr:rowOff>
    </xdr:from>
    <xdr:to>
      <xdr:col>4</xdr:col>
      <xdr:colOff>190500</xdr:colOff>
      <xdr:row>897</xdr:row>
      <xdr:rowOff>190500</xdr:rowOff>
    </xdr:to>
    <xdr:pic>
      <xdr:nvPicPr>
        <xdr:cNvPr id="703" name="Picture 702">
          <a:extLst>
            <a:ext uri="{FF2B5EF4-FFF2-40B4-BE49-F238E27FC236}">
              <a16:creationId xmlns:a16="http://schemas.microsoft.com/office/drawing/2014/main" id="{F8A4A0A7-E758-EA59-2624-E3FA3BCC3A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385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899</xdr:row>
      <xdr:rowOff>0</xdr:rowOff>
    </xdr:from>
    <xdr:to>
      <xdr:col>4</xdr:col>
      <xdr:colOff>190500</xdr:colOff>
      <xdr:row>899</xdr:row>
      <xdr:rowOff>190500</xdr:rowOff>
    </xdr:to>
    <xdr:pic>
      <xdr:nvPicPr>
        <xdr:cNvPr id="704" name="Picture 703">
          <a:extLst>
            <a:ext uri="{FF2B5EF4-FFF2-40B4-BE49-F238E27FC236}">
              <a16:creationId xmlns:a16="http://schemas.microsoft.com/office/drawing/2014/main" id="{9DCB6AB1-B723-4923-6C66-123D9B301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531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900</xdr:row>
      <xdr:rowOff>0</xdr:rowOff>
    </xdr:from>
    <xdr:to>
      <xdr:col>4</xdr:col>
      <xdr:colOff>190500</xdr:colOff>
      <xdr:row>900</xdr:row>
      <xdr:rowOff>190500</xdr:rowOff>
    </xdr:to>
    <xdr:pic>
      <xdr:nvPicPr>
        <xdr:cNvPr id="705" name="Picture 704">
          <a:extLst>
            <a:ext uri="{FF2B5EF4-FFF2-40B4-BE49-F238E27FC236}">
              <a16:creationId xmlns:a16="http://schemas.microsoft.com/office/drawing/2014/main" id="{D3897666-AE6C-4BBB-7035-6313CADF5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604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901</xdr:row>
      <xdr:rowOff>0</xdr:rowOff>
    </xdr:from>
    <xdr:to>
      <xdr:col>4</xdr:col>
      <xdr:colOff>190500</xdr:colOff>
      <xdr:row>901</xdr:row>
      <xdr:rowOff>190500</xdr:rowOff>
    </xdr:to>
    <xdr:pic>
      <xdr:nvPicPr>
        <xdr:cNvPr id="706" name="Picture 705">
          <a:extLst>
            <a:ext uri="{FF2B5EF4-FFF2-40B4-BE49-F238E27FC236}">
              <a16:creationId xmlns:a16="http://schemas.microsoft.com/office/drawing/2014/main" id="{36A501FC-93BF-3884-F9EC-E2F1F856C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678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902</xdr:row>
      <xdr:rowOff>0</xdr:rowOff>
    </xdr:from>
    <xdr:to>
      <xdr:col>4</xdr:col>
      <xdr:colOff>190500</xdr:colOff>
      <xdr:row>902</xdr:row>
      <xdr:rowOff>190500</xdr:rowOff>
    </xdr:to>
    <xdr:pic>
      <xdr:nvPicPr>
        <xdr:cNvPr id="707" name="Picture 706">
          <a:extLst>
            <a:ext uri="{FF2B5EF4-FFF2-40B4-BE49-F238E27FC236}">
              <a16:creationId xmlns:a16="http://schemas.microsoft.com/office/drawing/2014/main" id="{44B62AF0-DE9F-E843-D24C-6265BF894F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751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904</xdr:row>
      <xdr:rowOff>0</xdr:rowOff>
    </xdr:from>
    <xdr:to>
      <xdr:col>4</xdr:col>
      <xdr:colOff>190500</xdr:colOff>
      <xdr:row>904</xdr:row>
      <xdr:rowOff>190500</xdr:rowOff>
    </xdr:to>
    <xdr:pic>
      <xdr:nvPicPr>
        <xdr:cNvPr id="708" name="Picture 707">
          <a:extLst>
            <a:ext uri="{FF2B5EF4-FFF2-40B4-BE49-F238E27FC236}">
              <a16:creationId xmlns:a16="http://schemas.microsoft.com/office/drawing/2014/main" id="{B1754DAB-125E-1278-07B5-4BBD16B70E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897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907</xdr:row>
      <xdr:rowOff>0</xdr:rowOff>
    </xdr:from>
    <xdr:to>
      <xdr:col>4</xdr:col>
      <xdr:colOff>190500</xdr:colOff>
      <xdr:row>907</xdr:row>
      <xdr:rowOff>190500</xdr:rowOff>
    </xdr:to>
    <xdr:pic>
      <xdr:nvPicPr>
        <xdr:cNvPr id="709" name="Picture 708">
          <a:extLst>
            <a:ext uri="{FF2B5EF4-FFF2-40B4-BE49-F238E27FC236}">
              <a16:creationId xmlns:a16="http://schemas.microsoft.com/office/drawing/2014/main" id="{5927DCB9-A120-F7C4-E73A-51A4C6F09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153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908</xdr:row>
      <xdr:rowOff>0</xdr:rowOff>
    </xdr:from>
    <xdr:to>
      <xdr:col>4</xdr:col>
      <xdr:colOff>190500</xdr:colOff>
      <xdr:row>908</xdr:row>
      <xdr:rowOff>190500</xdr:rowOff>
    </xdr:to>
    <xdr:pic>
      <xdr:nvPicPr>
        <xdr:cNvPr id="710" name="Picture 709">
          <a:extLst>
            <a:ext uri="{FF2B5EF4-FFF2-40B4-BE49-F238E27FC236}">
              <a16:creationId xmlns:a16="http://schemas.microsoft.com/office/drawing/2014/main" id="{D98BF8F1-4DF3-B1F4-0184-9F8F26B5EB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263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909</xdr:row>
      <xdr:rowOff>0</xdr:rowOff>
    </xdr:from>
    <xdr:to>
      <xdr:col>4</xdr:col>
      <xdr:colOff>190500</xdr:colOff>
      <xdr:row>909</xdr:row>
      <xdr:rowOff>190500</xdr:rowOff>
    </xdr:to>
    <xdr:pic>
      <xdr:nvPicPr>
        <xdr:cNvPr id="711" name="Picture 710">
          <a:extLst>
            <a:ext uri="{FF2B5EF4-FFF2-40B4-BE49-F238E27FC236}">
              <a16:creationId xmlns:a16="http://schemas.microsoft.com/office/drawing/2014/main" id="{BD7EE46A-675E-A570-4BF3-95A6548FC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372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910</xdr:row>
      <xdr:rowOff>0</xdr:rowOff>
    </xdr:from>
    <xdr:to>
      <xdr:col>4</xdr:col>
      <xdr:colOff>190500</xdr:colOff>
      <xdr:row>910</xdr:row>
      <xdr:rowOff>190500</xdr:rowOff>
    </xdr:to>
    <xdr:pic>
      <xdr:nvPicPr>
        <xdr:cNvPr id="712" name="Picture 711">
          <a:extLst>
            <a:ext uri="{FF2B5EF4-FFF2-40B4-BE49-F238E27FC236}">
              <a16:creationId xmlns:a16="http://schemas.microsoft.com/office/drawing/2014/main" id="{BFD326A5-469A-6D02-8BCB-ED755884E5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482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911</xdr:row>
      <xdr:rowOff>0</xdr:rowOff>
    </xdr:from>
    <xdr:to>
      <xdr:col>4</xdr:col>
      <xdr:colOff>190500</xdr:colOff>
      <xdr:row>911</xdr:row>
      <xdr:rowOff>190500</xdr:rowOff>
    </xdr:to>
    <xdr:pic>
      <xdr:nvPicPr>
        <xdr:cNvPr id="713" name="Picture 712">
          <a:extLst>
            <a:ext uri="{FF2B5EF4-FFF2-40B4-BE49-F238E27FC236}">
              <a16:creationId xmlns:a16="http://schemas.microsoft.com/office/drawing/2014/main" id="{2EF7199E-0E8C-278B-0889-7F53A4608A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592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912</xdr:row>
      <xdr:rowOff>0</xdr:rowOff>
    </xdr:from>
    <xdr:to>
      <xdr:col>4</xdr:col>
      <xdr:colOff>190500</xdr:colOff>
      <xdr:row>912</xdr:row>
      <xdr:rowOff>190500</xdr:rowOff>
    </xdr:to>
    <xdr:pic>
      <xdr:nvPicPr>
        <xdr:cNvPr id="714" name="Picture 713">
          <a:extLst>
            <a:ext uri="{FF2B5EF4-FFF2-40B4-BE49-F238E27FC236}">
              <a16:creationId xmlns:a16="http://schemas.microsoft.com/office/drawing/2014/main" id="{31B2AB09-64B5-20FE-449E-CC27430AF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702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915</xdr:row>
      <xdr:rowOff>0</xdr:rowOff>
    </xdr:from>
    <xdr:to>
      <xdr:col>4</xdr:col>
      <xdr:colOff>190500</xdr:colOff>
      <xdr:row>915</xdr:row>
      <xdr:rowOff>190500</xdr:rowOff>
    </xdr:to>
    <xdr:pic>
      <xdr:nvPicPr>
        <xdr:cNvPr id="715" name="Picture 714">
          <a:extLst>
            <a:ext uri="{FF2B5EF4-FFF2-40B4-BE49-F238E27FC236}">
              <a16:creationId xmlns:a16="http://schemas.microsoft.com/office/drawing/2014/main" id="{A85D1B1D-2B50-DE2E-2EB7-8BF197EA38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976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916</xdr:row>
      <xdr:rowOff>0</xdr:rowOff>
    </xdr:from>
    <xdr:to>
      <xdr:col>4</xdr:col>
      <xdr:colOff>190500</xdr:colOff>
      <xdr:row>916</xdr:row>
      <xdr:rowOff>190500</xdr:rowOff>
    </xdr:to>
    <xdr:pic>
      <xdr:nvPicPr>
        <xdr:cNvPr id="716" name="Picture 715">
          <a:extLst>
            <a:ext uri="{FF2B5EF4-FFF2-40B4-BE49-F238E27FC236}">
              <a16:creationId xmlns:a16="http://schemas.microsoft.com/office/drawing/2014/main" id="{41D93A4D-3D6C-1DED-542B-8A00A81D63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067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917</xdr:row>
      <xdr:rowOff>0</xdr:rowOff>
    </xdr:from>
    <xdr:to>
      <xdr:col>4</xdr:col>
      <xdr:colOff>190500</xdr:colOff>
      <xdr:row>917</xdr:row>
      <xdr:rowOff>190500</xdr:rowOff>
    </xdr:to>
    <xdr:pic>
      <xdr:nvPicPr>
        <xdr:cNvPr id="717" name="Picture 716">
          <a:extLst>
            <a:ext uri="{FF2B5EF4-FFF2-40B4-BE49-F238E27FC236}">
              <a16:creationId xmlns:a16="http://schemas.microsoft.com/office/drawing/2014/main" id="{A6666E5F-45A6-8FFA-2E21-97E2D2C45A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159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918</xdr:row>
      <xdr:rowOff>0</xdr:rowOff>
    </xdr:from>
    <xdr:to>
      <xdr:col>4</xdr:col>
      <xdr:colOff>190500</xdr:colOff>
      <xdr:row>918</xdr:row>
      <xdr:rowOff>190500</xdr:rowOff>
    </xdr:to>
    <xdr:pic>
      <xdr:nvPicPr>
        <xdr:cNvPr id="718" name="Picture 717">
          <a:extLst>
            <a:ext uri="{FF2B5EF4-FFF2-40B4-BE49-F238E27FC236}">
              <a16:creationId xmlns:a16="http://schemas.microsoft.com/office/drawing/2014/main" id="{5E5A714F-85C5-5FFE-AF02-680FC89039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250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919</xdr:row>
      <xdr:rowOff>0</xdr:rowOff>
    </xdr:from>
    <xdr:to>
      <xdr:col>4</xdr:col>
      <xdr:colOff>190500</xdr:colOff>
      <xdr:row>919</xdr:row>
      <xdr:rowOff>190500</xdr:rowOff>
    </xdr:to>
    <xdr:pic>
      <xdr:nvPicPr>
        <xdr:cNvPr id="719" name="Picture 718">
          <a:extLst>
            <a:ext uri="{FF2B5EF4-FFF2-40B4-BE49-F238E27FC236}">
              <a16:creationId xmlns:a16="http://schemas.microsoft.com/office/drawing/2014/main" id="{CB4DCEA6-5D94-CACA-ADBA-33FA870C4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342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920</xdr:row>
      <xdr:rowOff>0</xdr:rowOff>
    </xdr:from>
    <xdr:to>
      <xdr:col>4</xdr:col>
      <xdr:colOff>190500</xdr:colOff>
      <xdr:row>920</xdr:row>
      <xdr:rowOff>190500</xdr:rowOff>
    </xdr:to>
    <xdr:pic>
      <xdr:nvPicPr>
        <xdr:cNvPr id="720" name="Picture 719">
          <a:extLst>
            <a:ext uri="{FF2B5EF4-FFF2-40B4-BE49-F238E27FC236}">
              <a16:creationId xmlns:a16="http://schemas.microsoft.com/office/drawing/2014/main" id="{07E44AC1-CDBD-505B-5F04-A2919ED0B4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433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921</xdr:row>
      <xdr:rowOff>0</xdr:rowOff>
    </xdr:from>
    <xdr:to>
      <xdr:col>4</xdr:col>
      <xdr:colOff>190500</xdr:colOff>
      <xdr:row>921</xdr:row>
      <xdr:rowOff>190500</xdr:rowOff>
    </xdr:to>
    <xdr:pic>
      <xdr:nvPicPr>
        <xdr:cNvPr id="721" name="Picture 720">
          <a:extLst>
            <a:ext uri="{FF2B5EF4-FFF2-40B4-BE49-F238E27FC236}">
              <a16:creationId xmlns:a16="http://schemas.microsoft.com/office/drawing/2014/main" id="{BE89F6BC-C23D-906C-7B99-484C8AEA84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525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922</xdr:row>
      <xdr:rowOff>0</xdr:rowOff>
    </xdr:from>
    <xdr:to>
      <xdr:col>4</xdr:col>
      <xdr:colOff>190500</xdr:colOff>
      <xdr:row>922</xdr:row>
      <xdr:rowOff>190500</xdr:rowOff>
    </xdr:to>
    <xdr:pic>
      <xdr:nvPicPr>
        <xdr:cNvPr id="722" name="Picture 721">
          <a:extLst>
            <a:ext uri="{FF2B5EF4-FFF2-40B4-BE49-F238E27FC236}">
              <a16:creationId xmlns:a16="http://schemas.microsoft.com/office/drawing/2014/main" id="{9620ED70-7856-10F5-FDF5-AEE7E9277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598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923</xdr:row>
      <xdr:rowOff>0</xdr:rowOff>
    </xdr:from>
    <xdr:to>
      <xdr:col>4</xdr:col>
      <xdr:colOff>190500</xdr:colOff>
      <xdr:row>923</xdr:row>
      <xdr:rowOff>190500</xdr:rowOff>
    </xdr:to>
    <xdr:pic>
      <xdr:nvPicPr>
        <xdr:cNvPr id="723" name="Picture 722">
          <a:extLst>
            <a:ext uri="{FF2B5EF4-FFF2-40B4-BE49-F238E27FC236}">
              <a16:creationId xmlns:a16="http://schemas.microsoft.com/office/drawing/2014/main" id="{61B06F97-0C40-B74B-DAD3-E9253127D7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689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924</xdr:row>
      <xdr:rowOff>0</xdr:rowOff>
    </xdr:from>
    <xdr:to>
      <xdr:col>4</xdr:col>
      <xdr:colOff>190500</xdr:colOff>
      <xdr:row>924</xdr:row>
      <xdr:rowOff>190500</xdr:rowOff>
    </xdr:to>
    <xdr:pic>
      <xdr:nvPicPr>
        <xdr:cNvPr id="724" name="Picture 723">
          <a:extLst>
            <a:ext uri="{FF2B5EF4-FFF2-40B4-BE49-F238E27FC236}">
              <a16:creationId xmlns:a16="http://schemas.microsoft.com/office/drawing/2014/main" id="{402EB5BF-0CE5-2662-72E9-B32B8D539E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781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938</xdr:row>
      <xdr:rowOff>0</xdr:rowOff>
    </xdr:from>
    <xdr:to>
      <xdr:col>4</xdr:col>
      <xdr:colOff>190500</xdr:colOff>
      <xdr:row>938</xdr:row>
      <xdr:rowOff>190500</xdr:rowOff>
    </xdr:to>
    <xdr:pic>
      <xdr:nvPicPr>
        <xdr:cNvPr id="725" name="Picture 724">
          <a:extLst>
            <a:ext uri="{FF2B5EF4-FFF2-40B4-BE49-F238E27FC236}">
              <a16:creationId xmlns:a16="http://schemas.microsoft.com/office/drawing/2014/main" id="{A6ECA693-CD85-B495-98A6-9C02A9DEF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9841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943</xdr:row>
      <xdr:rowOff>0</xdr:rowOff>
    </xdr:from>
    <xdr:to>
      <xdr:col>4</xdr:col>
      <xdr:colOff>190500</xdr:colOff>
      <xdr:row>943</xdr:row>
      <xdr:rowOff>190500</xdr:rowOff>
    </xdr:to>
    <xdr:pic>
      <xdr:nvPicPr>
        <xdr:cNvPr id="726" name="Picture 725">
          <a:extLst>
            <a:ext uri="{FF2B5EF4-FFF2-40B4-BE49-F238E27FC236}">
              <a16:creationId xmlns:a16="http://schemas.microsoft.com/office/drawing/2014/main" id="{CAEC0517-7C0B-59A5-8F90-6552300EB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335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944</xdr:row>
      <xdr:rowOff>0</xdr:rowOff>
    </xdr:from>
    <xdr:to>
      <xdr:col>4</xdr:col>
      <xdr:colOff>190500</xdr:colOff>
      <xdr:row>944</xdr:row>
      <xdr:rowOff>190500</xdr:rowOff>
    </xdr:to>
    <xdr:pic>
      <xdr:nvPicPr>
        <xdr:cNvPr id="727" name="Picture 726">
          <a:extLst>
            <a:ext uri="{FF2B5EF4-FFF2-40B4-BE49-F238E27FC236}">
              <a16:creationId xmlns:a16="http://schemas.microsoft.com/office/drawing/2014/main" id="{0F74672A-9B48-6E8A-F0A9-C002BB3335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4088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945</xdr:row>
      <xdr:rowOff>0</xdr:rowOff>
    </xdr:from>
    <xdr:to>
      <xdr:col>4</xdr:col>
      <xdr:colOff>190500</xdr:colOff>
      <xdr:row>945</xdr:row>
      <xdr:rowOff>190500</xdr:rowOff>
    </xdr:to>
    <xdr:pic>
      <xdr:nvPicPr>
        <xdr:cNvPr id="728" name="Picture 727">
          <a:extLst>
            <a:ext uri="{FF2B5EF4-FFF2-40B4-BE49-F238E27FC236}">
              <a16:creationId xmlns:a16="http://schemas.microsoft.com/office/drawing/2014/main" id="{3B2D42B2-C03C-1865-C41B-193DC6940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4819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946</xdr:row>
      <xdr:rowOff>0</xdr:rowOff>
    </xdr:from>
    <xdr:to>
      <xdr:col>4</xdr:col>
      <xdr:colOff>190500</xdr:colOff>
      <xdr:row>946</xdr:row>
      <xdr:rowOff>190500</xdr:rowOff>
    </xdr:to>
    <xdr:pic>
      <xdr:nvPicPr>
        <xdr:cNvPr id="729" name="Picture 728">
          <a:extLst>
            <a:ext uri="{FF2B5EF4-FFF2-40B4-BE49-F238E27FC236}">
              <a16:creationId xmlns:a16="http://schemas.microsoft.com/office/drawing/2014/main" id="{A25933D4-9A7C-DC07-2C09-108CFDA01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555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947</xdr:row>
      <xdr:rowOff>0</xdr:rowOff>
    </xdr:from>
    <xdr:to>
      <xdr:col>4</xdr:col>
      <xdr:colOff>190500</xdr:colOff>
      <xdr:row>947</xdr:row>
      <xdr:rowOff>190500</xdr:rowOff>
    </xdr:to>
    <xdr:pic>
      <xdr:nvPicPr>
        <xdr:cNvPr id="730" name="Picture 729">
          <a:extLst>
            <a:ext uri="{FF2B5EF4-FFF2-40B4-BE49-F238E27FC236}">
              <a16:creationId xmlns:a16="http://schemas.microsoft.com/office/drawing/2014/main" id="{09FD6C3D-0787-2E8E-FD4B-5B9D4F10C6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628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948</xdr:row>
      <xdr:rowOff>0</xdr:rowOff>
    </xdr:from>
    <xdr:to>
      <xdr:col>4</xdr:col>
      <xdr:colOff>190500</xdr:colOff>
      <xdr:row>948</xdr:row>
      <xdr:rowOff>190500</xdr:rowOff>
    </xdr:to>
    <xdr:pic>
      <xdr:nvPicPr>
        <xdr:cNvPr id="731" name="Picture 730">
          <a:extLst>
            <a:ext uri="{FF2B5EF4-FFF2-40B4-BE49-F238E27FC236}">
              <a16:creationId xmlns:a16="http://schemas.microsoft.com/office/drawing/2014/main" id="{47C0327E-EE1E-052F-0BE5-8F196C16D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701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949</xdr:row>
      <xdr:rowOff>0</xdr:rowOff>
    </xdr:from>
    <xdr:to>
      <xdr:col>4</xdr:col>
      <xdr:colOff>190500</xdr:colOff>
      <xdr:row>949</xdr:row>
      <xdr:rowOff>190500</xdr:rowOff>
    </xdr:to>
    <xdr:pic>
      <xdr:nvPicPr>
        <xdr:cNvPr id="732" name="Picture 731">
          <a:extLst>
            <a:ext uri="{FF2B5EF4-FFF2-40B4-BE49-F238E27FC236}">
              <a16:creationId xmlns:a16="http://schemas.microsoft.com/office/drawing/2014/main" id="{3A89799B-BB90-1D0F-A6F2-A590637B66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774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950</xdr:row>
      <xdr:rowOff>0</xdr:rowOff>
    </xdr:from>
    <xdr:to>
      <xdr:col>4</xdr:col>
      <xdr:colOff>190500</xdr:colOff>
      <xdr:row>950</xdr:row>
      <xdr:rowOff>190500</xdr:rowOff>
    </xdr:to>
    <xdr:pic>
      <xdr:nvPicPr>
        <xdr:cNvPr id="733" name="Picture 732">
          <a:extLst>
            <a:ext uri="{FF2B5EF4-FFF2-40B4-BE49-F238E27FC236}">
              <a16:creationId xmlns:a16="http://schemas.microsoft.com/office/drawing/2014/main" id="{87C1FA20-273A-309D-6F96-E03CB8DEA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8477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951</xdr:row>
      <xdr:rowOff>0</xdr:rowOff>
    </xdr:from>
    <xdr:to>
      <xdr:col>4</xdr:col>
      <xdr:colOff>190500</xdr:colOff>
      <xdr:row>951</xdr:row>
      <xdr:rowOff>190500</xdr:rowOff>
    </xdr:to>
    <xdr:pic>
      <xdr:nvPicPr>
        <xdr:cNvPr id="734" name="Picture 733">
          <a:extLst>
            <a:ext uri="{FF2B5EF4-FFF2-40B4-BE49-F238E27FC236}">
              <a16:creationId xmlns:a16="http://schemas.microsoft.com/office/drawing/2014/main" id="{7FB487F6-C82A-D921-59EE-6C2E602C06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920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952</xdr:row>
      <xdr:rowOff>0</xdr:rowOff>
    </xdr:from>
    <xdr:to>
      <xdr:col>4</xdr:col>
      <xdr:colOff>190500</xdr:colOff>
      <xdr:row>952</xdr:row>
      <xdr:rowOff>190500</xdr:rowOff>
    </xdr:to>
    <xdr:pic>
      <xdr:nvPicPr>
        <xdr:cNvPr id="735" name="Picture 734">
          <a:extLst>
            <a:ext uri="{FF2B5EF4-FFF2-40B4-BE49-F238E27FC236}">
              <a16:creationId xmlns:a16="http://schemas.microsoft.com/office/drawing/2014/main" id="{24AAC22C-1476-1AEE-3D00-8423E75BB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994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953</xdr:row>
      <xdr:rowOff>0</xdr:rowOff>
    </xdr:from>
    <xdr:to>
      <xdr:col>4</xdr:col>
      <xdr:colOff>190500</xdr:colOff>
      <xdr:row>953</xdr:row>
      <xdr:rowOff>190500</xdr:rowOff>
    </xdr:to>
    <xdr:pic>
      <xdr:nvPicPr>
        <xdr:cNvPr id="736" name="Picture 735">
          <a:extLst>
            <a:ext uri="{FF2B5EF4-FFF2-40B4-BE49-F238E27FC236}">
              <a16:creationId xmlns:a16="http://schemas.microsoft.com/office/drawing/2014/main" id="{AB28FA69-D5A5-F99D-FAEC-3336C19C0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067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954</xdr:row>
      <xdr:rowOff>0</xdr:rowOff>
    </xdr:from>
    <xdr:to>
      <xdr:col>4</xdr:col>
      <xdr:colOff>190500</xdr:colOff>
      <xdr:row>954</xdr:row>
      <xdr:rowOff>190500</xdr:rowOff>
    </xdr:to>
    <xdr:pic>
      <xdr:nvPicPr>
        <xdr:cNvPr id="737" name="Picture 736">
          <a:extLst>
            <a:ext uri="{FF2B5EF4-FFF2-40B4-BE49-F238E27FC236}">
              <a16:creationId xmlns:a16="http://schemas.microsoft.com/office/drawing/2014/main" id="{E0A6DBBC-A3BA-CB19-9CC0-B038FE0E5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140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957</xdr:row>
      <xdr:rowOff>0</xdr:rowOff>
    </xdr:from>
    <xdr:to>
      <xdr:col>4</xdr:col>
      <xdr:colOff>190500</xdr:colOff>
      <xdr:row>957</xdr:row>
      <xdr:rowOff>190500</xdr:rowOff>
    </xdr:to>
    <xdr:pic>
      <xdr:nvPicPr>
        <xdr:cNvPr id="738" name="Picture 737">
          <a:extLst>
            <a:ext uri="{FF2B5EF4-FFF2-40B4-BE49-F238E27FC236}">
              <a16:creationId xmlns:a16="http://schemas.microsoft.com/office/drawing/2014/main" id="{C09CB3A5-1F21-A100-C71C-E3214330E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341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958</xdr:row>
      <xdr:rowOff>0</xdr:rowOff>
    </xdr:from>
    <xdr:to>
      <xdr:col>4</xdr:col>
      <xdr:colOff>190500</xdr:colOff>
      <xdr:row>958</xdr:row>
      <xdr:rowOff>190500</xdr:rowOff>
    </xdr:to>
    <xdr:pic>
      <xdr:nvPicPr>
        <xdr:cNvPr id="739" name="Picture 738">
          <a:extLst>
            <a:ext uri="{FF2B5EF4-FFF2-40B4-BE49-F238E27FC236}">
              <a16:creationId xmlns:a16="http://schemas.microsoft.com/office/drawing/2014/main" id="{AD68D75E-15CD-B087-A43C-4800B2A338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4146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959</xdr:row>
      <xdr:rowOff>0</xdr:rowOff>
    </xdr:from>
    <xdr:to>
      <xdr:col>4</xdr:col>
      <xdr:colOff>190500</xdr:colOff>
      <xdr:row>959</xdr:row>
      <xdr:rowOff>190500</xdr:rowOff>
    </xdr:to>
    <xdr:pic>
      <xdr:nvPicPr>
        <xdr:cNvPr id="740" name="Picture 739">
          <a:extLst>
            <a:ext uri="{FF2B5EF4-FFF2-40B4-BE49-F238E27FC236}">
              <a16:creationId xmlns:a16="http://schemas.microsoft.com/office/drawing/2014/main" id="{5FA3906F-E3FC-F0DB-425A-0250A9F035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487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960</xdr:row>
      <xdr:rowOff>0</xdr:rowOff>
    </xdr:from>
    <xdr:to>
      <xdr:col>4</xdr:col>
      <xdr:colOff>190500</xdr:colOff>
      <xdr:row>960</xdr:row>
      <xdr:rowOff>190500</xdr:rowOff>
    </xdr:to>
    <xdr:pic>
      <xdr:nvPicPr>
        <xdr:cNvPr id="741" name="Picture 740">
          <a:extLst>
            <a:ext uri="{FF2B5EF4-FFF2-40B4-BE49-F238E27FC236}">
              <a16:creationId xmlns:a16="http://schemas.microsoft.com/office/drawing/2014/main" id="{16EF5928-5F60-A1E3-4F75-A9A8330D01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579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961</xdr:row>
      <xdr:rowOff>0</xdr:rowOff>
    </xdr:from>
    <xdr:to>
      <xdr:col>4</xdr:col>
      <xdr:colOff>190500</xdr:colOff>
      <xdr:row>961</xdr:row>
      <xdr:rowOff>190500</xdr:rowOff>
    </xdr:to>
    <xdr:pic>
      <xdr:nvPicPr>
        <xdr:cNvPr id="742" name="Picture 741">
          <a:extLst>
            <a:ext uri="{FF2B5EF4-FFF2-40B4-BE49-F238E27FC236}">
              <a16:creationId xmlns:a16="http://schemas.microsoft.com/office/drawing/2014/main" id="{ADE97B5C-4030-37F1-09E1-C4B364919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6340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962</xdr:row>
      <xdr:rowOff>0</xdr:rowOff>
    </xdr:from>
    <xdr:to>
      <xdr:col>4</xdr:col>
      <xdr:colOff>190500</xdr:colOff>
      <xdr:row>962</xdr:row>
      <xdr:rowOff>190500</xdr:rowOff>
    </xdr:to>
    <xdr:pic>
      <xdr:nvPicPr>
        <xdr:cNvPr id="743" name="Picture 742">
          <a:extLst>
            <a:ext uri="{FF2B5EF4-FFF2-40B4-BE49-F238E27FC236}">
              <a16:creationId xmlns:a16="http://schemas.microsoft.com/office/drawing/2014/main" id="{B18B91DD-E7DD-1C0C-8FD3-7F5E1AE02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6889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963</xdr:row>
      <xdr:rowOff>0</xdr:rowOff>
    </xdr:from>
    <xdr:to>
      <xdr:col>4</xdr:col>
      <xdr:colOff>190500</xdr:colOff>
      <xdr:row>963</xdr:row>
      <xdr:rowOff>190500</xdr:rowOff>
    </xdr:to>
    <xdr:pic>
      <xdr:nvPicPr>
        <xdr:cNvPr id="744" name="Picture 743">
          <a:extLst>
            <a:ext uri="{FF2B5EF4-FFF2-40B4-BE49-F238E27FC236}">
              <a16:creationId xmlns:a16="http://schemas.microsoft.com/office/drawing/2014/main" id="{D7F0A162-5BAA-BFA9-E5C8-088CF03D9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7438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964</xdr:row>
      <xdr:rowOff>0</xdr:rowOff>
    </xdr:from>
    <xdr:to>
      <xdr:col>4</xdr:col>
      <xdr:colOff>190500</xdr:colOff>
      <xdr:row>964</xdr:row>
      <xdr:rowOff>190500</xdr:rowOff>
    </xdr:to>
    <xdr:pic>
      <xdr:nvPicPr>
        <xdr:cNvPr id="745" name="Picture 744">
          <a:extLst>
            <a:ext uri="{FF2B5EF4-FFF2-40B4-BE49-F238E27FC236}">
              <a16:creationId xmlns:a16="http://schemas.microsoft.com/office/drawing/2014/main" id="{5AFE2CEB-F804-2FAC-F2AE-AFB8CBA9C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798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965</xdr:row>
      <xdr:rowOff>0</xdr:rowOff>
    </xdr:from>
    <xdr:to>
      <xdr:col>4</xdr:col>
      <xdr:colOff>190500</xdr:colOff>
      <xdr:row>965</xdr:row>
      <xdr:rowOff>190500</xdr:rowOff>
    </xdr:to>
    <xdr:pic>
      <xdr:nvPicPr>
        <xdr:cNvPr id="746" name="Picture 745">
          <a:extLst>
            <a:ext uri="{FF2B5EF4-FFF2-40B4-BE49-F238E27FC236}">
              <a16:creationId xmlns:a16="http://schemas.microsoft.com/office/drawing/2014/main" id="{82E6D8A6-8855-CAD7-E6AB-3EF85F5B3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853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966</xdr:row>
      <xdr:rowOff>0</xdr:rowOff>
    </xdr:from>
    <xdr:to>
      <xdr:col>4</xdr:col>
      <xdr:colOff>190500</xdr:colOff>
      <xdr:row>966</xdr:row>
      <xdr:rowOff>190500</xdr:rowOff>
    </xdr:to>
    <xdr:pic>
      <xdr:nvPicPr>
        <xdr:cNvPr id="747" name="Picture 746">
          <a:extLst>
            <a:ext uri="{FF2B5EF4-FFF2-40B4-BE49-F238E27FC236}">
              <a16:creationId xmlns:a16="http://schemas.microsoft.com/office/drawing/2014/main" id="{3B178243-E825-CF1D-C3D8-418EEA593D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908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967</xdr:row>
      <xdr:rowOff>0</xdr:rowOff>
    </xdr:from>
    <xdr:to>
      <xdr:col>4</xdr:col>
      <xdr:colOff>190500</xdr:colOff>
      <xdr:row>967</xdr:row>
      <xdr:rowOff>190500</xdr:rowOff>
    </xdr:to>
    <xdr:pic>
      <xdr:nvPicPr>
        <xdr:cNvPr id="748" name="Picture 747">
          <a:extLst>
            <a:ext uri="{FF2B5EF4-FFF2-40B4-BE49-F238E27FC236}">
              <a16:creationId xmlns:a16="http://schemas.microsoft.com/office/drawing/2014/main" id="{E7E78958-8004-5C83-034E-4DE0DC921C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963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968</xdr:row>
      <xdr:rowOff>0</xdr:rowOff>
    </xdr:from>
    <xdr:to>
      <xdr:col>4</xdr:col>
      <xdr:colOff>190500</xdr:colOff>
      <xdr:row>968</xdr:row>
      <xdr:rowOff>190500</xdr:rowOff>
    </xdr:to>
    <xdr:pic>
      <xdr:nvPicPr>
        <xdr:cNvPr id="749" name="Picture 748">
          <a:extLst>
            <a:ext uri="{FF2B5EF4-FFF2-40B4-BE49-F238E27FC236}">
              <a16:creationId xmlns:a16="http://schemas.microsoft.com/office/drawing/2014/main" id="{D0B04CBC-C9A7-AAF9-644B-13F6D48D44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0364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969</xdr:row>
      <xdr:rowOff>0</xdr:rowOff>
    </xdr:from>
    <xdr:to>
      <xdr:col>4</xdr:col>
      <xdr:colOff>190500</xdr:colOff>
      <xdr:row>969</xdr:row>
      <xdr:rowOff>190500</xdr:rowOff>
    </xdr:to>
    <xdr:pic>
      <xdr:nvPicPr>
        <xdr:cNvPr id="750" name="Picture 749">
          <a:extLst>
            <a:ext uri="{FF2B5EF4-FFF2-40B4-BE49-F238E27FC236}">
              <a16:creationId xmlns:a16="http://schemas.microsoft.com/office/drawing/2014/main" id="{370DA0D0-B1DB-BC14-42EE-B77F63C13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1461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971</xdr:row>
      <xdr:rowOff>0</xdr:rowOff>
    </xdr:from>
    <xdr:to>
      <xdr:col>4</xdr:col>
      <xdr:colOff>190500</xdr:colOff>
      <xdr:row>971</xdr:row>
      <xdr:rowOff>190500</xdr:rowOff>
    </xdr:to>
    <xdr:pic>
      <xdr:nvPicPr>
        <xdr:cNvPr id="751" name="Picture 750">
          <a:extLst>
            <a:ext uri="{FF2B5EF4-FFF2-40B4-BE49-F238E27FC236}">
              <a16:creationId xmlns:a16="http://schemas.microsoft.com/office/drawing/2014/main" id="{044933E5-FBB6-6E25-DF4E-CB4D78D19E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292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972</xdr:row>
      <xdr:rowOff>0</xdr:rowOff>
    </xdr:from>
    <xdr:to>
      <xdr:col>4</xdr:col>
      <xdr:colOff>190500</xdr:colOff>
      <xdr:row>972</xdr:row>
      <xdr:rowOff>190500</xdr:rowOff>
    </xdr:to>
    <xdr:pic>
      <xdr:nvPicPr>
        <xdr:cNvPr id="752" name="Picture 751">
          <a:extLst>
            <a:ext uri="{FF2B5EF4-FFF2-40B4-BE49-F238E27FC236}">
              <a16:creationId xmlns:a16="http://schemas.microsoft.com/office/drawing/2014/main" id="{1AF436FD-ED9E-E1AE-251D-88556A6F0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3656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973</xdr:row>
      <xdr:rowOff>0</xdr:rowOff>
    </xdr:from>
    <xdr:to>
      <xdr:col>4</xdr:col>
      <xdr:colOff>190500</xdr:colOff>
      <xdr:row>973</xdr:row>
      <xdr:rowOff>190500</xdr:rowOff>
    </xdr:to>
    <xdr:pic>
      <xdr:nvPicPr>
        <xdr:cNvPr id="753" name="Picture 752">
          <a:extLst>
            <a:ext uri="{FF2B5EF4-FFF2-40B4-BE49-F238E27FC236}">
              <a16:creationId xmlns:a16="http://schemas.microsoft.com/office/drawing/2014/main" id="{2FB69351-08C0-E75B-1112-409DA5E2B0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4387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974</xdr:row>
      <xdr:rowOff>0</xdr:rowOff>
    </xdr:from>
    <xdr:to>
      <xdr:col>4</xdr:col>
      <xdr:colOff>190500</xdr:colOff>
      <xdr:row>974</xdr:row>
      <xdr:rowOff>190500</xdr:rowOff>
    </xdr:to>
    <xdr:pic>
      <xdr:nvPicPr>
        <xdr:cNvPr id="754" name="Picture 753">
          <a:extLst>
            <a:ext uri="{FF2B5EF4-FFF2-40B4-BE49-F238E27FC236}">
              <a16:creationId xmlns:a16="http://schemas.microsoft.com/office/drawing/2014/main" id="{4DB23581-38C5-B7D3-C704-CFF2DCF35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5302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978</xdr:row>
      <xdr:rowOff>0</xdr:rowOff>
    </xdr:from>
    <xdr:to>
      <xdr:col>4</xdr:col>
      <xdr:colOff>190500</xdr:colOff>
      <xdr:row>978</xdr:row>
      <xdr:rowOff>190500</xdr:rowOff>
    </xdr:to>
    <xdr:pic>
      <xdr:nvPicPr>
        <xdr:cNvPr id="755" name="Picture 754">
          <a:extLst>
            <a:ext uri="{FF2B5EF4-FFF2-40B4-BE49-F238E27FC236}">
              <a16:creationId xmlns:a16="http://schemas.microsoft.com/office/drawing/2014/main" id="{1C57EB65-CFBC-44B6-F2E1-62533703F8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859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979</xdr:row>
      <xdr:rowOff>0</xdr:rowOff>
    </xdr:from>
    <xdr:to>
      <xdr:col>4</xdr:col>
      <xdr:colOff>190500</xdr:colOff>
      <xdr:row>979</xdr:row>
      <xdr:rowOff>190500</xdr:rowOff>
    </xdr:to>
    <xdr:pic>
      <xdr:nvPicPr>
        <xdr:cNvPr id="756" name="Picture 755">
          <a:extLst>
            <a:ext uri="{FF2B5EF4-FFF2-40B4-BE49-F238E27FC236}">
              <a16:creationId xmlns:a16="http://schemas.microsoft.com/office/drawing/2014/main" id="{7E604968-3311-E5E1-29EB-DDBDC90A5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914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980</xdr:row>
      <xdr:rowOff>0</xdr:rowOff>
    </xdr:from>
    <xdr:to>
      <xdr:col>4</xdr:col>
      <xdr:colOff>190500</xdr:colOff>
      <xdr:row>980</xdr:row>
      <xdr:rowOff>190500</xdr:rowOff>
    </xdr:to>
    <xdr:pic>
      <xdr:nvPicPr>
        <xdr:cNvPr id="757" name="Picture 756">
          <a:extLst>
            <a:ext uri="{FF2B5EF4-FFF2-40B4-BE49-F238E27FC236}">
              <a16:creationId xmlns:a16="http://schemas.microsoft.com/office/drawing/2014/main" id="{8E973F2D-2A15-7402-259B-6069732DB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9691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981</xdr:row>
      <xdr:rowOff>0</xdr:rowOff>
    </xdr:from>
    <xdr:to>
      <xdr:col>4</xdr:col>
      <xdr:colOff>190500</xdr:colOff>
      <xdr:row>981</xdr:row>
      <xdr:rowOff>190500</xdr:rowOff>
    </xdr:to>
    <xdr:pic>
      <xdr:nvPicPr>
        <xdr:cNvPr id="758" name="Picture 757">
          <a:extLst>
            <a:ext uri="{FF2B5EF4-FFF2-40B4-BE49-F238E27FC236}">
              <a16:creationId xmlns:a16="http://schemas.microsoft.com/office/drawing/2014/main" id="{3BCA98B8-A455-1BDB-E5ED-E17177C178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023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982</xdr:row>
      <xdr:rowOff>0</xdr:rowOff>
    </xdr:from>
    <xdr:to>
      <xdr:col>4</xdr:col>
      <xdr:colOff>190500</xdr:colOff>
      <xdr:row>982</xdr:row>
      <xdr:rowOff>190500</xdr:rowOff>
    </xdr:to>
    <xdr:pic>
      <xdr:nvPicPr>
        <xdr:cNvPr id="759" name="Picture 758">
          <a:extLst>
            <a:ext uri="{FF2B5EF4-FFF2-40B4-BE49-F238E27FC236}">
              <a16:creationId xmlns:a16="http://schemas.microsoft.com/office/drawing/2014/main" id="{0AAE39AB-5FAB-7259-DDF0-B202CE602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097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983</xdr:row>
      <xdr:rowOff>0</xdr:rowOff>
    </xdr:from>
    <xdr:to>
      <xdr:col>4</xdr:col>
      <xdr:colOff>190500</xdr:colOff>
      <xdr:row>983</xdr:row>
      <xdr:rowOff>190500</xdr:rowOff>
    </xdr:to>
    <xdr:pic>
      <xdr:nvPicPr>
        <xdr:cNvPr id="760" name="Picture 759">
          <a:extLst>
            <a:ext uri="{FF2B5EF4-FFF2-40B4-BE49-F238E27FC236}">
              <a16:creationId xmlns:a16="http://schemas.microsoft.com/office/drawing/2014/main" id="{76C8D99A-C3E8-7B13-8167-425DBF9793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152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984</xdr:row>
      <xdr:rowOff>0</xdr:rowOff>
    </xdr:from>
    <xdr:to>
      <xdr:col>4</xdr:col>
      <xdr:colOff>190500</xdr:colOff>
      <xdr:row>984</xdr:row>
      <xdr:rowOff>190500</xdr:rowOff>
    </xdr:to>
    <xdr:pic>
      <xdr:nvPicPr>
        <xdr:cNvPr id="761" name="Picture 760">
          <a:extLst>
            <a:ext uri="{FF2B5EF4-FFF2-40B4-BE49-F238E27FC236}">
              <a16:creationId xmlns:a16="http://schemas.microsoft.com/office/drawing/2014/main" id="{334EB323-C7A6-C5A2-468E-2AF26AD8B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206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985</xdr:row>
      <xdr:rowOff>0</xdr:rowOff>
    </xdr:from>
    <xdr:to>
      <xdr:col>4</xdr:col>
      <xdr:colOff>190500</xdr:colOff>
      <xdr:row>985</xdr:row>
      <xdr:rowOff>190500</xdr:rowOff>
    </xdr:to>
    <xdr:pic>
      <xdr:nvPicPr>
        <xdr:cNvPr id="762" name="Picture 761">
          <a:extLst>
            <a:ext uri="{FF2B5EF4-FFF2-40B4-BE49-F238E27FC236}">
              <a16:creationId xmlns:a16="http://schemas.microsoft.com/office/drawing/2014/main" id="{A39BFE05-3181-4548-69FE-A54EEBB9C1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261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986</xdr:row>
      <xdr:rowOff>0</xdr:rowOff>
    </xdr:from>
    <xdr:to>
      <xdr:col>4</xdr:col>
      <xdr:colOff>190500</xdr:colOff>
      <xdr:row>986</xdr:row>
      <xdr:rowOff>190500</xdr:rowOff>
    </xdr:to>
    <xdr:pic>
      <xdr:nvPicPr>
        <xdr:cNvPr id="763" name="Picture 762">
          <a:extLst>
            <a:ext uri="{FF2B5EF4-FFF2-40B4-BE49-F238E27FC236}">
              <a16:creationId xmlns:a16="http://schemas.microsoft.com/office/drawing/2014/main" id="{030BED6D-4942-B3B1-5814-371A65D77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316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987</xdr:row>
      <xdr:rowOff>0</xdr:rowOff>
    </xdr:from>
    <xdr:to>
      <xdr:col>4</xdr:col>
      <xdr:colOff>190500</xdr:colOff>
      <xdr:row>987</xdr:row>
      <xdr:rowOff>190500</xdr:rowOff>
    </xdr:to>
    <xdr:pic>
      <xdr:nvPicPr>
        <xdr:cNvPr id="764" name="Picture 763">
          <a:extLst>
            <a:ext uri="{FF2B5EF4-FFF2-40B4-BE49-F238E27FC236}">
              <a16:creationId xmlns:a16="http://schemas.microsoft.com/office/drawing/2014/main" id="{F1648CB8-CA13-72F6-00D5-11B2DE7F8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3714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988</xdr:row>
      <xdr:rowOff>0</xdr:rowOff>
    </xdr:from>
    <xdr:to>
      <xdr:col>4</xdr:col>
      <xdr:colOff>190500</xdr:colOff>
      <xdr:row>988</xdr:row>
      <xdr:rowOff>190500</xdr:rowOff>
    </xdr:to>
    <xdr:pic>
      <xdr:nvPicPr>
        <xdr:cNvPr id="765" name="Picture 764">
          <a:extLst>
            <a:ext uri="{FF2B5EF4-FFF2-40B4-BE49-F238E27FC236}">
              <a16:creationId xmlns:a16="http://schemas.microsoft.com/office/drawing/2014/main" id="{899A46D0-81FE-7E32-EE02-623E7BE89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426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989</xdr:row>
      <xdr:rowOff>0</xdr:rowOff>
    </xdr:from>
    <xdr:to>
      <xdr:col>4</xdr:col>
      <xdr:colOff>190500</xdr:colOff>
      <xdr:row>989</xdr:row>
      <xdr:rowOff>190500</xdr:rowOff>
    </xdr:to>
    <xdr:pic>
      <xdr:nvPicPr>
        <xdr:cNvPr id="766" name="Picture 765">
          <a:extLst>
            <a:ext uri="{FF2B5EF4-FFF2-40B4-BE49-F238E27FC236}">
              <a16:creationId xmlns:a16="http://schemas.microsoft.com/office/drawing/2014/main" id="{B0D16E93-CBFE-0A15-D5D4-02C3802F6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4811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990</xdr:row>
      <xdr:rowOff>0</xdr:rowOff>
    </xdr:from>
    <xdr:to>
      <xdr:col>4</xdr:col>
      <xdr:colOff>190500</xdr:colOff>
      <xdr:row>990</xdr:row>
      <xdr:rowOff>190500</xdr:rowOff>
    </xdr:to>
    <xdr:pic>
      <xdr:nvPicPr>
        <xdr:cNvPr id="767" name="Picture 766">
          <a:extLst>
            <a:ext uri="{FF2B5EF4-FFF2-40B4-BE49-F238E27FC236}">
              <a16:creationId xmlns:a16="http://schemas.microsoft.com/office/drawing/2014/main" id="{80076117-5A18-D3C9-4AF1-84E595AF23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554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991</xdr:row>
      <xdr:rowOff>0</xdr:rowOff>
    </xdr:from>
    <xdr:to>
      <xdr:col>4</xdr:col>
      <xdr:colOff>190500</xdr:colOff>
      <xdr:row>991</xdr:row>
      <xdr:rowOff>190500</xdr:rowOff>
    </xdr:to>
    <xdr:pic>
      <xdr:nvPicPr>
        <xdr:cNvPr id="768" name="Picture 767">
          <a:extLst>
            <a:ext uri="{FF2B5EF4-FFF2-40B4-BE49-F238E27FC236}">
              <a16:creationId xmlns:a16="http://schemas.microsoft.com/office/drawing/2014/main" id="{D9336859-B2E4-0C63-E750-5E111F5AC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609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992</xdr:row>
      <xdr:rowOff>0</xdr:rowOff>
    </xdr:from>
    <xdr:to>
      <xdr:col>4</xdr:col>
      <xdr:colOff>190500</xdr:colOff>
      <xdr:row>992</xdr:row>
      <xdr:rowOff>190500</xdr:rowOff>
    </xdr:to>
    <xdr:pic>
      <xdr:nvPicPr>
        <xdr:cNvPr id="769" name="Picture 768">
          <a:extLst>
            <a:ext uri="{FF2B5EF4-FFF2-40B4-BE49-F238E27FC236}">
              <a16:creationId xmlns:a16="http://schemas.microsoft.com/office/drawing/2014/main" id="{49CC0249-EA9C-BFBC-01D1-B35C92CB5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6640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993</xdr:row>
      <xdr:rowOff>0</xdr:rowOff>
    </xdr:from>
    <xdr:to>
      <xdr:col>4</xdr:col>
      <xdr:colOff>190500</xdr:colOff>
      <xdr:row>993</xdr:row>
      <xdr:rowOff>190500</xdr:rowOff>
    </xdr:to>
    <xdr:pic>
      <xdr:nvPicPr>
        <xdr:cNvPr id="770" name="Picture 769">
          <a:extLst>
            <a:ext uri="{FF2B5EF4-FFF2-40B4-BE49-F238E27FC236}">
              <a16:creationId xmlns:a16="http://schemas.microsoft.com/office/drawing/2014/main" id="{E4FFC10C-B9A2-DB93-D2BF-646EEDBD8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718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994</xdr:row>
      <xdr:rowOff>0</xdr:rowOff>
    </xdr:from>
    <xdr:to>
      <xdr:col>4</xdr:col>
      <xdr:colOff>190500</xdr:colOff>
      <xdr:row>994</xdr:row>
      <xdr:rowOff>190500</xdr:rowOff>
    </xdr:to>
    <xdr:pic>
      <xdr:nvPicPr>
        <xdr:cNvPr id="771" name="Picture 770">
          <a:extLst>
            <a:ext uri="{FF2B5EF4-FFF2-40B4-BE49-F238E27FC236}">
              <a16:creationId xmlns:a16="http://schemas.microsoft.com/office/drawing/2014/main" id="{C5FA33DD-FD0E-879C-9599-6126217A5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773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995</xdr:row>
      <xdr:rowOff>0</xdr:rowOff>
    </xdr:from>
    <xdr:to>
      <xdr:col>4</xdr:col>
      <xdr:colOff>190500</xdr:colOff>
      <xdr:row>995</xdr:row>
      <xdr:rowOff>190500</xdr:rowOff>
    </xdr:to>
    <xdr:pic>
      <xdr:nvPicPr>
        <xdr:cNvPr id="772" name="Picture 771">
          <a:extLst>
            <a:ext uri="{FF2B5EF4-FFF2-40B4-BE49-F238E27FC236}">
              <a16:creationId xmlns:a16="http://schemas.microsoft.com/office/drawing/2014/main" id="{CD2C32DC-5238-A102-59C9-6E998AC2B1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828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996</xdr:row>
      <xdr:rowOff>0</xdr:rowOff>
    </xdr:from>
    <xdr:to>
      <xdr:col>4</xdr:col>
      <xdr:colOff>190500</xdr:colOff>
      <xdr:row>996</xdr:row>
      <xdr:rowOff>190500</xdr:rowOff>
    </xdr:to>
    <xdr:pic>
      <xdr:nvPicPr>
        <xdr:cNvPr id="773" name="Picture 772">
          <a:extLst>
            <a:ext uri="{FF2B5EF4-FFF2-40B4-BE49-F238E27FC236}">
              <a16:creationId xmlns:a16="http://schemas.microsoft.com/office/drawing/2014/main" id="{B8D711CB-59FE-0EE4-9BD9-1934AD611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883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997</xdr:row>
      <xdr:rowOff>0</xdr:rowOff>
    </xdr:from>
    <xdr:to>
      <xdr:col>4</xdr:col>
      <xdr:colOff>190500</xdr:colOff>
      <xdr:row>997</xdr:row>
      <xdr:rowOff>190500</xdr:rowOff>
    </xdr:to>
    <xdr:pic>
      <xdr:nvPicPr>
        <xdr:cNvPr id="774" name="Picture 773">
          <a:extLst>
            <a:ext uri="{FF2B5EF4-FFF2-40B4-BE49-F238E27FC236}">
              <a16:creationId xmlns:a16="http://schemas.microsoft.com/office/drawing/2014/main" id="{ADE24A2E-226E-320D-72F5-CB27931565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938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998</xdr:row>
      <xdr:rowOff>0</xdr:rowOff>
    </xdr:from>
    <xdr:to>
      <xdr:col>4</xdr:col>
      <xdr:colOff>190500</xdr:colOff>
      <xdr:row>998</xdr:row>
      <xdr:rowOff>190500</xdr:rowOff>
    </xdr:to>
    <xdr:pic>
      <xdr:nvPicPr>
        <xdr:cNvPr id="775" name="Picture 774">
          <a:extLst>
            <a:ext uri="{FF2B5EF4-FFF2-40B4-BE49-F238E27FC236}">
              <a16:creationId xmlns:a16="http://schemas.microsoft.com/office/drawing/2014/main" id="{8FF36C9B-1E04-3E3A-27E6-C4C2D2604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993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999</xdr:row>
      <xdr:rowOff>0</xdr:rowOff>
    </xdr:from>
    <xdr:to>
      <xdr:col>4</xdr:col>
      <xdr:colOff>190500</xdr:colOff>
      <xdr:row>999</xdr:row>
      <xdr:rowOff>190500</xdr:rowOff>
    </xdr:to>
    <xdr:pic>
      <xdr:nvPicPr>
        <xdr:cNvPr id="776" name="Picture 775">
          <a:extLst>
            <a:ext uri="{FF2B5EF4-FFF2-40B4-BE49-F238E27FC236}">
              <a16:creationId xmlns:a16="http://schemas.microsoft.com/office/drawing/2014/main" id="{EA92A7D3-28D9-1C27-024B-7965332F3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066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1002</xdr:row>
      <xdr:rowOff>0</xdr:rowOff>
    </xdr:from>
    <xdr:to>
      <xdr:col>4</xdr:col>
      <xdr:colOff>190500</xdr:colOff>
      <xdr:row>1002</xdr:row>
      <xdr:rowOff>190500</xdr:rowOff>
    </xdr:to>
    <xdr:pic>
      <xdr:nvPicPr>
        <xdr:cNvPr id="777" name="Picture 776">
          <a:extLst>
            <a:ext uri="{FF2B5EF4-FFF2-40B4-BE49-F238E27FC236}">
              <a16:creationId xmlns:a16="http://schemas.microsoft.com/office/drawing/2014/main" id="{43A82BCE-A848-378C-BA26-B7560AD239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3224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1003</xdr:row>
      <xdr:rowOff>0</xdr:rowOff>
    </xdr:from>
    <xdr:to>
      <xdr:col>4</xdr:col>
      <xdr:colOff>190500</xdr:colOff>
      <xdr:row>1003</xdr:row>
      <xdr:rowOff>190500</xdr:rowOff>
    </xdr:to>
    <xdr:pic>
      <xdr:nvPicPr>
        <xdr:cNvPr id="778" name="Picture 777">
          <a:extLst>
            <a:ext uri="{FF2B5EF4-FFF2-40B4-BE49-F238E27FC236}">
              <a16:creationId xmlns:a16="http://schemas.microsoft.com/office/drawing/2014/main" id="{4765937A-8761-75A3-810E-34BD62BA42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377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1005</xdr:row>
      <xdr:rowOff>0</xdr:rowOff>
    </xdr:from>
    <xdr:to>
      <xdr:col>4</xdr:col>
      <xdr:colOff>190500</xdr:colOff>
      <xdr:row>1005</xdr:row>
      <xdr:rowOff>190500</xdr:rowOff>
    </xdr:to>
    <xdr:pic>
      <xdr:nvPicPr>
        <xdr:cNvPr id="779" name="Picture 778">
          <a:extLst>
            <a:ext uri="{FF2B5EF4-FFF2-40B4-BE49-F238E27FC236}">
              <a16:creationId xmlns:a16="http://schemas.microsoft.com/office/drawing/2014/main" id="{E385B16E-8499-2CB2-5131-4DB675EA0E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560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1006</xdr:row>
      <xdr:rowOff>0</xdr:rowOff>
    </xdr:from>
    <xdr:to>
      <xdr:col>4</xdr:col>
      <xdr:colOff>190500</xdr:colOff>
      <xdr:row>1006</xdr:row>
      <xdr:rowOff>190500</xdr:rowOff>
    </xdr:to>
    <xdr:pic>
      <xdr:nvPicPr>
        <xdr:cNvPr id="780" name="Picture 779">
          <a:extLst>
            <a:ext uri="{FF2B5EF4-FFF2-40B4-BE49-F238E27FC236}">
              <a16:creationId xmlns:a16="http://schemas.microsoft.com/office/drawing/2014/main" id="{9B5FFFC4-EAB3-FAC1-2CB3-D2F8C4F4EE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633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1007</xdr:row>
      <xdr:rowOff>0</xdr:rowOff>
    </xdr:from>
    <xdr:to>
      <xdr:col>4</xdr:col>
      <xdr:colOff>190500</xdr:colOff>
      <xdr:row>1007</xdr:row>
      <xdr:rowOff>190500</xdr:rowOff>
    </xdr:to>
    <xdr:pic>
      <xdr:nvPicPr>
        <xdr:cNvPr id="781" name="Picture 780">
          <a:extLst>
            <a:ext uri="{FF2B5EF4-FFF2-40B4-BE49-F238E27FC236}">
              <a16:creationId xmlns:a16="http://schemas.microsoft.com/office/drawing/2014/main" id="{B35DB1B4-5921-76B7-B873-0B8CC647D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7247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1008</xdr:row>
      <xdr:rowOff>0</xdr:rowOff>
    </xdr:from>
    <xdr:to>
      <xdr:col>4</xdr:col>
      <xdr:colOff>190500</xdr:colOff>
      <xdr:row>1008</xdr:row>
      <xdr:rowOff>190500</xdr:rowOff>
    </xdr:to>
    <xdr:pic>
      <xdr:nvPicPr>
        <xdr:cNvPr id="782" name="Picture 781">
          <a:extLst>
            <a:ext uri="{FF2B5EF4-FFF2-40B4-BE49-F238E27FC236}">
              <a16:creationId xmlns:a16="http://schemas.microsoft.com/office/drawing/2014/main" id="{E2D11C1D-3953-F986-6034-6D72A38740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8162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1009</xdr:row>
      <xdr:rowOff>0</xdr:rowOff>
    </xdr:from>
    <xdr:to>
      <xdr:col>4</xdr:col>
      <xdr:colOff>190500</xdr:colOff>
      <xdr:row>1009</xdr:row>
      <xdr:rowOff>190500</xdr:rowOff>
    </xdr:to>
    <xdr:pic>
      <xdr:nvPicPr>
        <xdr:cNvPr id="783" name="Picture 782">
          <a:extLst>
            <a:ext uri="{FF2B5EF4-FFF2-40B4-BE49-F238E27FC236}">
              <a16:creationId xmlns:a16="http://schemas.microsoft.com/office/drawing/2014/main" id="{1BE98792-A56F-142E-6343-9F86610D6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907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1010</xdr:row>
      <xdr:rowOff>0</xdr:rowOff>
    </xdr:from>
    <xdr:to>
      <xdr:col>4</xdr:col>
      <xdr:colOff>190500</xdr:colOff>
      <xdr:row>1010</xdr:row>
      <xdr:rowOff>190500</xdr:rowOff>
    </xdr:to>
    <xdr:pic>
      <xdr:nvPicPr>
        <xdr:cNvPr id="784" name="Picture 783">
          <a:extLst>
            <a:ext uri="{FF2B5EF4-FFF2-40B4-BE49-F238E27FC236}">
              <a16:creationId xmlns:a16="http://schemas.microsoft.com/office/drawing/2014/main" id="{A4987828-6A5E-EE6C-E570-6D6BACD18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999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1011</xdr:row>
      <xdr:rowOff>0</xdr:rowOff>
    </xdr:from>
    <xdr:to>
      <xdr:col>4</xdr:col>
      <xdr:colOff>190500</xdr:colOff>
      <xdr:row>1011</xdr:row>
      <xdr:rowOff>190500</xdr:rowOff>
    </xdr:to>
    <xdr:pic>
      <xdr:nvPicPr>
        <xdr:cNvPr id="785" name="Picture 784">
          <a:extLst>
            <a:ext uri="{FF2B5EF4-FFF2-40B4-BE49-F238E27FC236}">
              <a16:creationId xmlns:a16="http://schemas.microsoft.com/office/drawing/2014/main" id="{B446300F-D414-82AA-3137-A40565D7BD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5072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1012</xdr:row>
      <xdr:rowOff>0</xdr:rowOff>
    </xdr:from>
    <xdr:to>
      <xdr:col>4</xdr:col>
      <xdr:colOff>190500</xdr:colOff>
      <xdr:row>1012</xdr:row>
      <xdr:rowOff>190500</xdr:rowOff>
    </xdr:to>
    <xdr:pic>
      <xdr:nvPicPr>
        <xdr:cNvPr id="786" name="Picture 785">
          <a:extLst>
            <a:ext uri="{FF2B5EF4-FFF2-40B4-BE49-F238E27FC236}">
              <a16:creationId xmlns:a16="http://schemas.microsoft.com/office/drawing/2014/main" id="{026CCD4D-6192-AC6C-B65E-775B7E914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5145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1031</xdr:row>
      <xdr:rowOff>0</xdr:rowOff>
    </xdr:from>
    <xdr:to>
      <xdr:col>4</xdr:col>
      <xdr:colOff>190500</xdr:colOff>
      <xdr:row>1031</xdr:row>
      <xdr:rowOff>190500</xdr:rowOff>
    </xdr:to>
    <xdr:pic>
      <xdr:nvPicPr>
        <xdr:cNvPr id="787" name="Picture 786">
          <a:extLst>
            <a:ext uri="{FF2B5EF4-FFF2-40B4-BE49-F238E27FC236}">
              <a16:creationId xmlns:a16="http://schemas.microsoft.com/office/drawing/2014/main" id="{ECF9458B-90FC-FFFB-C7A8-BA6EE6E1C6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6535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1079</xdr:row>
      <xdr:rowOff>0</xdr:rowOff>
    </xdr:from>
    <xdr:to>
      <xdr:col>4</xdr:col>
      <xdr:colOff>190500</xdr:colOff>
      <xdr:row>1079</xdr:row>
      <xdr:rowOff>190500</xdr:rowOff>
    </xdr:to>
    <xdr:pic>
      <xdr:nvPicPr>
        <xdr:cNvPr id="788" name="Picture 787">
          <a:extLst>
            <a:ext uri="{FF2B5EF4-FFF2-40B4-BE49-F238E27FC236}">
              <a16:creationId xmlns:a16="http://schemas.microsoft.com/office/drawing/2014/main" id="{B77C050C-9C79-9B5C-0E85-3949354B4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1563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1080</xdr:row>
      <xdr:rowOff>0</xdr:rowOff>
    </xdr:from>
    <xdr:to>
      <xdr:col>4</xdr:col>
      <xdr:colOff>190500</xdr:colOff>
      <xdr:row>1080</xdr:row>
      <xdr:rowOff>190500</xdr:rowOff>
    </xdr:to>
    <xdr:pic>
      <xdr:nvPicPr>
        <xdr:cNvPr id="789" name="Picture 788">
          <a:extLst>
            <a:ext uri="{FF2B5EF4-FFF2-40B4-BE49-F238E27FC236}">
              <a16:creationId xmlns:a16="http://schemas.microsoft.com/office/drawing/2014/main" id="{46B9F93E-988D-320E-59DC-B526CF26A8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211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1081</xdr:row>
      <xdr:rowOff>0</xdr:rowOff>
    </xdr:from>
    <xdr:to>
      <xdr:col>4</xdr:col>
      <xdr:colOff>190500</xdr:colOff>
      <xdr:row>1081</xdr:row>
      <xdr:rowOff>190500</xdr:rowOff>
    </xdr:to>
    <xdr:pic>
      <xdr:nvPicPr>
        <xdr:cNvPr id="790" name="Picture 789">
          <a:extLst>
            <a:ext uri="{FF2B5EF4-FFF2-40B4-BE49-F238E27FC236}">
              <a16:creationId xmlns:a16="http://schemas.microsoft.com/office/drawing/2014/main" id="{1518845D-9105-E3C1-24FC-44A4F8B3E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2660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1082</xdr:row>
      <xdr:rowOff>0</xdr:rowOff>
    </xdr:from>
    <xdr:to>
      <xdr:col>4</xdr:col>
      <xdr:colOff>190500</xdr:colOff>
      <xdr:row>1082</xdr:row>
      <xdr:rowOff>190500</xdr:rowOff>
    </xdr:to>
    <xdr:pic>
      <xdr:nvPicPr>
        <xdr:cNvPr id="791" name="Picture 790">
          <a:extLst>
            <a:ext uri="{FF2B5EF4-FFF2-40B4-BE49-F238E27FC236}">
              <a16:creationId xmlns:a16="http://schemas.microsoft.com/office/drawing/2014/main" id="{D80A3436-70F4-9094-064B-6C0CA3A044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320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1083</xdr:row>
      <xdr:rowOff>0</xdr:rowOff>
    </xdr:from>
    <xdr:to>
      <xdr:col>4</xdr:col>
      <xdr:colOff>190500</xdr:colOff>
      <xdr:row>1083</xdr:row>
      <xdr:rowOff>190500</xdr:rowOff>
    </xdr:to>
    <xdr:pic>
      <xdr:nvPicPr>
        <xdr:cNvPr id="792" name="Picture 791">
          <a:extLst>
            <a:ext uri="{FF2B5EF4-FFF2-40B4-BE49-F238E27FC236}">
              <a16:creationId xmlns:a16="http://schemas.microsoft.com/office/drawing/2014/main" id="{C4F05D9C-043B-5283-D309-E68796DC48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3757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1084</xdr:row>
      <xdr:rowOff>0</xdr:rowOff>
    </xdr:from>
    <xdr:to>
      <xdr:col>4</xdr:col>
      <xdr:colOff>190500</xdr:colOff>
      <xdr:row>1084</xdr:row>
      <xdr:rowOff>190500</xdr:rowOff>
    </xdr:to>
    <xdr:pic>
      <xdr:nvPicPr>
        <xdr:cNvPr id="793" name="Picture 792">
          <a:extLst>
            <a:ext uri="{FF2B5EF4-FFF2-40B4-BE49-F238E27FC236}">
              <a16:creationId xmlns:a16="http://schemas.microsoft.com/office/drawing/2014/main" id="{A6BB8314-5357-F537-9BF4-BE3D7BFBE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4306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1085</xdr:row>
      <xdr:rowOff>0</xdr:rowOff>
    </xdr:from>
    <xdr:to>
      <xdr:col>4</xdr:col>
      <xdr:colOff>190500</xdr:colOff>
      <xdr:row>1085</xdr:row>
      <xdr:rowOff>190500</xdr:rowOff>
    </xdr:to>
    <xdr:pic>
      <xdr:nvPicPr>
        <xdr:cNvPr id="794" name="Picture 793">
          <a:extLst>
            <a:ext uri="{FF2B5EF4-FFF2-40B4-BE49-F238E27FC236}">
              <a16:creationId xmlns:a16="http://schemas.microsoft.com/office/drawing/2014/main" id="{3B38C338-F9EC-B0EA-A3F8-E6A66ED6D0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485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1086</xdr:row>
      <xdr:rowOff>0</xdr:rowOff>
    </xdr:from>
    <xdr:to>
      <xdr:col>4</xdr:col>
      <xdr:colOff>190500</xdr:colOff>
      <xdr:row>1086</xdr:row>
      <xdr:rowOff>190500</xdr:rowOff>
    </xdr:to>
    <xdr:pic>
      <xdr:nvPicPr>
        <xdr:cNvPr id="795" name="Picture 794">
          <a:extLst>
            <a:ext uri="{FF2B5EF4-FFF2-40B4-BE49-F238E27FC236}">
              <a16:creationId xmlns:a16="http://schemas.microsoft.com/office/drawing/2014/main" id="{D5C059D4-4D30-E87F-BDFB-C453A73C2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540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1087</xdr:row>
      <xdr:rowOff>0</xdr:rowOff>
    </xdr:from>
    <xdr:to>
      <xdr:col>4</xdr:col>
      <xdr:colOff>190500</xdr:colOff>
      <xdr:row>1087</xdr:row>
      <xdr:rowOff>190500</xdr:rowOff>
    </xdr:to>
    <xdr:pic>
      <xdr:nvPicPr>
        <xdr:cNvPr id="796" name="Picture 795">
          <a:extLst>
            <a:ext uri="{FF2B5EF4-FFF2-40B4-BE49-F238E27FC236}">
              <a16:creationId xmlns:a16="http://schemas.microsoft.com/office/drawing/2014/main" id="{664D9BE5-41E9-33EA-1865-D669245EE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613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1088</xdr:row>
      <xdr:rowOff>0</xdr:rowOff>
    </xdr:from>
    <xdr:to>
      <xdr:col>4</xdr:col>
      <xdr:colOff>190500</xdr:colOff>
      <xdr:row>1088</xdr:row>
      <xdr:rowOff>190500</xdr:rowOff>
    </xdr:to>
    <xdr:pic>
      <xdr:nvPicPr>
        <xdr:cNvPr id="797" name="Picture 796">
          <a:extLst>
            <a:ext uri="{FF2B5EF4-FFF2-40B4-BE49-F238E27FC236}">
              <a16:creationId xmlns:a16="http://schemas.microsoft.com/office/drawing/2014/main" id="{E6D51993-5B04-0A23-F327-4504D65AAA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686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1091</xdr:row>
      <xdr:rowOff>0</xdr:rowOff>
    </xdr:from>
    <xdr:to>
      <xdr:col>4</xdr:col>
      <xdr:colOff>190500</xdr:colOff>
      <xdr:row>1091</xdr:row>
      <xdr:rowOff>190500</xdr:rowOff>
    </xdr:to>
    <xdr:pic>
      <xdr:nvPicPr>
        <xdr:cNvPr id="798" name="Picture 797">
          <a:extLst>
            <a:ext uri="{FF2B5EF4-FFF2-40B4-BE49-F238E27FC236}">
              <a16:creationId xmlns:a16="http://schemas.microsoft.com/office/drawing/2014/main" id="{93A9836C-6328-2391-EEB0-07766FB78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942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1092</xdr:row>
      <xdr:rowOff>0</xdr:rowOff>
    </xdr:from>
    <xdr:to>
      <xdr:col>4</xdr:col>
      <xdr:colOff>190500</xdr:colOff>
      <xdr:row>1092</xdr:row>
      <xdr:rowOff>190500</xdr:rowOff>
    </xdr:to>
    <xdr:pic>
      <xdr:nvPicPr>
        <xdr:cNvPr id="799" name="Picture 798">
          <a:extLst>
            <a:ext uri="{FF2B5EF4-FFF2-40B4-BE49-F238E27FC236}">
              <a16:creationId xmlns:a16="http://schemas.microsoft.com/office/drawing/2014/main" id="{BE4C1EA0-FE9E-4A2F-DF34-EBB95D98E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0341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1093</xdr:row>
      <xdr:rowOff>0</xdr:rowOff>
    </xdr:from>
    <xdr:to>
      <xdr:col>4</xdr:col>
      <xdr:colOff>190500</xdr:colOff>
      <xdr:row>1093</xdr:row>
      <xdr:rowOff>190500</xdr:rowOff>
    </xdr:to>
    <xdr:pic>
      <xdr:nvPicPr>
        <xdr:cNvPr id="800" name="Picture 799">
          <a:extLst>
            <a:ext uri="{FF2B5EF4-FFF2-40B4-BE49-F238E27FC236}">
              <a16:creationId xmlns:a16="http://schemas.microsoft.com/office/drawing/2014/main" id="{20E528F6-2154-E1D3-1830-1CA1E97646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107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1094</xdr:row>
      <xdr:rowOff>0</xdr:rowOff>
    </xdr:from>
    <xdr:to>
      <xdr:col>4</xdr:col>
      <xdr:colOff>190500</xdr:colOff>
      <xdr:row>1094</xdr:row>
      <xdr:rowOff>190500</xdr:rowOff>
    </xdr:to>
    <xdr:pic>
      <xdr:nvPicPr>
        <xdr:cNvPr id="801" name="Picture 800">
          <a:extLst>
            <a:ext uri="{FF2B5EF4-FFF2-40B4-BE49-F238E27FC236}">
              <a16:creationId xmlns:a16="http://schemas.microsoft.com/office/drawing/2014/main" id="{96DF2593-4311-D755-2978-E40445E6DA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2170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1095</xdr:row>
      <xdr:rowOff>0</xdr:rowOff>
    </xdr:from>
    <xdr:to>
      <xdr:col>4</xdr:col>
      <xdr:colOff>190500</xdr:colOff>
      <xdr:row>1095</xdr:row>
      <xdr:rowOff>190500</xdr:rowOff>
    </xdr:to>
    <xdr:pic>
      <xdr:nvPicPr>
        <xdr:cNvPr id="802" name="Picture 801">
          <a:extLst>
            <a:ext uri="{FF2B5EF4-FFF2-40B4-BE49-F238E27FC236}">
              <a16:creationId xmlns:a16="http://schemas.microsoft.com/office/drawing/2014/main" id="{CFFCFA82-81E2-925A-A27E-F7D44E76B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326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1096</xdr:row>
      <xdr:rowOff>0</xdr:rowOff>
    </xdr:from>
    <xdr:to>
      <xdr:col>4</xdr:col>
      <xdr:colOff>190500</xdr:colOff>
      <xdr:row>1096</xdr:row>
      <xdr:rowOff>190500</xdr:rowOff>
    </xdr:to>
    <xdr:pic>
      <xdr:nvPicPr>
        <xdr:cNvPr id="803" name="Picture 802">
          <a:extLst>
            <a:ext uri="{FF2B5EF4-FFF2-40B4-BE49-F238E27FC236}">
              <a16:creationId xmlns:a16="http://schemas.microsoft.com/office/drawing/2014/main" id="{E49BB0A1-8505-0EFA-F2FF-7D19B8F175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436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1100</xdr:row>
      <xdr:rowOff>0</xdr:rowOff>
    </xdr:from>
    <xdr:to>
      <xdr:col>4</xdr:col>
      <xdr:colOff>190500</xdr:colOff>
      <xdr:row>1100</xdr:row>
      <xdr:rowOff>190500</xdr:rowOff>
    </xdr:to>
    <xdr:pic>
      <xdr:nvPicPr>
        <xdr:cNvPr id="804" name="Picture 803">
          <a:extLst>
            <a:ext uri="{FF2B5EF4-FFF2-40B4-BE49-F238E27FC236}">
              <a16:creationId xmlns:a16="http://schemas.microsoft.com/office/drawing/2014/main" id="{EBC3426C-B0A6-DF7E-1F41-B75C097D31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875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1101</xdr:row>
      <xdr:rowOff>0</xdr:rowOff>
    </xdr:from>
    <xdr:to>
      <xdr:col>4</xdr:col>
      <xdr:colOff>190500</xdr:colOff>
      <xdr:row>1101</xdr:row>
      <xdr:rowOff>190500</xdr:rowOff>
    </xdr:to>
    <xdr:pic>
      <xdr:nvPicPr>
        <xdr:cNvPr id="805" name="Picture 804">
          <a:extLst>
            <a:ext uri="{FF2B5EF4-FFF2-40B4-BE49-F238E27FC236}">
              <a16:creationId xmlns:a16="http://schemas.microsoft.com/office/drawing/2014/main" id="{841B71E6-546D-9BB9-7A2D-856AA92EE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9485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1102</xdr:row>
      <xdr:rowOff>0</xdr:rowOff>
    </xdr:from>
    <xdr:to>
      <xdr:col>4</xdr:col>
      <xdr:colOff>190500</xdr:colOff>
      <xdr:row>1102</xdr:row>
      <xdr:rowOff>190500</xdr:rowOff>
    </xdr:to>
    <xdr:pic>
      <xdr:nvPicPr>
        <xdr:cNvPr id="806" name="Picture 805">
          <a:extLst>
            <a:ext uri="{FF2B5EF4-FFF2-40B4-BE49-F238E27FC236}">
              <a16:creationId xmlns:a16="http://schemas.microsoft.com/office/drawing/2014/main" id="{7DEE956F-0C71-B4BA-FCCD-EB62B6CEC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021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1103</xdr:row>
      <xdr:rowOff>0</xdr:rowOff>
    </xdr:from>
    <xdr:to>
      <xdr:col>4</xdr:col>
      <xdr:colOff>190500</xdr:colOff>
      <xdr:row>1103</xdr:row>
      <xdr:rowOff>190500</xdr:rowOff>
    </xdr:to>
    <xdr:pic>
      <xdr:nvPicPr>
        <xdr:cNvPr id="807" name="Picture 806">
          <a:extLst>
            <a:ext uri="{FF2B5EF4-FFF2-40B4-BE49-F238E27FC236}">
              <a16:creationId xmlns:a16="http://schemas.microsoft.com/office/drawing/2014/main" id="{612A4860-CEDF-ED86-96EC-1FA87EB0AF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1131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1104</xdr:row>
      <xdr:rowOff>0</xdr:rowOff>
    </xdr:from>
    <xdr:to>
      <xdr:col>4</xdr:col>
      <xdr:colOff>190500</xdr:colOff>
      <xdr:row>1104</xdr:row>
      <xdr:rowOff>190500</xdr:rowOff>
    </xdr:to>
    <xdr:pic>
      <xdr:nvPicPr>
        <xdr:cNvPr id="808" name="Picture 807">
          <a:extLst>
            <a:ext uri="{FF2B5EF4-FFF2-40B4-BE49-F238E27FC236}">
              <a16:creationId xmlns:a16="http://schemas.microsoft.com/office/drawing/2014/main" id="{6F862B93-F641-D683-993A-4445037863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167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1105</xdr:row>
      <xdr:rowOff>0</xdr:rowOff>
    </xdr:from>
    <xdr:to>
      <xdr:col>4</xdr:col>
      <xdr:colOff>190500</xdr:colOff>
      <xdr:row>1105</xdr:row>
      <xdr:rowOff>190500</xdr:rowOff>
    </xdr:to>
    <xdr:pic>
      <xdr:nvPicPr>
        <xdr:cNvPr id="809" name="Picture 808">
          <a:extLst>
            <a:ext uri="{FF2B5EF4-FFF2-40B4-BE49-F238E27FC236}">
              <a16:creationId xmlns:a16="http://schemas.microsoft.com/office/drawing/2014/main" id="{D7D818F9-F5EA-9A5B-7CDF-105476F103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222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1106</xdr:row>
      <xdr:rowOff>0</xdr:rowOff>
    </xdr:from>
    <xdr:to>
      <xdr:col>4</xdr:col>
      <xdr:colOff>190500</xdr:colOff>
      <xdr:row>1106</xdr:row>
      <xdr:rowOff>190500</xdr:rowOff>
    </xdr:to>
    <xdr:pic>
      <xdr:nvPicPr>
        <xdr:cNvPr id="810" name="Picture 809">
          <a:extLst>
            <a:ext uri="{FF2B5EF4-FFF2-40B4-BE49-F238E27FC236}">
              <a16:creationId xmlns:a16="http://schemas.microsoft.com/office/drawing/2014/main" id="{2A5C5359-759F-87A2-2EC1-CA77D1AEAB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2777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1107</xdr:row>
      <xdr:rowOff>0</xdr:rowOff>
    </xdr:from>
    <xdr:to>
      <xdr:col>4</xdr:col>
      <xdr:colOff>190500</xdr:colOff>
      <xdr:row>1107</xdr:row>
      <xdr:rowOff>190500</xdr:rowOff>
    </xdr:to>
    <xdr:pic>
      <xdr:nvPicPr>
        <xdr:cNvPr id="811" name="Picture 810">
          <a:extLst>
            <a:ext uri="{FF2B5EF4-FFF2-40B4-BE49-F238E27FC236}">
              <a16:creationId xmlns:a16="http://schemas.microsoft.com/office/drawing/2014/main" id="{4543E711-C222-9176-78E4-AF9663FCCD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350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1108</xdr:row>
      <xdr:rowOff>0</xdr:rowOff>
    </xdr:from>
    <xdr:to>
      <xdr:col>4</xdr:col>
      <xdr:colOff>190500</xdr:colOff>
      <xdr:row>1108</xdr:row>
      <xdr:rowOff>190500</xdr:rowOff>
    </xdr:to>
    <xdr:pic>
      <xdr:nvPicPr>
        <xdr:cNvPr id="812" name="Picture 811">
          <a:extLst>
            <a:ext uri="{FF2B5EF4-FFF2-40B4-BE49-F238E27FC236}">
              <a16:creationId xmlns:a16="http://schemas.microsoft.com/office/drawing/2014/main" id="{62D00E0E-0CE1-EC31-EF7E-DC8270B222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405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1109</xdr:row>
      <xdr:rowOff>0</xdr:rowOff>
    </xdr:from>
    <xdr:to>
      <xdr:col>4</xdr:col>
      <xdr:colOff>190500</xdr:colOff>
      <xdr:row>1109</xdr:row>
      <xdr:rowOff>190500</xdr:rowOff>
    </xdr:to>
    <xdr:pic>
      <xdr:nvPicPr>
        <xdr:cNvPr id="813" name="Picture 812">
          <a:extLst>
            <a:ext uri="{FF2B5EF4-FFF2-40B4-BE49-F238E27FC236}">
              <a16:creationId xmlns:a16="http://schemas.microsoft.com/office/drawing/2014/main" id="{50D1E491-D97B-17DF-1183-CE059092F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460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1110</xdr:row>
      <xdr:rowOff>0</xdr:rowOff>
    </xdr:from>
    <xdr:to>
      <xdr:col>4</xdr:col>
      <xdr:colOff>190500</xdr:colOff>
      <xdr:row>1110</xdr:row>
      <xdr:rowOff>190500</xdr:rowOff>
    </xdr:to>
    <xdr:pic>
      <xdr:nvPicPr>
        <xdr:cNvPr id="814" name="Picture 813">
          <a:extLst>
            <a:ext uri="{FF2B5EF4-FFF2-40B4-BE49-F238E27FC236}">
              <a16:creationId xmlns:a16="http://schemas.microsoft.com/office/drawing/2014/main" id="{67CD9BA0-AC04-C668-1267-E866500865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5154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1111</xdr:row>
      <xdr:rowOff>0</xdr:rowOff>
    </xdr:from>
    <xdr:to>
      <xdr:col>4</xdr:col>
      <xdr:colOff>190500</xdr:colOff>
      <xdr:row>1111</xdr:row>
      <xdr:rowOff>190500</xdr:rowOff>
    </xdr:to>
    <xdr:pic>
      <xdr:nvPicPr>
        <xdr:cNvPr id="815" name="Picture 814">
          <a:extLst>
            <a:ext uri="{FF2B5EF4-FFF2-40B4-BE49-F238E27FC236}">
              <a16:creationId xmlns:a16="http://schemas.microsoft.com/office/drawing/2014/main" id="{6A6714A8-A552-2CAB-0173-AD0A5BC1E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570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1112</xdr:row>
      <xdr:rowOff>0</xdr:rowOff>
    </xdr:from>
    <xdr:to>
      <xdr:col>4</xdr:col>
      <xdr:colOff>190500</xdr:colOff>
      <xdr:row>1112</xdr:row>
      <xdr:rowOff>190500</xdr:rowOff>
    </xdr:to>
    <xdr:pic>
      <xdr:nvPicPr>
        <xdr:cNvPr id="816" name="Picture 815">
          <a:extLst>
            <a:ext uri="{FF2B5EF4-FFF2-40B4-BE49-F238E27FC236}">
              <a16:creationId xmlns:a16="http://schemas.microsoft.com/office/drawing/2014/main" id="{DC8029E4-8104-626D-CD76-618571221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6251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1113</xdr:row>
      <xdr:rowOff>0</xdr:rowOff>
    </xdr:from>
    <xdr:to>
      <xdr:col>4</xdr:col>
      <xdr:colOff>190500</xdr:colOff>
      <xdr:row>1113</xdr:row>
      <xdr:rowOff>190500</xdr:rowOff>
    </xdr:to>
    <xdr:pic>
      <xdr:nvPicPr>
        <xdr:cNvPr id="817" name="Picture 816">
          <a:extLst>
            <a:ext uri="{FF2B5EF4-FFF2-40B4-BE49-F238E27FC236}">
              <a16:creationId xmlns:a16="http://schemas.microsoft.com/office/drawing/2014/main" id="{23CCF28A-EC6E-95EC-A2A2-F82519721F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698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1114</xdr:row>
      <xdr:rowOff>0</xdr:rowOff>
    </xdr:from>
    <xdr:to>
      <xdr:col>4</xdr:col>
      <xdr:colOff>190500</xdr:colOff>
      <xdr:row>1114</xdr:row>
      <xdr:rowOff>190500</xdr:rowOff>
    </xdr:to>
    <xdr:pic>
      <xdr:nvPicPr>
        <xdr:cNvPr id="818" name="Picture 817">
          <a:extLst>
            <a:ext uri="{FF2B5EF4-FFF2-40B4-BE49-F238E27FC236}">
              <a16:creationId xmlns:a16="http://schemas.microsoft.com/office/drawing/2014/main" id="{6F0FF8A0-5316-5AD6-9470-1EBB1E0D10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771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1115</xdr:row>
      <xdr:rowOff>0</xdr:rowOff>
    </xdr:from>
    <xdr:to>
      <xdr:col>4</xdr:col>
      <xdr:colOff>190500</xdr:colOff>
      <xdr:row>1115</xdr:row>
      <xdr:rowOff>190500</xdr:rowOff>
    </xdr:to>
    <xdr:pic>
      <xdr:nvPicPr>
        <xdr:cNvPr id="819" name="Picture 818">
          <a:extLst>
            <a:ext uri="{FF2B5EF4-FFF2-40B4-BE49-F238E27FC236}">
              <a16:creationId xmlns:a16="http://schemas.microsoft.com/office/drawing/2014/main" id="{E18AB248-F927-2A5B-FF6E-68509E7246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8446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1116</xdr:row>
      <xdr:rowOff>0</xdr:rowOff>
    </xdr:from>
    <xdr:to>
      <xdr:col>4</xdr:col>
      <xdr:colOff>190500</xdr:colOff>
      <xdr:row>1116</xdr:row>
      <xdr:rowOff>190500</xdr:rowOff>
    </xdr:to>
    <xdr:pic>
      <xdr:nvPicPr>
        <xdr:cNvPr id="820" name="Picture 819">
          <a:extLst>
            <a:ext uri="{FF2B5EF4-FFF2-40B4-BE49-F238E27FC236}">
              <a16:creationId xmlns:a16="http://schemas.microsoft.com/office/drawing/2014/main" id="{53EC7039-D256-E53D-3480-823A0FADBA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917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1117</xdr:row>
      <xdr:rowOff>0</xdr:rowOff>
    </xdr:from>
    <xdr:to>
      <xdr:col>4</xdr:col>
      <xdr:colOff>190500</xdr:colOff>
      <xdr:row>1117</xdr:row>
      <xdr:rowOff>190500</xdr:rowOff>
    </xdr:to>
    <xdr:pic>
      <xdr:nvPicPr>
        <xdr:cNvPr id="821" name="Picture 820">
          <a:extLst>
            <a:ext uri="{FF2B5EF4-FFF2-40B4-BE49-F238E27FC236}">
              <a16:creationId xmlns:a16="http://schemas.microsoft.com/office/drawing/2014/main" id="{704734CD-2209-ECED-E1DF-EB1418E877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972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1118</xdr:row>
      <xdr:rowOff>0</xdr:rowOff>
    </xdr:from>
    <xdr:to>
      <xdr:col>4</xdr:col>
      <xdr:colOff>190500</xdr:colOff>
      <xdr:row>1118</xdr:row>
      <xdr:rowOff>190500</xdr:rowOff>
    </xdr:to>
    <xdr:pic>
      <xdr:nvPicPr>
        <xdr:cNvPr id="822" name="Picture 821">
          <a:extLst>
            <a:ext uri="{FF2B5EF4-FFF2-40B4-BE49-F238E27FC236}">
              <a16:creationId xmlns:a16="http://schemas.microsoft.com/office/drawing/2014/main" id="{5C298A19-D2F6-5294-BD0F-66BA432CB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027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1119</xdr:row>
      <xdr:rowOff>0</xdr:rowOff>
    </xdr:from>
    <xdr:to>
      <xdr:col>4</xdr:col>
      <xdr:colOff>190500</xdr:colOff>
      <xdr:row>1119</xdr:row>
      <xdr:rowOff>190500</xdr:rowOff>
    </xdr:to>
    <xdr:pic>
      <xdr:nvPicPr>
        <xdr:cNvPr id="823" name="Picture 822">
          <a:extLst>
            <a:ext uri="{FF2B5EF4-FFF2-40B4-BE49-F238E27FC236}">
              <a16:creationId xmlns:a16="http://schemas.microsoft.com/office/drawing/2014/main" id="{86F230E3-C604-DA64-DC51-F2F35914B5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082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1120</xdr:row>
      <xdr:rowOff>0</xdr:rowOff>
    </xdr:from>
    <xdr:to>
      <xdr:col>4</xdr:col>
      <xdr:colOff>190500</xdr:colOff>
      <xdr:row>1120</xdr:row>
      <xdr:rowOff>190500</xdr:rowOff>
    </xdr:to>
    <xdr:pic>
      <xdr:nvPicPr>
        <xdr:cNvPr id="824" name="Picture 823">
          <a:extLst>
            <a:ext uri="{FF2B5EF4-FFF2-40B4-BE49-F238E27FC236}">
              <a16:creationId xmlns:a16="http://schemas.microsoft.com/office/drawing/2014/main" id="{C37434F4-DEF0-F887-C91E-C6CFCA8E86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137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1121</xdr:row>
      <xdr:rowOff>0</xdr:rowOff>
    </xdr:from>
    <xdr:to>
      <xdr:col>4</xdr:col>
      <xdr:colOff>190500</xdr:colOff>
      <xdr:row>1121</xdr:row>
      <xdr:rowOff>190500</xdr:rowOff>
    </xdr:to>
    <xdr:pic>
      <xdr:nvPicPr>
        <xdr:cNvPr id="825" name="Picture 824">
          <a:extLst>
            <a:ext uri="{FF2B5EF4-FFF2-40B4-BE49-F238E27FC236}">
              <a16:creationId xmlns:a16="http://schemas.microsoft.com/office/drawing/2014/main" id="{AF7F09D4-BB8F-068D-4F62-D6E8C56E5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1921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1122</xdr:row>
      <xdr:rowOff>0</xdr:rowOff>
    </xdr:from>
    <xdr:to>
      <xdr:col>4</xdr:col>
      <xdr:colOff>190500</xdr:colOff>
      <xdr:row>1122</xdr:row>
      <xdr:rowOff>190500</xdr:rowOff>
    </xdr:to>
    <xdr:pic>
      <xdr:nvPicPr>
        <xdr:cNvPr id="826" name="Picture 825">
          <a:extLst>
            <a:ext uri="{FF2B5EF4-FFF2-40B4-BE49-F238E27FC236}">
              <a16:creationId xmlns:a16="http://schemas.microsoft.com/office/drawing/2014/main" id="{79FDB3FA-2483-C33A-F3F7-587BE7693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2469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1124</xdr:row>
      <xdr:rowOff>0</xdr:rowOff>
    </xdr:from>
    <xdr:to>
      <xdr:col>4</xdr:col>
      <xdr:colOff>190500</xdr:colOff>
      <xdr:row>1124</xdr:row>
      <xdr:rowOff>190500</xdr:rowOff>
    </xdr:to>
    <xdr:pic>
      <xdr:nvPicPr>
        <xdr:cNvPr id="827" name="Picture 826">
          <a:extLst>
            <a:ext uri="{FF2B5EF4-FFF2-40B4-BE49-F238E27FC236}">
              <a16:creationId xmlns:a16="http://schemas.microsoft.com/office/drawing/2014/main" id="{1C687D21-26D5-F8B3-EC95-7FCF10AF1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393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1125</xdr:row>
      <xdr:rowOff>0</xdr:rowOff>
    </xdr:from>
    <xdr:to>
      <xdr:col>4</xdr:col>
      <xdr:colOff>190500</xdr:colOff>
      <xdr:row>1125</xdr:row>
      <xdr:rowOff>190500</xdr:rowOff>
    </xdr:to>
    <xdr:pic>
      <xdr:nvPicPr>
        <xdr:cNvPr id="828" name="Picture 827">
          <a:extLst>
            <a:ext uri="{FF2B5EF4-FFF2-40B4-BE49-F238E27FC236}">
              <a16:creationId xmlns:a16="http://schemas.microsoft.com/office/drawing/2014/main" id="{EB885B09-4727-9E7D-AD02-8CBB8F17A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4481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1126</xdr:row>
      <xdr:rowOff>0</xdr:rowOff>
    </xdr:from>
    <xdr:to>
      <xdr:col>4</xdr:col>
      <xdr:colOff>190500</xdr:colOff>
      <xdr:row>1126</xdr:row>
      <xdr:rowOff>190500</xdr:rowOff>
    </xdr:to>
    <xdr:pic>
      <xdr:nvPicPr>
        <xdr:cNvPr id="829" name="Picture 828">
          <a:extLst>
            <a:ext uri="{FF2B5EF4-FFF2-40B4-BE49-F238E27FC236}">
              <a16:creationId xmlns:a16="http://schemas.microsoft.com/office/drawing/2014/main" id="{71DF38F6-4AB4-D0F1-C520-0A79FBE833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5030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1135</xdr:row>
      <xdr:rowOff>0</xdr:rowOff>
    </xdr:from>
    <xdr:to>
      <xdr:col>4</xdr:col>
      <xdr:colOff>190500</xdr:colOff>
      <xdr:row>1135</xdr:row>
      <xdr:rowOff>190500</xdr:rowOff>
    </xdr:to>
    <xdr:pic>
      <xdr:nvPicPr>
        <xdr:cNvPr id="830" name="Picture 829">
          <a:extLst>
            <a:ext uri="{FF2B5EF4-FFF2-40B4-BE49-F238E27FC236}">
              <a16:creationId xmlns:a16="http://schemas.microsoft.com/office/drawing/2014/main" id="{63741244-3493-F129-15BA-B78C6F1CCC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996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1138</xdr:row>
      <xdr:rowOff>0</xdr:rowOff>
    </xdr:from>
    <xdr:to>
      <xdr:col>4</xdr:col>
      <xdr:colOff>190500</xdr:colOff>
      <xdr:row>1138</xdr:row>
      <xdr:rowOff>190500</xdr:rowOff>
    </xdr:to>
    <xdr:pic>
      <xdr:nvPicPr>
        <xdr:cNvPr id="831" name="Picture 830">
          <a:extLst>
            <a:ext uri="{FF2B5EF4-FFF2-40B4-BE49-F238E27FC236}">
              <a16:creationId xmlns:a16="http://schemas.microsoft.com/office/drawing/2014/main" id="{7EF4BC8D-89B5-C587-2158-575CDDD79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161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1139</xdr:row>
      <xdr:rowOff>0</xdr:rowOff>
    </xdr:from>
    <xdr:to>
      <xdr:col>4</xdr:col>
      <xdr:colOff>190500</xdr:colOff>
      <xdr:row>1139</xdr:row>
      <xdr:rowOff>190500</xdr:rowOff>
    </xdr:to>
    <xdr:pic>
      <xdr:nvPicPr>
        <xdr:cNvPr id="832" name="Picture 831">
          <a:extLst>
            <a:ext uri="{FF2B5EF4-FFF2-40B4-BE49-F238E27FC236}">
              <a16:creationId xmlns:a16="http://schemas.microsoft.com/office/drawing/2014/main" id="{673C8E26-DEF2-3F01-EBEC-86DB8A582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216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1142</xdr:row>
      <xdr:rowOff>0</xdr:rowOff>
    </xdr:from>
    <xdr:to>
      <xdr:col>4</xdr:col>
      <xdr:colOff>190500</xdr:colOff>
      <xdr:row>1142</xdr:row>
      <xdr:rowOff>190500</xdr:rowOff>
    </xdr:to>
    <xdr:pic>
      <xdr:nvPicPr>
        <xdr:cNvPr id="833" name="Picture 832">
          <a:extLst>
            <a:ext uri="{FF2B5EF4-FFF2-40B4-BE49-F238E27FC236}">
              <a16:creationId xmlns:a16="http://schemas.microsoft.com/office/drawing/2014/main" id="{6DF9A39E-0288-499E-A56D-679D5266B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380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1143</xdr:row>
      <xdr:rowOff>0</xdr:rowOff>
    </xdr:from>
    <xdr:to>
      <xdr:col>4</xdr:col>
      <xdr:colOff>190500</xdr:colOff>
      <xdr:row>1143</xdr:row>
      <xdr:rowOff>190500</xdr:rowOff>
    </xdr:to>
    <xdr:pic>
      <xdr:nvPicPr>
        <xdr:cNvPr id="834" name="Picture 833">
          <a:extLst>
            <a:ext uri="{FF2B5EF4-FFF2-40B4-BE49-F238E27FC236}">
              <a16:creationId xmlns:a16="http://schemas.microsoft.com/office/drawing/2014/main" id="{B1C7B751-95CE-A304-4792-E1FD412EA1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435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1145</xdr:row>
      <xdr:rowOff>0</xdr:rowOff>
    </xdr:from>
    <xdr:to>
      <xdr:col>4</xdr:col>
      <xdr:colOff>190500</xdr:colOff>
      <xdr:row>1145</xdr:row>
      <xdr:rowOff>190500</xdr:rowOff>
    </xdr:to>
    <xdr:pic>
      <xdr:nvPicPr>
        <xdr:cNvPr id="835" name="Picture 834">
          <a:extLst>
            <a:ext uri="{FF2B5EF4-FFF2-40B4-BE49-F238E27FC236}">
              <a16:creationId xmlns:a16="http://schemas.microsoft.com/office/drawing/2014/main" id="{36BDED5D-76FA-5897-875E-A68498923D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5454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1149</xdr:row>
      <xdr:rowOff>0</xdr:rowOff>
    </xdr:from>
    <xdr:to>
      <xdr:col>4</xdr:col>
      <xdr:colOff>190500</xdr:colOff>
      <xdr:row>1149</xdr:row>
      <xdr:rowOff>190500</xdr:rowOff>
    </xdr:to>
    <xdr:pic>
      <xdr:nvPicPr>
        <xdr:cNvPr id="836" name="Picture 835">
          <a:extLst>
            <a:ext uri="{FF2B5EF4-FFF2-40B4-BE49-F238E27FC236}">
              <a16:creationId xmlns:a16="http://schemas.microsoft.com/office/drawing/2014/main" id="{B2082FE4-DDCF-6C47-3DE7-295AFF752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764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1150</xdr:row>
      <xdr:rowOff>0</xdr:rowOff>
    </xdr:from>
    <xdr:to>
      <xdr:col>4</xdr:col>
      <xdr:colOff>190500</xdr:colOff>
      <xdr:row>1150</xdr:row>
      <xdr:rowOff>190500</xdr:rowOff>
    </xdr:to>
    <xdr:pic>
      <xdr:nvPicPr>
        <xdr:cNvPr id="837" name="Picture 836">
          <a:extLst>
            <a:ext uri="{FF2B5EF4-FFF2-40B4-BE49-F238E27FC236}">
              <a16:creationId xmlns:a16="http://schemas.microsoft.com/office/drawing/2014/main" id="{D527F835-D25E-024F-FC23-15AE3272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874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1151</xdr:row>
      <xdr:rowOff>0</xdr:rowOff>
    </xdr:from>
    <xdr:to>
      <xdr:col>4</xdr:col>
      <xdr:colOff>190500</xdr:colOff>
      <xdr:row>1151</xdr:row>
      <xdr:rowOff>190500</xdr:rowOff>
    </xdr:to>
    <xdr:pic>
      <xdr:nvPicPr>
        <xdr:cNvPr id="838" name="Picture 837">
          <a:extLst>
            <a:ext uri="{FF2B5EF4-FFF2-40B4-BE49-F238E27FC236}">
              <a16:creationId xmlns:a16="http://schemas.microsoft.com/office/drawing/2014/main" id="{CB5EF019-C206-3F24-30B8-5E59398F2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984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1152</xdr:row>
      <xdr:rowOff>0</xdr:rowOff>
    </xdr:from>
    <xdr:to>
      <xdr:col>4</xdr:col>
      <xdr:colOff>190500</xdr:colOff>
      <xdr:row>1152</xdr:row>
      <xdr:rowOff>190500</xdr:rowOff>
    </xdr:to>
    <xdr:pic>
      <xdr:nvPicPr>
        <xdr:cNvPr id="839" name="Picture 838">
          <a:extLst>
            <a:ext uri="{FF2B5EF4-FFF2-40B4-BE49-F238E27FC236}">
              <a16:creationId xmlns:a16="http://schemas.microsoft.com/office/drawing/2014/main" id="{C2DEDA3C-2208-F762-EF5E-0AEFB02EA4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039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1153</xdr:row>
      <xdr:rowOff>0</xdr:rowOff>
    </xdr:from>
    <xdr:to>
      <xdr:col>4</xdr:col>
      <xdr:colOff>190500</xdr:colOff>
      <xdr:row>1153</xdr:row>
      <xdr:rowOff>190500</xdr:rowOff>
    </xdr:to>
    <xdr:pic>
      <xdr:nvPicPr>
        <xdr:cNvPr id="840" name="Picture 839">
          <a:extLst>
            <a:ext uri="{FF2B5EF4-FFF2-40B4-BE49-F238E27FC236}">
              <a16:creationId xmlns:a16="http://schemas.microsoft.com/office/drawing/2014/main" id="{7D19B238-3DCA-2B7A-CA1E-1A364F049B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112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1154</xdr:row>
      <xdr:rowOff>0</xdr:rowOff>
    </xdr:from>
    <xdr:to>
      <xdr:col>4</xdr:col>
      <xdr:colOff>190500</xdr:colOff>
      <xdr:row>1154</xdr:row>
      <xdr:rowOff>190500</xdr:rowOff>
    </xdr:to>
    <xdr:pic>
      <xdr:nvPicPr>
        <xdr:cNvPr id="841" name="Picture 840">
          <a:extLst>
            <a:ext uri="{FF2B5EF4-FFF2-40B4-BE49-F238E27FC236}">
              <a16:creationId xmlns:a16="http://schemas.microsoft.com/office/drawing/2014/main" id="{51472F3F-575D-DF5B-1967-3EF39A993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185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1155</xdr:row>
      <xdr:rowOff>0</xdr:rowOff>
    </xdr:from>
    <xdr:to>
      <xdr:col>4</xdr:col>
      <xdr:colOff>190500</xdr:colOff>
      <xdr:row>1155</xdr:row>
      <xdr:rowOff>190500</xdr:rowOff>
    </xdr:to>
    <xdr:pic>
      <xdr:nvPicPr>
        <xdr:cNvPr id="842" name="Picture 841">
          <a:extLst>
            <a:ext uri="{FF2B5EF4-FFF2-40B4-BE49-F238E27FC236}">
              <a16:creationId xmlns:a16="http://schemas.microsoft.com/office/drawing/2014/main" id="{AA3589A8-55D0-88F1-F31B-0BEDBC81EB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258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1156</xdr:row>
      <xdr:rowOff>0</xdr:rowOff>
    </xdr:from>
    <xdr:to>
      <xdr:col>4</xdr:col>
      <xdr:colOff>190500</xdr:colOff>
      <xdr:row>1156</xdr:row>
      <xdr:rowOff>190500</xdr:rowOff>
    </xdr:to>
    <xdr:pic>
      <xdr:nvPicPr>
        <xdr:cNvPr id="843" name="Picture 842">
          <a:extLst>
            <a:ext uri="{FF2B5EF4-FFF2-40B4-BE49-F238E27FC236}">
              <a16:creationId xmlns:a16="http://schemas.microsoft.com/office/drawing/2014/main" id="{1F33FFB7-E67C-0DC0-59B8-3995D301E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331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1158</xdr:row>
      <xdr:rowOff>0</xdr:rowOff>
    </xdr:from>
    <xdr:to>
      <xdr:col>4</xdr:col>
      <xdr:colOff>190500</xdr:colOff>
      <xdr:row>1158</xdr:row>
      <xdr:rowOff>190500</xdr:rowOff>
    </xdr:to>
    <xdr:pic>
      <xdr:nvPicPr>
        <xdr:cNvPr id="844" name="Picture 843">
          <a:extLst>
            <a:ext uri="{FF2B5EF4-FFF2-40B4-BE49-F238E27FC236}">
              <a16:creationId xmlns:a16="http://schemas.microsoft.com/office/drawing/2014/main" id="{C1729FD1-6F33-BDDA-6343-C7997774B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514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1159</xdr:row>
      <xdr:rowOff>0</xdr:rowOff>
    </xdr:from>
    <xdr:to>
      <xdr:col>4</xdr:col>
      <xdr:colOff>190500</xdr:colOff>
      <xdr:row>1159</xdr:row>
      <xdr:rowOff>190500</xdr:rowOff>
    </xdr:to>
    <xdr:pic>
      <xdr:nvPicPr>
        <xdr:cNvPr id="845" name="Picture 844">
          <a:extLst>
            <a:ext uri="{FF2B5EF4-FFF2-40B4-BE49-F238E27FC236}">
              <a16:creationId xmlns:a16="http://schemas.microsoft.com/office/drawing/2014/main" id="{5E26A6D4-0FED-4E03-30FC-AAAE7C7DDA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5878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1160</xdr:row>
      <xdr:rowOff>0</xdr:rowOff>
    </xdr:from>
    <xdr:to>
      <xdr:col>4</xdr:col>
      <xdr:colOff>190500</xdr:colOff>
      <xdr:row>1160</xdr:row>
      <xdr:rowOff>190500</xdr:rowOff>
    </xdr:to>
    <xdr:pic>
      <xdr:nvPicPr>
        <xdr:cNvPr id="846" name="Picture 845">
          <a:extLst>
            <a:ext uri="{FF2B5EF4-FFF2-40B4-BE49-F238E27FC236}">
              <a16:creationId xmlns:a16="http://schemas.microsoft.com/office/drawing/2014/main" id="{F92D592A-F1BE-06C9-F9A1-401579F479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660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1161</xdr:row>
      <xdr:rowOff>0</xdr:rowOff>
    </xdr:from>
    <xdr:to>
      <xdr:col>4</xdr:col>
      <xdr:colOff>190500</xdr:colOff>
      <xdr:row>1161</xdr:row>
      <xdr:rowOff>190500</xdr:rowOff>
    </xdr:to>
    <xdr:pic>
      <xdr:nvPicPr>
        <xdr:cNvPr id="847" name="Picture 846">
          <a:extLst>
            <a:ext uri="{FF2B5EF4-FFF2-40B4-BE49-F238E27FC236}">
              <a16:creationId xmlns:a16="http://schemas.microsoft.com/office/drawing/2014/main" id="{C7340BA2-F8C8-3D39-E811-39A3BDAE35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7341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1162</xdr:row>
      <xdr:rowOff>0</xdr:rowOff>
    </xdr:from>
    <xdr:to>
      <xdr:col>4</xdr:col>
      <xdr:colOff>190500</xdr:colOff>
      <xdr:row>1162</xdr:row>
      <xdr:rowOff>190500</xdr:rowOff>
    </xdr:to>
    <xdr:pic>
      <xdr:nvPicPr>
        <xdr:cNvPr id="848" name="Picture 847">
          <a:extLst>
            <a:ext uri="{FF2B5EF4-FFF2-40B4-BE49-F238E27FC236}">
              <a16:creationId xmlns:a16="http://schemas.microsoft.com/office/drawing/2014/main" id="{65198B23-B5C1-D2B7-5CC2-B1B3C5F9C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807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1164</xdr:row>
      <xdr:rowOff>0</xdr:rowOff>
    </xdr:from>
    <xdr:to>
      <xdr:col>4</xdr:col>
      <xdr:colOff>190500</xdr:colOff>
      <xdr:row>1164</xdr:row>
      <xdr:rowOff>190500</xdr:rowOff>
    </xdr:to>
    <xdr:pic>
      <xdr:nvPicPr>
        <xdr:cNvPr id="849" name="Picture 848">
          <a:extLst>
            <a:ext uri="{FF2B5EF4-FFF2-40B4-BE49-F238E27FC236}">
              <a16:creationId xmlns:a16="http://schemas.microsoft.com/office/drawing/2014/main" id="{4F249390-B46C-EB2B-4AA5-946E2CA09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953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1165</xdr:row>
      <xdr:rowOff>0</xdr:rowOff>
    </xdr:from>
    <xdr:to>
      <xdr:col>4</xdr:col>
      <xdr:colOff>190500</xdr:colOff>
      <xdr:row>1165</xdr:row>
      <xdr:rowOff>190500</xdr:rowOff>
    </xdr:to>
    <xdr:pic>
      <xdr:nvPicPr>
        <xdr:cNvPr id="850" name="Picture 849">
          <a:extLst>
            <a:ext uri="{FF2B5EF4-FFF2-40B4-BE49-F238E27FC236}">
              <a16:creationId xmlns:a16="http://schemas.microsoft.com/office/drawing/2014/main" id="{89EF346F-F5B4-3D15-2B61-B5C358F23C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0267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1166</xdr:row>
      <xdr:rowOff>0</xdr:rowOff>
    </xdr:from>
    <xdr:to>
      <xdr:col>4</xdr:col>
      <xdr:colOff>190500</xdr:colOff>
      <xdr:row>1166</xdr:row>
      <xdr:rowOff>190500</xdr:rowOff>
    </xdr:to>
    <xdr:pic>
      <xdr:nvPicPr>
        <xdr:cNvPr id="851" name="Picture 850">
          <a:extLst>
            <a:ext uri="{FF2B5EF4-FFF2-40B4-BE49-F238E27FC236}">
              <a16:creationId xmlns:a16="http://schemas.microsoft.com/office/drawing/2014/main" id="{75F6B266-D8A0-10E3-F8C3-0A087BD11B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099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1167</xdr:row>
      <xdr:rowOff>0</xdr:rowOff>
    </xdr:from>
    <xdr:to>
      <xdr:col>4</xdr:col>
      <xdr:colOff>190500</xdr:colOff>
      <xdr:row>1167</xdr:row>
      <xdr:rowOff>190500</xdr:rowOff>
    </xdr:to>
    <xdr:pic>
      <xdr:nvPicPr>
        <xdr:cNvPr id="852" name="Picture 851">
          <a:extLst>
            <a:ext uri="{FF2B5EF4-FFF2-40B4-BE49-F238E27FC236}">
              <a16:creationId xmlns:a16="http://schemas.microsoft.com/office/drawing/2014/main" id="{BB24BA86-BAAD-1994-01EC-826D8A3917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173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1168</xdr:row>
      <xdr:rowOff>0</xdr:rowOff>
    </xdr:from>
    <xdr:to>
      <xdr:col>4</xdr:col>
      <xdr:colOff>190500</xdr:colOff>
      <xdr:row>1168</xdr:row>
      <xdr:rowOff>190500</xdr:rowOff>
    </xdr:to>
    <xdr:pic>
      <xdr:nvPicPr>
        <xdr:cNvPr id="853" name="Picture 852">
          <a:extLst>
            <a:ext uri="{FF2B5EF4-FFF2-40B4-BE49-F238E27FC236}">
              <a16:creationId xmlns:a16="http://schemas.microsoft.com/office/drawing/2014/main" id="{C67B7A6B-C60E-F71F-2B05-723617E90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2462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1169</xdr:row>
      <xdr:rowOff>0</xdr:rowOff>
    </xdr:from>
    <xdr:to>
      <xdr:col>4</xdr:col>
      <xdr:colOff>190500</xdr:colOff>
      <xdr:row>1169</xdr:row>
      <xdr:rowOff>190500</xdr:rowOff>
    </xdr:to>
    <xdr:pic>
      <xdr:nvPicPr>
        <xdr:cNvPr id="854" name="Picture 853">
          <a:extLst>
            <a:ext uri="{FF2B5EF4-FFF2-40B4-BE49-F238E27FC236}">
              <a16:creationId xmlns:a16="http://schemas.microsoft.com/office/drawing/2014/main" id="{D803F991-D361-3E43-2CFF-837BE8EA2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3193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1170</xdr:row>
      <xdr:rowOff>0</xdr:rowOff>
    </xdr:from>
    <xdr:to>
      <xdr:col>4</xdr:col>
      <xdr:colOff>190500</xdr:colOff>
      <xdr:row>1170</xdr:row>
      <xdr:rowOff>190500</xdr:rowOff>
    </xdr:to>
    <xdr:pic>
      <xdr:nvPicPr>
        <xdr:cNvPr id="855" name="Picture 854">
          <a:extLst>
            <a:ext uri="{FF2B5EF4-FFF2-40B4-BE49-F238E27FC236}">
              <a16:creationId xmlns:a16="http://schemas.microsoft.com/office/drawing/2014/main" id="{24FB9CE2-C60C-313A-4501-37158C11E1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392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1171</xdr:row>
      <xdr:rowOff>0</xdr:rowOff>
    </xdr:from>
    <xdr:to>
      <xdr:col>4</xdr:col>
      <xdr:colOff>190500</xdr:colOff>
      <xdr:row>1171</xdr:row>
      <xdr:rowOff>190500</xdr:rowOff>
    </xdr:to>
    <xdr:pic>
      <xdr:nvPicPr>
        <xdr:cNvPr id="856" name="Picture 855">
          <a:extLst>
            <a:ext uri="{FF2B5EF4-FFF2-40B4-BE49-F238E27FC236}">
              <a16:creationId xmlns:a16="http://schemas.microsoft.com/office/drawing/2014/main" id="{228015FA-578F-E0EE-58C6-E20B874E67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4656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1172</xdr:row>
      <xdr:rowOff>0</xdr:rowOff>
    </xdr:from>
    <xdr:to>
      <xdr:col>4</xdr:col>
      <xdr:colOff>190500</xdr:colOff>
      <xdr:row>1172</xdr:row>
      <xdr:rowOff>190500</xdr:rowOff>
    </xdr:to>
    <xdr:pic>
      <xdr:nvPicPr>
        <xdr:cNvPr id="857" name="Picture 856">
          <a:extLst>
            <a:ext uri="{FF2B5EF4-FFF2-40B4-BE49-F238E27FC236}">
              <a16:creationId xmlns:a16="http://schemas.microsoft.com/office/drawing/2014/main" id="{DD7F3C1E-5E69-67F2-9FB0-2F1D21A36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538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1173</xdr:row>
      <xdr:rowOff>0</xdr:rowOff>
    </xdr:from>
    <xdr:to>
      <xdr:col>4</xdr:col>
      <xdr:colOff>190500</xdr:colOff>
      <xdr:row>1173</xdr:row>
      <xdr:rowOff>190500</xdr:rowOff>
    </xdr:to>
    <xdr:pic>
      <xdr:nvPicPr>
        <xdr:cNvPr id="858" name="Picture 857">
          <a:extLst>
            <a:ext uri="{FF2B5EF4-FFF2-40B4-BE49-F238E27FC236}">
              <a16:creationId xmlns:a16="http://schemas.microsoft.com/office/drawing/2014/main" id="{7FD7ACDB-A242-9DBA-5555-B864E0AB1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630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1174</xdr:row>
      <xdr:rowOff>0</xdr:rowOff>
    </xdr:from>
    <xdr:to>
      <xdr:col>4</xdr:col>
      <xdr:colOff>190500</xdr:colOff>
      <xdr:row>1174</xdr:row>
      <xdr:rowOff>190500</xdr:rowOff>
    </xdr:to>
    <xdr:pic>
      <xdr:nvPicPr>
        <xdr:cNvPr id="859" name="Picture 858">
          <a:extLst>
            <a:ext uri="{FF2B5EF4-FFF2-40B4-BE49-F238E27FC236}">
              <a16:creationId xmlns:a16="http://schemas.microsoft.com/office/drawing/2014/main" id="{38422AF6-0EB9-B2AF-FA91-BBBB22BE42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721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1175</xdr:row>
      <xdr:rowOff>0</xdr:rowOff>
    </xdr:from>
    <xdr:to>
      <xdr:col>4</xdr:col>
      <xdr:colOff>190500</xdr:colOff>
      <xdr:row>1175</xdr:row>
      <xdr:rowOff>190500</xdr:rowOff>
    </xdr:to>
    <xdr:pic>
      <xdr:nvPicPr>
        <xdr:cNvPr id="860" name="Picture 859">
          <a:extLst>
            <a:ext uri="{FF2B5EF4-FFF2-40B4-BE49-F238E27FC236}">
              <a16:creationId xmlns:a16="http://schemas.microsoft.com/office/drawing/2014/main" id="{0BDB0460-1650-E173-D460-CFD2FE338B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794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1176</xdr:row>
      <xdr:rowOff>0</xdr:rowOff>
    </xdr:from>
    <xdr:to>
      <xdr:col>4</xdr:col>
      <xdr:colOff>190500</xdr:colOff>
      <xdr:row>1176</xdr:row>
      <xdr:rowOff>190500</xdr:rowOff>
    </xdr:to>
    <xdr:pic>
      <xdr:nvPicPr>
        <xdr:cNvPr id="861" name="Picture 860">
          <a:extLst>
            <a:ext uri="{FF2B5EF4-FFF2-40B4-BE49-F238E27FC236}">
              <a16:creationId xmlns:a16="http://schemas.microsoft.com/office/drawing/2014/main" id="{92D07037-65A6-E307-1C09-EF377EE43A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8497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1177</xdr:row>
      <xdr:rowOff>0</xdr:rowOff>
    </xdr:from>
    <xdr:to>
      <xdr:col>4</xdr:col>
      <xdr:colOff>190500</xdr:colOff>
      <xdr:row>1177</xdr:row>
      <xdr:rowOff>190500</xdr:rowOff>
    </xdr:to>
    <xdr:pic>
      <xdr:nvPicPr>
        <xdr:cNvPr id="862" name="Picture 861">
          <a:extLst>
            <a:ext uri="{FF2B5EF4-FFF2-40B4-BE49-F238E27FC236}">
              <a16:creationId xmlns:a16="http://schemas.microsoft.com/office/drawing/2014/main" id="{396A31F4-3B2B-BC3A-C325-4E805969A8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9045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1178</xdr:row>
      <xdr:rowOff>0</xdr:rowOff>
    </xdr:from>
    <xdr:to>
      <xdr:col>4</xdr:col>
      <xdr:colOff>190500</xdr:colOff>
      <xdr:row>1178</xdr:row>
      <xdr:rowOff>190500</xdr:rowOff>
    </xdr:to>
    <xdr:pic>
      <xdr:nvPicPr>
        <xdr:cNvPr id="863" name="Picture 862">
          <a:extLst>
            <a:ext uri="{FF2B5EF4-FFF2-40B4-BE49-F238E27FC236}">
              <a16:creationId xmlns:a16="http://schemas.microsoft.com/office/drawing/2014/main" id="{A374CFF7-A74D-7B5D-63A5-77835C984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6959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1179</xdr:row>
      <xdr:rowOff>0</xdr:rowOff>
    </xdr:from>
    <xdr:to>
      <xdr:col>4</xdr:col>
      <xdr:colOff>190500</xdr:colOff>
      <xdr:row>1179</xdr:row>
      <xdr:rowOff>190500</xdr:rowOff>
    </xdr:to>
    <xdr:pic>
      <xdr:nvPicPr>
        <xdr:cNvPr id="864" name="Picture 863">
          <a:extLst>
            <a:ext uri="{FF2B5EF4-FFF2-40B4-BE49-F238E27FC236}">
              <a16:creationId xmlns:a16="http://schemas.microsoft.com/office/drawing/2014/main" id="{FFF49AF4-0CBB-A3EB-0682-D74874856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0143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1181</xdr:row>
      <xdr:rowOff>0</xdr:rowOff>
    </xdr:from>
    <xdr:to>
      <xdr:col>4</xdr:col>
      <xdr:colOff>190500</xdr:colOff>
      <xdr:row>1181</xdr:row>
      <xdr:rowOff>190500</xdr:rowOff>
    </xdr:to>
    <xdr:pic>
      <xdr:nvPicPr>
        <xdr:cNvPr id="865" name="Picture 864">
          <a:extLst>
            <a:ext uri="{FF2B5EF4-FFF2-40B4-BE49-F238E27FC236}">
              <a16:creationId xmlns:a16="http://schemas.microsoft.com/office/drawing/2014/main" id="{329ADD28-8892-6CEE-3ED8-7640E6A7FD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1240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1182</xdr:row>
      <xdr:rowOff>0</xdr:rowOff>
    </xdr:from>
    <xdr:to>
      <xdr:col>4</xdr:col>
      <xdr:colOff>190500</xdr:colOff>
      <xdr:row>1182</xdr:row>
      <xdr:rowOff>190500</xdr:rowOff>
    </xdr:to>
    <xdr:pic>
      <xdr:nvPicPr>
        <xdr:cNvPr id="866" name="Picture 865">
          <a:extLst>
            <a:ext uri="{FF2B5EF4-FFF2-40B4-BE49-F238E27FC236}">
              <a16:creationId xmlns:a16="http://schemas.microsoft.com/office/drawing/2014/main" id="{D14567B8-91DC-4D6E-0CB5-76F8E2BAB0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178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1183</xdr:row>
      <xdr:rowOff>0</xdr:rowOff>
    </xdr:from>
    <xdr:to>
      <xdr:col>4</xdr:col>
      <xdr:colOff>190500</xdr:colOff>
      <xdr:row>1183</xdr:row>
      <xdr:rowOff>190500</xdr:rowOff>
    </xdr:to>
    <xdr:pic>
      <xdr:nvPicPr>
        <xdr:cNvPr id="867" name="Picture 866">
          <a:extLst>
            <a:ext uri="{FF2B5EF4-FFF2-40B4-BE49-F238E27FC236}">
              <a16:creationId xmlns:a16="http://schemas.microsoft.com/office/drawing/2014/main" id="{AE3B19D0-1A13-76CC-0403-A93445DE89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2337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1184</xdr:row>
      <xdr:rowOff>0</xdr:rowOff>
    </xdr:from>
    <xdr:to>
      <xdr:col>4</xdr:col>
      <xdr:colOff>190500</xdr:colOff>
      <xdr:row>1184</xdr:row>
      <xdr:rowOff>190500</xdr:rowOff>
    </xdr:to>
    <xdr:pic>
      <xdr:nvPicPr>
        <xdr:cNvPr id="868" name="Picture 867">
          <a:extLst>
            <a:ext uri="{FF2B5EF4-FFF2-40B4-BE49-F238E27FC236}">
              <a16:creationId xmlns:a16="http://schemas.microsoft.com/office/drawing/2014/main" id="{60F1597C-FDB5-12FE-9D25-E345EB45A5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2886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1185</xdr:row>
      <xdr:rowOff>0</xdr:rowOff>
    </xdr:from>
    <xdr:to>
      <xdr:col>4</xdr:col>
      <xdr:colOff>190500</xdr:colOff>
      <xdr:row>1185</xdr:row>
      <xdr:rowOff>190500</xdr:rowOff>
    </xdr:to>
    <xdr:pic>
      <xdr:nvPicPr>
        <xdr:cNvPr id="869" name="Picture 868">
          <a:extLst>
            <a:ext uri="{FF2B5EF4-FFF2-40B4-BE49-F238E27FC236}">
              <a16:creationId xmlns:a16="http://schemas.microsoft.com/office/drawing/2014/main" id="{8E71EFE7-4AD8-E70A-5B63-D3EAEB1393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3434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1186</xdr:row>
      <xdr:rowOff>0</xdr:rowOff>
    </xdr:from>
    <xdr:to>
      <xdr:col>4</xdr:col>
      <xdr:colOff>190500</xdr:colOff>
      <xdr:row>1186</xdr:row>
      <xdr:rowOff>190500</xdr:rowOff>
    </xdr:to>
    <xdr:pic>
      <xdr:nvPicPr>
        <xdr:cNvPr id="870" name="Picture 869">
          <a:extLst>
            <a:ext uri="{FF2B5EF4-FFF2-40B4-BE49-F238E27FC236}">
              <a16:creationId xmlns:a16="http://schemas.microsoft.com/office/drawing/2014/main" id="{E06D88C0-F6DE-E07C-63ED-845C1E09B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398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1187</xdr:row>
      <xdr:rowOff>0</xdr:rowOff>
    </xdr:from>
    <xdr:to>
      <xdr:col>4</xdr:col>
      <xdr:colOff>190500</xdr:colOff>
      <xdr:row>1187</xdr:row>
      <xdr:rowOff>190500</xdr:rowOff>
    </xdr:to>
    <xdr:pic>
      <xdr:nvPicPr>
        <xdr:cNvPr id="871" name="Picture 870">
          <a:extLst>
            <a:ext uri="{FF2B5EF4-FFF2-40B4-BE49-F238E27FC236}">
              <a16:creationId xmlns:a16="http://schemas.microsoft.com/office/drawing/2014/main" id="{CF6C02EA-A679-4CE0-170F-D0A5AAF63A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471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1188</xdr:row>
      <xdr:rowOff>0</xdr:rowOff>
    </xdr:from>
    <xdr:to>
      <xdr:col>4</xdr:col>
      <xdr:colOff>190500</xdr:colOff>
      <xdr:row>1188</xdr:row>
      <xdr:rowOff>190500</xdr:rowOff>
    </xdr:to>
    <xdr:pic>
      <xdr:nvPicPr>
        <xdr:cNvPr id="872" name="Picture 871">
          <a:extLst>
            <a:ext uri="{FF2B5EF4-FFF2-40B4-BE49-F238E27FC236}">
              <a16:creationId xmlns:a16="http://schemas.microsoft.com/office/drawing/2014/main" id="{9822325E-E66B-2786-7F15-142B6D89D6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5446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1196</xdr:row>
      <xdr:rowOff>0</xdr:rowOff>
    </xdr:from>
    <xdr:to>
      <xdr:col>4</xdr:col>
      <xdr:colOff>190500</xdr:colOff>
      <xdr:row>1196</xdr:row>
      <xdr:rowOff>190500</xdr:rowOff>
    </xdr:to>
    <xdr:pic>
      <xdr:nvPicPr>
        <xdr:cNvPr id="873" name="Picture 872">
          <a:extLst>
            <a:ext uri="{FF2B5EF4-FFF2-40B4-BE49-F238E27FC236}">
              <a16:creationId xmlns:a16="http://schemas.microsoft.com/office/drawing/2014/main" id="{CFA88740-4474-4CB8-4B0E-F8E7E739A4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331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1198</xdr:row>
      <xdr:rowOff>0</xdr:rowOff>
    </xdr:from>
    <xdr:to>
      <xdr:col>4</xdr:col>
      <xdr:colOff>190500</xdr:colOff>
      <xdr:row>1198</xdr:row>
      <xdr:rowOff>190500</xdr:rowOff>
    </xdr:to>
    <xdr:pic>
      <xdr:nvPicPr>
        <xdr:cNvPr id="874" name="Picture 873">
          <a:extLst>
            <a:ext uri="{FF2B5EF4-FFF2-40B4-BE49-F238E27FC236}">
              <a16:creationId xmlns:a16="http://schemas.microsoft.com/office/drawing/2014/main" id="{9C4E1861-9FBB-58B2-0CFA-9A918B8D03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495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1199</xdr:row>
      <xdr:rowOff>0</xdr:rowOff>
    </xdr:from>
    <xdr:to>
      <xdr:col>4</xdr:col>
      <xdr:colOff>190500</xdr:colOff>
      <xdr:row>1199</xdr:row>
      <xdr:rowOff>190500</xdr:rowOff>
    </xdr:to>
    <xdr:pic>
      <xdr:nvPicPr>
        <xdr:cNvPr id="875" name="Picture 874">
          <a:extLst>
            <a:ext uri="{FF2B5EF4-FFF2-40B4-BE49-F238E27FC236}">
              <a16:creationId xmlns:a16="http://schemas.microsoft.com/office/drawing/2014/main" id="{13674C2B-151E-A4C0-9F57-C7FF3967A6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5870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1200</xdr:row>
      <xdr:rowOff>0</xdr:rowOff>
    </xdr:from>
    <xdr:to>
      <xdr:col>4</xdr:col>
      <xdr:colOff>190500</xdr:colOff>
      <xdr:row>1200</xdr:row>
      <xdr:rowOff>190500</xdr:rowOff>
    </xdr:to>
    <xdr:pic>
      <xdr:nvPicPr>
        <xdr:cNvPr id="876" name="Picture 875">
          <a:extLst>
            <a:ext uri="{FF2B5EF4-FFF2-40B4-BE49-F238E27FC236}">
              <a16:creationId xmlns:a16="http://schemas.microsoft.com/office/drawing/2014/main" id="{3436D9ED-076C-5BF4-7445-2EC11791C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6602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1201</xdr:row>
      <xdr:rowOff>0</xdr:rowOff>
    </xdr:from>
    <xdr:to>
      <xdr:col>4</xdr:col>
      <xdr:colOff>190500</xdr:colOff>
      <xdr:row>1201</xdr:row>
      <xdr:rowOff>190500</xdr:rowOff>
    </xdr:to>
    <xdr:pic>
      <xdr:nvPicPr>
        <xdr:cNvPr id="877" name="Picture 876">
          <a:extLst>
            <a:ext uri="{FF2B5EF4-FFF2-40B4-BE49-F238E27FC236}">
              <a16:creationId xmlns:a16="http://schemas.microsoft.com/office/drawing/2014/main" id="{0F0577E7-34D7-9837-2112-E66252CA4B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733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1202</xdr:row>
      <xdr:rowOff>0</xdr:rowOff>
    </xdr:from>
    <xdr:to>
      <xdr:col>4</xdr:col>
      <xdr:colOff>190500</xdr:colOff>
      <xdr:row>1202</xdr:row>
      <xdr:rowOff>190500</xdr:rowOff>
    </xdr:to>
    <xdr:pic>
      <xdr:nvPicPr>
        <xdr:cNvPr id="878" name="Picture 877">
          <a:extLst>
            <a:ext uri="{FF2B5EF4-FFF2-40B4-BE49-F238E27FC236}">
              <a16:creationId xmlns:a16="http://schemas.microsoft.com/office/drawing/2014/main" id="{EC569743-EC6E-9BD5-EC2C-BF165ABA1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8065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1204</xdr:row>
      <xdr:rowOff>0</xdr:rowOff>
    </xdr:from>
    <xdr:to>
      <xdr:col>4</xdr:col>
      <xdr:colOff>190500</xdr:colOff>
      <xdr:row>1204</xdr:row>
      <xdr:rowOff>190500</xdr:rowOff>
    </xdr:to>
    <xdr:pic>
      <xdr:nvPicPr>
        <xdr:cNvPr id="879" name="Picture 878">
          <a:extLst>
            <a:ext uri="{FF2B5EF4-FFF2-40B4-BE49-F238E27FC236}">
              <a16:creationId xmlns:a16="http://schemas.microsoft.com/office/drawing/2014/main" id="{9FD6DC4C-73A8-9661-4891-A47C210F3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952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7D72-1562-42AE-9811-8F2D523B6A84}">
  <dimension ref="A2:Q1205"/>
  <sheetViews>
    <sheetView topLeftCell="A756" workbookViewId="0">
      <selection activeCell="E756" sqref="E756"/>
    </sheetView>
  </sheetViews>
  <sheetFormatPr defaultRowHeight="14.4" x14ac:dyDescent="0.3"/>
  <sheetData>
    <row r="2" spans="1:17" x14ac:dyDescent="0.3">
      <c r="A2" t="s">
        <v>4716</v>
      </c>
      <c r="B2" t="s">
        <v>4717</v>
      </c>
      <c r="C2" t="s">
        <v>4718</v>
      </c>
      <c r="D2" t="s">
        <v>4719</v>
      </c>
      <c r="E2" t="s">
        <v>4470</v>
      </c>
      <c r="F2" t="s">
        <v>4720</v>
      </c>
      <c r="G2" t="s">
        <v>4721</v>
      </c>
      <c r="H2" t="s">
        <v>4722</v>
      </c>
      <c r="I2" t="s">
        <v>4723</v>
      </c>
      <c r="J2" t="s">
        <v>4724</v>
      </c>
      <c r="K2" t="s">
        <v>4725</v>
      </c>
      <c r="L2" t="s">
        <v>4471</v>
      </c>
      <c r="M2" t="s">
        <v>4726</v>
      </c>
      <c r="N2" t="s">
        <v>4727</v>
      </c>
      <c r="O2" t="s">
        <v>4728</v>
      </c>
      <c r="P2" t="s">
        <v>4729</v>
      </c>
      <c r="Q2" s="274"/>
    </row>
    <row r="3" spans="1:17" ht="30.6" x14ac:dyDescent="0.3">
      <c r="A3" s="288" t="s">
        <v>30</v>
      </c>
      <c r="B3" s="289" t="s">
        <v>5299</v>
      </c>
      <c r="C3" s="289"/>
      <c r="D3" s="289" t="s">
        <v>31</v>
      </c>
      <c r="E3" t="s">
        <v>32</v>
      </c>
      <c r="F3" t="s">
        <v>4473</v>
      </c>
      <c r="G3" t="s">
        <v>4474</v>
      </c>
      <c r="H3" s="291" t="s">
        <v>33</v>
      </c>
      <c r="I3" s="291" t="s">
        <v>4</v>
      </c>
      <c r="J3" s="291" t="s">
        <v>5</v>
      </c>
      <c r="K3" s="291" t="s">
        <v>34</v>
      </c>
      <c r="L3" s="291" t="s">
        <v>35</v>
      </c>
      <c r="M3" s="289" t="s">
        <v>4730</v>
      </c>
      <c r="N3" s="289" t="s">
        <v>36</v>
      </c>
      <c r="O3" s="291" t="s">
        <v>9</v>
      </c>
      <c r="P3" t="s">
        <v>37</v>
      </c>
      <c r="Q3" s="290"/>
    </row>
    <row r="4" spans="1:17" ht="30.6" x14ac:dyDescent="0.3">
      <c r="A4" s="288" t="s">
        <v>30</v>
      </c>
      <c r="B4" s="292" t="s">
        <v>4475</v>
      </c>
      <c r="C4" s="292"/>
      <c r="D4" s="292" t="s">
        <v>38</v>
      </c>
      <c r="E4" t="s">
        <v>39</v>
      </c>
      <c r="F4" t="s">
        <v>40</v>
      </c>
      <c r="G4" t="s">
        <v>41</v>
      </c>
      <c r="H4" s="294" t="s">
        <v>33</v>
      </c>
      <c r="I4" s="294" t="s">
        <v>4</v>
      </c>
      <c r="J4" s="294" t="s">
        <v>5</v>
      </c>
      <c r="K4" s="294" t="s">
        <v>42</v>
      </c>
      <c r="L4" s="294" t="s">
        <v>43</v>
      </c>
      <c r="M4" s="292" t="s">
        <v>44</v>
      </c>
      <c r="N4" s="292" t="s">
        <v>36</v>
      </c>
      <c r="O4" s="294" t="s">
        <v>13</v>
      </c>
      <c r="P4" t="s">
        <v>37</v>
      </c>
      <c r="Q4" s="293"/>
    </row>
    <row r="5" spans="1:17" ht="30.6" x14ac:dyDescent="0.3">
      <c r="A5" s="288" t="s">
        <v>30</v>
      </c>
      <c r="B5" s="289" t="s">
        <v>4476</v>
      </c>
      <c r="C5" s="289"/>
      <c r="D5" s="289" t="s">
        <v>45</v>
      </c>
      <c r="E5" t="s">
        <v>46</v>
      </c>
      <c r="F5" t="s">
        <v>40</v>
      </c>
      <c r="G5" t="s">
        <v>47</v>
      </c>
      <c r="H5" s="291" t="s">
        <v>33</v>
      </c>
      <c r="I5" s="291" t="s">
        <v>4</v>
      </c>
      <c r="J5" s="291" t="s">
        <v>6</v>
      </c>
      <c r="K5" s="291" t="s">
        <v>42</v>
      </c>
      <c r="L5" s="291" t="s">
        <v>48</v>
      </c>
      <c r="M5" s="289" t="s">
        <v>44</v>
      </c>
      <c r="N5" s="289"/>
      <c r="O5" s="291"/>
      <c r="P5" t="s">
        <v>37</v>
      </c>
      <c r="Q5" s="290"/>
    </row>
    <row r="6" spans="1:17" ht="30.6" x14ac:dyDescent="0.3">
      <c r="A6" s="288" t="s">
        <v>30</v>
      </c>
      <c r="B6" s="292" t="s">
        <v>5871</v>
      </c>
      <c r="C6" s="292"/>
      <c r="D6" s="292" t="s">
        <v>49</v>
      </c>
      <c r="E6" t="s">
        <v>50</v>
      </c>
      <c r="F6" t="s">
        <v>51</v>
      </c>
      <c r="G6" t="s">
        <v>52</v>
      </c>
      <c r="H6" s="294" t="s">
        <v>33</v>
      </c>
      <c r="I6" s="294" t="s">
        <v>4</v>
      </c>
      <c r="J6" s="294" t="s">
        <v>5</v>
      </c>
      <c r="K6" s="294" t="s">
        <v>53</v>
      </c>
      <c r="L6" s="294" t="s">
        <v>54</v>
      </c>
      <c r="M6" s="292" t="s">
        <v>55</v>
      </c>
      <c r="N6" s="292" t="s">
        <v>36</v>
      </c>
      <c r="O6" s="294" t="s">
        <v>7</v>
      </c>
      <c r="P6" t="s">
        <v>37</v>
      </c>
      <c r="Q6" s="293"/>
    </row>
    <row r="7" spans="1:17" ht="30.6" x14ac:dyDescent="0.3">
      <c r="A7" s="288" t="s">
        <v>30</v>
      </c>
      <c r="B7" s="289" t="s">
        <v>5872</v>
      </c>
      <c r="C7" s="289"/>
      <c r="D7" s="289" t="s">
        <v>56</v>
      </c>
      <c r="E7" t="s">
        <v>57</v>
      </c>
      <c r="F7" t="s">
        <v>58</v>
      </c>
      <c r="G7" t="s">
        <v>59</v>
      </c>
      <c r="H7" s="291" t="s">
        <v>33</v>
      </c>
      <c r="I7" s="291" t="s">
        <v>4</v>
      </c>
      <c r="J7" s="291" t="s">
        <v>5</v>
      </c>
      <c r="K7" s="291" t="s">
        <v>60</v>
      </c>
      <c r="L7" s="291" t="s">
        <v>61</v>
      </c>
      <c r="M7" s="289" t="s">
        <v>62</v>
      </c>
      <c r="N7" s="289" t="s">
        <v>36</v>
      </c>
      <c r="O7" s="291" t="s">
        <v>13</v>
      </c>
      <c r="P7" t="s">
        <v>37</v>
      </c>
      <c r="Q7" s="290"/>
    </row>
    <row r="8" spans="1:17" ht="30.6" x14ac:dyDescent="0.3">
      <c r="A8" s="288" t="s">
        <v>30</v>
      </c>
      <c r="B8" s="292" t="s">
        <v>4731</v>
      </c>
      <c r="C8" s="292" t="s">
        <v>63</v>
      </c>
      <c r="D8" s="292" t="s">
        <v>64</v>
      </c>
      <c r="E8" t="s">
        <v>65</v>
      </c>
      <c r="F8" t="s">
        <v>66</v>
      </c>
      <c r="G8" t="s">
        <v>67</v>
      </c>
      <c r="H8" s="294" t="s">
        <v>68</v>
      </c>
      <c r="I8" s="294" t="s">
        <v>8</v>
      </c>
      <c r="J8" s="294" t="s">
        <v>6</v>
      </c>
      <c r="K8" s="294" t="s">
        <v>69</v>
      </c>
      <c r="L8" s="294" t="s">
        <v>70</v>
      </c>
      <c r="M8" s="292" t="s">
        <v>71</v>
      </c>
      <c r="N8" s="292" t="s">
        <v>36</v>
      </c>
      <c r="O8" s="294" t="s">
        <v>72</v>
      </c>
      <c r="P8" t="s">
        <v>37</v>
      </c>
      <c r="Q8" s="293"/>
    </row>
    <row r="9" spans="1:17" ht="30.6" x14ac:dyDescent="0.3">
      <c r="A9" s="288" t="s">
        <v>30</v>
      </c>
      <c r="B9" s="289" t="s">
        <v>4731</v>
      </c>
      <c r="C9" s="289" t="s">
        <v>75</v>
      </c>
      <c r="D9" s="289" t="s">
        <v>76</v>
      </c>
      <c r="E9" t="s">
        <v>77</v>
      </c>
      <c r="F9" t="s">
        <v>78</v>
      </c>
      <c r="G9" t="s">
        <v>79</v>
      </c>
      <c r="H9" s="291" t="s">
        <v>33</v>
      </c>
      <c r="I9" s="291" t="s">
        <v>8</v>
      </c>
      <c r="J9" s="291" t="s">
        <v>6</v>
      </c>
      <c r="K9" s="291" t="s">
        <v>69</v>
      </c>
      <c r="L9" s="291" t="s">
        <v>70</v>
      </c>
      <c r="M9" s="289" t="s">
        <v>71</v>
      </c>
      <c r="N9" s="289" t="s">
        <v>36</v>
      </c>
      <c r="O9" s="291" t="s">
        <v>72</v>
      </c>
      <c r="P9" t="s">
        <v>37</v>
      </c>
      <c r="Q9" s="290"/>
    </row>
    <row r="10" spans="1:17" ht="30.6" x14ac:dyDescent="0.3">
      <c r="A10" s="288" t="s">
        <v>30</v>
      </c>
      <c r="B10" s="292" t="s">
        <v>4731</v>
      </c>
      <c r="C10" s="292" t="s">
        <v>80</v>
      </c>
      <c r="D10" s="292" t="s">
        <v>81</v>
      </c>
      <c r="E10" t="s">
        <v>82</v>
      </c>
      <c r="F10" t="s">
        <v>4732</v>
      </c>
      <c r="G10" t="s">
        <v>4733</v>
      </c>
      <c r="H10" s="294" t="s">
        <v>33</v>
      </c>
      <c r="I10" s="294" t="s">
        <v>8</v>
      </c>
      <c r="J10" s="294" t="s">
        <v>6</v>
      </c>
      <c r="K10" s="294" t="s">
        <v>69</v>
      </c>
      <c r="L10" s="294" t="s">
        <v>70</v>
      </c>
      <c r="M10" s="292" t="s">
        <v>71</v>
      </c>
      <c r="N10" s="292" t="s">
        <v>36</v>
      </c>
      <c r="O10" s="294" t="s">
        <v>72</v>
      </c>
      <c r="P10" t="s">
        <v>37</v>
      </c>
      <c r="Q10" s="293"/>
    </row>
    <row r="11" spans="1:17" ht="30.6" x14ac:dyDescent="0.3">
      <c r="A11" s="288" t="s">
        <v>30</v>
      </c>
      <c r="B11" s="289" t="s">
        <v>4731</v>
      </c>
      <c r="C11" s="289" t="s">
        <v>83</v>
      </c>
      <c r="D11" s="289" t="s">
        <v>84</v>
      </c>
      <c r="E11" t="s">
        <v>85</v>
      </c>
      <c r="F11" t="s">
        <v>4734</v>
      </c>
      <c r="G11" t="s">
        <v>4735</v>
      </c>
      <c r="H11" s="291" t="s">
        <v>33</v>
      </c>
      <c r="I11" s="291" t="s">
        <v>8</v>
      </c>
      <c r="J11" s="291" t="s">
        <v>6</v>
      </c>
      <c r="K11" s="291" t="s">
        <v>69</v>
      </c>
      <c r="L11" s="291" t="s">
        <v>70</v>
      </c>
      <c r="M11" s="289" t="s">
        <v>71</v>
      </c>
      <c r="N11" s="289" t="s">
        <v>36</v>
      </c>
      <c r="O11" s="291" t="s">
        <v>72</v>
      </c>
      <c r="P11" t="s">
        <v>37</v>
      </c>
      <c r="Q11" s="290"/>
    </row>
    <row r="12" spans="1:17" ht="30.6" x14ac:dyDescent="0.3">
      <c r="A12" s="288" t="s">
        <v>30</v>
      </c>
      <c r="B12" s="292" t="s">
        <v>4731</v>
      </c>
      <c r="C12" s="292" t="s">
        <v>86</v>
      </c>
      <c r="D12" s="292" t="s">
        <v>87</v>
      </c>
      <c r="E12" t="s">
        <v>88</v>
      </c>
      <c r="F12" t="s">
        <v>89</v>
      </c>
      <c r="G12" t="s">
        <v>90</v>
      </c>
      <c r="H12" s="294" t="s">
        <v>33</v>
      </c>
      <c r="I12" s="294" t="s">
        <v>8</v>
      </c>
      <c r="J12" s="294" t="s">
        <v>6</v>
      </c>
      <c r="K12" s="294" t="s">
        <v>69</v>
      </c>
      <c r="L12" s="294" t="s">
        <v>70</v>
      </c>
      <c r="M12" s="292" t="s">
        <v>71</v>
      </c>
      <c r="N12" s="292" t="s">
        <v>36</v>
      </c>
      <c r="O12" s="294" t="s">
        <v>72</v>
      </c>
      <c r="P12" t="s">
        <v>37</v>
      </c>
      <c r="Q12" s="293"/>
    </row>
    <row r="13" spans="1:17" ht="30.6" x14ac:dyDescent="0.3">
      <c r="A13" s="288" t="s">
        <v>30</v>
      </c>
      <c r="B13" s="289" t="s">
        <v>4731</v>
      </c>
      <c r="C13" s="289" t="s">
        <v>91</v>
      </c>
      <c r="D13" s="289" t="s">
        <v>92</v>
      </c>
      <c r="E13" t="s">
        <v>93</v>
      </c>
      <c r="F13" t="s">
        <v>4736</v>
      </c>
      <c r="G13" t="s">
        <v>4737</v>
      </c>
      <c r="H13" s="291" t="s">
        <v>33</v>
      </c>
      <c r="I13" s="291" t="s">
        <v>8</v>
      </c>
      <c r="J13" s="291" t="s">
        <v>5</v>
      </c>
      <c r="K13" s="291" t="s">
        <v>69</v>
      </c>
      <c r="L13" s="291" t="s">
        <v>70</v>
      </c>
      <c r="M13" s="289" t="s">
        <v>71</v>
      </c>
      <c r="N13" s="289" t="s">
        <v>36</v>
      </c>
      <c r="O13" s="291" t="s">
        <v>72</v>
      </c>
      <c r="P13" t="s">
        <v>37</v>
      </c>
      <c r="Q13" s="290"/>
    </row>
    <row r="14" spans="1:17" ht="30.6" x14ac:dyDescent="0.3">
      <c r="A14" s="288" t="s">
        <v>30</v>
      </c>
      <c r="B14" s="292" t="s">
        <v>4731</v>
      </c>
      <c r="C14" s="292" t="s">
        <v>73</v>
      </c>
      <c r="D14" s="292" t="s">
        <v>74</v>
      </c>
      <c r="E14" t="s">
        <v>4738</v>
      </c>
      <c r="F14" t="s">
        <v>4739</v>
      </c>
      <c r="G14" t="s">
        <v>4740</v>
      </c>
      <c r="H14" s="294" t="s">
        <v>361</v>
      </c>
      <c r="I14" s="294" t="s">
        <v>8</v>
      </c>
      <c r="J14" s="294" t="s">
        <v>6</v>
      </c>
      <c r="K14" s="294" t="s">
        <v>69</v>
      </c>
      <c r="L14" s="294" t="s">
        <v>70</v>
      </c>
      <c r="M14" s="292" t="s">
        <v>71</v>
      </c>
      <c r="N14" s="292" t="s">
        <v>36</v>
      </c>
      <c r="O14" s="294" t="s">
        <v>72</v>
      </c>
      <c r="P14" t="s">
        <v>37</v>
      </c>
      <c r="Q14" s="293"/>
    </row>
    <row r="15" spans="1:17" ht="30.6" x14ac:dyDescent="0.3">
      <c r="A15" s="288" t="s">
        <v>30</v>
      </c>
      <c r="B15" s="289" t="s">
        <v>5300</v>
      </c>
      <c r="C15" s="289" t="s">
        <v>94</v>
      </c>
      <c r="D15" s="289" t="s">
        <v>95</v>
      </c>
      <c r="E15" t="s">
        <v>96</v>
      </c>
      <c r="F15" t="s">
        <v>97</v>
      </c>
      <c r="G15" t="s">
        <v>98</v>
      </c>
      <c r="H15" s="291" t="s">
        <v>33</v>
      </c>
      <c r="I15" s="291" t="s">
        <v>8</v>
      </c>
      <c r="J15" s="291" t="s">
        <v>5</v>
      </c>
      <c r="K15" s="291" t="s">
        <v>60</v>
      </c>
      <c r="L15" s="291" t="s">
        <v>99</v>
      </c>
      <c r="M15" s="289" t="s">
        <v>100</v>
      </c>
      <c r="N15" s="289" t="s">
        <v>101</v>
      </c>
      <c r="O15" s="291"/>
      <c r="P15" t="s">
        <v>37</v>
      </c>
      <c r="Q15" s="290"/>
    </row>
    <row r="16" spans="1:17" ht="30.6" x14ac:dyDescent="0.3">
      <c r="A16" s="288" t="s">
        <v>30</v>
      </c>
      <c r="B16" s="292" t="s">
        <v>5300</v>
      </c>
      <c r="C16" s="292"/>
      <c r="D16" s="292" t="s">
        <v>102</v>
      </c>
      <c r="E16" t="s">
        <v>103</v>
      </c>
      <c r="F16" t="s">
        <v>104</v>
      </c>
      <c r="G16" t="s">
        <v>105</v>
      </c>
      <c r="H16" s="294" t="s">
        <v>33</v>
      </c>
      <c r="I16" s="294" t="s">
        <v>4</v>
      </c>
      <c r="J16" s="294" t="s">
        <v>5</v>
      </c>
      <c r="K16" s="294" t="s">
        <v>60</v>
      </c>
      <c r="L16" s="294" t="s">
        <v>99</v>
      </c>
      <c r="M16" s="292" t="s">
        <v>106</v>
      </c>
      <c r="N16" s="292" t="s">
        <v>36</v>
      </c>
      <c r="O16" s="294" t="s">
        <v>13</v>
      </c>
      <c r="P16" t="s">
        <v>37</v>
      </c>
      <c r="Q16" s="293"/>
    </row>
    <row r="17" spans="1:17" ht="30.6" x14ac:dyDescent="0.3">
      <c r="A17" s="288" t="s">
        <v>30</v>
      </c>
      <c r="B17" s="289" t="s">
        <v>5300</v>
      </c>
      <c r="C17" s="289"/>
      <c r="D17" s="289" t="s">
        <v>107</v>
      </c>
      <c r="E17" t="s">
        <v>108</v>
      </c>
      <c r="F17" t="s">
        <v>5301</v>
      </c>
      <c r="G17" t="s">
        <v>5302</v>
      </c>
      <c r="H17" s="291" t="s">
        <v>33</v>
      </c>
      <c r="I17" s="291" t="s">
        <v>4</v>
      </c>
      <c r="J17" s="291" t="s">
        <v>5</v>
      </c>
      <c r="K17" s="291" t="s">
        <v>60</v>
      </c>
      <c r="L17" s="291" t="s">
        <v>99</v>
      </c>
      <c r="M17" s="289" t="s">
        <v>106</v>
      </c>
      <c r="N17" s="289" t="s">
        <v>36</v>
      </c>
      <c r="O17" s="291" t="s">
        <v>13</v>
      </c>
      <c r="P17" t="s">
        <v>37</v>
      </c>
      <c r="Q17" s="290"/>
    </row>
    <row r="18" spans="1:17" ht="30.6" x14ac:dyDescent="0.3">
      <c r="A18" s="288" t="s">
        <v>30</v>
      </c>
      <c r="B18" s="292" t="s">
        <v>5300</v>
      </c>
      <c r="C18" s="292"/>
      <c r="D18" s="292" t="s">
        <v>109</v>
      </c>
      <c r="E18" t="s">
        <v>110</v>
      </c>
      <c r="F18" t="s">
        <v>111</v>
      </c>
      <c r="G18" t="s">
        <v>112</v>
      </c>
      <c r="H18" s="294" t="s">
        <v>33</v>
      </c>
      <c r="I18" s="294" t="s">
        <v>4</v>
      </c>
      <c r="J18" s="294" t="s">
        <v>5</v>
      </c>
      <c r="K18" s="294" t="s">
        <v>60</v>
      </c>
      <c r="L18" s="294" t="s">
        <v>99</v>
      </c>
      <c r="M18" s="292" t="s">
        <v>106</v>
      </c>
      <c r="N18" s="292" t="s">
        <v>36</v>
      </c>
      <c r="O18" s="294" t="s">
        <v>13</v>
      </c>
      <c r="P18" t="s">
        <v>37</v>
      </c>
      <c r="Q18" s="293"/>
    </row>
    <row r="19" spans="1:17" ht="30.6" x14ac:dyDescent="0.3">
      <c r="A19" s="288" t="s">
        <v>30</v>
      </c>
      <c r="B19" s="289" t="s">
        <v>5300</v>
      </c>
      <c r="C19" s="289"/>
      <c r="D19" s="289" t="s">
        <v>113</v>
      </c>
      <c r="E19" t="s">
        <v>114</v>
      </c>
      <c r="F19" t="s">
        <v>115</v>
      </c>
      <c r="G19" t="s">
        <v>116</v>
      </c>
      <c r="H19" s="291" t="s">
        <v>33</v>
      </c>
      <c r="I19" s="291" t="s">
        <v>4</v>
      </c>
      <c r="J19" s="291" t="s">
        <v>5</v>
      </c>
      <c r="K19" s="291" t="s">
        <v>60</v>
      </c>
      <c r="L19" s="291" t="s">
        <v>99</v>
      </c>
      <c r="M19" s="289" t="s">
        <v>106</v>
      </c>
      <c r="N19" s="289" t="s">
        <v>36</v>
      </c>
      <c r="O19" s="291" t="s">
        <v>13</v>
      </c>
      <c r="P19" t="s">
        <v>37</v>
      </c>
      <c r="Q19" s="290"/>
    </row>
    <row r="20" spans="1:17" ht="30.6" x14ac:dyDescent="0.3">
      <c r="A20" s="288" t="s">
        <v>30</v>
      </c>
      <c r="B20" s="292" t="s">
        <v>5300</v>
      </c>
      <c r="C20" s="292"/>
      <c r="D20" s="292" t="s">
        <v>117</v>
      </c>
      <c r="E20" t="s">
        <v>118</v>
      </c>
      <c r="F20" t="s">
        <v>119</v>
      </c>
      <c r="G20" t="s">
        <v>120</v>
      </c>
      <c r="H20" s="294" t="s">
        <v>33</v>
      </c>
      <c r="I20" s="294" t="s">
        <v>4</v>
      </c>
      <c r="J20" s="294" t="s">
        <v>5</v>
      </c>
      <c r="K20" s="294" t="s">
        <v>60</v>
      </c>
      <c r="L20" s="294" t="s">
        <v>99</v>
      </c>
      <c r="M20" s="292" t="s">
        <v>106</v>
      </c>
      <c r="N20" s="292" t="s">
        <v>36</v>
      </c>
      <c r="O20" s="294" t="s">
        <v>13</v>
      </c>
      <c r="P20" t="s">
        <v>37</v>
      </c>
      <c r="Q20" s="293"/>
    </row>
    <row r="21" spans="1:17" ht="30.6" x14ac:dyDescent="0.3">
      <c r="A21" s="288" t="s">
        <v>30</v>
      </c>
      <c r="B21" s="289" t="s">
        <v>5873</v>
      </c>
      <c r="C21" s="289"/>
      <c r="D21" s="289" t="s">
        <v>121</v>
      </c>
      <c r="E21" t="s">
        <v>122</v>
      </c>
      <c r="F21" t="s">
        <v>123</v>
      </c>
      <c r="G21" t="s">
        <v>124</v>
      </c>
      <c r="H21" s="291" t="s">
        <v>33</v>
      </c>
      <c r="I21" s="291" t="s">
        <v>4</v>
      </c>
      <c r="J21" s="291" t="s">
        <v>5</v>
      </c>
      <c r="K21" s="291" t="s">
        <v>60</v>
      </c>
      <c r="L21" s="291" t="s">
        <v>99</v>
      </c>
      <c r="M21" s="289" t="s">
        <v>106</v>
      </c>
      <c r="N21" s="289" t="s">
        <v>36</v>
      </c>
      <c r="O21" s="291" t="s">
        <v>13</v>
      </c>
      <c r="P21" t="s">
        <v>37</v>
      </c>
      <c r="Q21" s="290"/>
    </row>
    <row r="22" spans="1:17" ht="30.6" x14ac:dyDescent="0.3">
      <c r="A22" s="288" t="s">
        <v>30</v>
      </c>
      <c r="B22" s="292" t="s">
        <v>5873</v>
      </c>
      <c r="C22" s="292"/>
      <c r="D22" s="292" t="s">
        <v>125</v>
      </c>
      <c r="E22" t="s">
        <v>126</v>
      </c>
      <c r="F22" t="s">
        <v>127</v>
      </c>
      <c r="G22" t="s">
        <v>128</v>
      </c>
      <c r="H22" s="294" t="s">
        <v>33</v>
      </c>
      <c r="I22" s="294" t="s">
        <v>4</v>
      </c>
      <c r="J22" s="294" t="s">
        <v>5</v>
      </c>
      <c r="K22" s="294" t="s">
        <v>60</v>
      </c>
      <c r="L22" s="294" t="s">
        <v>99</v>
      </c>
      <c r="M22" s="292" t="s">
        <v>106</v>
      </c>
      <c r="N22" s="292" t="s">
        <v>36</v>
      </c>
      <c r="O22" s="294" t="s">
        <v>13</v>
      </c>
      <c r="P22" t="s">
        <v>37</v>
      </c>
      <c r="Q22" s="293"/>
    </row>
    <row r="23" spans="1:17" ht="30.6" x14ac:dyDescent="0.3">
      <c r="A23" s="288" t="s">
        <v>30</v>
      </c>
      <c r="B23" s="289" t="s">
        <v>5873</v>
      </c>
      <c r="C23" s="289"/>
      <c r="D23" s="289" t="s">
        <v>129</v>
      </c>
      <c r="E23" t="s">
        <v>130</v>
      </c>
      <c r="F23" t="s">
        <v>131</v>
      </c>
      <c r="G23" t="s">
        <v>132</v>
      </c>
      <c r="H23" s="291" t="s">
        <v>33</v>
      </c>
      <c r="I23" s="291" t="s">
        <v>4</v>
      </c>
      <c r="J23" s="291" t="s">
        <v>5</v>
      </c>
      <c r="K23" s="291" t="s">
        <v>60</v>
      </c>
      <c r="L23" s="291" t="s">
        <v>99</v>
      </c>
      <c r="M23" s="289" t="s">
        <v>106</v>
      </c>
      <c r="N23" s="289" t="s">
        <v>36</v>
      </c>
      <c r="O23" s="291" t="s">
        <v>13</v>
      </c>
      <c r="P23" t="s">
        <v>37</v>
      </c>
      <c r="Q23" s="290"/>
    </row>
    <row r="24" spans="1:17" ht="30.6" x14ac:dyDescent="0.3">
      <c r="A24" s="288" t="s">
        <v>30</v>
      </c>
      <c r="B24" s="292" t="s">
        <v>5873</v>
      </c>
      <c r="C24" s="292"/>
      <c r="D24" s="292" t="s">
        <v>133</v>
      </c>
      <c r="E24" t="s">
        <v>134</v>
      </c>
      <c r="F24" t="s">
        <v>135</v>
      </c>
      <c r="G24" t="s">
        <v>136</v>
      </c>
      <c r="H24" s="294" t="s">
        <v>33</v>
      </c>
      <c r="I24" s="294" t="s">
        <v>4</v>
      </c>
      <c r="J24" s="294" t="s">
        <v>5</v>
      </c>
      <c r="K24" s="294" t="s">
        <v>60</v>
      </c>
      <c r="L24" s="294" t="s">
        <v>99</v>
      </c>
      <c r="M24" s="292" t="s">
        <v>106</v>
      </c>
      <c r="N24" s="292" t="s">
        <v>36</v>
      </c>
      <c r="O24" s="294" t="s">
        <v>13</v>
      </c>
      <c r="P24" t="s">
        <v>37</v>
      </c>
      <c r="Q24" s="293"/>
    </row>
    <row r="25" spans="1:17" ht="30.6" x14ac:dyDescent="0.3">
      <c r="A25" s="288" t="s">
        <v>30</v>
      </c>
      <c r="B25" s="289" t="s">
        <v>4477</v>
      </c>
      <c r="C25" s="289"/>
      <c r="D25" s="289" t="s">
        <v>137</v>
      </c>
      <c r="E25" t="s">
        <v>138</v>
      </c>
      <c r="F25" t="s">
        <v>139</v>
      </c>
      <c r="G25" t="s">
        <v>140</v>
      </c>
      <c r="H25" s="291" t="s">
        <v>33</v>
      </c>
      <c r="I25" s="291" t="s">
        <v>4</v>
      </c>
      <c r="J25" s="291" t="s">
        <v>6</v>
      </c>
      <c r="K25" s="291" t="s">
        <v>60</v>
      </c>
      <c r="L25" s="291" t="s">
        <v>99</v>
      </c>
      <c r="M25" s="289" t="s">
        <v>106</v>
      </c>
      <c r="N25" s="289" t="s">
        <v>36</v>
      </c>
      <c r="O25" s="291" t="s">
        <v>13</v>
      </c>
      <c r="P25" t="s">
        <v>37</v>
      </c>
      <c r="Q25" s="290"/>
    </row>
    <row r="26" spans="1:17" ht="30.6" x14ac:dyDescent="0.3">
      <c r="A26" s="288" t="s">
        <v>30</v>
      </c>
      <c r="B26" s="292" t="s">
        <v>5303</v>
      </c>
      <c r="C26" s="292" t="s">
        <v>142</v>
      </c>
      <c r="D26" s="292" t="s">
        <v>143</v>
      </c>
      <c r="E26" t="s">
        <v>144</v>
      </c>
      <c r="F26" t="s">
        <v>5304</v>
      </c>
      <c r="G26" t="s">
        <v>5305</v>
      </c>
      <c r="H26" s="294" t="s">
        <v>33</v>
      </c>
      <c r="I26" s="294" t="s">
        <v>8</v>
      </c>
      <c r="J26" s="294" t="s">
        <v>5</v>
      </c>
      <c r="K26" s="294" t="s">
        <v>69</v>
      </c>
      <c r="L26" s="294" t="s">
        <v>145</v>
      </c>
      <c r="M26" s="292" t="s">
        <v>5874</v>
      </c>
      <c r="N26" s="292"/>
      <c r="O26" s="294" t="s">
        <v>146</v>
      </c>
      <c r="P26" t="s">
        <v>37</v>
      </c>
      <c r="Q26" s="293"/>
    </row>
    <row r="27" spans="1:17" ht="30.6" x14ac:dyDescent="0.3">
      <c r="A27" s="288" t="s">
        <v>30</v>
      </c>
      <c r="B27" s="289" t="s">
        <v>5303</v>
      </c>
      <c r="C27" s="289" t="s">
        <v>147</v>
      </c>
      <c r="D27" s="289" t="s">
        <v>148</v>
      </c>
      <c r="E27" t="s">
        <v>149</v>
      </c>
      <c r="F27" t="s">
        <v>5306</v>
      </c>
      <c r="G27" t="s">
        <v>5307</v>
      </c>
      <c r="H27" s="291" t="s">
        <v>33</v>
      </c>
      <c r="I27" s="291" t="s">
        <v>8</v>
      </c>
      <c r="J27" s="291" t="s">
        <v>5</v>
      </c>
      <c r="K27" s="291" t="s">
        <v>69</v>
      </c>
      <c r="L27" s="291" t="s">
        <v>145</v>
      </c>
      <c r="M27" s="289" t="s">
        <v>5874</v>
      </c>
      <c r="N27" s="289"/>
      <c r="O27" s="291"/>
      <c r="P27" t="s">
        <v>37</v>
      </c>
      <c r="Q27" s="290"/>
    </row>
    <row r="28" spans="1:17" ht="30.6" x14ac:dyDescent="0.3">
      <c r="A28" s="288" t="s">
        <v>30</v>
      </c>
      <c r="B28" s="292" t="s">
        <v>5303</v>
      </c>
      <c r="C28" s="292" t="s">
        <v>150</v>
      </c>
      <c r="D28" s="292" t="s">
        <v>151</v>
      </c>
      <c r="E28" t="s">
        <v>152</v>
      </c>
      <c r="F28" t="s">
        <v>153</v>
      </c>
      <c r="G28" t="s">
        <v>154</v>
      </c>
      <c r="H28" s="294" t="s">
        <v>33</v>
      </c>
      <c r="I28" s="294" t="s">
        <v>8</v>
      </c>
      <c r="J28" s="294" t="s">
        <v>5</v>
      </c>
      <c r="K28" s="294" t="s">
        <v>69</v>
      </c>
      <c r="L28" s="294" t="s">
        <v>145</v>
      </c>
      <c r="M28" s="292" t="s">
        <v>5874</v>
      </c>
      <c r="N28" s="292"/>
      <c r="O28" s="294" t="s">
        <v>146</v>
      </c>
      <c r="P28" t="s">
        <v>37</v>
      </c>
      <c r="Q28" s="293"/>
    </row>
    <row r="29" spans="1:17" ht="30.6" x14ac:dyDescent="0.3">
      <c r="A29" s="288" t="s">
        <v>30</v>
      </c>
      <c r="B29" s="289" t="s">
        <v>5303</v>
      </c>
      <c r="C29" s="289" t="s">
        <v>155</v>
      </c>
      <c r="D29" s="289" t="s">
        <v>156</v>
      </c>
      <c r="E29" t="s">
        <v>157</v>
      </c>
      <c r="F29" t="s">
        <v>5308</v>
      </c>
      <c r="G29" t="s">
        <v>5309</v>
      </c>
      <c r="H29" s="291" t="s">
        <v>33</v>
      </c>
      <c r="I29" s="291" t="s">
        <v>8</v>
      </c>
      <c r="J29" s="291" t="s">
        <v>5</v>
      </c>
      <c r="K29" s="291" t="s">
        <v>69</v>
      </c>
      <c r="L29" s="291" t="s">
        <v>145</v>
      </c>
      <c r="M29" s="289" t="s">
        <v>5874</v>
      </c>
      <c r="N29" s="289"/>
      <c r="O29" s="291" t="s">
        <v>146</v>
      </c>
      <c r="P29" t="s">
        <v>37</v>
      </c>
      <c r="Q29" s="290"/>
    </row>
    <row r="30" spans="1:17" ht="30.6" x14ac:dyDescent="0.3">
      <c r="A30" s="288" t="s">
        <v>30</v>
      </c>
      <c r="B30" s="292" t="s">
        <v>5303</v>
      </c>
      <c r="C30" s="292" t="s">
        <v>158</v>
      </c>
      <c r="D30" s="292" t="s">
        <v>159</v>
      </c>
      <c r="E30" t="s">
        <v>160</v>
      </c>
      <c r="F30" t="s">
        <v>5310</v>
      </c>
      <c r="G30" t="s">
        <v>5311</v>
      </c>
      <c r="H30" s="294" t="s">
        <v>33</v>
      </c>
      <c r="I30" s="294" t="s">
        <v>8</v>
      </c>
      <c r="J30" s="294" t="s">
        <v>5</v>
      </c>
      <c r="K30" s="294" t="s">
        <v>69</v>
      </c>
      <c r="L30" s="294" t="s">
        <v>145</v>
      </c>
      <c r="M30" s="292" t="s">
        <v>5874</v>
      </c>
      <c r="N30" s="292"/>
      <c r="O30" s="294" t="s">
        <v>146</v>
      </c>
      <c r="P30" t="s">
        <v>37</v>
      </c>
      <c r="Q30" s="293"/>
    </row>
    <row r="31" spans="1:17" ht="30.6" x14ac:dyDescent="0.3">
      <c r="A31" s="288" t="s">
        <v>30</v>
      </c>
      <c r="B31" s="289" t="s">
        <v>5303</v>
      </c>
      <c r="C31" s="289" t="s">
        <v>161</v>
      </c>
      <c r="D31" s="289" t="s">
        <v>162</v>
      </c>
      <c r="E31" t="s">
        <v>163</v>
      </c>
      <c r="F31" t="s">
        <v>5312</v>
      </c>
      <c r="G31" t="s">
        <v>5313</v>
      </c>
      <c r="H31" s="291" t="s">
        <v>33</v>
      </c>
      <c r="I31" s="291" t="s">
        <v>8</v>
      </c>
      <c r="J31" s="291" t="s">
        <v>5</v>
      </c>
      <c r="K31" s="291" t="s">
        <v>69</v>
      </c>
      <c r="L31" s="291" t="s">
        <v>145</v>
      </c>
      <c r="M31" s="289" t="s">
        <v>5874</v>
      </c>
      <c r="N31" s="289"/>
      <c r="O31" s="291" t="s">
        <v>146</v>
      </c>
      <c r="P31" t="s">
        <v>37</v>
      </c>
      <c r="Q31" s="290"/>
    </row>
    <row r="32" spans="1:17" ht="30.6" x14ac:dyDescent="0.3">
      <c r="A32" s="288" t="s">
        <v>30</v>
      </c>
      <c r="B32" s="292" t="s">
        <v>4478</v>
      </c>
      <c r="C32" s="292"/>
      <c r="D32" s="292" t="s">
        <v>164</v>
      </c>
      <c r="E32" t="s">
        <v>165</v>
      </c>
      <c r="F32" t="s">
        <v>166</v>
      </c>
      <c r="G32" t="s">
        <v>167</v>
      </c>
      <c r="H32" s="294" t="s">
        <v>33</v>
      </c>
      <c r="I32" s="294" t="s">
        <v>4</v>
      </c>
      <c r="J32" s="294" t="s">
        <v>6</v>
      </c>
      <c r="K32" s="294" t="s">
        <v>53</v>
      </c>
      <c r="L32" s="294" t="s">
        <v>168</v>
      </c>
      <c r="M32" s="292" t="s">
        <v>169</v>
      </c>
      <c r="N32" s="292" t="s">
        <v>36</v>
      </c>
      <c r="O32" s="294" t="s">
        <v>170</v>
      </c>
      <c r="P32" t="s">
        <v>37</v>
      </c>
      <c r="Q32" s="293"/>
    </row>
    <row r="33" spans="1:17" ht="30.6" x14ac:dyDescent="0.3">
      <c r="A33" s="288" t="s">
        <v>30</v>
      </c>
      <c r="B33" s="289" t="s">
        <v>5875</v>
      </c>
      <c r="C33" s="289" t="s">
        <v>171</v>
      </c>
      <c r="D33" s="289" t="s">
        <v>172</v>
      </c>
      <c r="E33" t="s">
        <v>173</v>
      </c>
      <c r="F33" t="s">
        <v>174</v>
      </c>
      <c r="G33" t="s">
        <v>175</v>
      </c>
      <c r="H33" s="291" t="s">
        <v>33</v>
      </c>
      <c r="I33" s="291" t="s">
        <v>8</v>
      </c>
      <c r="J33" s="291" t="s">
        <v>5</v>
      </c>
      <c r="K33" s="291" t="s">
        <v>69</v>
      </c>
      <c r="L33" s="291" t="s">
        <v>176</v>
      </c>
      <c r="M33" s="289" t="s">
        <v>177</v>
      </c>
      <c r="N33" s="289" t="s">
        <v>36</v>
      </c>
      <c r="O33" s="291" t="s">
        <v>18</v>
      </c>
      <c r="P33" t="s">
        <v>37</v>
      </c>
      <c r="Q33" s="290"/>
    </row>
    <row r="34" spans="1:17" ht="30.6" x14ac:dyDescent="0.3">
      <c r="A34" s="288" t="s">
        <v>30</v>
      </c>
      <c r="B34" s="292" t="s">
        <v>4741</v>
      </c>
      <c r="C34" s="292" t="s">
        <v>178</v>
      </c>
      <c r="D34" s="292" t="s">
        <v>179</v>
      </c>
      <c r="E34" t="s">
        <v>180</v>
      </c>
      <c r="F34" t="s">
        <v>181</v>
      </c>
      <c r="G34" t="s">
        <v>182</v>
      </c>
      <c r="H34" s="294" t="s">
        <v>33</v>
      </c>
      <c r="I34" s="294" t="s">
        <v>8</v>
      </c>
      <c r="J34" s="294" t="s">
        <v>6</v>
      </c>
      <c r="K34" s="294" t="s">
        <v>69</v>
      </c>
      <c r="L34" s="294" t="s">
        <v>176</v>
      </c>
      <c r="M34" s="292" t="s">
        <v>177</v>
      </c>
      <c r="N34" s="292" t="s">
        <v>36</v>
      </c>
      <c r="O34" s="294" t="s">
        <v>183</v>
      </c>
      <c r="P34" t="s">
        <v>37</v>
      </c>
      <c r="Q34" s="293"/>
    </row>
    <row r="35" spans="1:17" ht="30.6" x14ac:dyDescent="0.3">
      <c r="A35" s="288" t="s">
        <v>30</v>
      </c>
      <c r="B35" s="289" t="s">
        <v>5875</v>
      </c>
      <c r="C35" s="289" t="s">
        <v>184</v>
      </c>
      <c r="D35" s="289" t="s">
        <v>185</v>
      </c>
      <c r="E35" t="s">
        <v>186</v>
      </c>
      <c r="F35" t="s">
        <v>187</v>
      </c>
      <c r="G35" t="s">
        <v>188</v>
      </c>
      <c r="H35" s="291" t="s">
        <v>33</v>
      </c>
      <c r="I35" s="291" t="s">
        <v>8</v>
      </c>
      <c r="J35" s="291" t="s">
        <v>5</v>
      </c>
      <c r="K35" s="291" t="s">
        <v>69</v>
      </c>
      <c r="L35" s="291" t="s">
        <v>176</v>
      </c>
      <c r="M35" s="289" t="s">
        <v>177</v>
      </c>
      <c r="N35" s="289" t="s">
        <v>36</v>
      </c>
      <c r="O35" s="291" t="s">
        <v>18</v>
      </c>
      <c r="P35" t="s">
        <v>37</v>
      </c>
      <c r="Q35" s="290"/>
    </row>
    <row r="36" spans="1:17" ht="30.6" x14ac:dyDescent="0.3">
      <c r="A36" s="288" t="s">
        <v>30</v>
      </c>
      <c r="B36" s="292" t="s">
        <v>5875</v>
      </c>
      <c r="C36" s="292" t="s">
        <v>189</v>
      </c>
      <c r="D36" s="292" t="s">
        <v>190</v>
      </c>
      <c r="E36" t="s">
        <v>191</v>
      </c>
      <c r="F36" t="s">
        <v>192</v>
      </c>
      <c r="G36" t="s">
        <v>193</v>
      </c>
      <c r="H36" s="294" t="s">
        <v>33</v>
      </c>
      <c r="I36" s="294" t="s">
        <v>8</v>
      </c>
      <c r="J36" s="294" t="s">
        <v>5</v>
      </c>
      <c r="K36" s="294" t="s">
        <v>69</v>
      </c>
      <c r="L36" s="294" t="s">
        <v>176</v>
      </c>
      <c r="M36" s="292" t="s">
        <v>346</v>
      </c>
      <c r="N36" s="292" t="s">
        <v>36</v>
      </c>
      <c r="O36" s="294" t="s">
        <v>194</v>
      </c>
      <c r="P36" t="s">
        <v>37</v>
      </c>
      <c r="Q36" s="293"/>
    </row>
    <row r="37" spans="1:17" ht="30.6" x14ac:dyDescent="0.3">
      <c r="A37" s="288" t="s">
        <v>30</v>
      </c>
      <c r="B37" s="289" t="s">
        <v>4479</v>
      </c>
      <c r="C37" s="289" t="s">
        <v>195</v>
      </c>
      <c r="D37" s="289" t="s">
        <v>196</v>
      </c>
      <c r="E37" t="s">
        <v>197</v>
      </c>
      <c r="F37" t="s">
        <v>198</v>
      </c>
      <c r="G37" t="s">
        <v>199</v>
      </c>
      <c r="H37" s="291" t="s">
        <v>33</v>
      </c>
      <c r="I37" s="291" t="s">
        <v>8</v>
      </c>
      <c r="J37" s="291" t="s">
        <v>6</v>
      </c>
      <c r="K37" s="291" t="s">
        <v>69</v>
      </c>
      <c r="L37" s="291" t="s">
        <v>176</v>
      </c>
      <c r="M37" s="289" t="s">
        <v>177</v>
      </c>
      <c r="N37" s="289" t="s">
        <v>36</v>
      </c>
      <c r="O37" s="291" t="s">
        <v>194</v>
      </c>
      <c r="P37" t="s">
        <v>37</v>
      </c>
      <c r="Q37" s="290"/>
    </row>
    <row r="38" spans="1:17" ht="30.6" x14ac:dyDescent="0.3">
      <c r="A38" s="288" t="s">
        <v>30</v>
      </c>
      <c r="B38" s="292" t="s">
        <v>4742</v>
      </c>
      <c r="C38" s="292" t="s">
        <v>200</v>
      </c>
      <c r="D38" s="292" t="s">
        <v>201</v>
      </c>
      <c r="E38" t="s">
        <v>202</v>
      </c>
      <c r="F38" t="s">
        <v>203</v>
      </c>
      <c r="G38" t="s">
        <v>204</v>
      </c>
      <c r="H38" s="294" t="s">
        <v>33</v>
      </c>
      <c r="I38" s="294" t="s">
        <v>8</v>
      </c>
      <c r="J38" s="294" t="s">
        <v>6</v>
      </c>
      <c r="K38" s="294" t="s">
        <v>69</v>
      </c>
      <c r="L38" s="294" t="s">
        <v>176</v>
      </c>
      <c r="M38" s="292" t="s">
        <v>177</v>
      </c>
      <c r="N38" s="292" t="s">
        <v>36</v>
      </c>
      <c r="O38" s="294" t="s">
        <v>194</v>
      </c>
      <c r="P38" t="s">
        <v>37</v>
      </c>
      <c r="Q38" s="293"/>
    </row>
    <row r="39" spans="1:17" ht="30.6" x14ac:dyDescent="0.3">
      <c r="A39" s="288" t="s">
        <v>30</v>
      </c>
      <c r="B39" s="289" t="s">
        <v>5875</v>
      </c>
      <c r="C39" s="289" t="s">
        <v>205</v>
      </c>
      <c r="D39" s="289" t="s">
        <v>206</v>
      </c>
      <c r="E39" t="s">
        <v>207</v>
      </c>
      <c r="F39" t="s">
        <v>4480</v>
      </c>
      <c r="G39" t="s">
        <v>4481</v>
      </c>
      <c r="H39" s="291" t="s">
        <v>33</v>
      </c>
      <c r="I39" s="291" t="s">
        <v>8</v>
      </c>
      <c r="J39" s="291" t="s">
        <v>5</v>
      </c>
      <c r="K39" s="291" t="s">
        <v>69</v>
      </c>
      <c r="L39" s="291" t="s">
        <v>176</v>
      </c>
      <c r="M39" s="289" t="s">
        <v>177</v>
      </c>
      <c r="N39" s="289" t="s">
        <v>36</v>
      </c>
      <c r="O39" s="291" t="s">
        <v>194</v>
      </c>
      <c r="P39" t="s">
        <v>37</v>
      </c>
      <c r="Q39" s="290"/>
    </row>
    <row r="40" spans="1:17" ht="30.6" x14ac:dyDescent="0.3">
      <c r="A40" s="288" t="s">
        <v>30</v>
      </c>
      <c r="B40" s="292" t="s">
        <v>4741</v>
      </c>
      <c r="C40" s="292" t="s">
        <v>208</v>
      </c>
      <c r="D40" s="292" t="s">
        <v>209</v>
      </c>
      <c r="E40" t="s">
        <v>210</v>
      </c>
      <c r="F40" t="s">
        <v>211</v>
      </c>
      <c r="G40" t="s">
        <v>212</v>
      </c>
      <c r="H40" s="294" t="s">
        <v>33</v>
      </c>
      <c r="I40" s="294" t="s">
        <v>8</v>
      </c>
      <c r="J40" s="294" t="s">
        <v>6</v>
      </c>
      <c r="K40" s="294" t="s">
        <v>69</v>
      </c>
      <c r="L40" s="294" t="s">
        <v>176</v>
      </c>
      <c r="M40" s="292" t="s">
        <v>177</v>
      </c>
      <c r="N40" s="292" t="s">
        <v>36</v>
      </c>
      <c r="O40" s="294" t="s">
        <v>194</v>
      </c>
      <c r="P40" t="s">
        <v>37</v>
      </c>
      <c r="Q40" s="293"/>
    </row>
    <row r="41" spans="1:17" ht="30.6" x14ac:dyDescent="0.3">
      <c r="A41" s="288" t="s">
        <v>30</v>
      </c>
      <c r="B41" s="289" t="s">
        <v>5875</v>
      </c>
      <c r="C41" s="289" t="s">
        <v>213</v>
      </c>
      <c r="D41" s="289" t="s">
        <v>214</v>
      </c>
      <c r="E41" t="s">
        <v>215</v>
      </c>
      <c r="F41" t="s">
        <v>216</v>
      </c>
      <c r="G41" t="s">
        <v>217</v>
      </c>
      <c r="H41" s="291" t="s">
        <v>33</v>
      </c>
      <c r="I41" s="291" t="s">
        <v>8</v>
      </c>
      <c r="J41" s="291" t="s">
        <v>5</v>
      </c>
      <c r="K41" s="291" t="s">
        <v>69</v>
      </c>
      <c r="L41" s="291" t="s">
        <v>176</v>
      </c>
      <c r="M41" s="289" t="s">
        <v>346</v>
      </c>
      <c r="N41" s="289" t="s">
        <v>36</v>
      </c>
      <c r="O41" s="291" t="s">
        <v>194</v>
      </c>
      <c r="P41" t="s">
        <v>37</v>
      </c>
      <c r="Q41" s="290"/>
    </row>
    <row r="42" spans="1:17" ht="30.6" x14ac:dyDescent="0.3">
      <c r="A42" s="288" t="s">
        <v>30</v>
      </c>
      <c r="B42" s="292" t="s">
        <v>4743</v>
      </c>
      <c r="C42" s="292" t="s">
        <v>218</v>
      </c>
      <c r="D42" s="292" t="s">
        <v>219</v>
      </c>
      <c r="E42" t="s">
        <v>220</v>
      </c>
      <c r="F42" t="s">
        <v>4744</v>
      </c>
      <c r="G42" t="s">
        <v>4745</v>
      </c>
      <c r="H42" s="294" t="s">
        <v>33</v>
      </c>
      <c r="I42" s="294" t="s">
        <v>8</v>
      </c>
      <c r="J42" s="294" t="s">
        <v>6</v>
      </c>
      <c r="K42" s="294" t="s">
        <v>69</v>
      </c>
      <c r="L42" s="294" t="s">
        <v>221</v>
      </c>
      <c r="M42" s="292" t="s">
        <v>177</v>
      </c>
      <c r="N42" s="292" t="s">
        <v>36</v>
      </c>
      <c r="O42" s="294" t="s">
        <v>18</v>
      </c>
      <c r="P42" t="s">
        <v>37</v>
      </c>
      <c r="Q42" s="293"/>
    </row>
    <row r="43" spans="1:17" ht="30.6" x14ac:dyDescent="0.3">
      <c r="A43" s="288" t="s">
        <v>30</v>
      </c>
      <c r="B43" s="289" t="s">
        <v>5875</v>
      </c>
      <c r="C43" s="289" t="s">
        <v>222</v>
      </c>
      <c r="D43" s="289" t="s">
        <v>223</v>
      </c>
      <c r="E43" t="s">
        <v>224</v>
      </c>
      <c r="F43" t="s">
        <v>225</v>
      </c>
      <c r="G43" t="s">
        <v>226</v>
      </c>
      <c r="H43" s="291" t="s">
        <v>33</v>
      </c>
      <c r="I43" s="291" t="s">
        <v>8</v>
      </c>
      <c r="J43" s="291" t="s">
        <v>5</v>
      </c>
      <c r="K43" s="291" t="s">
        <v>69</v>
      </c>
      <c r="L43" s="291" t="s">
        <v>221</v>
      </c>
      <c r="M43" s="289" t="s">
        <v>177</v>
      </c>
      <c r="N43" s="289" t="s">
        <v>36</v>
      </c>
      <c r="O43" s="291" t="s">
        <v>194</v>
      </c>
      <c r="P43" t="s">
        <v>37</v>
      </c>
      <c r="Q43" s="290"/>
    </row>
    <row r="44" spans="1:17" ht="30.6" x14ac:dyDescent="0.3">
      <c r="A44" s="288" t="s">
        <v>30</v>
      </c>
      <c r="B44" s="292" t="s">
        <v>5314</v>
      </c>
      <c r="C44" s="292" t="s">
        <v>227</v>
      </c>
      <c r="D44" s="292" t="s">
        <v>228</v>
      </c>
      <c r="E44" t="s">
        <v>229</v>
      </c>
      <c r="F44" t="s">
        <v>230</v>
      </c>
      <c r="G44" t="s">
        <v>231</v>
      </c>
      <c r="H44" s="294" t="s">
        <v>33</v>
      </c>
      <c r="I44" s="294" t="s">
        <v>8</v>
      </c>
      <c r="J44" s="294" t="s">
        <v>5</v>
      </c>
      <c r="K44" s="294" t="s">
        <v>69</v>
      </c>
      <c r="L44" s="294" t="s">
        <v>221</v>
      </c>
      <c r="M44" s="292" t="s">
        <v>177</v>
      </c>
      <c r="N44" s="292" t="s">
        <v>36</v>
      </c>
      <c r="O44" s="294" t="s">
        <v>194</v>
      </c>
      <c r="P44" t="s">
        <v>37</v>
      </c>
      <c r="Q44" s="293"/>
    </row>
    <row r="45" spans="1:17" ht="30.6" x14ac:dyDescent="0.3">
      <c r="A45" s="288" t="s">
        <v>30</v>
      </c>
      <c r="B45" s="289" t="s">
        <v>5875</v>
      </c>
      <c r="C45" s="289" t="s">
        <v>232</v>
      </c>
      <c r="D45" s="289" t="s">
        <v>233</v>
      </c>
      <c r="E45" t="s">
        <v>234</v>
      </c>
      <c r="F45" t="s">
        <v>4482</v>
      </c>
      <c r="G45" t="s">
        <v>4483</v>
      </c>
      <c r="H45" s="291" t="s">
        <v>33</v>
      </c>
      <c r="I45" s="291" t="s">
        <v>8</v>
      </c>
      <c r="J45" s="291" t="s">
        <v>5</v>
      </c>
      <c r="K45" s="291" t="s">
        <v>69</v>
      </c>
      <c r="L45" s="291" t="s">
        <v>221</v>
      </c>
      <c r="M45" s="289" t="s">
        <v>177</v>
      </c>
      <c r="N45" s="289" t="s">
        <v>36</v>
      </c>
      <c r="O45" s="291" t="s">
        <v>194</v>
      </c>
      <c r="P45" t="s">
        <v>37</v>
      </c>
      <c r="Q45" s="290"/>
    </row>
    <row r="46" spans="1:17" ht="30.6" x14ac:dyDescent="0.3">
      <c r="A46" s="288" t="s">
        <v>30</v>
      </c>
      <c r="B46" s="292" t="s">
        <v>4743</v>
      </c>
      <c r="C46" s="292" t="s">
        <v>236</v>
      </c>
      <c r="D46" s="292" t="s">
        <v>237</v>
      </c>
      <c r="E46" t="s">
        <v>238</v>
      </c>
      <c r="F46" t="s">
        <v>239</v>
      </c>
      <c r="G46" t="s">
        <v>240</v>
      </c>
      <c r="H46" s="294" t="s">
        <v>33</v>
      </c>
      <c r="I46" s="294" t="s">
        <v>8</v>
      </c>
      <c r="J46" s="294" t="s">
        <v>6</v>
      </c>
      <c r="K46" s="294" t="s">
        <v>69</v>
      </c>
      <c r="L46" s="294" t="s">
        <v>221</v>
      </c>
      <c r="M46" s="292" t="s">
        <v>177</v>
      </c>
      <c r="N46" s="292" t="s">
        <v>36</v>
      </c>
      <c r="O46" s="294" t="s">
        <v>194</v>
      </c>
      <c r="P46" t="s">
        <v>37</v>
      </c>
      <c r="Q46" s="293"/>
    </row>
    <row r="47" spans="1:17" ht="30.6" x14ac:dyDescent="0.3">
      <c r="A47" s="288" t="s">
        <v>30</v>
      </c>
      <c r="B47" s="289" t="s">
        <v>5875</v>
      </c>
      <c r="C47" s="289" t="s">
        <v>241</v>
      </c>
      <c r="D47" s="289" t="s">
        <v>242</v>
      </c>
      <c r="E47" t="s">
        <v>243</v>
      </c>
      <c r="F47" t="s">
        <v>244</v>
      </c>
      <c r="G47" t="s">
        <v>245</v>
      </c>
      <c r="H47" s="291" t="s">
        <v>33</v>
      </c>
      <c r="I47" s="291" t="s">
        <v>8</v>
      </c>
      <c r="J47" s="291" t="s">
        <v>5</v>
      </c>
      <c r="K47" s="291" t="s">
        <v>69</v>
      </c>
      <c r="L47" s="291" t="s">
        <v>221</v>
      </c>
      <c r="M47" s="289" t="s">
        <v>177</v>
      </c>
      <c r="N47" s="289" t="s">
        <v>36</v>
      </c>
      <c r="O47" s="291" t="s">
        <v>194</v>
      </c>
      <c r="P47" t="s">
        <v>37</v>
      </c>
      <c r="Q47" s="290"/>
    </row>
    <row r="48" spans="1:17" ht="30.6" x14ac:dyDescent="0.3">
      <c r="A48" s="288" t="s">
        <v>30</v>
      </c>
      <c r="B48" s="292" t="s">
        <v>4743</v>
      </c>
      <c r="C48" s="292" t="s">
        <v>246</v>
      </c>
      <c r="D48" s="292" t="s">
        <v>247</v>
      </c>
      <c r="E48" t="s">
        <v>248</v>
      </c>
      <c r="F48" t="s">
        <v>4746</v>
      </c>
      <c r="G48" t="s">
        <v>4747</v>
      </c>
      <c r="H48" s="294" t="s">
        <v>33</v>
      </c>
      <c r="I48" s="294" t="s">
        <v>8</v>
      </c>
      <c r="J48" s="294" t="s">
        <v>6</v>
      </c>
      <c r="K48" s="294" t="s">
        <v>69</v>
      </c>
      <c r="L48" s="294" t="s">
        <v>221</v>
      </c>
      <c r="M48" s="292" t="s">
        <v>177</v>
      </c>
      <c r="N48" s="292" t="s">
        <v>36</v>
      </c>
      <c r="O48" s="294" t="s">
        <v>18</v>
      </c>
      <c r="P48" t="s">
        <v>37</v>
      </c>
      <c r="Q48" s="293"/>
    </row>
    <row r="49" spans="1:17" ht="30.6" x14ac:dyDescent="0.3">
      <c r="A49" s="288" t="s">
        <v>30</v>
      </c>
      <c r="B49" s="289" t="s">
        <v>5876</v>
      </c>
      <c r="C49" s="289" t="s">
        <v>249</v>
      </c>
      <c r="D49" s="289" t="s">
        <v>250</v>
      </c>
      <c r="E49" t="s">
        <v>251</v>
      </c>
      <c r="F49" t="s">
        <v>4484</v>
      </c>
      <c r="G49" t="s">
        <v>4485</v>
      </c>
      <c r="H49" s="291" t="s">
        <v>33</v>
      </c>
      <c r="I49" s="291" t="s">
        <v>8</v>
      </c>
      <c r="J49" s="291" t="s">
        <v>5</v>
      </c>
      <c r="K49" s="291" t="s">
        <v>69</v>
      </c>
      <c r="L49" s="291" t="s">
        <v>221</v>
      </c>
      <c r="M49" s="289" t="s">
        <v>252</v>
      </c>
      <c r="N49" s="289" t="s">
        <v>36</v>
      </c>
      <c r="O49" s="291" t="s">
        <v>194</v>
      </c>
      <c r="P49" t="s">
        <v>37</v>
      </c>
      <c r="Q49" s="290"/>
    </row>
    <row r="50" spans="1:17" ht="30.6" x14ac:dyDescent="0.3">
      <c r="A50" s="288" t="s">
        <v>30</v>
      </c>
      <c r="B50" s="292" t="s">
        <v>4743</v>
      </c>
      <c r="C50" s="292" t="s">
        <v>253</v>
      </c>
      <c r="D50" s="292" t="s">
        <v>254</v>
      </c>
      <c r="E50" t="s">
        <v>255</v>
      </c>
      <c r="F50" t="s">
        <v>4748</v>
      </c>
      <c r="G50" t="s">
        <v>4749</v>
      </c>
      <c r="H50" s="294" t="s">
        <v>33</v>
      </c>
      <c r="I50" s="294" t="s">
        <v>8</v>
      </c>
      <c r="J50" s="294" t="s">
        <v>6</v>
      </c>
      <c r="K50" s="294" t="s">
        <v>69</v>
      </c>
      <c r="L50" s="294" t="s">
        <v>221</v>
      </c>
      <c r="M50" s="292" t="s">
        <v>252</v>
      </c>
      <c r="N50" s="292" t="s">
        <v>36</v>
      </c>
      <c r="O50" s="294" t="s">
        <v>194</v>
      </c>
      <c r="P50" t="s">
        <v>37</v>
      </c>
      <c r="Q50" s="293"/>
    </row>
    <row r="51" spans="1:17" ht="30.6" x14ac:dyDescent="0.3">
      <c r="A51" s="288" t="s">
        <v>30</v>
      </c>
      <c r="B51" s="289" t="s">
        <v>5875</v>
      </c>
      <c r="C51" s="289" t="s">
        <v>258</v>
      </c>
      <c r="D51" s="289" t="s">
        <v>259</v>
      </c>
      <c r="E51" t="s">
        <v>260</v>
      </c>
      <c r="F51" t="s">
        <v>261</v>
      </c>
      <c r="G51" t="s">
        <v>262</v>
      </c>
      <c r="H51" s="291" t="s">
        <v>33</v>
      </c>
      <c r="I51" s="291" t="s">
        <v>8</v>
      </c>
      <c r="J51" s="291" t="s">
        <v>5</v>
      </c>
      <c r="K51" s="291" t="s">
        <v>69</v>
      </c>
      <c r="L51" s="291" t="s">
        <v>221</v>
      </c>
      <c r="M51" s="289" t="s">
        <v>252</v>
      </c>
      <c r="N51" s="289" t="s">
        <v>36</v>
      </c>
      <c r="O51" s="291" t="s">
        <v>18</v>
      </c>
      <c r="P51" t="s">
        <v>37</v>
      </c>
      <c r="Q51" s="290"/>
    </row>
    <row r="52" spans="1:17" ht="30.6" x14ac:dyDescent="0.3">
      <c r="A52" s="288" t="s">
        <v>30</v>
      </c>
      <c r="B52" s="292" t="s">
        <v>5875</v>
      </c>
      <c r="C52" s="292" t="s">
        <v>263</v>
      </c>
      <c r="D52" s="292" t="s">
        <v>264</v>
      </c>
      <c r="E52" t="s">
        <v>265</v>
      </c>
      <c r="F52" t="s">
        <v>266</v>
      </c>
      <c r="G52" t="s">
        <v>267</v>
      </c>
      <c r="H52" s="294" t="s">
        <v>33</v>
      </c>
      <c r="I52" s="294" t="s">
        <v>8</v>
      </c>
      <c r="J52" s="294" t="s">
        <v>5</v>
      </c>
      <c r="K52" s="294" t="s">
        <v>69</v>
      </c>
      <c r="L52" s="294" t="s">
        <v>221</v>
      </c>
      <c r="M52" s="292" t="s">
        <v>252</v>
      </c>
      <c r="N52" s="292" t="s">
        <v>36</v>
      </c>
      <c r="O52" s="294" t="s">
        <v>18</v>
      </c>
      <c r="P52" t="s">
        <v>37</v>
      </c>
      <c r="Q52" s="293"/>
    </row>
    <row r="53" spans="1:17" ht="30.6" x14ac:dyDescent="0.3">
      <c r="A53" s="288" t="s">
        <v>30</v>
      </c>
      <c r="B53" s="289" t="s">
        <v>5314</v>
      </c>
      <c r="C53" s="289" t="s">
        <v>268</v>
      </c>
      <c r="D53" s="289" t="s">
        <v>269</v>
      </c>
      <c r="E53" t="s">
        <v>270</v>
      </c>
      <c r="F53" t="s">
        <v>271</v>
      </c>
      <c r="G53" t="s">
        <v>257</v>
      </c>
      <c r="H53" s="291" t="s">
        <v>33</v>
      </c>
      <c r="I53" s="291" t="s">
        <v>8</v>
      </c>
      <c r="J53" s="291" t="s">
        <v>5</v>
      </c>
      <c r="K53" s="291" t="s">
        <v>69</v>
      </c>
      <c r="L53" s="291" t="s">
        <v>221</v>
      </c>
      <c r="M53" s="289" t="s">
        <v>252</v>
      </c>
      <c r="N53" s="289" t="s">
        <v>36</v>
      </c>
      <c r="O53" s="291" t="s">
        <v>18</v>
      </c>
      <c r="P53" t="s">
        <v>37</v>
      </c>
      <c r="Q53" s="290"/>
    </row>
    <row r="54" spans="1:17" ht="30.6" x14ac:dyDescent="0.3">
      <c r="A54" s="288" t="s">
        <v>30</v>
      </c>
      <c r="B54" s="292" t="s">
        <v>5875</v>
      </c>
      <c r="C54" s="292" t="s">
        <v>272</v>
      </c>
      <c r="D54" s="292" t="s">
        <v>273</v>
      </c>
      <c r="E54" t="s">
        <v>274</v>
      </c>
      <c r="F54" t="s">
        <v>4486</v>
      </c>
      <c r="G54" t="s">
        <v>4487</v>
      </c>
      <c r="H54" s="294" t="s">
        <v>33</v>
      </c>
      <c r="I54" s="294" t="s">
        <v>8</v>
      </c>
      <c r="J54" s="294" t="s">
        <v>5</v>
      </c>
      <c r="K54" s="294" t="s">
        <v>69</v>
      </c>
      <c r="L54" s="294" t="s">
        <v>221</v>
      </c>
      <c r="M54" s="292" t="s">
        <v>252</v>
      </c>
      <c r="N54" s="292" t="s">
        <v>36</v>
      </c>
      <c r="O54" s="294" t="s">
        <v>18</v>
      </c>
      <c r="P54" t="s">
        <v>37</v>
      </c>
      <c r="Q54" s="293"/>
    </row>
    <row r="55" spans="1:17" ht="30.6" x14ac:dyDescent="0.3">
      <c r="A55" s="288" t="s">
        <v>30</v>
      </c>
      <c r="B55" s="289" t="s">
        <v>4750</v>
      </c>
      <c r="C55" s="289" t="s">
        <v>275</v>
      </c>
      <c r="D55" s="289" t="s">
        <v>276</v>
      </c>
      <c r="E55" t="s">
        <v>277</v>
      </c>
      <c r="F55" t="s">
        <v>4751</v>
      </c>
      <c r="G55" t="s">
        <v>4752</v>
      </c>
      <c r="H55" s="291" t="s">
        <v>33</v>
      </c>
      <c r="I55" s="291" t="s">
        <v>8</v>
      </c>
      <c r="J55" s="291" t="s">
        <v>6</v>
      </c>
      <c r="K55" s="291" t="s">
        <v>69</v>
      </c>
      <c r="L55" s="291" t="s">
        <v>221</v>
      </c>
      <c r="M55" s="289" t="s">
        <v>252</v>
      </c>
      <c r="N55" s="289" t="s">
        <v>36</v>
      </c>
      <c r="O55" s="291" t="s">
        <v>194</v>
      </c>
      <c r="P55" t="s">
        <v>37</v>
      </c>
      <c r="Q55" s="290"/>
    </row>
    <row r="56" spans="1:17" ht="30.6" x14ac:dyDescent="0.3">
      <c r="A56" s="288" t="s">
        <v>30</v>
      </c>
      <c r="B56" s="292" t="s">
        <v>4750</v>
      </c>
      <c r="C56" s="292" t="s">
        <v>278</v>
      </c>
      <c r="D56" s="292" t="s">
        <v>279</v>
      </c>
      <c r="E56" t="s">
        <v>280</v>
      </c>
      <c r="F56" t="s">
        <v>4753</v>
      </c>
      <c r="G56" t="s">
        <v>4754</v>
      </c>
      <c r="H56" s="294" t="s">
        <v>33</v>
      </c>
      <c r="I56" s="294" t="s">
        <v>8</v>
      </c>
      <c r="J56" s="294" t="s">
        <v>6</v>
      </c>
      <c r="K56" s="294" t="s">
        <v>69</v>
      </c>
      <c r="L56" s="294" t="s">
        <v>221</v>
      </c>
      <c r="M56" s="292" t="s">
        <v>252</v>
      </c>
      <c r="N56" s="292" t="s">
        <v>36</v>
      </c>
      <c r="O56" s="294" t="s">
        <v>194</v>
      </c>
      <c r="P56" t="s">
        <v>37</v>
      </c>
      <c r="Q56" s="293"/>
    </row>
    <row r="57" spans="1:17" ht="30.6" x14ac:dyDescent="0.3">
      <c r="A57" s="288" t="s">
        <v>30</v>
      </c>
      <c r="B57" s="289" t="s">
        <v>5875</v>
      </c>
      <c r="C57" s="289" t="s">
        <v>281</v>
      </c>
      <c r="D57" s="289" t="s">
        <v>282</v>
      </c>
      <c r="E57" t="s">
        <v>283</v>
      </c>
      <c r="F57" t="s">
        <v>5877</v>
      </c>
      <c r="G57" t="s">
        <v>5878</v>
      </c>
      <c r="H57" s="291" t="s">
        <v>33</v>
      </c>
      <c r="I57" s="291" t="s">
        <v>8</v>
      </c>
      <c r="J57" s="291" t="s">
        <v>5</v>
      </c>
      <c r="K57" s="291" t="s">
        <v>69</v>
      </c>
      <c r="L57" s="291" t="s">
        <v>221</v>
      </c>
      <c r="M57" s="289" t="s">
        <v>252</v>
      </c>
      <c r="N57" s="289" t="s">
        <v>36</v>
      </c>
      <c r="O57" s="291" t="s">
        <v>18</v>
      </c>
      <c r="P57" t="s">
        <v>37</v>
      </c>
      <c r="Q57" s="290"/>
    </row>
    <row r="58" spans="1:17" ht="30.6" x14ac:dyDescent="0.3">
      <c r="A58" s="288" t="s">
        <v>30</v>
      </c>
      <c r="B58" s="292" t="s">
        <v>4750</v>
      </c>
      <c r="C58" s="292" t="s">
        <v>284</v>
      </c>
      <c r="D58" s="292" t="s">
        <v>285</v>
      </c>
      <c r="E58" t="s">
        <v>286</v>
      </c>
      <c r="F58" t="s">
        <v>4755</v>
      </c>
      <c r="G58" t="s">
        <v>4756</v>
      </c>
      <c r="H58" s="294" t="s">
        <v>33</v>
      </c>
      <c r="I58" s="294" t="s">
        <v>8</v>
      </c>
      <c r="J58" s="294" t="s">
        <v>6</v>
      </c>
      <c r="K58" s="294" t="s">
        <v>69</v>
      </c>
      <c r="L58" s="294" t="s">
        <v>221</v>
      </c>
      <c r="M58" s="292" t="s">
        <v>252</v>
      </c>
      <c r="N58" s="292" t="s">
        <v>36</v>
      </c>
      <c r="O58" s="294" t="s">
        <v>18</v>
      </c>
      <c r="P58" t="s">
        <v>37</v>
      </c>
      <c r="Q58" s="293"/>
    </row>
    <row r="59" spans="1:17" ht="30.6" x14ac:dyDescent="0.3">
      <c r="A59" s="288" t="s">
        <v>30</v>
      </c>
      <c r="B59" s="289" t="s">
        <v>5875</v>
      </c>
      <c r="C59" s="289" t="s">
        <v>287</v>
      </c>
      <c r="D59" s="289" t="s">
        <v>288</v>
      </c>
      <c r="E59" t="s">
        <v>289</v>
      </c>
      <c r="F59" t="s">
        <v>5449</v>
      </c>
      <c r="G59" t="s">
        <v>5879</v>
      </c>
      <c r="H59" s="291" t="s">
        <v>33</v>
      </c>
      <c r="I59" s="291" t="s">
        <v>8</v>
      </c>
      <c r="J59" s="291" t="s">
        <v>5</v>
      </c>
      <c r="K59" s="291" t="s">
        <v>69</v>
      </c>
      <c r="L59" s="291" t="s">
        <v>221</v>
      </c>
      <c r="M59" s="289" t="s">
        <v>252</v>
      </c>
      <c r="N59" s="289" t="s">
        <v>36</v>
      </c>
      <c r="O59" s="291" t="s">
        <v>18</v>
      </c>
      <c r="P59" t="s">
        <v>37</v>
      </c>
      <c r="Q59" s="290"/>
    </row>
    <row r="60" spans="1:17" ht="30.6" x14ac:dyDescent="0.3">
      <c r="A60" s="288" t="s">
        <v>30</v>
      </c>
      <c r="B60" s="292" t="s">
        <v>4750</v>
      </c>
      <c r="C60" s="292" t="s">
        <v>290</v>
      </c>
      <c r="D60" s="292" t="s">
        <v>291</v>
      </c>
      <c r="E60" t="s">
        <v>292</v>
      </c>
      <c r="F60" t="s">
        <v>299</v>
      </c>
      <c r="G60" t="s">
        <v>4489</v>
      </c>
      <c r="H60" s="294" t="s">
        <v>33</v>
      </c>
      <c r="I60" s="294" t="s">
        <v>8</v>
      </c>
      <c r="J60" s="294" t="s">
        <v>5</v>
      </c>
      <c r="K60" s="294" t="s">
        <v>69</v>
      </c>
      <c r="L60" s="294" t="s">
        <v>221</v>
      </c>
      <c r="M60" s="292" t="s">
        <v>252</v>
      </c>
      <c r="N60" s="292" t="s">
        <v>36</v>
      </c>
      <c r="O60" s="294" t="s">
        <v>18</v>
      </c>
      <c r="P60" t="s">
        <v>37</v>
      </c>
      <c r="Q60" s="293"/>
    </row>
    <row r="61" spans="1:17" ht="30.6" x14ac:dyDescent="0.3">
      <c r="A61" s="288" t="s">
        <v>30</v>
      </c>
      <c r="B61" s="289" t="s">
        <v>5875</v>
      </c>
      <c r="C61" s="289" t="s">
        <v>293</v>
      </c>
      <c r="D61" s="289" t="s">
        <v>294</v>
      </c>
      <c r="E61" t="s">
        <v>295</v>
      </c>
      <c r="F61" t="s">
        <v>5880</v>
      </c>
      <c r="G61" t="s">
        <v>5881</v>
      </c>
      <c r="H61" s="291" t="s">
        <v>33</v>
      </c>
      <c r="I61" s="291" t="s">
        <v>8</v>
      </c>
      <c r="J61" s="291" t="s">
        <v>5</v>
      </c>
      <c r="K61" s="291" t="s">
        <v>69</v>
      </c>
      <c r="L61" s="291" t="s">
        <v>221</v>
      </c>
      <c r="M61" s="289" t="s">
        <v>252</v>
      </c>
      <c r="N61" s="289" t="s">
        <v>36</v>
      </c>
      <c r="O61" s="291" t="s">
        <v>18</v>
      </c>
      <c r="P61" t="s">
        <v>37</v>
      </c>
      <c r="Q61" s="290"/>
    </row>
    <row r="62" spans="1:17" ht="30.6" x14ac:dyDescent="0.3">
      <c r="A62" s="288" t="s">
        <v>30</v>
      </c>
      <c r="B62" s="292" t="s">
        <v>4750</v>
      </c>
      <c r="C62" s="292" t="s">
        <v>296</v>
      </c>
      <c r="D62" s="292" t="s">
        <v>297</v>
      </c>
      <c r="E62" t="s">
        <v>298</v>
      </c>
      <c r="F62" t="s">
        <v>4757</v>
      </c>
      <c r="G62" t="s">
        <v>4488</v>
      </c>
      <c r="H62" s="294" t="s">
        <v>33</v>
      </c>
      <c r="I62" s="294" t="s">
        <v>8</v>
      </c>
      <c r="J62" s="294" t="s">
        <v>6</v>
      </c>
      <c r="K62" s="294" t="s">
        <v>69</v>
      </c>
      <c r="L62" s="294" t="s">
        <v>221</v>
      </c>
      <c r="M62" s="292" t="s">
        <v>252</v>
      </c>
      <c r="N62" s="292" t="s">
        <v>36</v>
      </c>
      <c r="O62" s="294" t="s">
        <v>300</v>
      </c>
      <c r="P62" t="s">
        <v>37</v>
      </c>
      <c r="Q62" s="293"/>
    </row>
    <row r="63" spans="1:17" ht="30.6" x14ac:dyDescent="0.3">
      <c r="A63" s="288" t="s">
        <v>30</v>
      </c>
      <c r="B63" s="289" t="s">
        <v>5875</v>
      </c>
      <c r="C63" s="289" t="s">
        <v>301</v>
      </c>
      <c r="D63" s="289" t="s">
        <v>302</v>
      </c>
      <c r="E63" t="s">
        <v>303</v>
      </c>
      <c r="F63" t="s">
        <v>5882</v>
      </c>
      <c r="G63" t="s">
        <v>5883</v>
      </c>
      <c r="H63" s="291" t="s">
        <v>33</v>
      </c>
      <c r="I63" s="291" t="s">
        <v>8</v>
      </c>
      <c r="J63" s="291" t="s">
        <v>5</v>
      </c>
      <c r="K63" s="291" t="s">
        <v>69</v>
      </c>
      <c r="L63" s="291" t="s">
        <v>221</v>
      </c>
      <c r="M63" s="289" t="s">
        <v>252</v>
      </c>
      <c r="N63" s="289" t="s">
        <v>36</v>
      </c>
      <c r="O63" s="291" t="s">
        <v>18</v>
      </c>
      <c r="P63" t="s">
        <v>37</v>
      </c>
      <c r="Q63" s="290"/>
    </row>
    <row r="64" spans="1:17" ht="30.6" x14ac:dyDescent="0.3">
      <c r="A64" s="288" t="s">
        <v>30</v>
      </c>
      <c r="B64" s="292" t="s">
        <v>4750</v>
      </c>
      <c r="C64" s="292" t="s">
        <v>304</v>
      </c>
      <c r="D64" s="292" t="s">
        <v>305</v>
      </c>
      <c r="E64" t="s">
        <v>306</v>
      </c>
      <c r="F64" t="s">
        <v>307</v>
      </c>
      <c r="G64" t="s">
        <v>308</v>
      </c>
      <c r="H64" s="294" t="s">
        <v>33</v>
      </c>
      <c r="I64" s="294" t="s">
        <v>8</v>
      </c>
      <c r="J64" s="294" t="s">
        <v>6</v>
      </c>
      <c r="K64" s="294" t="s">
        <v>69</v>
      </c>
      <c r="L64" s="294" t="s">
        <v>221</v>
      </c>
      <c r="M64" s="292" t="s">
        <v>252</v>
      </c>
      <c r="N64" s="292" t="s">
        <v>36</v>
      </c>
      <c r="O64" s="294" t="s">
        <v>18</v>
      </c>
      <c r="P64" t="s">
        <v>37</v>
      </c>
      <c r="Q64" s="293"/>
    </row>
    <row r="65" spans="1:17" ht="30.6" x14ac:dyDescent="0.3">
      <c r="A65" s="288" t="s">
        <v>30</v>
      </c>
      <c r="B65" s="289" t="s">
        <v>5875</v>
      </c>
      <c r="C65" s="289" t="s">
        <v>309</v>
      </c>
      <c r="D65" s="289" t="s">
        <v>310</v>
      </c>
      <c r="E65" t="s">
        <v>311</v>
      </c>
      <c r="F65" t="s">
        <v>5884</v>
      </c>
      <c r="G65" t="s">
        <v>308</v>
      </c>
      <c r="H65" s="291" t="s">
        <v>33</v>
      </c>
      <c r="I65" s="291" t="s">
        <v>8</v>
      </c>
      <c r="J65" s="291" t="s">
        <v>5</v>
      </c>
      <c r="K65" s="291" t="s">
        <v>69</v>
      </c>
      <c r="L65" s="291" t="s">
        <v>221</v>
      </c>
      <c r="M65" s="289" t="s">
        <v>252</v>
      </c>
      <c r="N65" s="289" t="s">
        <v>36</v>
      </c>
      <c r="O65" s="291" t="s">
        <v>194</v>
      </c>
      <c r="P65" t="s">
        <v>37</v>
      </c>
      <c r="Q65" s="290"/>
    </row>
    <row r="66" spans="1:17" ht="30.6" x14ac:dyDescent="0.3">
      <c r="A66" s="288" t="s">
        <v>30</v>
      </c>
      <c r="B66" s="292" t="s">
        <v>4750</v>
      </c>
      <c r="C66" s="292" t="s">
        <v>312</v>
      </c>
      <c r="D66" s="292" t="s">
        <v>313</v>
      </c>
      <c r="E66" t="s">
        <v>314</v>
      </c>
      <c r="F66" t="s">
        <v>4758</v>
      </c>
      <c r="G66" t="s">
        <v>4759</v>
      </c>
      <c r="H66" s="294" t="s">
        <v>33</v>
      </c>
      <c r="I66" s="294" t="s">
        <v>8</v>
      </c>
      <c r="J66" s="294" t="s">
        <v>6</v>
      </c>
      <c r="K66" s="294" t="s">
        <v>69</v>
      </c>
      <c r="L66" s="294" t="s">
        <v>221</v>
      </c>
      <c r="M66" s="292" t="s">
        <v>252</v>
      </c>
      <c r="N66" s="292" t="s">
        <v>36</v>
      </c>
      <c r="O66" s="294" t="s">
        <v>18</v>
      </c>
      <c r="P66" t="s">
        <v>37</v>
      </c>
      <c r="Q66" s="293"/>
    </row>
    <row r="67" spans="1:17" ht="30.6" x14ac:dyDescent="0.3">
      <c r="A67" s="288" t="s">
        <v>30</v>
      </c>
      <c r="B67" s="289" t="s">
        <v>5875</v>
      </c>
      <c r="C67" s="289" t="s">
        <v>315</v>
      </c>
      <c r="D67" s="289" t="s">
        <v>316</v>
      </c>
      <c r="E67" t="s">
        <v>317</v>
      </c>
      <c r="F67" t="s">
        <v>5885</v>
      </c>
      <c r="G67" t="s">
        <v>5886</v>
      </c>
      <c r="H67" s="291" t="s">
        <v>33</v>
      </c>
      <c r="I67" s="291" t="s">
        <v>8</v>
      </c>
      <c r="J67" s="291" t="s">
        <v>5</v>
      </c>
      <c r="K67" s="291" t="s">
        <v>69</v>
      </c>
      <c r="L67" s="291" t="s">
        <v>221</v>
      </c>
      <c r="M67" s="289" t="s">
        <v>252</v>
      </c>
      <c r="N67" s="289" t="s">
        <v>36</v>
      </c>
      <c r="O67" s="291" t="s">
        <v>194</v>
      </c>
      <c r="P67" t="s">
        <v>37</v>
      </c>
      <c r="Q67" s="290"/>
    </row>
    <row r="68" spans="1:17" ht="30.6" x14ac:dyDescent="0.3">
      <c r="A68" s="288" t="s">
        <v>30</v>
      </c>
      <c r="B68" s="292" t="s">
        <v>4750</v>
      </c>
      <c r="C68" s="292" t="s">
        <v>318</v>
      </c>
      <c r="D68" s="292" t="s">
        <v>319</v>
      </c>
      <c r="E68" t="s">
        <v>320</v>
      </c>
      <c r="F68" t="s">
        <v>4760</v>
      </c>
      <c r="G68" t="s">
        <v>4761</v>
      </c>
      <c r="H68" s="294" t="s">
        <v>33</v>
      </c>
      <c r="I68" s="294" t="s">
        <v>8</v>
      </c>
      <c r="J68" s="294" t="s">
        <v>6</v>
      </c>
      <c r="K68" s="294" t="s">
        <v>69</v>
      </c>
      <c r="L68" s="294" t="s">
        <v>221</v>
      </c>
      <c r="M68" s="292" t="s">
        <v>252</v>
      </c>
      <c r="N68" s="292" t="s">
        <v>36</v>
      </c>
      <c r="O68" s="294" t="s">
        <v>18</v>
      </c>
      <c r="P68" t="s">
        <v>37</v>
      </c>
      <c r="Q68" s="293"/>
    </row>
    <row r="69" spans="1:17" ht="30.6" x14ac:dyDescent="0.3">
      <c r="A69" s="288" t="s">
        <v>30</v>
      </c>
      <c r="B69" s="289" t="s">
        <v>4750</v>
      </c>
      <c r="C69" s="289" t="s">
        <v>321</v>
      </c>
      <c r="D69" s="289" t="s">
        <v>322</v>
      </c>
      <c r="E69" t="s">
        <v>323</v>
      </c>
      <c r="F69" t="s">
        <v>4762</v>
      </c>
      <c r="G69" t="s">
        <v>4763</v>
      </c>
      <c r="H69" s="291" t="s">
        <v>33</v>
      </c>
      <c r="I69" s="291" t="s">
        <v>8</v>
      </c>
      <c r="J69" s="291" t="s">
        <v>6</v>
      </c>
      <c r="K69" s="291" t="s">
        <v>69</v>
      </c>
      <c r="L69" s="291" t="s">
        <v>221</v>
      </c>
      <c r="M69" s="289" t="s">
        <v>252</v>
      </c>
      <c r="N69" s="289" t="s">
        <v>36</v>
      </c>
      <c r="O69" s="291" t="s">
        <v>194</v>
      </c>
      <c r="P69" t="s">
        <v>37</v>
      </c>
      <c r="Q69" s="290"/>
    </row>
    <row r="70" spans="1:17" ht="30.6" x14ac:dyDescent="0.3">
      <c r="A70" s="288" t="s">
        <v>30</v>
      </c>
      <c r="B70" s="292" t="s">
        <v>4750</v>
      </c>
      <c r="C70" s="292" t="s">
        <v>324</v>
      </c>
      <c r="D70" s="292" t="s">
        <v>325</v>
      </c>
      <c r="E70" t="s">
        <v>326</v>
      </c>
      <c r="F70" t="s">
        <v>4764</v>
      </c>
      <c r="G70" t="s">
        <v>235</v>
      </c>
      <c r="H70" s="294" t="s">
        <v>33</v>
      </c>
      <c r="I70" s="294" t="s">
        <v>8</v>
      </c>
      <c r="J70" s="294" t="s">
        <v>6</v>
      </c>
      <c r="K70" s="294" t="s">
        <v>69</v>
      </c>
      <c r="L70" s="294" t="s">
        <v>221</v>
      </c>
      <c r="M70" s="292" t="s">
        <v>252</v>
      </c>
      <c r="N70" s="292" t="s">
        <v>36</v>
      </c>
      <c r="O70" s="294" t="s">
        <v>9</v>
      </c>
      <c r="P70" t="s">
        <v>37</v>
      </c>
      <c r="Q70" s="293"/>
    </row>
    <row r="71" spans="1:17" ht="30.6" x14ac:dyDescent="0.3">
      <c r="A71" s="288" t="s">
        <v>30</v>
      </c>
      <c r="B71" s="289" t="s">
        <v>5314</v>
      </c>
      <c r="C71" s="289" t="s">
        <v>327</v>
      </c>
      <c r="D71" s="289" t="s">
        <v>328</v>
      </c>
      <c r="E71" t="s">
        <v>329</v>
      </c>
      <c r="F71" t="s">
        <v>330</v>
      </c>
      <c r="G71" t="s">
        <v>331</v>
      </c>
      <c r="H71" s="291" t="s">
        <v>33</v>
      </c>
      <c r="I71" s="291" t="s">
        <v>8</v>
      </c>
      <c r="J71" s="291" t="s">
        <v>5</v>
      </c>
      <c r="K71" s="291" t="s">
        <v>69</v>
      </c>
      <c r="L71" s="291" t="s">
        <v>176</v>
      </c>
      <c r="M71" s="289" t="s">
        <v>252</v>
      </c>
      <c r="N71" s="289" t="s">
        <v>36</v>
      </c>
      <c r="O71" s="291" t="s">
        <v>194</v>
      </c>
      <c r="P71" t="s">
        <v>37</v>
      </c>
      <c r="Q71" s="290"/>
    </row>
    <row r="72" spans="1:17" ht="30.6" x14ac:dyDescent="0.3">
      <c r="A72" s="288" t="s">
        <v>30</v>
      </c>
      <c r="B72" s="292" t="s">
        <v>5314</v>
      </c>
      <c r="C72" s="292" t="s">
        <v>332</v>
      </c>
      <c r="D72" s="292" t="s">
        <v>333</v>
      </c>
      <c r="E72" t="s">
        <v>334</v>
      </c>
      <c r="F72" t="s">
        <v>335</v>
      </c>
      <c r="G72" t="s">
        <v>336</v>
      </c>
      <c r="H72" s="294" t="s">
        <v>33</v>
      </c>
      <c r="I72" s="294" t="s">
        <v>8</v>
      </c>
      <c r="J72" s="294" t="s">
        <v>5</v>
      </c>
      <c r="K72" s="294" t="s">
        <v>69</v>
      </c>
      <c r="L72" s="294" t="s">
        <v>176</v>
      </c>
      <c r="M72" s="292" t="s">
        <v>346</v>
      </c>
      <c r="N72" s="292" t="s">
        <v>36</v>
      </c>
      <c r="O72" s="294" t="s">
        <v>18</v>
      </c>
      <c r="P72" t="s">
        <v>37</v>
      </c>
      <c r="Q72" s="293"/>
    </row>
    <row r="73" spans="1:17" ht="30.6" x14ac:dyDescent="0.3">
      <c r="A73" s="288" t="s">
        <v>30</v>
      </c>
      <c r="B73" s="289" t="s">
        <v>5314</v>
      </c>
      <c r="C73" s="289" t="s">
        <v>337</v>
      </c>
      <c r="D73" s="289" t="s">
        <v>338</v>
      </c>
      <c r="E73" t="s">
        <v>339</v>
      </c>
      <c r="F73" t="s">
        <v>340</v>
      </c>
      <c r="G73" t="s">
        <v>341</v>
      </c>
      <c r="H73" s="291" t="s">
        <v>33</v>
      </c>
      <c r="I73" s="291" t="s">
        <v>8</v>
      </c>
      <c r="J73" s="291" t="s">
        <v>5</v>
      </c>
      <c r="K73" s="291" t="s">
        <v>69</v>
      </c>
      <c r="L73" s="291" t="s">
        <v>176</v>
      </c>
      <c r="M73" s="289" t="s">
        <v>177</v>
      </c>
      <c r="N73" s="289" t="s">
        <v>36</v>
      </c>
      <c r="O73" s="291" t="s">
        <v>18</v>
      </c>
      <c r="P73" t="s">
        <v>37</v>
      </c>
      <c r="Q73" s="290"/>
    </row>
    <row r="74" spans="1:17" ht="30.6" x14ac:dyDescent="0.3">
      <c r="A74" s="288" t="s">
        <v>30</v>
      </c>
      <c r="B74" s="292" t="s">
        <v>5875</v>
      </c>
      <c r="C74" s="292" t="s">
        <v>342</v>
      </c>
      <c r="D74" s="292" t="s">
        <v>343</v>
      </c>
      <c r="E74" t="s">
        <v>344</v>
      </c>
      <c r="F74" t="s">
        <v>5887</v>
      </c>
      <c r="G74" t="s">
        <v>1841</v>
      </c>
      <c r="H74" s="294" t="s">
        <v>33</v>
      </c>
      <c r="I74" s="294" t="s">
        <v>8</v>
      </c>
      <c r="J74" s="294" t="s">
        <v>5</v>
      </c>
      <c r="K74" s="294" t="s">
        <v>69</v>
      </c>
      <c r="L74" s="294" t="s">
        <v>176</v>
      </c>
      <c r="M74" s="292" t="s">
        <v>346</v>
      </c>
      <c r="N74" s="292" t="s">
        <v>36</v>
      </c>
      <c r="O74" s="294" t="s">
        <v>194</v>
      </c>
      <c r="P74" t="s">
        <v>37</v>
      </c>
      <c r="Q74" s="293"/>
    </row>
    <row r="75" spans="1:17" ht="30.6" x14ac:dyDescent="0.3">
      <c r="A75" s="288" t="s">
        <v>30</v>
      </c>
      <c r="B75" s="289" t="s">
        <v>5314</v>
      </c>
      <c r="C75" s="289" t="s">
        <v>347</v>
      </c>
      <c r="D75" s="289" t="s">
        <v>348</v>
      </c>
      <c r="E75" t="s">
        <v>349</v>
      </c>
      <c r="F75" t="s">
        <v>350</v>
      </c>
      <c r="G75" t="s">
        <v>188</v>
      </c>
      <c r="H75" s="291" t="s">
        <v>33</v>
      </c>
      <c r="I75" s="291" t="s">
        <v>8</v>
      </c>
      <c r="J75" s="291" t="s">
        <v>5</v>
      </c>
      <c r="K75" s="291" t="s">
        <v>69</v>
      </c>
      <c r="L75" s="291" t="s">
        <v>176</v>
      </c>
      <c r="M75" s="289" t="s">
        <v>346</v>
      </c>
      <c r="N75" s="289" t="s">
        <v>36</v>
      </c>
      <c r="O75" s="291" t="s">
        <v>18</v>
      </c>
      <c r="P75" t="s">
        <v>37</v>
      </c>
      <c r="Q75" s="290"/>
    </row>
    <row r="76" spans="1:17" ht="30.6" x14ac:dyDescent="0.3">
      <c r="A76" s="288" t="s">
        <v>30</v>
      </c>
      <c r="B76" s="292" t="s">
        <v>5314</v>
      </c>
      <c r="C76" s="292" t="s">
        <v>351</v>
      </c>
      <c r="D76" s="292" t="s">
        <v>352</v>
      </c>
      <c r="E76" t="s">
        <v>353</v>
      </c>
      <c r="F76" t="s">
        <v>354</v>
      </c>
      <c r="G76" t="s">
        <v>345</v>
      </c>
      <c r="H76" s="294" t="s">
        <v>33</v>
      </c>
      <c r="I76" s="294" t="s">
        <v>8</v>
      </c>
      <c r="J76" s="294" t="s">
        <v>5</v>
      </c>
      <c r="K76" s="294" t="s">
        <v>69</v>
      </c>
      <c r="L76" s="294" t="s">
        <v>176</v>
      </c>
      <c r="M76" s="292" t="s">
        <v>346</v>
      </c>
      <c r="N76" s="292" t="s">
        <v>36</v>
      </c>
      <c r="O76" s="294" t="s">
        <v>194</v>
      </c>
      <c r="P76" t="s">
        <v>37</v>
      </c>
      <c r="Q76" s="293"/>
    </row>
    <row r="77" spans="1:17" ht="30.6" x14ac:dyDescent="0.3">
      <c r="A77" s="288" t="s">
        <v>30</v>
      </c>
      <c r="B77" s="289" t="s">
        <v>5875</v>
      </c>
      <c r="C77" s="289" t="s">
        <v>355</v>
      </c>
      <c r="D77" s="289" t="s">
        <v>356</v>
      </c>
      <c r="E77" t="s">
        <v>357</v>
      </c>
      <c r="F77" t="s">
        <v>5888</v>
      </c>
      <c r="G77" t="s">
        <v>5889</v>
      </c>
      <c r="H77" s="291" t="s">
        <v>33</v>
      </c>
      <c r="I77" s="291" t="s">
        <v>8</v>
      </c>
      <c r="J77" s="291" t="s">
        <v>5</v>
      </c>
      <c r="K77" s="291" t="s">
        <v>69</v>
      </c>
      <c r="L77" s="291" t="s">
        <v>176</v>
      </c>
      <c r="M77" s="289" t="s">
        <v>346</v>
      </c>
      <c r="N77" s="289" t="s">
        <v>36</v>
      </c>
      <c r="O77" s="291" t="s">
        <v>18</v>
      </c>
      <c r="P77" t="s">
        <v>37</v>
      </c>
      <c r="Q77" s="290"/>
    </row>
    <row r="78" spans="1:17" ht="30.6" x14ac:dyDescent="0.3">
      <c r="A78" s="288" t="s">
        <v>30</v>
      </c>
      <c r="B78" s="292" t="s">
        <v>4765</v>
      </c>
      <c r="C78" s="292"/>
      <c r="D78" s="292" t="s">
        <v>358</v>
      </c>
      <c r="E78" t="s">
        <v>359</v>
      </c>
      <c r="F78" t="s">
        <v>360</v>
      </c>
      <c r="G78" t="s">
        <v>345</v>
      </c>
      <c r="H78" s="294" t="s">
        <v>33</v>
      </c>
      <c r="I78" s="294" t="s">
        <v>4</v>
      </c>
      <c r="J78" s="294" t="s">
        <v>5</v>
      </c>
      <c r="K78" s="294" t="s">
        <v>69</v>
      </c>
      <c r="L78" s="294" t="s">
        <v>176</v>
      </c>
      <c r="M78" s="292" t="s">
        <v>346</v>
      </c>
      <c r="N78" s="292" t="s">
        <v>36</v>
      </c>
      <c r="O78" s="294" t="s">
        <v>194</v>
      </c>
      <c r="P78" t="s">
        <v>37</v>
      </c>
      <c r="Q78" s="293"/>
    </row>
    <row r="79" spans="1:17" ht="30.6" x14ac:dyDescent="0.3">
      <c r="A79" s="288" t="s">
        <v>30</v>
      </c>
      <c r="B79" s="289" t="s">
        <v>5875</v>
      </c>
      <c r="C79" s="289"/>
      <c r="D79" s="289" t="s">
        <v>362</v>
      </c>
      <c r="E79" t="s">
        <v>363</v>
      </c>
      <c r="F79" t="s">
        <v>364</v>
      </c>
      <c r="G79" t="s">
        <v>365</v>
      </c>
      <c r="H79" s="291" t="s">
        <v>33</v>
      </c>
      <c r="I79" s="291" t="s">
        <v>4</v>
      </c>
      <c r="J79" s="291" t="s">
        <v>5</v>
      </c>
      <c r="K79" s="291" t="s">
        <v>69</v>
      </c>
      <c r="L79" s="291" t="s">
        <v>176</v>
      </c>
      <c r="M79" s="289" t="s">
        <v>177</v>
      </c>
      <c r="N79" s="289" t="s">
        <v>36</v>
      </c>
      <c r="O79" s="291" t="s">
        <v>194</v>
      </c>
      <c r="P79" t="s">
        <v>37</v>
      </c>
      <c r="Q79" s="290"/>
    </row>
    <row r="80" spans="1:17" ht="30.6" x14ac:dyDescent="0.3">
      <c r="A80" s="288" t="s">
        <v>30</v>
      </c>
      <c r="B80" s="292" t="s">
        <v>5875</v>
      </c>
      <c r="C80" s="292"/>
      <c r="D80" s="292" t="s">
        <v>366</v>
      </c>
      <c r="E80" t="s">
        <v>367</v>
      </c>
      <c r="F80" t="s">
        <v>368</v>
      </c>
      <c r="G80" t="s">
        <v>369</v>
      </c>
      <c r="H80" s="294" t="s">
        <v>1109</v>
      </c>
      <c r="I80" s="294" t="s">
        <v>4</v>
      </c>
      <c r="J80" s="294" t="s">
        <v>5</v>
      </c>
      <c r="K80" s="294" t="s">
        <v>69</v>
      </c>
      <c r="L80" s="294" t="s">
        <v>176</v>
      </c>
      <c r="M80" s="292" t="s">
        <v>177</v>
      </c>
      <c r="N80" s="292" t="s">
        <v>36</v>
      </c>
      <c r="O80" s="294" t="s">
        <v>194</v>
      </c>
      <c r="P80" t="s">
        <v>37</v>
      </c>
      <c r="Q80" s="293"/>
    </row>
    <row r="81" spans="1:17" ht="30.6" x14ac:dyDescent="0.3">
      <c r="A81" s="288" t="s">
        <v>30</v>
      </c>
      <c r="B81" s="289" t="s">
        <v>5315</v>
      </c>
      <c r="C81" s="289"/>
      <c r="D81" s="289" t="s">
        <v>370</v>
      </c>
      <c r="E81" t="s">
        <v>371</v>
      </c>
      <c r="F81" t="s">
        <v>372</v>
      </c>
      <c r="G81" t="s">
        <v>373</v>
      </c>
      <c r="H81" s="291" t="s">
        <v>33</v>
      </c>
      <c r="I81" s="291" t="s">
        <v>4</v>
      </c>
      <c r="J81" s="291" t="s">
        <v>5</v>
      </c>
      <c r="K81" s="291" t="s">
        <v>69</v>
      </c>
      <c r="L81" s="291" t="s">
        <v>221</v>
      </c>
      <c r="M81" s="289" t="s">
        <v>252</v>
      </c>
      <c r="N81" s="289" t="s">
        <v>36</v>
      </c>
      <c r="O81" s="291" t="s">
        <v>194</v>
      </c>
      <c r="P81" t="s">
        <v>37</v>
      </c>
      <c r="Q81" s="290"/>
    </row>
    <row r="82" spans="1:17" ht="30.6" x14ac:dyDescent="0.3">
      <c r="A82" s="288" t="s">
        <v>30</v>
      </c>
      <c r="B82" s="292" t="s">
        <v>5875</v>
      </c>
      <c r="C82" s="292"/>
      <c r="D82" s="292" t="s">
        <v>374</v>
      </c>
      <c r="E82" t="s">
        <v>375</v>
      </c>
      <c r="F82" t="s">
        <v>376</v>
      </c>
      <c r="G82" t="s">
        <v>377</v>
      </c>
      <c r="H82" s="294" t="s">
        <v>33</v>
      </c>
      <c r="I82" s="294" t="s">
        <v>4</v>
      </c>
      <c r="J82" s="294" t="s">
        <v>5</v>
      </c>
      <c r="K82" s="294" t="s">
        <v>69</v>
      </c>
      <c r="L82" s="294" t="s">
        <v>176</v>
      </c>
      <c r="M82" s="292" t="s">
        <v>252</v>
      </c>
      <c r="N82" s="292" t="s">
        <v>36</v>
      </c>
      <c r="O82" s="294" t="s">
        <v>18</v>
      </c>
      <c r="P82" t="s">
        <v>37</v>
      </c>
      <c r="Q82" s="293"/>
    </row>
    <row r="83" spans="1:17" ht="30.6" x14ac:dyDescent="0.3">
      <c r="A83" s="288" t="s">
        <v>30</v>
      </c>
      <c r="B83" s="289" t="s">
        <v>5315</v>
      </c>
      <c r="C83" s="289"/>
      <c r="D83" s="289" t="s">
        <v>378</v>
      </c>
      <c r="E83" t="s">
        <v>379</v>
      </c>
      <c r="F83" t="s">
        <v>380</v>
      </c>
      <c r="G83" t="s">
        <v>381</v>
      </c>
      <c r="H83" s="291" t="s">
        <v>33</v>
      </c>
      <c r="I83" s="291" t="s">
        <v>4</v>
      </c>
      <c r="J83" s="291" t="s">
        <v>5</v>
      </c>
      <c r="K83" s="291" t="s">
        <v>69</v>
      </c>
      <c r="L83" s="291" t="s">
        <v>221</v>
      </c>
      <c r="M83" s="289" t="s">
        <v>252</v>
      </c>
      <c r="N83" s="289" t="s">
        <v>36</v>
      </c>
      <c r="O83" s="291" t="s">
        <v>183</v>
      </c>
      <c r="P83" t="s">
        <v>37</v>
      </c>
      <c r="Q83" s="290"/>
    </row>
    <row r="84" spans="1:17" ht="30.6" x14ac:dyDescent="0.3">
      <c r="A84" s="288" t="s">
        <v>30</v>
      </c>
      <c r="B84" s="292" t="s">
        <v>5875</v>
      </c>
      <c r="C84" s="292"/>
      <c r="D84" s="292" t="s">
        <v>382</v>
      </c>
      <c r="E84" t="s">
        <v>383</v>
      </c>
      <c r="F84" t="s">
        <v>384</v>
      </c>
      <c r="G84" t="s">
        <v>257</v>
      </c>
      <c r="H84" s="294" t="s">
        <v>33</v>
      </c>
      <c r="I84" s="294" t="s">
        <v>4</v>
      </c>
      <c r="J84" s="294" t="s">
        <v>5</v>
      </c>
      <c r="K84" s="294" t="s">
        <v>69</v>
      </c>
      <c r="L84" s="294" t="s">
        <v>221</v>
      </c>
      <c r="M84" s="292" t="s">
        <v>252</v>
      </c>
      <c r="N84" s="292" t="s">
        <v>36</v>
      </c>
      <c r="O84" s="294" t="s">
        <v>18</v>
      </c>
      <c r="P84" t="s">
        <v>37</v>
      </c>
      <c r="Q84" s="293"/>
    </row>
    <row r="85" spans="1:17" ht="30.6" x14ac:dyDescent="0.3">
      <c r="A85" s="288" t="s">
        <v>30</v>
      </c>
      <c r="B85" s="289" t="s">
        <v>5875</v>
      </c>
      <c r="C85" s="289"/>
      <c r="D85" s="289" t="s">
        <v>385</v>
      </c>
      <c r="E85" t="s">
        <v>386</v>
      </c>
      <c r="F85" t="s">
        <v>387</v>
      </c>
      <c r="G85" t="s">
        <v>388</v>
      </c>
      <c r="H85" s="291" t="s">
        <v>33</v>
      </c>
      <c r="I85" s="291" t="s">
        <v>4</v>
      </c>
      <c r="J85" s="291" t="s">
        <v>5</v>
      </c>
      <c r="K85" s="291" t="s">
        <v>69</v>
      </c>
      <c r="L85" s="291" t="s">
        <v>221</v>
      </c>
      <c r="M85" s="289" t="s">
        <v>252</v>
      </c>
      <c r="N85" s="289" t="s">
        <v>36</v>
      </c>
      <c r="O85" s="291" t="s">
        <v>18</v>
      </c>
      <c r="P85" t="s">
        <v>37</v>
      </c>
      <c r="Q85" s="290"/>
    </row>
    <row r="86" spans="1:17" ht="30.6" x14ac:dyDescent="0.3">
      <c r="A86" s="288" t="s">
        <v>30</v>
      </c>
      <c r="B86" s="292" t="s">
        <v>5890</v>
      </c>
      <c r="C86" s="292"/>
      <c r="D86" s="292" t="s">
        <v>389</v>
      </c>
      <c r="E86" t="s">
        <v>390</v>
      </c>
      <c r="F86" t="s">
        <v>391</v>
      </c>
      <c r="G86" t="s">
        <v>392</v>
      </c>
      <c r="H86" s="294" t="s">
        <v>33</v>
      </c>
      <c r="I86" s="294" t="s">
        <v>4</v>
      </c>
      <c r="J86" s="294" t="s">
        <v>5</v>
      </c>
      <c r="K86" s="294" t="s">
        <v>53</v>
      </c>
      <c r="L86" s="294" t="s">
        <v>168</v>
      </c>
      <c r="M86" s="292" t="s">
        <v>393</v>
      </c>
      <c r="N86" s="292" t="s">
        <v>36</v>
      </c>
      <c r="O86" s="294" t="s">
        <v>9</v>
      </c>
      <c r="P86" t="s">
        <v>37</v>
      </c>
      <c r="Q86" s="293"/>
    </row>
    <row r="87" spans="1:17" ht="30.6" x14ac:dyDescent="0.3">
      <c r="A87" s="288" t="s">
        <v>30</v>
      </c>
      <c r="B87" s="289" t="s">
        <v>5890</v>
      </c>
      <c r="C87" s="289"/>
      <c r="D87" s="289" t="s">
        <v>394</v>
      </c>
      <c r="E87" t="s">
        <v>395</v>
      </c>
      <c r="F87" t="s">
        <v>396</v>
      </c>
      <c r="G87" t="s">
        <v>397</v>
      </c>
      <c r="H87" s="291" t="s">
        <v>33</v>
      </c>
      <c r="I87" s="291" t="s">
        <v>4</v>
      </c>
      <c r="J87" s="291" t="s">
        <v>5</v>
      </c>
      <c r="K87" s="291" t="s">
        <v>53</v>
      </c>
      <c r="L87" s="291" t="s">
        <v>168</v>
      </c>
      <c r="M87" s="289" t="s">
        <v>393</v>
      </c>
      <c r="N87" s="289" t="s">
        <v>36</v>
      </c>
      <c r="O87" s="291" t="s">
        <v>9</v>
      </c>
      <c r="P87" t="s">
        <v>37</v>
      </c>
      <c r="Q87" s="290"/>
    </row>
    <row r="88" spans="1:17" ht="30.6" x14ac:dyDescent="0.3">
      <c r="A88" s="288" t="s">
        <v>30</v>
      </c>
      <c r="B88" s="292" t="s">
        <v>4478</v>
      </c>
      <c r="C88" s="292"/>
      <c r="D88" s="292" t="s">
        <v>398</v>
      </c>
      <c r="E88" t="s">
        <v>399</v>
      </c>
      <c r="F88" t="s">
        <v>400</v>
      </c>
      <c r="G88" t="s">
        <v>401</v>
      </c>
      <c r="H88" s="294" t="s">
        <v>33</v>
      </c>
      <c r="I88" s="294" t="s">
        <v>4</v>
      </c>
      <c r="J88" s="294" t="s">
        <v>6</v>
      </c>
      <c r="K88" s="294" t="s">
        <v>53</v>
      </c>
      <c r="L88" s="294" t="s">
        <v>168</v>
      </c>
      <c r="M88" s="292" t="s">
        <v>393</v>
      </c>
      <c r="N88" s="292" t="s">
        <v>36</v>
      </c>
      <c r="O88" s="294" t="s">
        <v>9</v>
      </c>
      <c r="P88" t="s">
        <v>37</v>
      </c>
      <c r="Q88" s="293"/>
    </row>
    <row r="89" spans="1:17" ht="30.6" x14ac:dyDescent="0.3">
      <c r="A89" s="288" t="s">
        <v>30</v>
      </c>
      <c r="B89" s="289" t="s">
        <v>5890</v>
      </c>
      <c r="C89" s="289" t="s">
        <v>402</v>
      </c>
      <c r="D89" s="289" t="s">
        <v>403</v>
      </c>
      <c r="E89" t="s">
        <v>404</v>
      </c>
      <c r="F89" t="s">
        <v>405</v>
      </c>
      <c r="G89" t="s">
        <v>406</v>
      </c>
      <c r="H89" s="291" t="s">
        <v>33</v>
      </c>
      <c r="I89" s="291" t="s">
        <v>4</v>
      </c>
      <c r="J89" s="291" t="s">
        <v>5</v>
      </c>
      <c r="K89" s="291" t="s">
        <v>53</v>
      </c>
      <c r="L89" s="291" t="s">
        <v>168</v>
      </c>
      <c r="M89" s="289" t="s">
        <v>393</v>
      </c>
      <c r="N89" s="289" t="s">
        <v>36</v>
      </c>
      <c r="O89" s="291" t="s">
        <v>9</v>
      </c>
      <c r="P89" t="s">
        <v>37</v>
      </c>
      <c r="Q89" s="290"/>
    </row>
    <row r="90" spans="1:17" ht="30.6" x14ac:dyDescent="0.3">
      <c r="A90" s="288" t="s">
        <v>30</v>
      </c>
      <c r="B90" s="292" t="s">
        <v>5890</v>
      </c>
      <c r="C90" s="292"/>
      <c r="D90" s="292" t="s">
        <v>407</v>
      </c>
      <c r="E90" t="s">
        <v>408</v>
      </c>
      <c r="F90" t="s">
        <v>409</v>
      </c>
      <c r="G90" t="s">
        <v>410</v>
      </c>
      <c r="H90" s="294" t="s">
        <v>33</v>
      </c>
      <c r="I90" s="294" t="s">
        <v>4</v>
      </c>
      <c r="J90" s="294" t="s">
        <v>5</v>
      </c>
      <c r="K90" s="294" t="s">
        <v>53</v>
      </c>
      <c r="L90" s="294" t="s">
        <v>168</v>
      </c>
      <c r="M90" s="292" t="s">
        <v>393</v>
      </c>
      <c r="N90" s="292" t="s">
        <v>36</v>
      </c>
      <c r="O90" s="294" t="s">
        <v>9</v>
      </c>
      <c r="P90" t="s">
        <v>37</v>
      </c>
      <c r="Q90" s="293"/>
    </row>
    <row r="91" spans="1:17" ht="30.6" x14ac:dyDescent="0.3">
      <c r="A91" s="288" t="s">
        <v>30</v>
      </c>
      <c r="B91" s="289" t="s">
        <v>5890</v>
      </c>
      <c r="C91" s="289"/>
      <c r="D91" s="289" t="s">
        <v>411</v>
      </c>
      <c r="E91" t="s">
        <v>412</v>
      </c>
      <c r="F91" t="s">
        <v>413</v>
      </c>
      <c r="G91" t="s">
        <v>414</v>
      </c>
      <c r="H91" s="291" t="s">
        <v>33</v>
      </c>
      <c r="I91" s="291" t="s">
        <v>4</v>
      </c>
      <c r="J91" s="291" t="s">
        <v>5</v>
      </c>
      <c r="K91" s="291" t="s">
        <v>53</v>
      </c>
      <c r="L91" s="291" t="s">
        <v>168</v>
      </c>
      <c r="M91" s="289" t="s">
        <v>393</v>
      </c>
      <c r="N91" s="289" t="s">
        <v>36</v>
      </c>
      <c r="O91" s="291" t="s">
        <v>9</v>
      </c>
      <c r="P91" t="s">
        <v>37</v>
      </c>
      <c r="Q91" s="290"/>
    </row>
    <row r="92" spans="1:17" ht="30.6" x14ac:dyDescent="0.3">
      <c r="A92" s="288" t="s">
        <v>30</v>
      </c>
      <c r="B92" s="292" t="s">
        <v>5303</v>
      </c>
      <c r="C92" s="292" t="s">
        <v>415</v>
      </c>
      <c r="D92" s="292" t="s">
        <v>416</v>
      </c>
      <c r="E92" t="s">
        <v>417</v>
      </c>
      <c r="F92" t="s">
        <v>5316</v>
      </c>
      <c r="G92" t="s">
        <v>5317</v>
      </c>
      <c r="H92" s="294" t="s">
        <v>33</v>
      </c>
      <c r="I92" s="294" t="s">
        <v>8</v>
      </c>
      <c r="J92" s="294" t="s">
        <v>5</v>
      </c>
      <c r="K92" s="294" t="s">
        <v>69</v>
      </c>
      <c r="L92" s="294" t="s">
        <v>418</v>
      </c>
      <c r="M92" s="292" t="s">
        <v>5874</v>
      </c>
      <c r="N92" s="292"/>
      <c r="O92" s="294" t="s">
        <v>146</v>
      </c>
      <c r="P92" t="s">
        <v>37</v>
      </c>
      <c r="Q92" s="293"/>
    </row>
    <row r="93" spans="1:17" ht="30.6" x14ac:dyDescent="0.3">
      <c r="A93" s="288" t="s">
        <v>30</v>
      </c>
      <c r="B93" s="289" t="s">
        <v>5303</v>
      </c>
      <c r="C93" s="289" t="s">
        <v>419</v>
      </c>
      <c r="D93" s="289" t="s">
        <v>420</v>
      </c>
      <c r="E93" t="s">
        <v>421</v>
      </c>
      <c r="F93" t="s">
        <v>5318</v>
      </c>
      <c r="G93" t="s">
        <v>5319</v>
      </c>
      <c r="H93" s="291" t="s">
        <v>33</v>
      </c>
      <c r="I93" s="291" t="s">
        <v>8</v>
      </c>
      <c r="J93" s="291" t="s">
        <v>5</v>
      </c>
      <c r="K93" s="291" t="s">
        <v>69</v>
      </c>
      <c r="L93" s="291" t="s">
        <v>418</v>
      </c>
      <c r="M93" s="289" t="s">
        <v>5874</v>
      </c>
      <c r="N93" s="289"/>
      <c r="O93" s="291" t="s">
        <v>422</v>
      </c>
      <c r="P93" t="s">
        <v>37</v>
      </c>
      <c r="Q93" s="290"/>
    </row>
    <row r="94" spans="1:17" ht="30.6" x14ac:dyDescent="0.3">
      <c r="A94" s="288" t="s">
        <v>30</v>
      </c>
      <c r="B94" s="292" t="s">
        <v>5303</v>
      </c>
      <c r="C94" s="292" t="s">
        <v>423</v>
      </c>
      <c r="D94" s="292" t="s">
        <v>424</v>
      </c>
      <c r="E94" t="s">
        <v>425</v>
      </c>
      <c r="F94" t="s">
        <v>426</v>
      </c>
      <c r="G94" t="s">
        <v>427</v>
      </c>
      <c r="H94" s="294" t="s">
        <v>33</v>
      </c>
      <c r="I94" s="294" t="s">
        <v>8</v>
      </c>
      <c r="J94" s="294" t="s">
        <v>5</v>
      </c>
      <c r="K94" s="294" t="s">
        <v>69</v>
      </c>
      <c r="L94" s="294" t="s">
        <v>418</v>
      </c>
      <c r="M94" s="292" t="s">
        <v>5874</v>
      </c>
      <c r="N94" s="292"/>
      <c r="O94" s="294" t="s">
        <v>428</v>
      </c>
      <c r="P94" t="s">
        <v>37</v>
      </c>
      <c r="Q94" s="293"/>
    </row>
    <row r="95" spans="1:17" ht="30.6" x14ac:dyDescent="0.3">
      <c r="A95" s="288" t="s">
        <v>30</v>
      </c>
      <c r="B95" s="289" t="s">
        <v>5320</v>
      </c>
      <c r="C95" s="289"/>
      <c r="D95" s="289" t="s">
        <v>429</v>
      </c>
      <c r="E95" t="s">
        <v>430</v>
      </c>
      <c r="F95" t="s">
        <v>431</v>
      </c>
      <c r="G95" t="s">
        <v>432</v>
      </c>
      <c r="H95" s="291" t="s">
        <v>33</v>
      </c>
      <c r="I95" s="291" t="s">
        <v>4</v>
      </c>
      <c r="J95" s="291" t="s">
        <v>5</v>
      </c>
      <c r="K95" s="291" t="s">
        <v>69</v>
      </c>
      <c r="L95" s="291" t="s">
        <v>418</v>
      </c>
      <c r="M95" s="289" t="s">
        <v>5874</v>
      </c>
      <c r="N95" s="289" t="s">
        <v>36</v>
      </c>
      <c r="O95" s="291" t="s">
        <v>9</v>
      </c>
      <c r="P95" t="s">
        <v>37</v>
      </c>
      <c r="Q95" s="290"/>
    </row>
    <row r="96" spans="1:17" ht="30.6" x14ac:dyDescent="0.3">
      <c r="A96" s="288" t="s">
        <v>30</v>
      </c>
      <c r="B96" s="292" t="s">
        <v>5891</v>
      </c>
      <c r="C96" s="292"/>
      <c r="D96" s="292" t="s">
        <v>433</v>
      </c>
      <c r="E96" t="s">
        <v>434</v>
      </c>
      <c r="F96" t="s">
        <v>435</v>
      </c>
      <c r="G96" t="s">
        <v>436</v>
      </c>
      <c r="H96" s="294" t="s">
        <v>33</v>
      </c>
      <c r="I96" s="294" t="s">
        <v>4</v>
      </c>
      <c r="J96" s="294" t="s">
        <v>5</v>
      </c>
      <c r="K96" s="294" t="s">
        <v>53</v>
      </c>
      <c r="L96" s="294" t="s">
        <v>437</v>
      </c>
      <c r="M96" s="292" t="s">
        <v>438</v>
      </c>
      <c r="N96" s="292" t="s">
        <v>36</v>
      </c>
      <c r="O96" s="294" t="s">
        <v>183</v>
      </c>
      <c r="P96" t="s">
        <v>37</v>
      </c>
      <c r="Q96" s="293"/>
    </row>
    <row r="97" spans="1:17" ht="30.6" x14ac:dyDescent="0.3">
      <c r="A97" s="288" t="s">
        <v>30</v>
      </c>
      <c r="B97" s="289" t="s">
        <v>5892</v>
      </c>
      <c r="C97" s="289"/>
      <c r="D97" s="289" t="s">
        <v>439</v>
      </c>
      <c r="E97" t="s">
        <v>440</v>
      </c>
      <c r="F97" t="s">
        <v>441</v>
      </c>
      <c r="G97" t="s">
        <v>442</v>
      </c>
      <c r="H97" s="291" t="s">
        <v>33</v>
      </c>
      <c r="I97" s="291" t="s">
        <v>4</v>
      </c>
      <c r="J97" s="291" t="s">
        <v>5</v>
      </c>
      <c r="K97" s="291" t="s">
        <v>60</v>
      </c>
      <c r="L97" s="291" t="s">
        <v>443</v>
      </c>
      <c r="M97" s="289" t="s">
        <v>4704</v>
      </c>
      <c r="N97" s="289" t="s">
        <v>36</v>
      </c>
      <c r="O97" s="291" t="s">
        <v>15</v>
      </c>
      <c r="P97" t="s">
        <v>37</v>
      </c>
      <c r="Q97" s="290"/>
    </row>
    <row r="98" spans="1:17" ht="30.6" x14ac:dyDescent="0.3">
      <c r="A98" s="288" t="s">
        <v>30</v>
      </c>
      <c r="B98" s="292" t="s">
        <v>4767</v>
      </c>
      <c r="C98" s="292"/>
      <c r="D98" s="292" t="s">
        <v>4701</v>
      </c>
      <c r="E98" t="s">
        <v>4702</v>
      </c>
      <c r="F98" t="s">
        <v>4711</v>
      </c>
      <c r="G98" t="s">
        <v>4703</v>
      </c>
      <c r="H98" s="294" t="s">
        <v>33</v>
      </c>
      <c r="I98" s="294" t="s">
        <v>4</v>
      </c>
      <c r="J98" s="294" t="s">
        <v>5</v>
      </c>
      <c r="K98" s="294" t="s">
        <v>60</v>
      </c>
      <c r="L98" s="294" t="s">
        <v>443</v>
      </c>
      <c r="M98" s="292" t="s">
        <v>4704</v>
      </c>
      <c r="N98" s="292" t="s">
        <v>36</v>
      </c>
      <c r="O98" s="294" t="s">
        <v>10</v>
      </c>
      <c r="P98" t="s">
        <v>37</v>
      </c>
      <c r="Q98" s="293"/>
    </row>
    <row r="99" spans="1:17" ht="30.6" x14ac:dyDescent="0.3">
      <c r="A99" s="288" t="s">
        <v>30</v>
      </c>
      <c r="B99" s="289" t="s">
        <v>4767</v>
      </c>
      <c r="C99" s="289"/>
      <c r="D99" s="289" t="s">
        <v>4705</v>
      </c>
      <c r="E99" t="s">
        <v>4706</v>
      </c>
      <c r="F99" t="s">
        <v>4712</v>
      </c>
      <c r="G99" t="s">
        <v>4707</v>
      </c>
      <c r="H99" s="291" t="s">
        <v>33</v>
      </c>
      <c r="I99" s="291" t="s">
        <v>4</v>
      </c>
      <c r="J99" s="291" t="s">
        <v>5</v>
      </c>
      <c r="K99" s="291" t="s">
        <v>60</v>
      </c>
      <c r="L99" s="291" t="s">
        <v>443</v>
      </c>
      <c r="M99" s="289" t="s">
        <v>4704</v>
      </c>
      <c r="N99" s="289" t="s">
        <v>36</v>
      </c>
      <c r="O99" s="291" t="s">
        <v>10</v>
      </c>
      <c r="P99" t="s">
        <v>37</v>
      </c>
      <c r="Q99" s="290"/>
    </row>
    <row r="100" spans="1:17" ht="30.6" x14ac:dyDescent="0.3">
      <c r="A100" s="288" t="s">
        <v>30</v>
      </c>
      <c r="B100" s="292" t="s">
        <v>5893</v>
      </c>
      <c r="C100" s="292" t="s">
        <v>4768</v>
      </c>
      <c r="D100" s="292" t="s">
        <v>4769</v>
      </c>
      <c r="E100" t="s">
        <v>444</v>
      </c>
      <c r="F100" t="s">
        <v>445</v>
      </c>
      <c r="G100" t="s">
        <v>446</v>
      </c>
      <c r="H100" s="294" t="s">
        <v>68</v>
      </c>
      <c r="I100" s="294" t="s">
        <v>8</v>
      </c>
      <c r="J100" s="294" t="s">
        <v>5</v>
      </c>
      <c r="K100" s="294" t="s">
        <v>60</v>
      </c>
      <c r="L100" s="294" t="s">
        <v>443</v>
      </c>
      <c r="M100" s="292" t="s">
        <v>5894</v>
      </c>
      <c r="N100" s="292" t="s">
        <v>101</v>
      </c>
      <c r="O100" s="294"/>
      <c r="P100" t="s">
        <v>37</v>
      </c>
      <c r="Q100" s="293"/>
    </row>
    <row r="101" spans="1:17" ht="30.6" x14ac:dyDescent="0.3">
      <c r="A101" s="288" t="s">
        <v>30</v>
      </c>
      <c r="B101" s="289" t="s">
        <v>5315</v>
      </c>
      <c r="C101" s="289"/>
      <c r="D101" s="289" t="s">
        <v>448</v>
      </c>
      <c r="E101" t="s">
        <v>449</v>
      </c>
      <c r="F101" t="s">
        <v>450</v>
      </c>
      <c r="G101" t="s">
        <v>451</v>
      </c>
      <c r="H101" s="291" t="s">
        <v>33</v>
      </c>
      <c r="I101" s="291" t="s">
        <v>4</v>
      </c>
      <c r="J101" s="291" t="s">
        <v>5</v>
      </c>
      <c r="K101" s="291" t="s">
        <v>69</v>
      </c>
      <c r="L101" s="291" t="s">
        <v>221</v>
      </c>
      <c r="M101" s="289" t="s">
        <v>252</v>
      </c>
      <c r="N101" s="289" t="s">
        <v>36</v>
      </c>
      <c r="O101" s="291" t="s">
        <v>194</v>
      </c>
      <c r="P101" t="s">
        <v>37</v>
      </c>
      <c r="Q101" s="290"/>
    </row>
    <row r="102" spans="1:17" ht="30.6" x14ac:dyDescent="0.3">
      <c r="A102" s="288" t="s">
        <v>30</v>
      </c>
      <c r="B102" s="292" t="s">
        <v>4770</v>
      </c>
      <c r="C102" s="292" t="s">
        <v>4494</v>
      </c>
      <c r="D102" s="292" t="s">
        <v>4495</v>
      </c>
      <c r="E102" t="s">
        <v>4496</v>
      </c>
      <c r="F102" t="s">
        <v>4497</v>
      </c>
      <c r="G102" t="s">
        <v>4498</v>
      </c>
      <c r="H102" s="294" t="s">
        <v>361</v>
      </c>
      <c r="I102" s="294" t="s">
        <v>8</v>
      </c>
      <c r="J102" s="294" t="s">
        <v>6</v>
      </c>
      <c r="K102" s="294" t="s">
        <v>60</v>
      </c>
      <c r="L102" s="294" t="s">
        <v>457</v>
      </c>
      <c r="M102" s="292" t="s">
        <v>4499</v>
      </c>
      <c r="N102" s="292" t="s">
        <v>101</v>
      </c>
      <c r="O102" s="294"/>
      <c r="P102" t="s">
        <v>37</v>
      </c>
      <c r="Q102" s="293"/>
    </row>
    <row r="103" spans="1:17" ht="30.6" x14ac:dyDescent="0.3">
      <c r="A103" s="288" t="s">
        <v>30</v>
      </c>
      <c r="B103" s="289" t="s">
        <v>4767</v>
      </c>
      <c r="C103" s="289" t="s">
        <v>4500</v>
      </c>
      <c r="D103" s="289" t="s">
        <v>4501</v>
      </c>
      <c r="E103" t="s">
        <v>4502</v>
      </c>
      <c r="F103" t="s">
        <v>4503</v>
      </c>
      <c r="G103" t="s">
        <v>4504</v>
      </c>
      <c r="H103" s="291" t="s">
        <v>361</v>
      </c>
      <c r="I103" s="291" t="s">
        <v>8</v>
      </c>
      <c r="J103" s="291" t="s">
        <v>6</v>
      </c>
      <c r="K103" s="291" t="s">
        <v>60</v>
      </c>
      <c r="L103" s="291" t="s">
        <v>457</v>
      </c>
      <c r="M103" s="289" t="s">
        <v>4499</v>
      </c>
      <c r="N103" s="289" t="s">
        <v>101</v>
      </c>
      <c r="O103" s="291"/>
      <c r="P103" t="s">
        <v>37</v>
      </c>
      <c r="Q103" s="290"/>
    </row>
    <row r="104" spans="1:17" ht="30.6" x14ac:dyDescent="0.3">
      <c r="A104" s="288" t="s">
        <v>30</v>
      </c>
      <c r="B104" s="292" t="s">
        <v>4770</v>
      </c>
      <c r="C104" s="292" t="s">
        <v>4505</v>
      </c>
      <c r="D104" s="292" t="s">
        <v>4506</v>
      </c>
      <c r="E104" t="s">
        <v>4507</v>
      </c>
      <c r="F104" t="s">
        <v>4508</v>
      </c>
      <c r="G104" t="s">
        <v>4509</v>
      </c>
      <c r="H104" s="294" t="s">
        <v>361</v>
      </c>
      <c r="I104" s="294" t="s">
        <v>8</v>
      </c>
      <c r="J104" s="294" t="s">
        <v>6</v>
      </c>
      <c r="K104" s="294" t="s">
        <v>60</v>
      </c>
      <c r="L104" s="294" t="s">
        <v>457</v>
      </c>
      <c r="M104" s="292" t="s">
        <v>4499</v>
      </c>
      <c r="N104" s="292" t="s">
        <v>101</v>
      </c>
      <c r="O104" s="294"/>
      <c r="P104" t="s">
        <v>37</v>
      </c>
      <c r="Q104" s="293"/>
    </row>
    <row r="105" spans="1:17" ht="30.6" x14ac:dyDescent="0.3">
      <c r="A105" s="288" t="s">
        <v>30</v>
      </c>
      <c r="B105" s="289" t="s">
        <v>4770</v>
      </c>
      <c r="C105" s="289" t="s">
        <v>4510</v>
      </c>
      <c r="D105" s="289" t="s">
        <v>4511</v>
      </c>
      <c r="E105" t="s">
        <v>4512</v>
      </c>
      <c r="F105" t="s">
        <v>4513</v>
      </c>
      <c r="G105" t="s">
        <v>4514</v>
      </c>
      <c r="H105" s="291" t="s">
        <v>361</v>
      </c>
      <c r="I105" s="291" t="s">
        <v>8</v>
      </c>
      <c r="J105" s="291" t="s">
        <v>6</v>
      </c>
      <c r="K105" s="291" t="s">
        <v>60</v>
      </c>
      <c r="L105" s="291" t="s">
        <v>457</v>
      </c>
      <c r="M105" s="289" t="s">
        <v>4499</v>
      </c>
      <c r="N105" s="289" t="s">
        <v>101</v>
      </c>
      <c r="O105" s="291"/>
      <c r="P105" t="s">
        <v>37</v>
      </c>
      <c r="Q105" s="290"/>
    </row>
    <row r="106" spans="1:17" ht="30.6" x14ac:dyDescent="0.3">
      <c r="A106" s="288" t="s">
        <v>30</v>
      </c>
      <c r="B106" s="292" t="s">
        <v>5895</v>
      </c>
      <c r="C106" s="292" t="s">
        <v>452</v>
      </c>
      <c r="D106" s="292" t="s">
        <v>453</v>
      </c>
      <c r="E106" t="s">
        <v>454</v>
      </c>
      <c r="F106" t="s">
        <v>455</v>
      </c>
      <c r="G106" t="s">
        <v>456</v>
      </c>
      <c r="H106" s="294" t="s">
        <v>33</v>
      </c>
      <c r="I106" s="294" t="s">
        <v>8</v>
      </c>
      <c r="J106" s="294" t="s">
        <v>5</v>
      </c>
      <c r="K106" s="294" t="s">
        <v>60</v>
      </c>
      <c r="L106" s="294" t="s">
        <v>457</v>
      </c>
      <c r="M106" s="292" t="s">
        <v>447</v>
      </c>
      <c r="N106" s="292" t="s">
        <v>101</v>
      </c>
      <c r="O106" s="294"/>
      <c r="P106" t="s">
        <v>37</v>
      </c>
      <c r="Q106" s="293"/>
    </row>
    <row r="107" spans="1:17" ht="30.6" x14ac:dyDescent="0.3">
      <c r="A107" s="288" t="s">
        <v>30</v>
      </c>
      <c r="B107" s="289" t="s">
        <v>5896</v>
      </c>
      <c r="C107" s="289" t="s">
        <v>458</v>
      </c>
      <c r="D107" s="289" t="s">
        <v>459</v>
      </c>
      <c r="E107" t="s">
        <v>460</v>
      </c>
      <c r="F107" t="s">
        <v>461</v>
      </c>
      <c r="G107" t="s">
        <v>462</v>
      </c>
      <c r="H107" s="291" t="s">
        <v>33</v>
      </c>
      <c r="I107" s="291" t="s">
        <v>8</v>
      </c>
      <c r="J107" s="291" t="s">
        <v>5</v>
      </c>
      <c r="K107" s="291" t="s">
        <v>60</v>
      </c>
      <c r="L107" s="291" t="s">
        <v>457</v>
      </c>
      <c r="M107" s="289" t="s">
        <v>447</v>
      </c>
      <c r="N107" s="289" t="s">
        <v>101</v>
      </c>
      <c r="O107" s="291"/>
      <c r="P107" t="s">
        <v>37</v>
      </c>
      <c r="Q107" s="290"/>
    </row>
    <row r="108" spans="1:17" ht="30.6" x14ac:dyDescent="0.3">
      <c r="A108" s="288" t="s">
        <v>30</v>
      </c>
      <c r="B108" s="292" t="s">
        <v>5895</v>
      </c>
      <c r="C108" s="292" t="s">
        <v>463</v>
      </c>
      <c r="D108" s="292" t="s">
        <v>464</v>
      </c>
      <c r="E108" t="s">
        <v>465</v>
      </c>
      <c r="F108" t="s">
        <v>466</v>
      </c>
      <c r="G108" t="s">
        <v>467</v>
      </c>
      <c r="H108" s="294" t="s">
        <v>33</v>
      </c>
      <c r="I108" s="294" t="s">
        <v>8</v>
      </c>
      <c r="J108" s="294" t="s">
        <v>5</v>
      </c>
      <c r="K108" s="294" t="s">
        <v>60</v>
      </c>
      <c r="L108" s="294" t="s">
        <v>457</v>
      </c>
      <c r="M108" s="292" t="s">
        <v>447</v>
      </c>
      <c r="N108" s="292" t="s">
        <v>101</v>
      </c>
      <c r="O108" s="294"/>
      <c r="P108" t="s">
        <v>37</v>
      </c>
      <c r="Q108" s="293"/>
    </row>
    <row r="109" spans="1:17" ht="30.6" x14ac:dyDescent="0.3">
      <c r="A109" s="288" t="s">
        <v>30</v>
      </c>
      <c r="B109" s="289" t="s">
        <v>5895</v>
      </c>
      <c r="C109" s="289" t="s">
        <v>468</v>
      </c>
      <c r="D109" s="289" t="s">
        <v>469</v>
      </c>
      <c r="E109" t="s">
        <v>470</v>
      </c>
      <c r="F109" t="s">
        <v>471</v>
      </c>
      <c r="G109" t="s">
        <v>472</v>
      </c>
      <c r="H109" s="291" t="s">
        <v>33</v>
      </c>
      <c r="I109" s="291" t="s">
        <v>8</v>
      </c>
      <c r="J109" s="291" t="s">
        <v>5</v>
      </c>
      <c r="K109" s="291" t="s">
        <v>60</v>
      </c>
      <c r="L109" s="291" t="s">
        <v>457</v>
      </c>
      <c r="M109" s="289" t="s">
        <v>447</v>
      </c>
      <c r="N109" s="289" t="s">
        <v>101</v>
      </c>
      <c r="O109" s="291"/>
      <c r="P109" t="s">
        <v>37</v>
      </c>
      <c r="Q109" s="290"/>
    </row>
    <row r="110" spans="1:17" ht="30.6" x14ac:dyDescent="0.3">
      <c r="A110" s="288" t="s">
        <v>30</v>
      </c>
      <c r="B110" s="292" t="s">
        <v>5897</v>
      </c>
      <c r="C110" s="292" t="s">
        <v>473</v>
      </c>
      <c r="D110" s="292" t="s">
        <v>474</v>
      </c>
      <c r="E110" t="s">
        <v>475</v>
      </c>
      <c r="F110" t="s">
        <v>476</v>
      </c>
      <c r="G110" t="s">
        <v>477</v>
      </c>
      <c r="H110" s="294" t="s">
        <v>361</v>
      </c>
      <c r="I110" s="294" t="s">
        <v>8</v>
      </c>
      <c r="J110" s="294" t="s">
        <v>5</v>
      </c>
      <c r="K110" s="294" t="s">
        <v>60</v>
      </c>
      <c r="L110" s="294" t="s">
        <v>457</v>
      </c>
      <c r="M110" s="292" t="s">
        <v>447</v>
      </c>
      <c r="N110" s="292" t="s">
        <v>101</v>
      </c>
      <c r="O110" s="294"/>
      <c r="P110" t="s">
        <v>37</v>
      </c>
      <c r="Q110" s="293"/>
    </row>
    <row r="111" spans="1:17" ht="30.6" x14ac:dyDescent="0.3">
      <c r="A111" s="288" t="s">
        <v>30</v>
      </c>
      <c r="B111" s="289" t="s">
        <v>5897</v>
      </c>
      <c r="C111" s="289" t="s">
        <v>478</v>
      </c>
      <c r="D111" s="289" t="s">
        <v>479</v>
      </c>
      <c r="E111" t="s">
        <v>480</v>
      </c>
      <c r="F111" t="s">
        <v>481</v>
      </c>
      <c r="G111" t="s">
        <v>482</v>
      </c>
      <c r="H111" s="291" t="s">
        <v>361</v>
      </c>
      <c r="I111" s="291" t="s">
        <v>8</v>
      </c>
      <c r="J111" s="291" t="s">
        <v>5</v>
      </c>
      <c r="K111" s="291" t="s">
        <v>60</v>
      </c>
      <c r="L111" s="291" t="s">
        <v>457</v>
      </c>
      <c r="M111" s="289" t="s">
        <v>447</v>
      </c>
      <c r="N111" s="289" t="s">
        <v>101</v>
      </c>
      <c r="O111" s="291"/>
      <c r="P111" t="s">
        <v>37</v>
      </c>
      <c r="Q111" s="290"/>
    </row>
    <row r="112" spans="1:17" ht="30.6" x14ac:dyDescent="0.3">
      <c r="A112" s="288" t="s">
        <v>30</v>
      </c>
      <c r="B112" s="292" t="s">
        <v>5896</v>
      </c>
      <c r="C112" s="292" t="s">
        <v>483</v>
      </c>
      <c r="D112" s="292" t="s">
        <v>484</v>
      </c>
      <c r="E112" t="s">
        <v>485</v>
      </c>
      <c r="F112" t="s">
        <v>486</v>
      </c>
      <c r="G112" t="s">
        <v>487</v>
      </c>
      <c r="H112" s="294" t="s">
        <v>361</v>
      </c>
      <c r="I112" s="294" t="s">
        <v>8</v>
      </c>
      <c r="J112" s="294" t="s">
        <v>5</v>
      </c>
      <c r="K112" s="294" t="s">
        <v>60</v>
      </c>
      <c r="L112" s="294" t="s">
        <v>457</v>
      </c>
      <c r="M112" s="292" t="s">
        <v>447</v>
      </c>
      <c r="N112" s="292" t="s">
        <v>101</v>
      </c>
      <c r="O112" s="294"/>
      <c r="P112" t="s">
        <v>37</v>
      </c>
      <c r="Q112" s="293"/>
    </row>
    <row r="113" spans="1:17" ht="30.6" x14ac:dyDescent="0.3">
      <c r="A113" s="288" t="s">
        <v>30</v>
      </c>
      <c r="B113" s="289" t="s">
        <v>5896</v>
      </c>
      <c r="C113" s="289" t="s">
        <v>488</v>
      </c>
      <c r="D113" s="289" t="s">
        <v>489</v>
      </c>
      <c r="E113" t="s">
        <v>490</v>
      </c>
      <c r="F113" t="s">
        <v>491</v>
      </c>
      <c r="G113" t="s">
        <v>492</v>
      </c>
      <c r="H113" s="291" t="s">
        <v>361</v>
      </c>
      <c r="I113" s="291" t="s">
        <v>8</v>
      </c>
      <c r="J113" s="291" t="s">
        <v>5</v>
      </c>
      <c r="K113" s="291" t="s">
        <v>60</v>
      </c>
      <c r="L113" s="291" t="s">
        <v>457</v>
      </c>
      <c r="M113" s="289" t="s">
        <v>447</v>
      </c>
      <c r="N113" s="289" t="s">
        <v>101</v>
      </c>
      <c r="O113" s="291"/>
      <c r="P113" t="s">
        <v>37</v>
      </c>
      <c r="Q113" s="290"/>
    </row>
    <row r="114" spans="1:17" ht="30.6" x14ac:dyDescent="0.3">
      <c r="A114" s="288" t="s">
        <v>30</v>
      </c>
      <c r="B114" s="292" t="s">
        <v>5898</v>
      </c>
      <c r="C114" s="292"/>
      <c r="D114" s="292" t="s">
        <v>493</v>
      </c>
      <c r="E114" t="s">
        <v>494</v>
      </c>
      <c r="F114" t="s">
        <v>495</v>
      </c>
      <c r="G114" t="s">
        <v>496</v>
      </c>
      <c r="H114" s="294" t="s">
        <v>33</v>
      </c>
      <c r="I114" s="294" t="s">
        <v>4</v>
      </c>
      <c r="J114" s="294" t="s">
        <v>5</v>
      </c>
      <c r="K114" s="294" t="s">
        <v>53</v>
      </c>
      <c r="L114" s="294" t="s">
        <v>497</v>
      </c>
      <c r="M114" s="292" t="s">
        <v>498</v>
      </c>
      <c r="N114" s="292" t="s">
        <v>36</v>
      </c>
      <c r="O114" s="294" t="s">
        <v>146</v>
      </c>
      <c r="P114" t="s">
        <v>37</v>
      </c>
      <c r="Q114" s="293"/>
    </row>
    <row r="115" spans="1:17" ht="30.6" x14ac:dyDescent="0.3">
      <c r="A115" s="288" t="s">
        <v>30</v>
      </c>
      <c r="B115" s="289" t="s">
        <v>5899</v>
      </c>
      <c r="C115" s="289"/>
      <c r="D115" s="289" t="s">
        <v>499</v>
      </c>
      <c r="E115" t="s">
        <v>500</v>
      </c>
      <c r="F115" t="s">
        <v>501</v>
      </c>
      <c r="G115" t="s">
        <v>502</v>
      </c>
      <c r="H115" s="291" t="s">
        <v>33</v>
      </c>
      <c r="I115" s="291" t="s">
        <v>4</v>
      </c>
      <c r="J115" s="291" t="s">
        <v>5</v>
      </c>
      <c r="K115" s="291" t="s">
        <v>53</v>
      </c>
      <c r="L115" s="291" t="s">
        <v>54</v>
      </c>
      <c r="M115" s="289" t="s">
        <v>503</v>
      </c>
      <c r="N115" s="289" t="s">
        <v>36</v>
      </c>
      <c r="O115" s="291" t="s">
        <v>504</v>
      </c>
      <c r="P115" t="s">
        <v>37</v>
      </c>
      <c r="Q115" s="290"/>
    </row>
    <row r="116" spans="1:17" ht="30.6" x14ac:dyDescent="0.3">
      <c r="A116" s="288" t="s">
        <v>30</v>
      </c>
      <c r="B116" s="292" t="s">
        <v>5321</v>
      </c>
      <c r="C116" s="292"/>
      <c r="D116" s="292" t="s">
        <v>505</v>
      </c>
      <c r="E116" t="s">
        <v>506</v>
      </c>
      <c r="F116" t="s">
        <v>507</v>
      </c>
      <c r="G116" t="s">
        <v>508</v>
      </c>
      <c r="H116" s="294" t="s">
        <v>33</v>
      </c>
      <c r="I116" s="294" t="s">
        <v>4</v>
      </c>
      <c r="J116" s="294" t="s">
        <v>5</v>
      </c>
      <c r="K116" s="294" t="s">
        <v>60</v>
      </c>
      <c r="L116" s="294" t="s">
        <v>61</v>
      </c>
      <c r="M116" s="292" t="s">
        <v>62</v>
      </c>
      <c r="N116" s="292" t="s">
        <v>36</v>
      </c>
      <c r="O116" s="294" t="s">
        <v>13</v>
      </c>
      <c r="P116" t="s">
        <v>37</v>
      </c>
      <c r="Q116" s="293"/>
    </row>
    <row r="117" spans="1:17" ht="30.6" x14ac:dyDescent="0.3">
      <c r="A117" s="288" t="s">
        <v>30</v>
      </c>
      <c r="B117" s="289" t="s">
        <v>5321</v>
      </c>
      <c r="C117" s="289"/>
      <c r="D117" s="289" t="s">
        <v>509</v>
      </c>
      <c r="E117" t="s">
        <v>510</v>
      </c>
      <c r="F117" t="s">
        <v>511</v>
      </c>
      <c r="G117" t="s">
        <v>512</v>
      </c>
      <c r="H117" s="291" t="s">
        <v>33</v>
      </c>
      <c r="I117" s="291" t="s">
        <v>4</v>
      </c>
      <c r="J117" s="291" t="s">
        <v>5</v>
      </c>
      <c r="K117" s="291" t="s">
        <v>60</v>
      </c>
      <c r="L117" s="291" t="s">
        <v>61</v>
      </c>
      <c r="M117" s="289" t="s">
        <v>62</v>
      </c>
      <c r="N117" s="289" t="s">
        <v>36</v>
      </c>
      <c r="O117" s="291"/>
      <c r="P117" t="s">
        <v>37</v>
      </c>
      <c r="Q117" s="290"/>
    </row>
    <row r="118" spans="1:17" ht="30.6" x14ac:dyDescent="0.3">
      <c r="A118" s="288" t="s">
        <v>30</v>
      </c>
      <c r="B118" s="292" t="s">
        <v>4767</v>
      </c>
      <c r="C118" s="292"/>
      <c r="D118" s="292" t="s">
        <v>4708</v>
      </c>
      <c r="E118" t="s">
        <v>4709</v>
      </c>
      <c r="F118" t="s">
        <v>3687</v>
      </c>
      <c r="G118" t="s">
        <v>4710</v>
      </c>
      <c r="H118" s="294" t="s">
        <v>33</v>
      </c>
      <c r="I118" s="294" t="s">
        <v>4</v>
      </c>
      <c r="J118" s="294" t="s">
        <v>6</v>
      </c>
      <c r="K118" s="294" t="s">
        <v>60</v>
      </c>
      <c r="L118" s="294" t="s">
        <v>443</v>
      </c>
      <c r="M118" s="292" t="s">
        <v>4704</v>
      </c>
      <c r="N118" s="292" t="s">
        <v>36</v>
      </c>
      <c r="O118" s="294" t="s">
        <v>10</v>
      </c>
      <c r="P118" t="s">
        <v>37</v>
      </c>
      <c r="Q118" s="293"/>
    </row>
    <row r="119" spans="1:17" ht="30.6" x14ac:dyDescent="0.3">
      <c r="A119" s="288" t="s">
        <v>30</v>
      </c>
      <c r="B119" s="289" t="s">
        <v>4771</v>
      </c>
      <c r="C119" s="289"/>
      <c r="D119" s="289" t="s">
        <v>513</v>
      </c>
      <c r="E119" t="s">
        <v>514</v>
      </c>
      <c r="F119" t="s">
        <v>515</v>
      </c>
      <c r="G119" t="s">
        <v>516</v>
      </c>
      <c r="H119" s="291" t="s">
        <v>33</v>
      </c>
      <c r="I119" s="291" t="s">
        <v>4</v>
      </c>
      <c r="J119" s="291" t="s">
        <v>6</v>
      </c>
      <c r="K119" s="291" t="s">
        <v>60</v>
      </c>
      <c r="L119" s="291" t="s">
        <v>61</v>
      </c>
      <c r="M119" s="289" t="s">
        <v>62</v>
      </c>
      <c r="N119" s="289" t="s">
        <v>36</v>
      </c>
      <c r="O119" s="291" t="s">
        <v>517</v>
      </c>
      <c r="P119" t="s">
        <v>37</v>
      </c>
      <c r="Q119" s="290"/>
    </row>
    <row r="120" spans="1:17" ht="30.6" x14ac:dyDescent="0.3">
      <c r="A120" s="288" t="s">
        <v>30</v>
      </c>
      <c r="B120" s="292" t="s">
        <v>4771</v>
      </c>
      <c r="C120" s="292"/>
      <c r="D120" s="292" t="s">
        <v>518</v>
      </c>
      <c r="E120" t="s">
        <v>519</v>
      </c>
      <c r="F120" t="s">
        <v>520</v>
      </c>
      <c r="G120" t="s">
        <v>521</v>
      </c>
      <c r="H120" s="294" t="s">
        <v>33</v>
      </c>
      <c r="I120" s="294" t="s">
        <v>4</v>
      </c>
      <c r="J120" s="294" t="s">
        <v>5</v>
      </c>
      <c r="K120" s="294" t="s">
        <v>60</v>
      </c>
      <c r="L120" s="294" t="s">
        <v>61</v>
      </c>
      <c r="M120" s="292" t="s">
        <v>62</v>
      </c>
      <c r="N120" s="292" t="s">
        <v>36</v>
      </c>
      <c r="O120" s="294" t="s">
        <v>517</v>
      </c>
      <c r="P120" t="s">
        <v>37</v>
      </c>
      <c r="Q120" s="293"/>
    </row>
    <row r="121" spans="1:17" ht="30.6" x14ac:dyDescent="0.3">
      <c r="A121" s="288" t="s">
        <v>30</v>
      </c>
      <c r="B121" s="289" t="s">
        <v>4771</v>
      </c>
      <c r="C121" s="289"/>
      <c r="D121" s="289" t="s">
        <v>522</v>
      </c>
      <c r="E121" t="s">
        <v>523</v>
      </c>
      <c r="F121" t="s">
        <v>524</v>
      </c>
      <c r="G121" t="s">
        <v>525</v>
      </c>
      <c r="H121" s="291" t="s">
        <v>33</v>
      </c>
      <c r="I121" s="291" t="s">
        <v>4</v>
      </c>
      <c r="J121" s="291" t="s">
        <v>5</v>
      </c>
      <c r="K121" s="291" t="s">
        <v>60</v>
      </c>
      <c r="L121" s="291" t="s">
        <v>61</v>
      </c>
      <c r="M121" s="289" t="s">
        <v>62</v>
      </c>
      <c r="N121" s="289" t="s">
        <v>36</v>
      </c>
      <c r="O121" s="291" t="s">
        <v>517</v>
      </c>
      <c r="P121" t="s">
        <v>37</v>
      </c>
      <c r="Q121" s="290"/>
    </row>
    <row r="122" spans="1:17" ht="30.6" x14ac:dyDescent="0.3">
      <c r="A122" s="288" t="s">
        <v>30</v>
      </c>
      <c r="B122" s="292" t="s">
        <v>4771</v>
      </c>
      <c r="C122" s="292"/>
      <c r="D122" s="292" t="s">
        <v>526</v>
      </c>
      <c r="E122" t="s">
        <v>527</v>
      </c>
      <c r="F122" t="s">
        <v>528</v>
      </c>
      <c r="G122" t="s">
        <v>529</v>
      </c>
      <c r="H122" s="294" t="s">
        <v>33</v>
      </c>
      <c r="I122" s="294" t="s">
        <v>4</v>
      </c>
      <c r="J122" s="294" t="s">
        <v>5</v>
      </c>
      <c r="K122" s="294" t="s">
        <v>60</v>
      </c>
      <c r="L122" s="294" t="s">
        <v>61</v>
      </c>
      <c r="M122" s="292" t="s">
        <v>62</v>
      </c>
      <c r="N122" s="292" t="s">
        <v>36</v>
      </c>
      <c r="O122" s="294" t="s">
        <v>517</v>
      </c>
      <c r="P122" t="s">
        <v>37</v>
      </c>
      <c r="Q122" s="293"/>
    </row>
    <row r="123" spans="1:17" ht="30.6" x14ac:dyDescent="0.3">
      <c r="A123" s="288" t="s">
        <v>30</v>
      </c>
      <c r="B123" s="289" t="s">
        <v>4767</v>
      </c>
      <c r="C123" s="289" t="s">
        <v>530</v>
      </c>
      <c r="D123" s="289" t="s">
        <v>531</v>
      </c>
      <c r="E123" t="s">
        <v>532</v>
      </c>
      <c r="F123" t="s">
        <v>533</v>
      </c>
      <c r="G123" t="s">
        <v>534</v>
      </c>
      <c r="H123" s="291" t="s">
        <v>33</v>
      </c>
      <c r="I123" s="291" t="s">
        <v>8</v>
      </c>
      <c r="J123" s="291" t="s">
        <v>6</v>
      </c>
      <c r="K123" s="291" t="s">
        <v>60</v>
      </c>
      <c r="L123" s="291" t="s">
        <v>443</v>
      </c>
      <c r="M123" s="289" t="s">
        <v>535</v>
      </c>
      <c r="N123" s="289" t="s">
        <v>36</v>
      </c>
      <c r="O123" s="291" t="s">
        <v>536</v>
      </c>
      <c r="P123" t="s">
        <v>37</v>
      </c>
      <c r="Q123" s="290"/>
    </row>
    <row r="124" spans="1:17" ht="30.6" x14ac:dyDescent="0.3">
      <c r="A124" s="288" t="s">
        <v>30</v>
      </c>
      <c r="B124" s="292" t="s">
        <v>4767</v>
      </c>
      <c r="C124" s="292" t="s">
        <v>537</v>
      </c>
      <c r="D124" s="292" t="s">
        <v>538</v>
      </c>
      <c r="E124" t="s">
        <v>539</v>
      </c>
      <c r="F124" t="s">
        <v>540</v>
      </c>
      <c r="G124" t="s">
        <v>541</v>
      </c>
      <c r="H124" s="294" t="s">
        <v>33</v>
      </c>
      <c r="I124" s="294" t="s">
        <v>8</v>
      </c>
      <c r="J124" s="294" t="s">
        <v>6</v>
      </c>
      <c r="K124" s="294" t="s">
        <v>60</v>
      </c>
      <c r="L124" s="294" t="s">
        <v>443</v>
      </c>
      <c r="M124" s="292" t="s">
        <v>535</v>
      </c>
      <c r="N124" s="292" t="s">
        <v>36</v>
      </c>
      <c r="O124" s="294" t="s">
        <v>536</v>
      </c>
      <c r="P124" t="s">
        <v>37</v>
      </c>
      <c r="Q124" s="293"/>
    </row>
    <row r="125" spans="1:17" ht="30.6" x14ac:dyDescent="0.3">
      <c r="A125" s="288" t="s">
        <v>30</v>
      </c>
      <c r="B125" s="289" t="s">
        <v>4767</v>
      </c>
      <c r="C125" s="289" t="s">
        <v>542</v>
      </c>
      <c r="D125" s="289" t="s">
        <v>543</v>
      </c>
      <c r="E125" t="s">
        <v>544</v>
      </c>
      <c r="F125" t="s">
        <v>545</v>
      </c>
      <c r="G125" t="s">
        <v>546</v>
      </c>
      <c r="H125" s="291" t="s">
        <v>33</v>
      </c>
      <c r="I125" s="291" t="s">
        <v>8</v>
      </c>
      <c r="J125" s="291" t="s">
        <v>6</v>
      </c>
      <c r="K125" s="291" t="s">
        <v>60</v>
      </c>
      <c r="L125" s="291" t="s">
        <v>443</v>
      </c>
      <c r="M125" s="289" t="s">
        <v>535</v>
      </c>
      <c r="N125" s="289" t="s">
        <v>36</v>
      </c>
      <c r="O125" s="291" t="s">
        <v>146</v>
      </c>
      <c r="P125" t="s">
        <v>37</v>
      </c>
      <c r="Q125" s="290"/>
    </row>
    <row r="126" spans="1:17" ht="30.6" x14ac:dyDescent="0.3">
      <c r="A126" s="288" t="s">
        <v>30</v>
      </c>
      <c r="B126" s="292" t="s">
        <v>4767</v>
      </c>
      <c r="C126" s="292" t="s">
        <v>547</v>
      </c>
      <c r="D126" s="292" t="s">
        <v>548</v>
      </c>
      <c r="E126" t="s">
        <v>549</v>
      </c>
      <c r="F126" t="s">
        <v>550</v>
      </c>
      <c r="G126" t="s">
        <v>551</v>
      </c>
      <c r="H126" s="294" t="s">
        <v>33</v>
      </c>
      <c r="I126" s="294" t="s">
        <v>8</v>
      </c>
      <c r="J126" s="294" t="s">
        <v>6</v>
      </c>
      <c r="K126" s="294" t="s">
        <v>60</v>
      </c>
      <c r="L126" s="294" t="s">
        <v>443</v>
      </c>
      <c r="M126" s="292" t="s">
        <v>535</v>
      </c>
      <c r="N126" s="292" t="s">
        <v>36</v>
      </c>
      <c r="O126" s="294" t="s">
        <v>536</v>
      </c>
      <c r="P126" t="s">
        <v>37</v>
      </c>
      <c r="Q126" s="293"/>
    </row>
    <row r="127" spans="1:17" ht="30.6" x14ac:dyDescent="0.3">
      <c r="A127" s="288" t="s">
        <v>30</v>
      </c>
      <c r="B127" s="289" t="s">
        <v>4767</v>
      </c>
      <c r="C127" s="289" t="s">
        <v>552</v>
      </c>
      <c r="D127" s="289" t="s">
        <v>553</v>
      </c>
      <c r="E127" t="s">
        <v>554</v>
      </c>
      <c r="F127" t="s">
        <v>555</v>
      </c>
      <c r="G127" t="s">
        <v>556</v>
      </c>
      <c r="H127" s="291" t="s">
        <v>33</v>
      </c>
      <c r="I127" s="291" t="s">
        <v>8</v>
      </c>
      <c r="J127" s="291" t="s">
        <v>6</v>
      </c>
      <c r="K127" s="291" t="s">
        <v>60</v>
      </c>
      <c r="L127" s="291" t="s">
        <v>443</v>
      </c>
      <c r="M127" s="289" t="s">
        <v>535</v>
      </c>
      <c r="N127" s="289" t="s">
        <v>36</v>
      </c>
      <c r="O127" s="291" t="s">
        <v>536</v>
      </c>
      <c r="P127" t="s">
        <v>37</v>
      </c>
      <c r="Q127" s="290"/>
    </row>
    <row r="128" spans="1:17" ht="30.6" x14ac:dyDescent="0.3">
      <c r="A128" s="288" t="s">
        <v>30</v>
      </c>
      <c r="B128" s="292" t="s">
        <v>4767</v>
      </c>
      <c r="C128" s="292" t="s">
        <v>557</v>
      </c>
      <c r="D128" s="292" t="s">
        <v>558</v>
      </c>
      <c r="E128" t="s">
        <v>559</v>
      </c>
      <c r="F128" t="s">
        <v>560</v>
      </c>
      <c r="G128" t="s">
        <v>561</v>
      </c>
      <c r="H128" s="294" t="s">
        <v>33</v>
      </c>
      <c r="I128" s="294" t="s">
        <v>8</v>
      </c>
      <c r="J128" s="294" t="s">
        <v>6</v>
      </c>
      <c r="K128" s="294" t="s">
        <v>60</v>
      </c>
      <c r="L128" s="294" t="s">
        <v>443</v>
      </c>
      <c r="M128" s="292" t="s">
        <v>535</v>
      </c>
      <c r="N128" s="292" t="s">
        <v>36</v>
      </c>
      <c r="O128" s="294" t="s">
        <v>146</v>
      </c>
      <c r="P128" t="s">
        <v>37</v>
      </c>
      <c r="Q128" s="293"/>
    </row>
    <row r="129" spans="1:17" ht="30.6" x14ac:dyDescent="0.3">
      <c r="A129" s="288" t="s">
        <v>30</v>
      </c>
      <c r="B129" s="289" t="s">
        <v>4772</v>
      </c>
      <c r="C129" s="289" t="s">
        <v>562</v>
      </c>
      <c r="D129" s="289" t="s">
        <v>563</v>
      </c>
      <c r="E129" t="s">
        <v>564</v>
      </c>
      <c r="F129" t="s">
        <v>565</v>
      </c>
      <c r="G129" t="s">
        <v>566</v>
      </c>
      <c r="H129" s="291" t="s">
        <v>33</v>
      </c>
      <c r="I129" s="291" t="s">
        <v>8</v>
      </c>
      <c r="J129" s="291" t="s">
        <v>6</v>
      </c>
      <c r="K129" s="291" t="s">
        <v>60</v>
      </c>
      <c r="L129" s="291" t="s">
        <v>567</v>
      </c>
      <c r="M129" s="289" t="s">
        <v>393</v>
      </c>
      <c r="N129" s="289" t="s">
        <v>36</v>
      </c>
      <c r="O129" s="291" t="s">
        <v>9</v>
      </c>
      <c r="P129" t="s">
        <v>37</v>
      </c>
      <c r="Q129" s="290"/>
    </row>
    <row r="130" spans="1:17" ht="30.6" x14ac:dyDescent="0.3">
      <c r="A130" s="288" t="s">
        <v>30</v>
      </c>
      <c r="B130" s="292" t="s">
        <v>4772</v>
      </c>
      <c r="C130" s="292" t="s">
        <v>568</v>
      </c>
      <c r="D130" s="292" t="s">
        <v>569</v>
      </c>
      <c r="E130" t="s">
        <v>570</v>
      </c>
      <c r="F130" t="s">
        <v>571</v>
      </c>
      <c r="G130" t="s">
        <v>572</v>
      </c>
      <c r="H130" s="294" t="s">
        <v>33</v>
      </c>
      <c r="I130" s="294" t="s">
        <v>8</v>
      </c>
      <c r="J130" s="294" t="s">
        <v>6</v>
      </c>
      <c r="K130" s="294" t="s">
        <v>60</v>
      </c>
      <c r="L130" s="294" t="s">
        <v>567</v>
      </c>
      <c r="M130" s="292" t="s">
        <v>393</v>
      </c>
      <c r="N130" s="292" t="s">
        <v>36</v>
      </c>
      <c r="O130" s="294" t="s">
        <v>9</v>
      </c>
      <c r="P130" t="s">
        <v>37</v>
      </c>
      <c r="Q130" s="293"/>
    </row>
    <row r="131" spans="1:17" ht="30.6" x14ac:dyDescent="0.3">
      <c r="A131" s="288" t="s">
        <v>30</v>
      </c>
      <c r="B131" s="289" t="s">
        <v>4772</v>
      </c>
      <c r="C131" s="289" t="s">
        <v>575</v>
      </c>
      <c r="D131" s="289" t="s">
        <v>576</v>
      </c>
      <c r="E131" t="s">
        <v>577</v>
      </c>
      <c r="F131" t="s">
        <v>578</v>
      </c>
      <c r="G131" t="s">
        <v>579</v>
      </c>
      <c r="H131" s="291" t="s">
        <v>33</v>
      </c>
      <c r="I131" s="291" t="s">
        <v>8</v>
      </c>
      <c r="J131" s="291" t="s">
        <v>6</v>
      </c>
      <c r="K131" s="291" t="s">
        <v>60</v>
      </c>
      <c r="L131" s="291" t="s">
        <v>567</v>
      </c>
      <c r="M131" s="289" t="s">
        <v>393</v>
      </c>
      <c r="N131" s="289" t="s">
        <v>574</v>
      </c>
      <c r="O131" s="291"/>
      <c r="P131" t="s">
        <v>37</v>
      </c>
      <c r="Q131" s="290"/>
    </row>
    <row r="132" spans="1:17" ht="30.6" x14ac:dyDescent="0.3">
      <c r="A132" s="288" t="s">
        <v>30</v>
      </c>
      <c r="B132" s="292" t="s">
        <v>4772</v>
      </c>
      <c r="C132" s="292" t="s">
        <v>580</v>
      </c>
      <c r="D132" s="292" t="s">
        <v>581</v>
      </c>
      <c r="E132" t="s">
        <v>582</v>
      </c>
      <c r="F132" t="s">
        <v>583</v>
      </c>
      <c r="G132" t="s">
        <v>584</v>
      </c>
      <c r="H132" s="294" t="s">
        <v>33</v>
      </c>
      <c r="I132" s="294" t="s">
        <v>8</v>
      </c>
      <c r="J132" s="294" t="s">
        <v>6</v>
      </c>
      <c r="K132" s="294" t="s">
        <v>60</v>
      </c>
      <c r="L132" s="294" t="s">
        <v>567</v>
      </c>
      <c r="M132" s="292" t="s">
        <v>393</v>
      </c>
      <c r="N132" s="292" t="s">
        <v>36</v>
      </c>
      <c r="O132" s="294" t="s">
        <v>585</v>
      </c>
      <c r="P132" t="s">
        <v>37</v>
      </c>
      <c r="Q132" s="293"/>
    </row>
    <row r="133" spans="1:17" ht="30.6" x14ac:dyDescent="0.3">
      <c r="A133" s="288" t="s">
        <v>30</v>
      </c>
      <c r="B133" s="289" t="s">
        <v>4772</v>
      </c>
      <c r="C133" s="289"/>
      <c r="D133" s="289" t="s">
        <v>586</v>
      </c>
      <c r="E133" t="s">
        <v>587</v>
      </c>
      <c r="F133" t="s">
        <v>588</v>
      </c>
      <c r="G133" t="s">
        <v>573</v>
      </c>
      <c r="H133" s="291" t="s">
        <v>33</v>
      </c>
      <c r="I133" s="291" t="s">
        <v>4</v>
      </c>
      <c r="J133" s="291" t="s">
        <v>5</v>
      </c>
      <c r="K133" s="291" t="s">
        <v>60</v>
      </c>
      <c r="L133" s="291" t="s">
        <v>567</v>
      </c>
      <c r="M133" s="289" t="s">
        <v>393</v>
      </c>
      <c r="N133" s="289" t="s">
        <v>36</v>
      </c>
      <c r="O133" s="291" t="s">
        <v>9</v>
      </c>
      <c r="P133" t="s">
        <v>37</v>
      </c>
      <c r="Q133" s="290"/>
    </row>
    <row r="134" spans="1:17" ht="30.6" x14ac:dyDescent="0.3">
      <c r="A134" s="288" t="s">
        <v>30</v>
      </c>
      <c r="B134" s="292" t="s">
        <v>4773</v>
      </c>
      <c r="C134" s="292"/>
      <c r="D134" s="292" t="s">
        <v>589</v>
      </c>
      <c r="E134" t="s">
        <v>590</v>
      </c>
      <c r="F134" t="s">
        <v>591</v>
      </c>
      <c r="G134" t="s">
        <v>592</v>
      </c>
      <c r="H134" s="294" t="s">
        <v>33</v>
      </c>
      <c r="I134" s="294" t="s">
        <v>4</v>
      </c>
      <c r="J134" s="294" t="s">
        <v>5</v>
      </c>
      <c r="K134" s="294" t="s">
        <v>60</v>
      </c>
      <c r="L134" s="294" t="s">
        <v>567</v>
      </c>
      <c r="M134" s="292" t="s">
        <v>393</v>
      </c>
      <c r="N134" s="292" t="s">
        <v>36</v>
      </c>
      <c r="O134" s="294" t="s">
        <v>170</v>
      </c>
      <c r="P134" t="s">
        <v>37</v>
      </c>
      <c r="Q134" s="293"/>
    </row>
    <row r="135" spans="1:17" ht="30.6" x14ac:dyDescent="0.3">
      <c r="A135" s="288" t="s">
        <v>30</v>
      </c>
      <c r="B135" s="289" t="s">
        <v>4493</v>
      </c>
      <c r="C135" s="289" t="s">
        <v>593</v>
      </c>
      <c r="D135" s="289" t="s">
        <v>594</v>
      </c>
      <c r="E135" t="s">
        <v>595</v>
      </c>
      <c r="F135" t="s">
        <v>596</v>
      </c>
      <c r="G135" t="s">
        <v>597</v>
      </c>
      <c r="H135" s="291" t="s">
        <v>361</v>
      </c>
      <c r="I135" s="291" t="s">
        <v>8</v>
      </c>
      <c r="J135" s="291" t="s">
        <v>6</v>
      </c>
      <c r="K135" s="291" t="s">
        <v>60</v>
      </c>
      <c r="L135" s="291" t="s">
        <v>457</v>
      </c>
      <c r="M135" s="289" t="s">
        <v>5322</v>
      </c>
      <c r="N135" s="289" t="s">
        <v>36</v>
      </c>
      <c r="O135" s="291" t="s">
        <v>4713</v>
      </c>
      <c r="P135" t="s">
        <v>37</v>
      </c>
      <c r="Q135" s="290"/>
    </row>
    <row r="136" spans="1:17" ht="30.6" x14ac:dyDescent="0.3">
      <c r="A136" s="288" t="s">
        <v>30</v>
      </c>
      <c r="B136" s="292" t="s">
        <v>5900</v>
      </c>
      <c r="C136" s="292" t="s">
        <v>4775</v>
      </c>
      <c r="D136" s="292" t="s">
        <v>4776</v>
      </c>
      <c r="E136" t="s">
        <v>4777</v>
      </c>
      <c r="F136" t="s">
        <v>4778</v>
      </c>
      <c r="G136" t="s">
        <v>4779</v>
      </c>
      <c r="H136" s="294" t="s">
        <v>361</v>
      </c>
      <c r="I136" s="294" t="s">
        <v>8</v>
      </c>
      <c r="J136" s="294" t="s">
        <v>5</v>
      </c>
      <c r="K136" s="294" t="s">
        <v>988</v>
      </c>
      <c r="L136" s="294" t="s">
        <v>4335</v>
      </c>
      <c r="M136" s="292" t="s">
        <v>4678</v>
      </c>
      <c r="N136" s="292" t="s">
        <v>101</v>
      </c>
      <c r="O136" s="294" t="s">
        <v>4714</v>
      </c>
      <c r="P136" t="s">
        <v>37</v>
      </c>
      <c r="Q136" s="293"/>
    </row>
    <row r="137" spans="1:17" ht="30.6" x14ac:dyDescent="0.3">
      <c r="A137" s="288" t="s">
        <v>30</v>
      </c>
      <c r="B137" s="289" t="s">
        <v>5901</v>
      </c>
      <c r="C137" s="289"/>
      <c r="D137" s="289" t="s">
        <v>598</v>
      </c>
      <c r="E137" t="s">
        <v>599</v>
      </c>
      <c r="F137" t="s">
        <v>600</v>
      </c>
      <c r="G137" t="s">
        <v>601</v>
      </c>
      <c r="H137" s="291" t="s">
        <v>33</v>
      </c>
      <c r="I137" s="291" t="s">
        <v>8</v>
      </c>
      <c r="J137" s="291" t="s">
        <v>5</v>
      </c>
      <c r="K137" s="291" t="s">
        <v>60</v>
      </c>
      <c r="L137" s="291" t="s">
        <v>443</v>
      </c>
      <c r="M137" s="289" t="s">
        <v>4704</v>
      </c>
      <c r="N137" s="289" t="s">
        <v>36</v>
      </c>
      <c r="O137" s="291" t="s">
        <v>10</v>
      </c>
      <c r="P137" t="s">
        <v>37</v>
      </c>
      <c r="Q137" s="290"/>
    </row>
    <row r="138" spans="1:17" ht="30.6" x14ac:dyDescent="0.3">
      <c r="A138" s="288" t="s">
        <v>30</v>
      </c>
      <c r="B138" s="292" t="s">
        <v>5902</v>
      </c>
      <c r="C138" s="292"/>
      <c r="D138" s="292" t="s">
        <v>602</v>
      </c>
      <c r="E138" t="s">
        <v>603</v>
      </c>
      <c r="F138" t="s">
        <v>4780</v>
      </c>
      <c r="G138" t="s">
        <v>3488</v>
      </c>
      <c r="H138" s="294" t="s">
        <v>33</v>
      </c>
      <c r="I138" s="294" t="s">
        <v>4</v>
      </c>
      <c r="J138" s="294" t="s">
        <v>5</v>
      </c>
      <c r="K138" s="294" t="s">
        <v>60</v>
      </c>
      <c r="L138" s="294" t="s">
        <v>443</v>
      </c>
      <c r="M138" s="292" t="s">
        <v>4704</v>
      </c>
      <c r="N138" s="292" t="s">
        <v>36</v>
      </c>
      <c r="O138" s="294" t="s">
        <v>10</v>
      </c>
      <c r="P138" t="s">
        <v>37</v>
      </c>
      <c r="Q138" s="293"/>
    </row>
    <row r="139" spans="1:17" ht="30.6" x14ac:dyDescent="0.3">
      <c r="A139" s="288" t="s">
        <v>30</v>
      </c>
      <c r="B139" s="289" t="s">
        <v>4766</v>
      </c>
      <c r="C139" s="289" t="s">
        <v>604</v>
      </c>
      <c r="D139" s="289" t="s">
        <v>605</v>
      </c>
      <c r="E139" t="s">
        <v>606</v>
      </c>
      <c r="F139" t="s">
        <v>607</v>
      </c>
      <c r="G139" t="s">
        <v>608</v>
      </c>
      <c r="H139" s="291" t="s">
        <v>33</v>
      </c>
      <c r="I139" s="291" t="s">
        <v>8</v>
      </c>
      <c r="J139" s="291" t="s">
        <v>6</v>
      </c>
      <c r="K139" s="291" t="s">
        <v>34</v>
      </c>
      <c r="L139" s="291" t="s">
        <v>609</v>
      </c>
      <c r="M139" s="289" t="s">
        <v>610</v>
      </c>
      <c r="N139" s="289" t="s">
        <v>36</v>
      </c>
      <c r="O139" s="291" t="s">
        <v>611</v>
      </c>
      <c r="P139" t="s">
        <v>37</v>
      </c>
      <c r="Q139" s="290"/>
    </row>
    <row r="140" spans="1:17" ht="30.6" x14ac:dyDescent="0.3">
      <c r="A140" s="288" t="s">
        <v>30</v>
      </c>
      <c r="B140" s="292" t="s">
        <v>4766</v>
      </c>
      <c r="C140" s="292" t="s">
        <v>612</v>
      </c>
      <c r="D140" s="292" t="s">
        <v>613</v>
      </c>
      <c r="E140" t="s">
        <v>614</v>
      </c>
      <c r="F140" t="s">
        <v>615</v>
      </c>
      <c r="G140" t="s">
        <v>616</v>
      </c>
      <c r="H140" s="294" t="s">
        <v>33</v>
      </c>
      <c r="I140" s="294" t="s">
        <v>8</v>
      </c>
      <c r="J140" s="294" t="s">
        <v>6</v>
      </c>
      <c r="K140" s="294" t="s">
        <v>34</v>
      </c>
      <c r="L140" s="294" t="s">
        <v>609</v>
      </c>
      <c r="M140" s="292" t="s">
        <v>610</v>
      </c>
      <c r="N140" s="292" t="s">
        <v>36</v>
      </c>
      <c r="O140" s="294" t="s">
        <v>611</v>
      </c>
      <c r="P140" t="s">
        <v>37</v>
      </c>
      <c r="Q140" s="293"/>
    </row>
    <row r="141" spans="1:17" ht="30.6" x14ac:dyDescent="0.3">
      <c r="A141" s="288" t="s">
        <v>30</v>
      </c>
      <c r="B141" s="289" t="s">
        <v>4515</v>
      </c>
      <c r="C141" s="289" t="s">
        <v>617</v>
      </c>
      <c r="D141" s="289" t="s">
        <v>618</v>
      </c>
      <c r="E141" t="s">
        <v>619</v>
      </c>
      <c r="F141" t="s">
        <v>4516</v>
      </c>
      <c r="G141" t="s">
        <v>4517</v>
      </c>
      <c r="H141" s="291" t="s">
        <v>33</v>
      </c>
      <c r="I141" s="291" t="s">
        <v>8</v>
      </c>
      <c r="J141" s="291" t="s">
        <v>6</v>
      </c>
      <c r="K141" s="291" t="s">
        <v>34</v>
      </c>
      <c r="L141" s="291" t="s">
        <v>609</v>
      </c>
      <c r="M141" s="289" t="s">
        <v>610</v>
      </c>
      <c r="N141" s="289" t="s">
        <v>36</v>
      </c>
      <c r="O141" s="291" t="s">
        <v>611</v>
      </c>
      <c r="P141" t="s">
        <v>37</v>
      </c>
      <c r="Q141" s="290"/>
    </row>
    <row r="142" spans="1:17" ht="30.6" x14ac:dyDescent="0.3">
      <c r="A142" s="288" t="s">
        <v>30</v>
      </c>
      <c r="B142" s="292" t="s">
        <v>4766</v>
      </c>
      <c r="C142" s="292" t="s">
        <v>620</v>
      </c>
      <c r="D142" s="292" t="s">
        <v>621</v>
      </c>
      <c r="E142" t="s">
        <v>622</v>
      </c>
      <c r="F142" t="s">
        <v>4781</v>
      </c>
      <c r="G142" t="s">
        <v>4782</v>
      </c>
      <c r="H142" s="294" t="s">
        <v>33</v>
      </c>
      <c r="I142" s="294" t="s">
        <v>8</v>
      </c>
      <c r="J142" s="294" t="s">
        <v>6</v>
      </c>
      <c r="K142" s="294" t="s">
        <v>34</v>
      </c>
      <c r="L142" s="294" t="s">
        <v>609</v>
      </c>
      <c r="M142" s="292" t="s">
        <v>610</v>
      </c>
      <c r="N142" s="292" t="s">
        <v>36</v>
      </c>
      <c r="O142" s="294" t="s">
        <v>611</v>
      </c>
      <c r="P142" t="s">
        <v>37</v>
      </c>
      <c r="Q142" s="293"/>
    </row>
    <row r="143" spans="1:17" ht="30.6" x14ac:dyDescent="0.3">
      <c r="A143" s="288" t="s">
        <v>30</v>
      </c>
      <c r="B143" s="289" t="s">
        <v>5903</v>
      </c>
      <c r="C143" s="289" t="s">
        <v>623</v>
      </c>
      <c r="D143" s="289" t="s">
        <v>624</v>
      </c>
      <c r="E143" t="s">
        <v>625</v>
      </c>
      <c r="F143" t="s">
        <v>626</v>
      </c>
      <c r="G143" t="s">
        <v>627</v>
      </c>
      <c r="H143" s="291" t="s">
        <v>33</v>
      </c>
      <c r="I143" s="291" t="s">
        <v>8</v>
      </c>
      <c r="J143" s="291" t="s">
        <v>5</v>
      </c>
      <c r="K143" s="291" t="s">
        <v>34</v>
      </c>
      <c r="L143" s="291" t="s">
        <v>609</v>
      </c>
      <c r="M143" s="289" t="s">
        <v>610</v>
      </c>
      <c r="N143" s="289" t="s">
        <v>36</v>
      </c>
      <c r="O143" s="291" t="s">
        <v>611</v>
      </c>
      <c r="P143" t="s">
        <v>37</v>
      </c>
      <c r="Q143" s="290"/>
    </row>
    <row r="144" spans="1:17" ht="30.6" x14ac:dyDescent="0.3">
      <c r="A144" s="288" t="s">
        <v>30</v>
      </c>
      <c r="B144" s="292" t="s">
        <v>4766</v>
      </c>
      <c r="C144" s="292" t="s">
        <v>628</v>
      </c>
      <c r="D144" s="292" t="s">
        <v>629</v>
      </c>
      <c r="E144" t="s">
        <v>630</v>
      </c>
      <c r="F144" t="s">
        <v>631</v>
      </c>
      <c r="G144" t="s">
        <v>632</v>
      </c>
      <c r="H144" s="294" t="s">
        <v>33</v>
      </c>
      <c r="I144" s="294" t="s">
        <v>4</v>
      </c>
      <c r="J144" s="294" t="s">
        <v>6</v>
      </c>
      <c r="K144" s="294" t="s">
        <v>34</v>
      </c>
      <c r="L144" s="294" t="s">
        <v>609</v>
      </c>
      <c r="M144" s="292" t="s">
        <v>610</v>
      </c>
      <c r="N144" s="292" t="s">
        <v>36</v>
      </c>
      <c r="O144" s="294" t="s">
        <v>611</v>
      </c>
      <c r="P144" t="s">
        <v>37</v>
      </c>
      <c r="Q144" s="293"/>
    </row>
    <row r="145" spans="1:17" ht="30.6" x14ac:dyDescent="0.3">
      <c r="A145" s="288" t="s">
        <v>30</v>
      </c>
      <c r="B145" s="289" t="s">
        <v>4766</v>
      </c>
      <c r="C145" s="289" t="s">
        <v>633</v>
      </c>
      <c r="D145" s="289" t="s">
        <v>634</v>
      </c>
      <c r="E145" t="s">
        <v>635</v>
      </c>
      <c r="F145" t="s">
        <v>4783</v>
      </c>
      <c r="G145" t="s">
        <v>4784</v>
      </c>
      <c r="H145" s="291" t="s">
        <v>33</v>
      </c>
      <c r="I145" s="291" t="s">
        <v>8</v>
      </c>
      <c r="J145" s="291" t="s">
        <v>6</v>
      </c>
      <c r="K145" s="291" t="s">
        <v>34</v>
      </c>
      <c r="L145" s="291" t="s">
        <v>609</v>
      </c>
      <c r="M145" s="289" t="s">
        <v>610</v>
      </c>
      <c r="N145" s="289" t="s">
        <v>36</v>
      </c>
      <c r="O145" s="291" t="s">
        <v>611</v>
      </c>
      <c r="P145" t="s">
        <v>37</v>
      </c>
      <c r="Q145" s="290"/>
    </row>
    <row r="146" spans="1:17" ht="30.6" x14ac:dyDescent="0.3">
      <c r="A146" s="288" t="s">
        <v>30</v>
      </c>
      <c r="B146" s="292" t="s">
        <v>4766</v>
      </c>
      <c r="C146" s="292" t="s">
        <v>636</v>
      </c>
      <c r="D146" s="292" t="s">
        <v>637</v>
      </c>
      <c r="E146" t="s">
        <v>638</v>
      </c>
      <c r="F146" t="s">
        <v>639</v>
      </c>
      <c r="G146" t="s">
        <v>640</v>
      </c>
      <c r="H146" s="294" t="s">
        <v>33</v>
      </c>
      <c r="I146" s="294" t="s">
        <v>8</v>
      </c>
      <c r="J146" s="294" t="s">
        <v>6</v>
      </c>
      <c r="K146" s="294" t="s">
        <v>34</v>
      </c>
      <c r="L146" s="294" t="s">
        <v>609</v>
      </c>
      <c r="M146" s="292" t="s">
        <v>610</v>
      </c>
      <c r="N146" s="292" t="s">
        <v>36</v>
      </c>
      <c r="O146" s="294" t="s">
        <v>611</v>
      </c>
      <c r="P146" t="s">
        <v>37</v>
      </c>
      <c r="Q146" s="293"/>
    </row>
    <row r="147" spans="1:17" ht="30.6" x14ac:dyDescent="0.3">
      <c r="A147" s="288" t="s">
        <v>30</v>
      </c>
      <c r="B147" s="289" t="s">
        <v>4766</v>
      </c>
      <c r="C147" s="289" t="s">
        <v>641</v>
      </c>
      <c r="D147" s="289" t="s">
        <v>642</v>
      </c>
      <c r="E147" t="s">
        <v>643</v>
      </c>
      <c r="F147" t="s">
        <v>4785</v>
      </c>
      <c r="G147" t="s">
        <v>4786</v>
      </c>
      <c r="H147" s="291" t="s">
        <v>33</v>
      </c>
      <c r="I147" s="291" t="s">
        <v>8</v>
      </c>
      <c r="J147" s="291" t="s">
        <v>6</v>
      </c>
      <c r="K147" s="291" t="s">
        <v>34</v>
      </c>
      <c r="L147" s="291" t="s">
        <v>609</v>
      </c>
      <c r="M147" s="289" t="s">
        <v>610</v>
      </c>
      <c r="N147" s="289" t="s">
        <v>36</v>
      </c>
      <c r="O147" s="291" t="s">
        <v>611</v>
      </c>
      <c r="P147" t="s">
        <v>37</v>
      </c>
      <c r="Q147" s="290"/>
    </row>
    <row r="148" spans="1:17" ht="30.6" x14ac:dyDescent="0.3">
      <c r="A148" s="288" t="s">
        <v>30</v>
      </c>
      <c r="B148" s="292" t="s">
        <v>5903</v>
      </c>
      <c r="C148" s="292" t="s">
        <v>644</v>
      </c>
      <c r="D148" s="292" t="s">
        <v>645</v>
      </c>
      <c r="E148" t="s">
        <v>646</v>
      </c>
      <c r="F148" t="s">
        <v>4518</v>
      </c>
      <c r="G148" t="s">
        <v>4519</v>
      </c>
      <c r="H148" s="294" t="s">
        <v>33</v>
      </c>
      <c r="I148" s="294" t="s">
        <v>8</v>
      </c>
      <c r="J148" s="294" t="s">
        <v>5</v>
      </c>
      <c r="K148" s="294" t="s">
        <v>34</v>
      </c>
      <c r="L148" s="294" t="s">
        <v>609</v>
      </c>
      <c r="M148" s="292" t="s">
        <v>610</v>
      </c>
      <c r="N148" s="292" t="s">
        <v>36</v>
      </c>
      <c r="O148" s="294" t="s">
        <v>611</v>
      </c>
      <c r="P148" t="s">
        <v>37</v>
      </c>
      <c r="Q148" s="293"/>
    </row>
    <row r="149" spans="1:17" ht="30.6" x14ac:dyDescent="0.3">
      <c r="A149" s="288" t="s">
        <v>30</v>
      </c>
      <c r="B149" s="289" t="s">
        <v>4766</v>
      </c>
      <c r="C149" s="289" t="s">
        <v>647</v>
      </c>
      <c r="D149" s="289" t="s">
        <v>648</v>
      </c>
      <c r="E149" t="s">
        <v>649</v>
      </c>
      <c r="F149" t="s">
        <v>650</v>
      </c>
      <c r="G149" t="s">
        <v>651</v>
      </c>
      <c r="H149" s="291" t="s">
        <v>33</v>
      </c>
      <c r="I149" s="291" t="s">
        <v>8</v>
      </c>
      <c r="J149" s="291" t="s">
        <v>6</v>
      </c>
      <c r="K149" s="291" t="s">
        <v>34</v>
      </c>
      <c r="L149" s="291" t="s">
        <v>609</v>
      </c>
      <c r="M149" s="289" t="s">
        <v>610</v>
      </c>
      <c r="N149" s="289" t="s">
        <v>36</v>
      </c>
      <c r="O149" s="291" t="s">
        <v>611</v>
      </c>
      <c r="P149" t="s">
        <v>37</v>
      </c>
      <c r="Q149" s="290"/>
    </row>
    <row r="150" spans="1:17" ht="30.6" x14ac:dyDescent="0.3">
      <c r="A150" s="288" t="s">
        <v>30</v>
      </c>
      <c r="B150" s="292" t="s">
        <v>4766</v>
      </c>
      <c r="C150" s="292" t="s">
        <v>652</v>
      </c>
      <c r="D150" s="292" t="s">
        <v>653</v>
      </c>
      <c r="E150" t="s">
        <v>654</v>
      </c>
      <c r="F150" t="s">
        <v>4787</v>
      </c>
      <c r="G150" t="s">
        <v>4788</v>
      </c>
      <c r="H150" s="294" t="s">
        <v>33</v>
      </c>
      <c r="I150" s="294" t="s">
        <v>8</v>
      </c>
      <c r="J150" s="294" t="s">
        <v>6</v>
      </c>
      <c r="K150" s="294" t="s">
        <v>34</v>
      </c>
      <c r="L150" s="294" t="s">
        <v>609</v>
      </c>
      <c r="M150" s="292" t="s">
        <v>610</v>
      </c>
      <c r="N150" s="292" t="s">
        <v>36</v>
      </c>
      <c r="O150" s="294" t="s">
        <v>611</v>
      </c>
      <c r="P150" t="s">
        <v>37</v>
      </c>
      <c r="Q150" s="293"/>
    </row>
    <row r="151" spans="1:17" ht="30.6" x14ac:dyDescent="0.3">
      <c r="A151" s="288" t="s">
        <v>30</v>
      </c>
      <c r="B151" s="289" t="s">
        <v>4766</v>
      </c>
      <c r="C151" s="289"/>
      <c r="D151" s="289" t="s">
        <v>655</v>
      </c>
      <c r="E151" t="s">
        <v>656</v>
      </c>
      <c r="F151" t="s">
        <v>657</v>
      </c>
      <c r="G151" t="s">
        <v>658</v>
      </c>
      <c r="H151" s="291" t="s">
        <v>33</v>
      </c>
      <c r="I151" s="291" t="s">
        <v>4</v>
      </c>
      <c r="J151" s="291" t="s">
        <v>6</v>
      </c>
      <c r="K151" s="291" t="s">
        <v>34</v>
      </c>
      <c r="L151" s="291" t="s">
        <v>609</v>
      </c>
      <c r="M151" s="289" t="s">
        <v>610</v>
      </c>
      <c r="N151" s="289" t="s">
        <v>36</v>
      </c>
      <c r="O151" s="291" t="s">
        <v>7</v>
      </c>
      <c r="P151" t="s">
        <v>37</v>
      </c>
      <c r="Q151" s="290"/>
    </row>
    <row r="152" spans="1:17" ht="30.6" x14ac:dyDescent="0.3">
      <c r="A152" s="288" t="s">
        <v>30</v>
      </c>
      <c r="B152" s="292" t="s">
        <v>5323</v>
      </c>
      <c r="C152" s="292"/>
      <c r="D152" s="292" t="s">
        <v>659</v>
      </c>
      <c r="E152" t="s">
        <v>660</v>
      </c>
      <c r="F152" t="s">
        <v>661</v>
      </c>
      <c r="G152" t="s">
        <v>662</v>
      </c>
      <c r="H152" s="294" t="s">
        <v>33</v>
      </c>
      <c r="I152" s="294" t="s">
        <v>4</v>
      </c>
      <c r="J152" s="294" t="s">
        <v>5</v>
      </c>
      <c r="K152" s="294" t="s">
        <v>53</v>
      </c>
      <c r="L152" s="294" t="s">
        <v>497</v>
      </c>
      <c r="M152" s="292" t="s">
        <v>503</v>
      </c>
      <c r="N152" s="292"/>
      <c r="O152" s="294" t="s">
        <v>183</v>
      </c>
      <c r="P152" t="s">
        <v>37</v>
      </c>
      <c r="Q152" s="293"/>
    </row>
    <row r="153" spans="1:17" ht="30.6" x14ac:dyDescent="0.3">
      <c r="A153" s="288" t="s">
        <v>30</v>
      </c>
      <c r="B153" s="289" t="s">
        <v>4789</v>
      </c>
      <c r="C153" s="289"/>
      <c r="D153" s="289" t="s">
        <v>663</v>
      </c>
      <c r="E153" t="s">
        <v>664</v>
      </c>
      <c r="F153" t="s">
        <v>665</v>
      </c>
      <c r="G153" t="s">
        <v>666</v>
      </c>
      <c r="H153" s="291" t="s">
        <v>33</v>
      </c>
      <c r="I153" s="291" t="s">
        <v>4</v>
      </c>
      <c r="J153" s="291" t="s">
        <v>6</v>
      </c>
      <c r="K153" s="291" t="s">
        <v>53</v>
      </c>
      <c r="L153" s="291" t="s">
        <v>667</v>
      </c>
      <c r="M153" s="289" t="s">
        <v>668</v>
      </c>
      <c r="N153" s="289" t="s">
        <v>36</v>
      </c>
      <c r="O153" s="291" t="s">
        <v>13</v>
      </c>
      <c r="P153" t="s">
        <v>37</v>
      </c>
      <c r="Q153" s="290"/>
    </row>
    <row r="154" spans="1:17" ht="30.6" x14ac:dyDescent="0.3">
      <c r="A154" s="288" t="s">
        <v>30</v>
      </c>
      <c r="B154" s="292" t="s">
        <v>5303</v>
      </c>
      <c r="C154" s="292" t="s">
        <v>669</v>
      </c>
      <c r="D154" s="292" t="s">
        <v>670</v>
      </c>
      <c r="E154" t="s">
        <v>671</v>
      </c>
      <c r="F154" t="s">
        <v>5324</v>
      </c>
      <c r="G154" t="s">
        <v>5325</v>
      </c>
      <c r="H154" s="294" t="s">
        <v>33</v>
      </c>
      <c r="I154" s="294" t="s">
        <v>8</v>
      </c>
      <c r="J154" s="294" t="s">
        <v>5</v>
      </c>
      <c r="K154" s="294" t="s">
        <v>69</v>
      </c>
      <c r="L154" s="294" t="s">
        <v>145</v>
      </c>
      <c r="M154" s="292" t="s">
        <v>5874</v>
      </c>
      <c r="N154" s="292"/>
      <c r="O154" s="294" t="s">
        <v>146</v>
      </c>
      <c r="P154" t="s">
        <v>37</v>
      </c>
      <c r="Q154" s="293"/>
    </row>
    <row r="155" spans="1:17" ht="30.6" x14ac:dyDescent="0.3">
      <c r="A155" s="288" t="s">
        <v>30</v>
      </c>
      <c r="B155" s="289" t="s">
        <v>5303</v>
      </c>
      <c r="C155" s="289" t="s">
        <v>672</v>
      </c>
      <c r="D155" s="289" t="s">
        <v>673</v>
      </c>
      <c r="E155" t="s">
        <v>674</v>
      </c>
      <c r="F155" t="s">
        <v>5326</v>
      </c>
      <c r="G155" t="s">
        <v>5327</v>
      </c>
      <c r="H155" s="291" t="s">
        <v>33</v>
      </c>
      <c r="I155" s="291" t="s">
        <v>8</v>
      </c>
      <c r="J155" s="291" t="s">
        <v>5</v>
      </c>
      <c r="K155" s="291" t="s">
        <v>69</v>
      </c>
      <c r="L155" s="291" t="s">
        <v>145</v>
      </c>
      <c r="M155" s="289" t="s">
        <v>5874</v>
      </c>
      <c r="N155" s="289"/>
      <c r="O155" s="291" t="s">
        <v>146</v>
      </c>
      <c r="P155" t="s">
        <v>37</v>
      </c>
      <c r="Q155" s="290"/>
    </row>
    <row r="156" spans="1:17" ht="30.6" x14ac:dyDescent="0.3">
      <c r="A156" s="288" t="s">
        <v>30</v>
      </c>
      <c r="B156" s="292" t="s">
        <v>141</v>
      </c>
      <c r="C156" s="292" t="s">
        <v>675</v>
      </c>
      <c r="D156" s="292" t="s">
        <v>676</v>
      </c>
      <c r="E156" t="s">
        <v>677</v>
      </c>
      <c r="F156" t="s">
        <v>678</v>
      </c>
      <c r="G156" t="s">
        <v>679</v>
      </c>
      <c r="H156" s="294" t="s">
        <v>33</v>
      </c>
      <c r="I156" s="294" t="s">
        <v>8</v>
      </c>
      <c r="J156" s="294" t="s">
        <v>6</v>
      </c>
      <c r="K156" s="294" t="s">
        <v>69</v>
      </c>
      <c r="L156" s="294" t="s">
        <v>145</v>
      </c>
      <c r="M156" s="292" t="s">
        <v>5874</v>
      </c>
      <c r="N156" s="292"/>
      <c r="O156" s="294" t="s">
        <v>146</v>
      </c>
      <c r="P156" t="s">
        <v>37</v>
      </c>
      <c r="Q156" s="293"/>
    </row>
    <row r="157" spans="1:17" ht="30.6" x14ac:dyDescent="0.3">
      <c r="A157" s="288" t="s">
        <v>30</v>
      </c>
      <c r="B157" s="289" t="s">
        <v>5303</v>
      </c>
      <c r="C157" s="289" t="s">
        <v>680</v>
      </c>
      <c r="D157" s="289" t="s">
        <v>681</v>
      </c>
      <c r="E157" t="s">
        <v>682</v>
      </c>
      <c r="F157" t="s">
        <v>1231</v>
      </c>
      <c r="G157" t="s">
        <v>5328</v>
      </c>
      <c r="H157" s="291" t="s">
        <v>33</v>
      </c>
      <c r="I157" s="291" t="s">
        <v>8</v>
      </c>
      <c r="J157" s="291" t="s">
        <v>5</v>
      </c>
      <c r="K157" s="291" t="s">
        <v>69</v>
      </c>
      <c r="L157" s="291" t="s">
        <v>145</v>
      </c>
      <c r="M157" s="289" t="s">
        <v>5874</v>
      </c>
      <c r="N157" s="289"/>
      <c r="O157" s="291" t="s">
        <v>146</v>
      </c>
      <c r="P157" t="s">
        <v>37</v>
      </c>
      <c r="Q157" s="290"/>
    </row>
    <row r="158" spans="1:17" ht="30.6" x14ac:dyDescent="0.3">
      <c r="A158" s="288" t="s">
        <v>30</v>
      </c>
      <c r="B158" s="292" t="s">
        <v>5303</v>
      </c>
      <c r="C158" s="292" t="s">
        <v>683</v>
      </c>
      <c r="D158" s="292" t="s">
        <v>684</v>
      </c>
      <c r="E158" t="s">
        <v>685</v>
      </c>
      <c r="F158" t="s">
        <v>5329</v>
      </c>
      <c r="G158" t="s">
        <v>5330</v>
      </c>
      <c r="H158" s="294" t="s">
        <v>33</v>
      </c>
      <c r="I158" s="294" t="s">
        <v>8</v>
      </c>
      <c r="J158" s="294" t="s">
        <v>5</v>
      </c>
      <c r="K158" s="294" t="s">
        <v>69</v>
      </c>
      <c r="L158" s="294" t="s">
        <v>145</v>
      </c>
      <c r="M158" s="292" t="s">
        <v>5874</v>
      </c>
      <c r="N158" s="292"/>
      <c r="O158" s="294" t="s">
        <v>146</v>
      </c>
      <c r="P158" t="s">
        <v>37</v>
      </c>
      <c r="Q158" s="293"/>
    </row>
    <row r="159" spans="1:17" ht="30.6" x14ac:dyDescent="0.3">
      <c r="A159" s="288" t="s">
        <v>30</v>
      </c>
      <c r="B159" s="289" t="s">
        <v>5303</v>
      </c>
      <c r="C159" s="289" t="s">
        <v>686</v>
      </c>
      <c r="D159" s="289" t="s">
        <v>687</v>
      </c>
      <c r="E159" t="s">
        <v>688</v>
      </c>
      <c r="F159" t="s">
        <v>689</v>
      </c>
      <c r="G159" t="s">
        <v>690</v>
      </c>
      <c r="H159" s="291" t="s">
        <v>33</v>
      </c>
      <c r="I159" s="291" t="s">
        <v>8</v>
      </c>
      <c r="J159" s="291" t="s">
        <v>5</v>
      </c>
      <c r="K159" s="291" t="s">
        <v>69</v>
      </c>
      <c r="L159" s="291" t="s">
        <v>145</v>
      </c>
      <c r="M159" s="289" t="s">
        <v>5874</v>
      </c>
      <c r="N159" s="289" t="s">
        <v>36</v>
      </c>
      <c r="O159" s="291" t="s">
        <v>146</v>
      </c>
      <c r="P159" t="s">
        <v>37</v>
      </c>
      <c r="Q159" s="290"/>
    </row>
    <row r="160" spans="1:17" ht="30.6" x14ac:dyDescent="0.3">
      <c r="A160" s="288" t="s">
        <v>30</v>
      </c>
      <c r="B160" s="292" t="s">
        <v>4773</v>
      </c>
      <c r="C160" s="292"/>
      <c r="D160" s="292" t="s">
        <v>691</v>
      </c>
      <c r="E160" t="s">
        <v>692</v>
      </c>
      <c r="F160" t="s">
        <v>693</v>
      </c>
      <c r="G160" t="s">
        <v>694</v>
      </c>
      <c r="H160" s="294" t="s">
        <v>33</v>
      </c>
      <c r="I160" s="294" t="s">
        <v>4</v>
      </c>
      <c r="J160" s="294" t="s">
        <v>5</v>
      </c>
      <c r="K160" s="294" t="s">
        <v>60</v>
      </c>
      <c r="L160" s="294" t="s">
        <v>567</v>
      </c>
      <c r="M160" s="292" t="s">
        <v>169</v>
      </c>
      <c r="N160" s="292" t="s">
        <v>36</v>
      </c>
      <c r="O160" s="294" t="s">
        <v>695</v>
      </c>
      <c r="P160" t="s">
        <v>37</v>
      </c>
      <c r="Q160" s="293"/>
    </row>
    <row r="161" spans="1:17" ht="30.6" x14ac:dyDescent="0.3">
      <c r="A161" s="288" t="s">
        <v>30</v>
      </c>
      <c r="B161" s="289" t="s">
        <v>4771</v>
      </c>
      <c r="C161" s="289"/>
      <c r="D161" s="289" t="s">
        <v>696</v>
      </c>
      <c r="E161" t="s">
        <v>697</v>
      </c>
      <c r="F161" t="s">
        <v>698</v>
      </c>
      <c r="G161" t="s">
        <v>699</v>
      </c>
      <c r="H161" s="291" t="s">
        <v>33</v>
      </c>
      <c r="I161" s="291" t="s">
        <v>4</v>
      </c>
      <c r="J161" s="291" t="s">
        <v>6</v>
      </c>
      <c r="K161" s="291" t="s">
        <v>60</v>
      </c>
      <c r="L161" s="291" t="s">
        <v>567</v>
      </c>
      <c r="M161" s="289" t="s">
        <v>393</v>
      </c>
      <c r="N161" s="289" t="s">
        <v>36</v>
      </c>
      <c r="O161" s="291" t="s">
        <v>9</v>
      </c>
      <c r="P161" t="s">
        <v>37</v>
      </c>
      <c r="Q161" s="290"/>
    </row>
    <row r="162" spans="1:17" ht="30.6" x14ac:dyDescent="0.3">
      <c r="A162" s="288" t="s">
        <v>30</v>
      </c>
      <c r="B162" s="292" t="s">
        <v>4771</v>
      </c>
      <c r="C162" s="292"/>
      <c r="D162" s="292" t="s">
        <v>700</v>
      </c>
      <c r="E162" t="s">
        <v>701</v>
      </c>
      <c r="F162" t="s">
        <v>702</v>
      </c>
      <c r="G162" t="s">
        <v>703</v>
      </c>
      <c r="H162" s="294" t="s">
        <v>33</v>
      </c>
      <c r="I162" s="294" t="s">
        <v>4</v>
      </c>
      <c r="J162" s="294" t="s">
        <v>6</v>
      </c>
      <c r="K162" s="294" t="s">
        <v>60</v>
      </c>
      <c r="L162" s="294" t="s">
        <v>567</v>
      </c>
      <c r="M162" s="292" t="s">
        <v>393</v>
      </c>
      <c r="N162" s="292" t="s">
        <v>36</v>
      </c>
      <c r="O162" s="294" t="s">
        <v>9</v>
      </c>
      <c r="P162" t="s">
        <v>37</v>
      </c>
      <c r="Q162" s="293"/>
    </row>
    <row r="163" spans="1:17" ht="30.6" x14ac:dyDescent="0.3">
      <c r="A163" s="288" t="s">
        <v>30</v>
      </c>
      <c r="B163" s="289" t="s">
        <v>4771</v>
      </c>
      <c r="C163" s="289"/>
      <c r="D163" s="289" t="s">
        <v>704</v>
      </c>
      <c r="E163" t="s">
        <v>705</v>
      </c>
      <c r="F163" t="s">
        <v>706</v>
      </c>
      <c r="G163" t="s">
        <v>707</v>
      </c>
      <c r="H163" s="291" t="s">
        <v>33</v>
      </c>
      <c r="I163" s="291" t="s">
        <v>4</v>
      </c>
      <c r="J163" s="291" t="s">
        <v>6</v>
      </c>
      <c r="K163" s="291" t="s">
        <v>60</v>
      </c>
      <c r="L163" s="291" t="s">
        <v>567</v>
      </c>
      <c r="M163" s="289" t="s">
        <v>393</v>
      </c>
      <c r="N163" s="289" t="s">
        <v>36</v>
      </c>
      <c r="O163" s="291" t="s">
        <v>9</v>
      </c>
      <c r="P163" t="s">
        <v>37</v>
      </c>
      <c r="Q163" s="290"/>
    </row>
    <row r="164" spans="1:17" ht="30.6" x14ac:dyDescent="0.3">
      <c r="A164" s="288" t="s">
        <v>30</v>
      </c>
      <c r="B164" s="292" t="s">
        <v>4771</v>
      </c>
      <c r="C164" s="292"/>
      <c r="D164" s="292" t="s">
        <v>708</v>
      </c>
      <c r="E164" t="s">
        <v>709</v>
      </c>
      <c r="F164" t="s">
        <v>710</v>
      </c>
      <c r="G164" t="s">
        <v>711</v>
      </c>
      <c r="H164" s="294" t="s">
        <v>33</v>
      </c>
      <c r="I164" s="294" t="s">
        <v>4</v>
      </c>
      <c r="J164" s="294" t="s">
        <v>6</v>
      </c>
      <c r="K164" s="294" t="s">
        <v>60</v>
      </c>
      <c r="L164" s="294" t="s">
        <v>567</v>
      </c>
      <c r="M164" s="292" t="s">
        <v>393</v>
      </c>
      <c r="N164" s="292" t="s">
        <v>36</v>
      </c>
      <c r="O164" s="294" t="s">
        <v>9</v>
      </c>
      <c r="P164" t="s">
        <v>37</v>
      </c>
      <c r="Q164" s="293"/>
    </row>
    <row r="165" spans="1:17" ht="30.6" x14ac:dyDescent="0.3">
      <c r="A165" s="288" t="s">
        <v>30</v>
      </c>
      <c r="B165" s="289" t="s">
        <v>4790</v>
      </c>
      <c r="C165" s="289"/>
      <c r="D165" s="289" t="s">
        <v>712</v>
      </c>
      <c r="E165" t="s">
        <v>713</v>
      </c>
      <c r="F165" t="s">
        <v>714</v>
      </c>
      <c r="G165" t="s">
        <v>715</v>
      </c>
      <c r="H165" s="291" t="s">
        <v>33</v>
      </c>
      <c r="I165" s="291" t="s">
        <v>4</v>
      </c>
      <c r="J165" s="291" t="s">
        <v>5</v>
      </c>
      <c r="K165" s="291" t="s">
        <v>716</v>
      </c>
      <c r="L165" s="291" t="s">
        <v>717</v>
      </c>
      <c r="M165" s="289" t="s">
        <v>252</v>
      </c>
      <c r="N165" s="289" t="s">
        <v>36</v>
      </c>
      <c r="O165" s="291" t="s">
        <v>194</v>
      </c>
      <c r="P165" t="s">
        <v>37</v>
      </c>
      <c r="Q165" s="290"/>
    </row>
    <row r="166" spans="1:17" ht="30.6" x14ac:dyDescent="0.3">
      <c r="A166" s="288" t="s">
        <v>30</v>
      </c>
      <c r="B166" s="292" t="s">
        <v>4790</v>
      </c>
      <c r="C166" s="292"/>
      <c r="D166" s="292" t="s">
        <v>719</v>
      </c>
      <c r="E166" t="s">
        <v>720</v>
      </c>
      <c r="F166" t="s">
        <v>721</v>
      </c>
      <c r="G166" t="s">
        <v>722</v>
      </c>
      <c r="H166" s="294" t="s">
        <v>33</v>
      </c>
      <c r="I166" s="294" t="s">
        <v>4</v>
      </c>
      <c r="J166" s="294" t="s">
        <v>5</v>
      </c>
      <c r="K166" s="294" t="s">
        <v>716</v>
      </c>
      <c r="L166" s="294" t="s">
        <v>717</v>
      </c>
      <c r="M166" s="292" t="s">
        <v>252</v>
      </c>
      <c r="N166" s="292" t="s">
        <v>36</v>
      </c>
      <c r="O166" s="294" t="s">
        <v>18</v>
      </c>
      <c r="P166" t="s">
        <v>37</v>
      </c>
      <c r="Q166" s="293"/>
    </row>
    <row r="167" spans="1:17" ht="30.6" x14ac:dyDescent="0.3">
      <c r="A167" s="288" t="s">
        <v>30</v>
      </c>
      <c r="B167" s="289" t="s">
        <v>5904</v>
      </c>
      <c r="C167" s="289" t="s">
        <v>723</v>
      </c>
      <c r="D167" s="289" t="s">
        <v>724</v>
      </c>
      <c r="E167" t="s">
        <v>725</v>
      </c>
      <c r="F167" t="s">
        <v>5905</v>
      </c>
      <c r="G167" t="s">
        <v>5906</v>
      </c>
      <c r="H167" s="291" t="s">
        <v>33</v>
      </c>
      <c r="I167" s="291" t="s">
        <v>8</v>
      </c>
      <c r="J167" s="291" t="s">
        <v>5</v>
      </c>
      <c r="K167" s="291" t="s">
        <v>34</v>
      </c>
      <c r="L167" s="291" t="s">
        <v>726</v>
      </c>
      <c r="M167" s="289" t="s">
        <v>610</v>
      </c>
      <c r="N167" s="289" t="s">
        <v>36</v>
      </c>
      <c r="O167" s="291" t="s">
        <v>611</v>
      </c>
      <c r="P167" t="s">
        <v>37</v>
      </c>
      <c r="Q167" s="290"/>
    </row>
    <row r="168" spans="1:17" ht="30.6" x14ac:dyDescent="0.3">
      <c r="A168" s="288" t="s">
        <v>30</v>
      </c>
      <c r="B168" s="292" t="s">
        <v>4791</v>
      </c>
      <c r="C168" s="292" t="s">
        <v>727</v>
      </c>
      <c r="D168" s="292" t="s">
        <v>728</v>
      </c>
      <c r="E168" t="s">
        <v>729</v>
      </c>
      <c r="F168" t="s">
        <v>730</v>
      </c>
      <c r="G168" t="s">
        <v>731</v>
      </c>
      <c r="H168" s="294" t="s">
        <v>33</v>
      </c>
      <c r="I168" s="294" t="s">
        <v>8</v>
      </c>
      <c r="J168" s="294" t="s">
        <v>6</v>
      </c>
      <c r="K168" s="294" t="s">
        <v>34</v>
      </c>
      <c r="L168" s="294" t="s">
        <v>726</v>
      </c>
      <c r="M168" s="292" t="s">
        <v>610</v>
      </c>
      <c r="N168" s="292" t="s">
        <v>36</v>
      </c>
      <c r="O168" s="294" t="s">
        <v>611</v>
      </c>
      <c r="P168" t="s">
        <v>37</v>
      </c>
      <c r="Q168" s="293"/>
    </row>
    <row r="169" spans="1:17" ht="30.6" x14ac:dyDescent="0.3">
      <c r="A169" s="288" t="s">
        <v>30</v>
      </c>
      <c r="B169" s="289" t="s">
        <v>4791</v>
      </c>
      <c r="C169" s="289" t="s">
        <v>732</v>
      </c>
      <c r="D169" s="289" t="s">
        <v>733</v>
      </c>
      <c r="E169" t="s">
        <v>734</v>
      </c>
      <c r="F169" t="s">
        <v>735</v>
      </c>
      <c r="G169" t="s">
        <v>736</v>
      </c>
      <c r="H169" s="291" t="s">
        <v>33</v>
      </c>
      <c r="I169" s="291" t="s">
        <v>8</v>
      </c>
      <c r="J169" s="291" t="s">
        <v>6</v>
      </c>
      <c r="K169" s="291" t="s">
        <v>34</v>
      </c>
      <c r="L169" s="291" t="s">
        <v>726</v>
      </c>
      <c r="M169" s="289" t="s">
        <v>610</v>
      </c>
      <c r="N169" s="289" t="s">
        <v>36</v>
      </c>
      <c r="O169" s="291" t="s">
        <v>611</v>
      </c>
      <c r="P169" t="s">
        <v>37</v>
      </c>
      <c r="Q169" s="290"/>
    </row>
    <row r="170" spans="1:17" ht="30.6" x14ac:dyDescent="0.3">
      <c r="A170" s="288" t="s">
        <v>30</v>
      </c>
      <c r="B170" s="292" t="s">
        <v>5904</v>
      </c>
      <c r="C170" s="292" t="s">
        <v>737</v>
      </c>
      <c r="D170" s="292" t="s">
        <v>738</v>
      </c>
      <c r="E170" t="s">
        <v>739</v>
      </c>
      <c r="F170" t="s">
        <v>740</v>
      </c>
      <c r="G170" t="s">
        <v>741</v>
      </c>
      <c r="H170" s="294" t="s">
        <v>33</v>
      </c>
      <c r="I170" s="294" t="s">
        <v>8</v>
      </c>
      <c r="J170" s="294" t="s">
        <v>5</v>
      </c>
      <c r="K170" s="294" t="s">
        <v>34</v>
      </c>
      <c r="L170" s="294" t="s">
        <v>726</v>
      </c>
      <c r="M170" s="292" t="s">
        <v>610</v>
      </c>
      <c r="N170" s="292" t="s">
        <v>36</v>
      </c>
      <c r="O170" s="294" t="s">
        <v>611</v>
      </c>
      <c r="P170" t="s">
        <v>37</v>
      </c>
      <c r="Q170" s="293"/>
    </row>
    <row r="171" spans="1:17" ht="30.6" x14ac:dyDescent="0.3">
      <c r="A171" s="288" t="s">
        <v>30</v>
      </c>
      <c r="B171" s="289" t="s">
        <v>4791</v>
      </c>
      <c r="C171" s="289" t="s">
        <v>742</v>
      </c>
      <c r="D171" s="289" t="s">
        <v>743</v>
      </c>
      <c r="E171" t="s">
        <v>744</v>
      </c>
      <c r="F171" t="s">
        <v>745</v>
      </c>
      <c r="G171" t="s">
        <v>746</v>
      </c>
      <c r="H171" s="291" t="s">
        <v>33</v>
      </c>
      <c r="I171" s="291" t="s">
        <v>8</v>
      </c>
      <c r="J171" s="291" t="s">
        <v>6</v>
      </c>
      <c r="K171" s="291" t="s">
        <v>34</v>
      </c>
      <c r="L171" s="291" t="s">
        <v>726</v>
      </c>
      <c r="M171" s="289" t="s">
        <v>610</v>
      </c>
      <c r="N171" s="289" t="s">
        <v>36</v>
      </c>
      <c r="O171" s="291" t="s">
        <v>611</v>
      </c>
      <c r="P171" t="s">
        <v>37</v>
      </c>
      <c r="Q171" s="290"/>
    </row>
    <row r="172" spans="1:17" ht="30.6" x14ac:dyDescent="0.3">
      <c r="A172" s="288" t="s">
        <v>30</v>
      </c>
      <c r="B172" s="292" t="s">
        <v>5904</v>
      </c>
      <c r="C172" s="292" t="s">
        <v>747</v>
      </c>
      <c r="D172" s="292" t="s">
        <v>748</v>
      </c>
      <c r="E172" t="s">
        <v>749</v>
      </c>
      <c r="F172" t="s">
        <v>5907</v>
      </c>
      <c r="G172" t="s">
        <v>5908</v>
      </c>
      <c r="H172" s="294" t="s">
        <v>33</v>
      </c>
      <c r="I172" s="294" t="s">
        <v>8</v>
      </c>
      <c r="J172" s="294" t="s">
        <v>5</v>
      </c>
      <c r="K172" s="294" t="s">
        <v>34</v>
      </c>
      <c r="L172" s="294" t="s">
        <v>726</v>
      </c>
      <c r="M172" s="292" t="s">
        <v>610</v>
      </c>
      <c r="N172" s="292" t="s">
        <v>36</v>
      </c>
      <c r="O172" s="294" t="s">
        <v>611</v>
      </c>
      <c r="P172" t="s">
        <v>37</v>
      </c>
      <c r="Q172" s="293"/>
    </row>
    <row r="173" spans="1:17" ht="30.6" x14ac:dyDescent="0.3">
      <c r="A173" s="288" t="s">
        <v>30</v>
      </c>
      <c r="B173" s="289" t="s">
        <v>4791</v>
      </c>
      <c r="C173" s="289" t="s">
        <v>750</v>
      </c>
      <c r="D173" s="289" t="s">
        <v>751</v>
      </c>
      <c r="E173" t="s">
        <v>752</v>
      </c>
      <c r="F173" t="s">
        <v>4792</v>
      </c>
      <c r="G173" t="s">
        <v>4793</v>
      </c>
      <c r="H173" s="291" t="s">
        <v>33</v>
      </c>
      <c r="I173" s="291" t="s">
        <v>8</v>
      </c>
      <c r="J173" s="291" t="s">
        <v>6</v>
      </c>
      <c r="K173" s="291" t="s">
        <v>34</v>
      </c>
      <c r="L173" s="291" t="s">
        <v>726</v>
      </c>
      <c r="M173" s="289" t="s">
        <v>610</v>
      </c>
      <c r="N173" s="289" t="s">
        <v>36</v>
      </c>
      <c r="O173" s="291" t="s">
        <v>611</v>
      </c>
      <c r="P173" t="s">
        <v>37</v>
      </c>
      <c r="Q173" s="290"/>
    </row>
    <row r="174" spans="1:17" ht="30.6" x14ac:dyDescent="0.3">
      <c r="A174" s="288" t="s">
        <v>30</v>
      </c>
      <c r="B174" s="292" t="s">
        <v>5909</v>
      </c>
      <c r="C174" s="292" t="s">
        <v>753</v>
      </c>
      <c r="D174" s="292" t="s">
        <v>754</v>
      </c>
      <c r="E174" t="s">
        <v>755</v>
      </c>
      <c r="F174" t="s">
        <v>756</v>
      </c>
      <c r="G174" t="s">
        <v>757</v>
      </c>
      <c r="H174" s="294" t="s">
        <v>33</v>
      </c>
      <c r="I174" s="294" t="s">
        <v>8</v>
      </c>
      <c r="J174" s="294" t="s">
        <v>5</v>
      </c>
      <c r="K174" s="294" t="s">
        <v>34</v>
      </c>
      <c r="L174" s="294" t="s">
        <v>726</v>
      </c>
      <c r="M174" s="292" t="s">
        <v>610</v>
      </c>
      <c r="N174" s="292" t="s">
        <v>36</v>
      </c>
      <c r="O174" s="294" t="s">
        <v>611</v>
      </c>
      <c r="P174" t="s">
        <v>37</v>
      </c>
      <c r="Q174" s="293"/>
    </row>
    <row r="175" spans="1:17" ht="30.6" x14ac:dyDescent="0.3">
      <c r="A175" s="288" t="s">
        <v>30</v>
      </c>
      <c r="B175" s="289" t="s">
        <v>4791</v>
      </c>
      <c r="C175" s="289" t="s">
        <v>758</v>
      </c>
      <c r="D175" s="289" t="s">
        <v>759</v>
      </c>
      <c r="E175" t="s">
        <v>760</v>
      </c>
      <c r="F175" t="s">
        <v>761</v>
      </c>
      <c r="G175" t="s">
        <v>762</v>
      </c>
      <c r="H175" s="291" t="s">
        <v>33</v>
      </c>
      <c r="I175" s="291" t="s">
        <v>8</v>
      </c>
      <c r="J175" s="291" t="s">
        <v>6</v>
      </c>
      <c r="K175" s="291" t="s">
        <v>34</v>
      </c>
      <c r="L175" s="291" t="s">
        <v>726</v>
      </c>
      <c r="M175" s="289" t="s">
        <v>610</v>
      </c>
      <c r="N175" s="289" t="s">
        <v>36</v>
      </c>
      <c r="O175" s="291" t="s">
        <v>611</v>
      </c>
      <c r="P175" t="s">
        <v>37</v>
      </c>
      <c r="Q175" s="290"/>
    </row>
    <row r="176" spans="1:17" ht="30.6" x14ac:dyDescent="0.3">
      <c r="A176" s="288" t="s">
        <v>30</v>
      </c>
      <c r="B176" s="292" t="s">
        <v>5909</v>
      </c>
      <c r="C176" s="292" t="s">
        <v>763</v>
      </c>
      <c r="D176" s="292" t="s">
        <v>764</v>
      </c>
      <c r="E176" t="s">
        <v>765</v>
      </c>
      <c r="F176" t="s">
        <v>5910</v>
      </c>
      <c r="G176" t="s">
        <v>5911</v>
      </c>
      <c r="H176" s="294" t="s">
        <v>33</v>
      </c>
      <c r="I176" s="294" t="s">
        <v>8</v>
      </c>
      <c r="J176" s="294" t="s">
        <v>5</v>
      </c>
      <c r="K176" s="294" t="s">
        <v>34</v>
      </c>
      <c r="L176" s="294" t="s">
        <v>726</v>
      </c>
      <c r="M176" s="292" t="s">
        <v>610</v>
      </c>
      <c r="N176" s="292" t="s">
        <v>36</v>
      </c>
      <c r="O176" s="294" t="s">
        <v>611</v>
      </c>
      <c r="P176" t="s">
        <v>37</v>
      </c>
      <c r="Q176" s="293"/>
    </row>
    <row r="177" spans="1:17" ht="30.6" x14ac:dyDescent="0.3">
      <c r="A177" s="288" t="s">
        <v>30</v>
      </c>
      <c r="B177" s="289" t="s">
        <v>5904</v>
      </c>
      <c r="C177" s="289" t="s">
        <v>766</v>
      </c>
      <c r="D177" s="289" t="s">
        <v>767</v>
      </c>
      <c r="E177" t="s">
        <v>768</v>
      </c>
      <c r="F177" t="s">
        <v>5912</v>
      </c>
      <c r="G177" t="s">
        <v>5913</v>
      </c>
      <c r="H177" s="291" t="s">
        <v>33</v>
      </c>
      <c r="I177" s="291" t="s">
        <v>8</v>
      </c>
      <c r="J177" s="291" t="s">
        <v>5</v>
      </c>
      <c r="K177" s="291" t="s">
        <v>34</v>
      </c>
      <c r="L177" s="291" t="s">
        <v>726</v>
      </c>
      <c r="M177" s="289" t="s">
        <v>610</v>
      </c>
      <c r="N177" s="289" t="s">
        <v>36</v>
      </c>
      <c r="O177" s="291" t="s">
        <v>611</v>
      </c>
      <c r="P177" t="s">
        <v>37</v>
      </c>
      <c r="Q177" s="290"/>
    </row>
    <row r="178" spans="1:17" ht="30.6" x14ac:dyDescent="0.3">
      <c r="A178" s="288" t="s">
        <v>30</v>
      </c>
      <c r="B178" s="292" t="s">
        <v>4791</v>
      </c>
      <c r="C178" s="292" t="s">
        <v>769</v>
      </c>
      <c r="D178" s="292" t="s">
        <v>770</v>
      </c>
      <c r="E178" t="s">
        <v>771</v>
      </c>
      <c r="F178" t="s">
        <v>772</v>
      </c>
      <c r="G178" t="s">
        <v>773</v>
      </c>
      <c r="H178" s="294" t="s">
        <v>33</v>
      </c>
      <c r="I178" s="294" t="s">
        <v>8</v>
      </c>
      <c r="J178" s="294" t="s">
        <v>6</v>
      </c>
      <c r="K178" s="294" t="s">
        <v>34</v>
      </c>
      <c r="L178" s="294" t="s">
        <v>726</v>
      </c>
      <c r="M178" s="292" t="s">
        <v>610</v>
      </c>
      <c r="N178" s="292" t="s">
        <v>36</v>
      </c>
      <c r="O178" s="294" t="s">
        <v>611</v>
      </c>
      <c r="P178" t="s">
        <v>37</v>
      </c>
      <c r="Q178" s="293"/>
    </row>
    <row r="179" spans="1:17" ht="30.6" x14ac:dyDescent="0.3">
      <c r="A179" s="288" t="s">
        <v>30</v>
      </c>
      <c r="B179" s="289" t="s">
        <v>4791</v>
      </c>
      <c r="C179" s="289" t="s">
        <v>774</v>
      </c>
      <c r="D179" s="289" t="s">
        <v>775</v>
      </c>
      <c r="E179" t="s">
        <v>776</v>
      </c>
      <c r="F179" t="s">
        <v>777</v>
      </c>
      <c r="G179" t="s">
        <v>778</v>
      </c>
      <c r="H179" s="291" t="s">
        <v>33</v>
      </c>
      <c r="I179" s="291" t="s">
        <v>8</v>
      </c>
      <c r="J179" s="291" t="s">
        <v>6</v>
      </c>
      <c r="K179" s="291" t="s">
        <v>34</v>
      </c>
      <c r="L179" s="291" t="s">
        <v>726</v>
      </c>
      <c r="M179" s="289" t="s">
        <v>610</v>
      </c>
      <c r="N179" s="289" t="s">
        <v>36</v>
      </c>
      <c r="O179" s="291" t="s">
        <v>611</v>
      </c>
      <c r="P179" t="s">
        <v>37</v>
      </c>
      <c r="Q179" s="290"/>
    </row>
    <row r="180" spans="1:17" ht="30.6" x14ac:dyDescent="0.3">
      <c r="A180" s="288" t="s">
        <v>30</v>
      </c>
      <c r="B180" s="292" t="s">
        <v>4794</v>
      </c>
      <c r="C180" s="292" t="s">
        <v>779</v>
      </c>
      <c r="D180" s="292" t="s">
        <v>780</v>
      </c>
      <c r="E180" t="s">
        <v>781</v>
      </c>
      <c r="F180" t="s">
        <v>967</v>
      </c>
      <c r="G180" t="s">
        <v>778</v>
      </c>
      <c r="H180" s="294" t="s">
        <v>33</v>
      </c>
      <c r="I180" s="294" t="s">
        <v>8</v>
      </c>
      <c r="J180" s="294" t="s">
        <v>6</v>
      </c>
      <c r="K180" s="294" t="s">
        <v>34</v>
      </c>
      <c r="L180" s="294" t="s">
        <v>726</v>
      </c>
      <c r="M180" s="292" t="s">
        <v>610</v>
      </c>
      <c r="N180" s="292" t="s">
        <v>36</v>
      </c>
      <c r="O180" s="294" t="s">
        <v>611</v>
      </c>
      <c r="P180" t="s">
        <v>37</v>
      </c>
      <c r="Q180" s="293"/>
    </row>
    <row r="181" spans="1:17" ht="30.6" x14ac:dyDescent="0.3">
      <c r="A181" s="288" t="s">
        <v>30</v>
      </c>
      <c r="B181" s="289" t="s">
        <v>4791</v>
      </c>
      <c r="C181" s="289" t="s">
        <v>782</v>
      </c>
      <c r="D181" s="289" t="s">
        <v>783</v>
      </c>
      <c r="E181" t="s">
        <v>784</v>
      </c>
      <c r="F181" t="s">
        <v>785</v>
      </c>
      <c r="G181" t="s">
        <v>786</v>
      </c>
      <c r="H181" s="291" t="s">
        <v>33</v>
      </c>
      <c r="I181" s="291" t="s">
        <v>8</v>
      </c>
      <c r="J181" s="291" t="s">
        <v>6</v>
      </c>
      <c r="K181" s="291" t="s">
        <v>34</v>
      </c>
      <c r="L181" s="291" t="s">
        <v>726</v>
      </c>
      <c r="M181" s="289" t="s">
        <v>610</v>
      </c>
      <c r="N181" s="289" t="s">
        <v>36</v>
      </c>
      <c r="O181" s="291" t="s">
        <v>611</v>
      </c>
      <c r="P181" t="s">
        <v>37</v>
      </c>
      <c r="Q181" s="290"/>
    </row>
    <row r="182" spans="1:17" ht="30.6" x14ac:dyDescent="0.3">
      <c r="A182" s="288" t="s">
        <v>30</v>
      </c>
      <c r="B182" s="292" t="s">
        <v>4791</v>
      </c>
      <c r="C182" s="292" t="s">
        <v>787</v>
      </c>
      <c r="D182" s="292" t="s">
        <v>788</v>
      </c>
      <c r="E182" t="s">
        <v>789</v>
      </c>
      <c r="F182" t="s">
        <v>790</v>
      </c>
      <c r="G182" t="s">
        <v>791</v>
      </c>
      <c r="H182" s="294" t="s">
        <v>33</v>
      </c>
      <c r="I182" s="294" t="s">
        <v>8</v>
      </c>
      <c r="J182" s="294" t="s">
        <v>6</v>
      </c>
      <c r="K182" s="294" t="s">
        <v>34</v>
      </c>
      <c r="L182" s="294" t="s">
        <v>726</v>
      </c>
      <c r="M182" s="292" t="s">
        <v>610</v>
      </c>
      <c r="N182" s="292" t="s">
        <v>36</v>
      </c>
      <c r="O182" s="294" t="s">
        <v>611</v>
      </c>
      <c r="P182" t="s">
        <v>37</v>
      </c>
      <c r="Q182" s="293"/>
    </row>
    <row r="183" spans="1:17" ht="30.6" x14ac:dyDescent="0.3">
      <c r="A183" s="288" t="s">
        <v>30</v>
      </c>
      <c r="B183" s="289" t="s">
        <v>4791</v>
      </c>
      <c r="C183" s="289" t="s">
        <v>792</v>
      </c>
      <c r="D183" s="289" t="s">
        <v>793</v>
      </c>
      <c r="E183" t="s">
        <v>794</v>
      </c>
      <c r="F183" t="s">
        <v>795</v>
      </c>
      <c r="G183" t="s">
        <v>796</v>
      </c>
      <c r="H183" s="291" t="s">
        <v>33</v>
      </c>
      <c r="I183" s="291" t="s">
        <v>8</v>
      </c>
      <c r="J183" s="291" t="s">
        <v>6</v>
      </c>
      <c r="K183" s="291" t="s">
        <v>34</v>
      </c>
      <c r="L183" s="291" t="s">
        <v>726</v>
      </c>
      <c r="M183" s="289" t="s">
        <v>610</v>
      </c>
      <c r="N183" s="289" t="s">
        <v>36</v>
      </c>
      <c r="O183" s="291" t="s">
        <v>611</v>
      </c>
      <c r="P183" t="s">
        <v>37</v>
      </c>
      <c r="Q183" s="290"/>
    </row>
    <row r="184" spans="1:17" ht="30.6" x14ac:dyDescent="0.3">
      <c r="A184" s="288" t="s">
        <v>30</v>
      </c>
      <c r="B184" s="292" t="s">
        <v>4791</v>
      </c>
      <c r="C184" s="292" t="s">
        <v>797</v>
      </c>
      <c r="D184" s="292" t="s">
        <v>798</v>
      </c>
      <c r="E184" t="s">
        <v>799</v>
      </c>
      <c r="F184" t="s">
        <v>800</v>
      </c>
      <c r="G184" t="s">
        <v>801</v>
      </c>
      <c r="H184" s="294" t="s">
        <v>33</v>
      </c>
      <c r="I184" s="294" t="s">
        <v>8</v>
      </c>
      <c r="J184" s="294" t="s">
        <v>6</v>
      </c>
      <c r="K184" s="294" t="s">
        <v>34</v>
      </c>
      <c r="L184" s="294" t="s">
        <v>726</v>
      </c>
      <c r="M184" s="292" t="s">
        <v>610</v>
      </c>
      <c r="N184" s="292" t="s">
        <v>36</v>
      </c>
      <c r="O184" s="294" t="s">
        <v>611</v>
      </c>
      <c r="P184" t="s">
        <v>37</v>
      </c>
      <c r="Q184" s="293"/>
    </row>
    <row r="185" spans="1:17" ht="30.6" x14ac:dyDescent="0.3">
      <c r="A185" s="288" t="s">
        <v>30</v>
      </c>
      <c r="B185" s="289" t="s">
        <v>4795</v>
      </c>
      <c r="C185" s="289" t="s">
        <v>802</v>
      </c>
      <c r="D185" s="289" t="s">
        <v>803</v>
      </c>
      <c r="E185" t="s">
        <v>804</v>
      </c>
      <c r="F185" t="s">
        <v>805</v>
      </c>
      <c r="G185" t="s">
        <v>806</v>
      </c>
      <c r="H185" s="291" t="s">
        <v>33</v>
      </c>
      <c r="I185" s="291" t="s">
        <v>8</v>
      </c>
      <c r="J185" s="291" t="s">
        <v>6</v>
      </c>
      <c r="K185" s="291" t="s">
        <v>34</v>
      </c>
      <c r="L185" s="291" t="s">
        <v>726</v>
      </c>
      <c r="M185" s="289" t="s">
        <v>610</v>
      </c>
      <c r="N185" s="289" t="s">
        <v>36</v>
      </c>
      <c r="O185" s="291" t="s">
        <v>611</v>
      </c>
      <c r="P185" t="s">
        <v>37</v>
      </c>
      <c r="Q185" s="290"/>
    </row>
    <row r="186" spans="1:17" ht="30.6" x14ac:dyDescent="0.3">
      <c r="A186" s="288" t="s">
        <v>30</v>
      </c>
      <c r="B186" s="292" t="s">
        <v>4795</v>
      </c>
      <c r="C186" s="292" t="s">
        <v>807</v>
      </c>
      <c r="D186" s="292" t="s">
        <v>808</v>
      </c>
      <c r="E186" t="s">
        <v>809</v>
      </c>
      <c r="F186" t="s">
        <v>810</v>
      </c>
      <c r="G186" t="s">
        <v>811</v>
      </c>
      <c r="H186" s="294" t="s">
        <v>33</v>
      </c>
      <c r="I186" s="294" t="s">
        <v>8</v>
      </c>
      <c r="J186" s="294" t="s">
        <v>6</v>
      </c>
      <c r="K186" s="294" t="s">
        <v>34</v>
      </c>
      <c r="L186" s="294" t="s">
        <v>726</v>
      </c>
      <c r="M186" s="292" t="s">
        <v>610</v>
      </c>
      <c r="N186" s="292" t="s">
        <v>36</v>
      </c>
      <c r="O186" s="294" t="s">
        <v>611</v>
      </c>
      <c r="P186" t="s">
        <v>37</v>
      </c>
      <c r="Q186" s="293"/>
    </row>
    <row r="187" spans="1:17" ht="30.6" x14ac:dyDescent="0.3">
      <c r="A187" s="288" t="s">
        <v>30</v>
      </c>
      <c r="B187" s="289" t="s">
        <v>4795</v>
      </c>
      <c r="C187" s="289" t="s">
        <v>812</v>
      </c>
      <c r="D187" s="289" t="s">
        <v>813</v>
      </c>
      <c r="E187" t="s">
        <v>814</v>
      </c>
      <c r="F187" t="s">
        <v>815</v>
      </c>
      <c r="G187" t="s">
        <v>816</v>
      </c>
      <c r="H187" s="291" t="s">
        <v>33</v>
      </c>
      <c r="I187" s="291" t="s">
        <v>8</v>
      </c>
      <c r="J187" s="291" t="s">
        <v>6</v>
      </c>
      <c r="K187" s="291" t="s">
        <v>34</v>
      </c>
      <c r="L187" s="291" t="s">
        <v>726</v>
      </c>
      <c r="M187" s="289" t="s">
        <v>610</v>
      </c>
      <c r="N187" s="289" t="s">
        <v>36</v>
      </c>
      <c r="O187" s="291" t="s">
        <v>611</v>
      </c>
      <c r="P187" t="s">
        <v>37</v>
      </c>
      <c r="Q187" s="290"/>
    </row>
    <row r="188" spans="1:17" ht="30.6" x14ac:dyDescent="0.3">
      <c r="A188" s="288" t="s">
        <v>30</v>
      </c>
      <c r="B188" s="292" t="s">
        <v>4791</v>
      </c>
      <c r="C188" s="292" t="s">
        <v>817</v>
      </c>
      <c r="D188" s="292" t="s">
        <v>818</v>
      </c>
      <c r="E188" t="s">
        <v>819</v>
      </c>
      <c r="F188" t="s">
        <v>820</v>
      </c>
      <c r="G188" t="s">
        <v>821</v>
      </c>
      <c r="H188" s="294" t="s">
        <v>33</v>
      </c>
      <c r="I188" s="294" t="s">
        <v>8</v>
      </c>
      <c r="J188" s="294" t="s">
        <v>6</v>
      </c>
      <c r="K188" s="294" t="s">
        <v>34</v>
      </c>
      <c r="L188" s="294" t="s">
        <v>726</v>
      </c>
      <c r="M188" s="292" t="s">
        <v>610</v>
      </c>
      <c r="N188" s="292" t="s">
        <v>36</v>
      </c>
      <c r="O188" s="294" t="s">
        <v>611</v>
      </c>
      <c r="P188" t="s">
        <v>37</v>
      </c>
      <c r="Q188" s="293"/>
    </row>
    <row r="189" spans="1:17" ht="30.6" x14ac:dyDescent="0.3">
      <c r="A189" s="288" t="s">
        <v>30</v>
      </c>
      <c r="B189" s="289" t="s">
        <v>4795</v>
      </c>
      <c r="C189" s="289" t="s">
        <v>822</v>
      </c>
      <c r="D189" s="289" t="s">
        <v>823</v>
      </c>
      <c r="E189" t="s">
        <v>824</v>
      </c>
      <c r="F189" t="s">
        <v>825</v>
      </c>
      <c r="G189" t="s">
        <v>826</v>
      </c>
      <c r="H189" s="291" t="s">
        <v>33</v>
      </c>
      <c r="I189" s="291" t="s">
        <v>8</v>
      </c>
      <c r="J189" s="291" t="s">
        <v>6</v>
      </c>
      <c r="K189" s="291" t="s">
        <v>34</v>
      </c>
      <c r="L189" s="291" t="s">
        <v>726</v>
      </c>
      <c r="M189" s="289" t="s">
        <v>610</v>
      </c>
      <c r="N189" s="289" t="s">
        <v>36</v>
      </c>
      <c r="O189" s="291" t="s">
        <v>827</v>
      </c>
      <c r="P189" t="s">
        <v>37</v>
      </c>
      <c r="Q189" s="290"/>
    </row>
    <row r="190" spans="1:17" ht="30.6" x14ac:dyDescent="0.3">
      <c r="A190" s="288" t="s">
        <v>30</v>
      </c>
      <c r="B190" s="292" t="s">
        <v>4791</v>
      </c>
      <c r="C190" s="292" t="s">
        <v>828</v>
      </c>
      <c r="D190" s="292" t="s">
        <v>829</v>
      </c>
      <c r="E190" t="s">
        <v>830</v>
      </c>
      <c r="F190" t="s">
        <v>831</v>
      </c>
      <c r="G190" t="s">
        <v>832</v>
      </c>
      <c r="H190" s="294" t="s">
        <v>33</v>
      </c>
      <c r="I190" s="294" t="s">
        <v>8</v>
      </c>
      <c r="J190" s="294" t="s">
        <v>6</v>
      </c>
      <c r="K190" s="294" t="s">
        <v>34</v>
      </c>
      <c r="L190" s="294" t="s">
        <v>726</v>
      </c>
      <c r="M190" s="292" t="s">
        <v>610</v>
      </c>
      <c r="N190" s="292" t="s">
        <v>36</v>
      </c>
      <c r="O190" s="294" t="s">
        <v>611</v>
      </c>
      <c r="P190" t="s">
        <v>37</v>
      </c>
      <c r="Q190" s="293"/>
    </row>
    <row r="191" spans="1:17" ht="30.6" x14ac:dyDescent="0.3">
      <c r="A191" s="288" t="s">
        <v>30</v>
      </c>
      <c r="B191" s="289" t="s">
        <v>4791</v>
      </c>
      <c r="C191" s="289" t="s">
        <v>833</v>
      </c>
      <c r="D191" s="289" t="s">
        <v>834</v>
      </c>
      <c r="E191" t="s">
        <v>835</v>
      </c>
      <c r="F191" t="s">
        <v>4796</v>
      </c>
      <c r="G191" t="s">
        <v>4797</v>
      </c>
      <c r="H191" s="291" t="s">
        <v>33</v>
      </c>
      <c r="I191" s="291" t="s">
        <v>8</v>
      </c>
      <c r="J191" s="291" t="s">
        <v>6</v>
      </c>
      <c r="K191" s="291" t="s">
        <v>34</v>
      </c>
      <c r="L191" s="291" t="s">
        <v>726</v>
      </c>
      <c r="M191" s="289" t="s">
        <v>610</v>
      </c>
      <c r="N191" s="289" t="s">
        <v>36</v>
      </c>
      <c r="O191" s="291" t="s">
        <v>611</v>
      </c>
      <c r="P191" t="s">
        <v>37</v>
      </c>
      <c r="Q191" s="290"/>
    </row>
    <row r="192" spans="1:17" ht="30.6" x14ac:dyDescent="0.3">
      <c r="A192" s="288" t="s">
        <v>30</v>
      </c>
      <c r="B192" s="292" t="s">
        <v>4791</v>
      </c>
      <c r="C192" s="292" t="s">
        <v>836</v>
      </c>
      <c r="D192" s="292" t="s">
        <v>837</v>
      </c>
      <c r="E192" t="s">
        <v>838</v>
      </c>
      <c r="F192" t="s">
        <v>839</v>
      </c>
      <c r="G192" t="s">
        <v>840</v>
      </c>
      <c r="H192" s="294" t="s">
        <v>33</v>
      </c>
      <c r="I192" s="294" t="s">
        <v>8</v>
      </c>
      <c r="J192" s="294" t="s">
        <v>6</v>
      </c>
      <c r="K192" s="294" t="s">
        <v>34</v>
      </c>
      <c r="L192" s="294" t="s">
        <v>726</v>
      </c>
      <c r="M192" s="292" t="s">
        <v>610</v>
      </c>
      <c r="N192" s="292" t="s">
        <v>36</v>
      </c>
      <c r="O192" s="294" t="s">
        <v>611</v>
      </c>
      <c r="P192" t="s">
        <v>37</v>
      </c>
      <c r="Q192" s="293"/>
    </row>
    <row r="193" spans="1:17" ht="30.6" x14ac:dyDescent="0.3">
      <c r="A193" s="288" t="s">
        <v>30</v>
      </c>
      <c r="B193" s="289" t="s">
        <v>4791</v>
      </c>
      <c r="C193" s="289" t="s">
        <v>841</v>
      </c>
      <c r="D193" s="289" t="s">
        <v>842</v>
      </c>
      <c r="E193" t="s">
        <v>843</v>
      </c>
      <c r="F193" t="s">
        <v>844</v>
      </c>
      <c r="G193" t="s">
        <v>845</v>
      </c>
      <c r="H193" s="291" t="s">
        <v>33</v>
      </c>
      <c r="I193" s="291" t="s">
        <v>8</v>
      </c>
      <c r="J193" s="291" t="s">
        <v>6</v>
      </c>
      <c r="K193" s="291" t="s">
        <v>34</v>
      </c>
      <c r="L193" s="291" t="s">
        <v>726</v>
      </c>
      <c r="M193" s="289" t="s">
        <v>610</v>
      </c>
      <c r="N193" s="289" t="s">
        <v>36</v>
      </c>
      <c r="O193" s="291" t="s">
        <v>611</v>
      </c>
      <c r="P193" t="s">
        <v>37</v>
      </c>
      <c r="Q193" s="290"/>
    </row>
    <row r="194" spans="1:17" ht="30.6" x14ac:dyDescent="0.3">
      <c r="A194" s="288" t="s">
        <v>30</v>
      </c>
      <c r="B194" s="292" t="s">
        <v>4798</v>
      </c>
      <c r="C194" s="292" t="s">
        <v>846</v>
      </c>
      <c r="D194" s="292" t="s">
        <v>847</v>
      </c>
      <c r="E194" t="s">
        <v>848</v>
      </c>
      <c r="F194" t="s">
        <v>4799</v>
      </c>
      <c r="G194" t="s">
        <v>4800</v>
      </c>
      <c r="H194" s="294" t="s">
        <v>33</v>
      </c>
      <c r="I194" s="294" t="s">
        <v>8</v>
      </c>
      <c r="J194" s="294" t="s">
        <v>6</v>
      </c>
      <c r="K194" s="294" t="s">
        <v>34</v>
      </c>
      <c r="L194" s="294" t="s">
        <v>726</v>
      </c>
      <c r="M194" s="292" t="s">
        <v>610</v>
      </c>
      <c r="N194" s="292" t="s">
        <v>36</v>
      </c>
      <c r="O194" s="294" t="s">
        <v>611</v>
      </c>
      <c r="P194" t="s">
        <v>37</v>
      </c>
      <c r="Q194" s="293"/>
    </row>
    <row r="195" spans="1:17" ht="30.6" x14ac:dyDescent="0.3">
      <c r="A195" s="288" t="s">
        <v>30</v>
      </c>
      <c r="B195" s="289" t="s">
        <v>4795</v>
      </c>
      <c r="C195" s="289" t="s">
        <v>849</v>
      </c>
      <c r="D195" s="289" t="s">
        <v>850</v>
      </c>
      <c r="E195" t="s">
        <v>851</v>
      </c>
      <c r="F195" t="s">
        <v>852</v>
      </c>
      <c r="G195" t="s">
        <v>853</v>
      </c>
      <c r="H195" s="291" t="s">
        <v>33</v>
      </c>
      <c r="I195" s="291" t="s">
        <v>8</v>
      </c>
      <c r="J195" s="291" t="s">
        <v>6</v>
      </c>
      <c r="K195" s="291" t="s">
        <v>34</v>
      </c>
      <c r="L195" s="291" t="s">
        <v>726</v>
      </c>
      <c r="M195" s="289" t="s">
        <v>610</v>
      </c>
      <c r="N195" s="289" t="s">
        <v>36</v>
      </c>
      <c r="O195" s="291" t="s">
        <v>854</v>
      </c>
      <c r="P195" t="s">
        <v>37</v>
      </c>
      <c r="Q195" s="290"/>
    </row>
    <row r="196" spans="1:17" ht="30.6" x14ac:dyDescent="0.3">
      <c r="A196" s="288" t="s">
        <v>30</v>
      </c>
      <c r="B196" s="292" t="s">
        <v>4795</v>
      </c>
      <c r="C196" s="292"/>
      <c r="D196" s="292" t="s">
        <v>855</v>
      </c>
      <c r="E196" t="s">
        <v>856</v>
      </c>
      <c r="F196" t="s">
        <v>857</v>
      </c>
      <c r="G196" t="s">
        <v>858</v>
      </c>
      <c r="H196" s="294" t="s">
        <v>33</v>
      </c>
      <c r="I196" s="294" t="s">
        <v>4</v>
      </c>
      <c r="J196" s="294" t="s">
        <v>6</v>
      </c>
      <c r="K196" s="294" t="s">
        <v>34</v>
      </c>
      <c r="L196" s="294" t="s">
        <v>726</v>
      </c>
      <c r="M196" s="292" t="s">
        <v>610</v>
      </c>
      <c r="N196" s="292" t="s">
        <v>101</v>
      </c>
      <c r="O196" s="294"/>
      <c r="P196" t="s">
        <v>37</v>
      </c>
      <c r="Q196" s="293"/>
    </row>
    <row r="197" spans="1:17" ht="30.6" x14ac:dyDescent="0.3">
      <c r="A197" s="288" t="s">
        <v>30</v>
      </c>
      <c r="B197" s="289" t="s">
        <v>4522</v>
      </c>
      <c r="C197" s="289"/>
      <c r="D197" s="289" t="s">
        <v>859</v>
      </c>
      <c r="E197" t="s">
        <v>860</v>
      </c>
      <c r="F197" t="s">
        <v>861</v>
      </c>
      <c r="G197" t="s">
        <v>862</v>
      </c>
      <c r="H197" s="291" t="s">
        <v>33</v>
      </c>
      <c r="I197" s="291" t="s">
        <v>4</v>
      </c>
      <c r="J197" s="291" t="s">
        <v>6</v>
      </c>
      <c r="K197" s="291" t="s">
        <v>34</v>
      </c>
      <c r="L197" s="291" t="s">
        <v>609</v>
      </c>
      <c r="M197" s="289" t="s">
        <v>610</v>
      </c>
      <c r="N197" s="289" t="s">
        <v>36</v>
      </c>
      <c r="O197" s="291" t="s">
        <v>13</v>
      </c>
      <c r="P197" t="s">
        <v>37</v>
      </c>
      <c r="Q197" s="290"/>
    </row>
    <row r="198" spans="1:17" ht="30.6" x14ac:dyDescent="0.3">
      <c r="A198" s="288" t="s">
        <v>30</v>
      </c>
      <c r="B198" s="292" t="s">
        <v>5903</v>
      </c>
      <c r="C198" s="292"/>
      <c r="D198" s="292" t="s">
        <v>863</v>
      </c>
      <c r="E198" t="s">
        <v>864</v>
      </c>
      <c r="F198" t="s">
        <v>865</v>
      </c>
      <c r="G198" t="s">
        <v>866</v>
      </c>
      <c r="H198" s="294" t="s">
        <v>33</v>
      </c>
      <c r="I198" s="294" t="s">
        <v>4</v>
      </c>
      <c r="J198" s="294" t="s">
        <v>5</v>
      </c>
      <c r="K198" s="294" t="s">
        <v>34</v>
      </c>
      <c r="L198" s="294" t="s">
        <v>609</v>
      </c>
      <c r="M198" s="292" t="s">
        <v>610</v>
      </c>
      <c r="N198" s="292" t="s">
        <v>36</v>
      </c>
      <c r="O198" s="294" t="s">
        <v>13</v>
      </c>
      <c r="P198" t="s">
        <v>37</v>
      </c>
      <c r="Q198" s="293"/>
    </row>
    <row r="199" spans="1:17" ht="30.6" x14ac:dyDescent="0.3">
      <c r="A199" s="288" t="s">
        <v>30</v>
      </c>
      <c r="B199" s="289" t="s">
        <v>4770</v>
      </c>
      <c r="C199" s="289"/>
      <c r="D199" s="289" t="s">
        <v>868</v>
      </c>
      <c r="E199" t="s">
        <v>869</v>
      </c>
      <c r="F199" t="s">
        <v>870</v>
      </c>
      <c r="G199" t="s">
        <v>871</v>
      </c>
      <c r="H199" s="291" t="s">
        <v>33</v>
      </c>
      <c r="I199" s="291" t="s">
        <v>4</v>
      </c>
      <c r="J199" s="291" t="s">
        <v>6</v>
      </c>
      <c r="K199" s="291" t="s">
        <v>60</v>
      </c>
      <c r="L199" s="291" t="s">
        <v>872</v>
      </c>
      <c r="M199" s="289" t="s">
        <v>873</v>
      </c>
      <c r="N199" s="289" t="s">
        <v>36</v>
      </c>
      <c r="O199" s="291" t="s">
        <v>13</v>
      </c>
      <c r="P199" t="s">
        <v>37</v>
      </c>
      <c r="Q199" s="290"/>
    </row>
    <row r="200" spans="1:17" ht="30.6" x14ac:dyDescent="0.3">
      <c r="A200" s="288" t="s">
        <v>30</v>
      </c>
      <c r="B200" s="292" t="s">
        <v>4801</v>
      </c>
      <c r="C200" s="292" t="s">
        <v>874</v>
      </c>
      <c r="D200" s="292" t="s">
        <v>875</v>
      </c>
      <c r="E200" t="s">
        <v>876</v>
      </c>
      <c r="F200" t="s">
        <v>877</v>
      </c>
      <c r="G200" t="s">
        <v>878</v>
      </c>
      <c r="H200" s="294" t="s">
        <v>33</v>
      </c>
      <c r="I200" s="294" t="s">
        <v>8</v>
      </c>
      <c r="J200" s="294" t="s">
        <v>6</v>
      </c>
      <c r="K200" s="294" t="s">
        <v>60</v>
      </c>
      <c r="L200" s="294" t="s">
        <v>872</v>
      </c>
      <c r="M200" s="292" t="s">
        <v>873</v>
      </c>
      <c r="N200" s="292" t="s">
        <v>36</v>
      </c>
      <c r="O200" s="294" t="s">
        <v>13</v>
      </c>
      <c r="P200" t="s">
        <v>37</v>
      </c>
      <c r="Q200" s="293"/>
    </row>
    <row r="201" spans="1:17" ht="30.6" x14ac:dyDescent="0.3">
      <c r="A201" s="288" t="s">
        <v>30</v>
      </c>
      <c r="B201" s="289" t="s">
        <v>4801</v>
      </c>
      <c r="C201" s="289" t="s">
        <v>879</v>
      </c>
      <c r="D201" s="289" t="s">
        <v>880</v>
      </c>
      <c r="E201" t="s">
        <v>881</v>
      </c>
      <c r="F201" t="s">
        <v>882</v>
      </c>
      <c r="G201" t="s">
        <v>883</v>
      </c>
      <c r="H201" s="291" t="s">
        <v>33</v>
      </c>
      <c r="I201" s="291" t="s">
        <v>8</v>
      </c>
      <c r="J201" s="291" t="s">
        <v>6</v>
      </c>
      <c r="K201" s="291" t="s">
        <v>60</v>
      </c>
      <c r="L201" s="291" t="s">
        <v>872</v>
      </c>
      <c r="M201" s="289" t="s">
        <v>873</v>
      </c>
      <c r="N201" s="289" t="s">
        <v>36</v>
      </c>
      <c r="O201" s="291" t="s">
        <v>13</v>
      </c>
      <c r="P201" t="s">
        <v>37</v>
      </c>
      <c r="Q201" s="290"/>
    </row>
    <row r="202" spans="1:17" ht="30.6" x14ac:dyDescent="0.3">
      <c r="A202" s="288" t="s">
        <v>30</v>
      </c>
      <c r="B202" s="292" t="s">
        <v>5914</v>
      </c>
      <c r="C202" s="292"/>
      <c r="D202" s="292" t="s">
        <v>884</v>
      </c>
      <c r="E202" t="s">
        <v>885</v>
      </c>
      <c r="F202" t="s">
        <v>4523</v>
      </c>
      <c r="G202" t="s">
        <v>4524</v>
      </c>
      <c r="H202" s="294" t="s">
        <v>33</v>
      </c>
      <c r="I202" s="294" t="s">
        <v>4</v>
      </c>
      <c r="J202" s="294" t="s">
        <v>5</v>
      </c>
      <c r="K202" s="294" t="s">
        <v>60</v>
      </c>
      <c r="L202" s="294" t="s">
        <v>872</v>
      </c>
      <c r="M202" s="292" t="s">
        <v>873</v>
      </c>
      <c r="N202" s="292"/>
      <c r="O202" s="294" t="s">
        <v>13</v>
      </c>
      <c r="P202" t="s">
        <v>37</v>
      </c>
      <c r="Q202" s="293"/>
    </row>
    <row r="203" spans="1:17" ht="30.6" x14ac:dyDescent="0.3">
      <c r="A203" s="288" t="s">
        <v>30</v>
      </c>
      <c r="B203" s="289" t="s">
        <v>4770</v>
      </c>
      <c r="C203" s="289" t="s">
        <v>886</v>
      </c>
      <c r="D203" s="289" t="s">
        <v>887</v>
      </c>
      <c r="E203" t="s">
        <v>888</v>
      </c>
      <c r="F203" t="s">
        <v>889</v>
      </c>
      <c r="G203" t="s">
        <v>890</v>
      </c>
      <c r="H203" s="291" t="s">
        <v>33</v>
      </c>
      <c r="I203" s="291" t="s">
        <v>8</v>
      </c>
      <c r="J203" s="291" t="s">
        <v>6</v>
      </c>
      <c r="K203" s="291" t="s">
        <v>60</v>
      </c>
      <c r="L203" s="291" t="s">
        <v>872</v>
      </c>
      <c r="M203" s="289" t="s">
        <v>873</v>
      </c>
      <c r="N203" s="289" t="s">
        <v>36</v>
      </c>
      <c r="O203" s="291" t="s">
        <v>13</v>
      </c>
      <c r="P203" t="s">
        <v>37</v>
      </c>
      <c r="Q203" s="290"/>
    </row>
    <row r="204" spans="1:17" ht="30.6" x14ac:dyDescent="0.3">
      <c r="A204" s="288" t="s">
        <v>30</v>
      </c>
      <c r="B204" s="292" t="s">
        <v>4770</v>
      </c>
      <c r="C204" s="292" t="s">
        <v>891</v>
      </c>
      <c r="D204" s="292" t="s">
        <v>892</v>
      </c>
      <c r="E204" t="s">
        <v>893</v>
      </c>
      <c r="F204" t="s">
        <v>894</v>
      </c>
      <c r="G204" t="s">
        <v>895</v>
      </c>
      <c r="H204" s="294" t="s">
        <v>33</v>
      </c>
      <c r="I204" s="294" t="s">
        <v>8</v>
      </c>
      <c r="J204" s="294" t="s">
        <v>6</v>
      </c>
      <c r="K204" s="294" t="s">
        <v>60</v>
      </c>
      <c r="L204" s="294" t="s">
        <v>872</v>
      </c>
      <c r="M204" s="292" t="s">
        <v>873</v>
      </c>
      <c r="N204" s="292" t="s">
        <v>36</v>
      </c>
      <c r="O204" s="294" t="s">
        <v>13</v>
      </c>
      <c r="P204" t="s">
        <v>37</v>
      </c>
      <c r="Q204" s="293"/>
    </row>
    <row r="205" spans="1:17" ht="30.6" x14ac:dyDescent="0.3">
      <c r="A205" s="288" t="s">
        <v>30</v>
      </c>
      <c r="B205" s="289" t="s">
        <v>4770</v>
      </c>
      <c r="C205" s="289" t="s">
        <v>896</v>
      </c>
      <c r="D205" s="289" t="s">
        <v>897</v>
      </c>
      <c r="E205" t="s">
        <v>898</v>
      </c>
      <c r="F205" t="s">
        <v>899</v>
      </c>
      <c r="G205" t="s">
        <v>900</v>
      </c>
      <c r="H205" s="291" t="s">
        <v>33</v>
      </c>
      <c r="I205" s="291" t="s">
        <v>8</v>
      </c>
      <c r="J205" s="291" t="s">
        <v>6</v>
      </c>
      <c r="K205" s="291" t="s">
        <v>60</v>
      </c>
      <c r="L205" s="291" t="s">
        <v>872</v>
      </c>
      <c r="M205" s="289" t="s">
        <v>873</v>
      </c>
      <c r="N205" s="289" t="s">
        <v>36</v>
      </c>
      <c r="O205" s="291" t="s">
        <v>13</v>
      </c>
      <c r="P205" t="s">
        <v>37</v>
      </c>
      <c r="Q205" s="290"/>
    </row>
    <row r="206" spans="1:17" ht="30.6" x14ac:dyDescent="0.3">
      <c r="A206" s="288" t="s">
        <v>30</v>
      </c>
      <c r="B206" s="292" t="s">
        <v>4770</v>
      </c>
      <c r="C206" s="292" t="s">
        <v>901</v>
      </c>
      <c r="D206" s="292" t="s">
        <v>902</v>
      </c>
      <c r="E206" t="s">
        <v>903</v>
      </c>
      <c r="F206" t="s">
        <v>4525</v>
      </c>
      <c r="G206" t="s">
        <v>4526</v>
      </c>
      <c r="H206" s="294" t="s">
        <v>33</v>
      </c>
      <c r="I206" s="294" t="s">
        <v>8</v>
      </c>
      <c r="J206" s="294" t="s">
        <v>6</v>
      </c>
      <c r="K206" s="294" t="s">
        <v>60</v>
      </c>
      <c r="L206" s="294" t="s">
        <v>872</v>
      </c>
      <c r="M206" s="292" t="s">
        <v>873</v>
      </c>
      <c r="N206" s="292" t="s">
        <v>36</v>
      </c>
      <c r="O206" s="294" t="s">
        <v>13</v>
      </c>
      <c r="P206" t="s">
        <v>37</v>
      </c>
      <c r="Q206" s="293"/>
    </row>
    <row r="207" spans="1:17" ht="30.6" x14ac:dyDescent="0.3">
      <c r="A207" s="288" t="s">
        <v>30</v>
      </c>
      <c r="B207" s="289" t="s">
        <v>5299</v>
      </c>
      <c r="C207" s="289"/>
      <c r="D207" s="289" t="s">
        <v>904</v>
      </c>
      <c r="E207" t="s">
        <v>905</v>
      </c>
      <c r="F207" t="s">
        <v>4527</v>
      </c>
      <c r="G207" t="s">
        <v>4528</v>
      </c>
      <c r="H207" s="291" t="s">
        <v>33</v>
      </c>
      <c r="I207" s="291" t="s">
        <v>4</v>
      </c>
      <c r="J207" s="291" t="s">
        <v>5</v>
      </c>
      <c r="K207" s="291" t="s">
        <v>34</v>
      </c>
      <c r="L207" s="291" t="s">
        <v>35</v>
      </c>
      <c r="M207" s="289" t="s">
        <v>4730</v>
      </c>
      <c r="N207" s="289" t="s">
        <v>36</v>
      </c>
      <c r="O207" s="291" t="s">
        <v>9</v>
      </c>
      <c r="P207" t="s">
        <v>37</v>
      </c>
      <c r="Q207" s="290"/>
    </row>
    <row r="208" spans="1:17" ht="30.6" x14ac:dyDescent="0.3">
      <c r="A208" s="288" t="s">
        <v>30</v>
      </c>
      <c r="B208" s="292" t="s">
        <v>4522</v>
      </c>
      <c r="C208" s="292"/>
      <c r="D208" s="292" t="s">
        <v>906</v>
      </c>
      <c r="E208" t="s">
        <v>907</v>
      </c>
      <c r="F208" t="s">
        <v>908</v>
      </c>
      <c r="G208" t="s">
        <v>909</v>
      </c>
      <c r="H208" s="294" t="s">
        <v>33</v>
      </c>
      <c r="I208" s="294" t="s">
        <v>4</v>
      </c>
      <c r="J208" s="294" t="s">
        <v>6</v>
      </c>
      <c r="K208" s="294" t="s">
        <v>34</v>
      </c>
      <c r="L208" s="294" t="s">
        <v>609</v>
      </c>
      <c r="M208" s="292" t="s">
        <v>610</v>
      </c>
      <c r="N208" s="292" t="s">
        <v>36</v>
      </c>
      <c r="O208" s="294"/>
      <c r="P208" t="s">
        <v>37</v>
      </c>
      <c r="Q208" s="293"/>
    </row>
    <row r="209" spans="1:17" ht="30.6" x14ac:dyDescent="0.3">
      <c r="A209" s="288" t="s">
        <v>30</v>
      </c>
      <c r="B209" s="289" t="s">
        <v>5903</v>
      </c>
      <c r="C209" s="289" t="s">
        <v>910</v>
      </c>
      <c r="D209" s="289" t="s">
        <v>911</v>
      </c>
      <c r="E209" t="s">
        <v>912</v>
      </c>
      <c r="F209" t="s">
        <v>913</v>
      </c>
      <c r="G209" t="s">
        <v>914</v>
      </c>
      <c r="H209" s="291" t="s">
        <v>33</v>
      </c>
      <c r="I209" s="291" t="s">
        <v>8</v>
      </c>
      <c r="J209" s="291" t="s">
        <v>5</v>
      </c>
      <c r="K209" s="291" t="s">
        <v>34</v>
      </c>
      <c r="L209" s="291" t="s">
        <v>609</v>
      </c>
      <c r="M209" s="289" t="s">
        <v>610</v>
      </c>
      <c r="N209" s="289" t="s">
        <v>36</v>
      </c>
      <c r="O209" s="291" t="s">
        <v>611</v>
      </c>
      <c r="P209" t="s">
        <v>37</v>
      </c>
      <c r="Q209" s="290"/>
    </row>
    <row r="210" spans="1:17" ht="30.6" x14ac:dyDescent="0.3">
      <c r="A210" s="288" t="s">
        <v>30</v>
      </c>
      <c r="B210" s="292" t="s">
        <v>5331</v>
      </c>
      <c r="C210" s="292" t="s">
        <v>915</v>
      </c>
      <c r="D210" s="292" t="s">
        <v>916</v>
      </c>
      <c r="E210" t="s">
        <v>917</v>
      </c>
      <c r="F210" t="s">
        <v>918</v>
      </c>
      <c r="G210" t="s">
        <v>919</v>
      </c>
      <c r="H210" s="294" t="s">
        <v>33</v>
      </c>
      <c r="I210" s="294" t="s">
        <v>8</v>
      </c>
      <c r="J210" s="294" t="s">
        <v>5</v>
      </c>
      <c r="K210" s="294" t="s">
        <v>716</v>
      </c>
      <c r="L210" s="294" t="s">
        <v>920</v>
      </c>
      <c r="M210" s="292" t="s">
        <v>921</v>
      </c>
      <c r="N210" s="292" t="s">
        <v>36</v>
      </c>
      <c r="O210" s="294" t="s">
        <v>146</v>
      </c>
      <c r="P210" t="s">
        <v>37</v>
      </c>
      <c r="Q210" s="293"/>
    </row>
    <row r="211" spans="1:17" ht="30.6" x14ac:dyDescent="0.3">
      <c r="A211" s="288" t="s">
        <v>30</v>
      </c>
      <c r="B211" s="289" t="s">
        <v>5331</v>
      </c>
      <c r="C211" s="289" t="s">
        <v>922</v>
      </c>
      <c r="D211" s="289" t="s">
        <v>923</v>
      </c>
      <c r="E211" t="s">
        <v>924</v>
      </c>
      <c r="F211" t="s">
        <v>925</v>
      </c>
      <c r="G211" t="s">
        <v>926</v>
      </c>
      <c r="H211" s="291" t="s">
        <v>33</v>
      </c>
      <c r="I211" s="291" t="s">
        <v>8</v>
      </c>
      <c r="J211" s="291" t="s">
        <v>5</v>
      </c>
      <c r="K211" s="291" t="s">
        <v>716</v>
      </c>
      <c r="L211" s="291" t="s">
        <v>920</v>
      </c>
      <c r="M211" s="289" t="s">
        <v>921</v>
      </c>
      <c r="N211" s="289" t="s">
        <v>36</v>
      </c>
      <c r="O211" s="291" t="s">
        <v>146</v>
      </c>
      <c r="P211" t="s">
        <v>37</v>
      </c>
      <c r="Q211" s="290"/>
    </row>
    <row r="212" spans="1:17" ht="30.6" x14ac:dyDescent="0.3">
      <c r="A212" s="288" t="s">
        <v>30</v>
      </c>
      <c r="B212" s="292" t="s">
        <v>5331</v>
      </c>
      <c r="C212" s="292" t="s">
        <v>927</v>
      </c>
      <c r="D212" s="292" t="s">
        <v>928</v>
      </c>
      <c r="E212" t="s">
        <v>929</v>
      </c>
      <c r="F212" t="s">
        <v>930</v>
      </c>
      <c r="G212" t="s">
        <v>931</v>
      </c>
      <c r="H212" s="294" t="s">
        <v>33</v>
      </c>
      <c r="I212" s="294" t="s">
        <v>8</v>
      </c>
      <c r="J212" s="294" t="s">
        <v>5</v>
      </c>
      <c r="K212" s="294" t="s">
        <v>716</v>
      </c>
      <c r="L212" s="294" t="s">
        <v>920</v>
      </c>
      <c r="M212" s="292" t="s">
        <v>921</v>
      </c>
      <c r="N212" s="292" t="s">
        <v>36</v>
      </c>
      <c r="O212" s="294" t="s">
        <v>146</v>
      </c>
      <c r="P212" t="s">
        <v>37</v>
      </c>
      <c r="Q212" s="293"/>
    </row>
    <row r="213" spans="1:17" ht="30.6" x14ac:dyDescent="0.3">
      <c r="A213" s="288" t="s">
        <v>30</v>
      </c>
      <c r="B213" s="289" t="s">
        <v>5331</v>
      </c>
      <c r="C213" s="289" t="s">
        <v>932</v>
      </c>
      <c r="D213" s="289" t="s">
        <v>933</v>
      </c>
      <c r="E213" t="s">
        <v>934</v>
      </c>
      <c r="F213" t="s">
        <v>935</v>
      </c>
      <c r="G213" t="s">
        <v>936</v>
      </c>
      <c r="H213" s="291" t="s">
        <v>33</v>
      </c>
      <c r="I213" s="291" t="s">
        <v>8</v>
      </c>
      <c r="J213" s="291" t="s">
        <v>5</v>
      </c>
      <c r="K213" s="291" t="s">
        <v>716</v>
      </c>
      <c r="L213" s="291" t="s">
        <v>920</v>
      </c>
      <c r="M213" s="289" t="s">
        <v>921</v>
      </c>
      <c r="N213" s="289" t="s">
        <v>36</v>
      </c>
      <c r="O213" s="291" t="s">
        <v>146</v>
      </c>
      <c r="P213" t="s">
        <v>37</v>
      </c>
      <c r="Q213" s="290"/>
    </row>
    <row r="214" spans="1:17" ht="30.6" x14ac:dyDescent="0.3">
      <c r="A214" s="288" t="s">
        <v>30</v>
      </c>
      <c r="B214" s="292" t="s">
        <v>5331</v>
      </c>
      <c r="C214" s="292" t="s">
        <v>937</v>
      </c>
      <c r="D214" s="292" t="s">
        <v>938</v>
      </c>
      <c r="E214" t="s">
        <v>939</v>
      </c>
      <c r="F214" t="s">
        <v>940</v>
      </c>
      <c r="G214" t="s">
        <v>941</v>
      </c>
      <c r="H214" s="294" t="s">
        <v>33</v>
      </c>
      <c r="I214" s="294" t="s">
        <v>8</v>
      </c>
      <c r="J214" s="294" t="s">
        <v>5</v>
      </c>
      <c r="K214" s="294" t="s">
        <v>716</v>
      </c>
      <c r="L214" s="294" t="s">
        <v>920</v>
      </c>
      <c r="M214" s="292" t="s">
        <v>921</v>
      </c>
      <c r="N214" s="292" t="s">
        <v>36</v>
      </c>
      <c r="O214" s="294" t="s">
        <v>146</v>
      </c>
      <c r="P214" t="s">
        <v>37</v>
      </c>
      <c r="Q214" s="293"/>
    </row>
    <row r="215" spans="1:17" ht="30.6" x14ac:dyDescent="0.3">
      <c r="A215" s="288" t="s">
        <v>30</v>
      </c>
      <c r="B215" s="289" t="s">
        <v>5331</v>
      </c>
      <c r="C215" s="289" t="s">
        <v>942</v>
      </c>
      <c r="D215" s="289" t="s">
        <v>943</v>
      </c>
      <c r="E215" t="s">
        <v>944</v>
      </c>
      <c r="F215" t="s">
        <v>945</v>
      </c>
      <c r="G215" t="s">
        <v>946</v>
      </c>
      <c r="H215" s="291" t="s">
        <v>33</v>
      </c>
      <c r="I215" s="291" t="s">
        <v>8</v>
      </c>
      <c r="J215" s="291" t="s">
        <v>5</v>
      </c>
      <c r="K215" s="291" t="s">
        <v>716</v>
      </c>
      <c r="L215" s="291" t="s">
        <v>920</v>
      </c>
      <c r="M215" s="289" t="s">
        <v>921</v>
      </c>
      <c r="N215" s="289" t="s">
        <v>36</v>
      </c>
      <c r="O215" s="291" t="s">
        <v>146</v>
      </c>
      <c r="P215" t="s">
        <v>37</v>
      </c>
      <c r="Q215" s="290"/>
    </row>
    <row r="216" spans="1:17" ht="30.6" x14ac:dyDescent="0.3">
      <c r="A216" s="288" t="s">
        <v>30</v>
      </c>
      <c r="B216" s="293"/>
      <c r="C216" s="292" t="s">
        <v>4994</v>
      </c>
      <c r="D216" s="292" t="s">
        <v>5915</v>
      </c>
      <c r="E216" t="s">
        <v>5916</v>
      </c>
      <c r="F216" t="s">
        <v>5917</v>
      </c>
      <c r="G216" t="s">
        <v>5918</v>
      </c>
      <c r="H216" s="294" t="s">
        <v>33</v>
      </c>
      <c r="I216" s="294" t="s">
        <v>8</v>
      </c>
      <c r="J216" s="294" t="s">
        <v>5</v>
      </c>
      <c r="K216" s="294" t="s">
        <v>1312</v>
      </c>
      <c r="L216" s="294"/>
      <c r="M216" s="292" t="s">
        <v>5919</v>
      </c>
      <c r="N216" s="292" t="s">
        <v>2065</v>
      </c>
      <c r="O216" s="294" t="s">
        <v>5920</v>
      </c>
      <c r="P216" t="s">
        <v>37</v>
      </c>
      <c r="Q216" s="293"/>
    </row>
    <row r="217" spans="1:17" ht="30.6" x14ac:dyDescent="0.3">
      <c r="A217" s="288" t="s">
        <v>30</v>
      </c>
      <c r="B217" s="289" t="s">
        <v>5903</v>
      </c>
      <c r="C217" s="289" t="s">
        <v>948</v>
      </c>
      <c r="D217" s="289" t="s">
        <v>949</v>
      </c>
      <c r="E217" t="s">
        <v>950</v>
      </c>
      <c r="F217" t="s">
        <v>951</v>
      </c>
      <c r="G217" t="s">
        <v>952</v>
      </c>
      <c r="H217" s="291" t="s">
        <v>33</v>
      </c>
      <c r="I217" s="291" t="s">
        <v>8</v>
      </c>
      <c r="J217" s="291" t="s">
        <v>5</v>
      </c>
      <c r="K217" s="291" t="s">
        <v>34</v>
      </c>
      <c r="L217" s="291" t="s">
        <v>609</v>
      </c>
      <c r="M217" s="289" t="s">
        <v>610</v>
      </c>
      <c r="N217" s="289" t="s">
        <v>36</v>
      </c>
      <c r="O217" s="291" t="s">
        <v>611</v>
      </c>
      <c r="P217" t="s">
        <v>37</v>
      </c>
      <c r="Q217" s="290"/>
    </row>
    <row r="218" spans="1:17" ht="30.6" x14ac:dyDescent="0.3">
      <c r="A218" s="288" t="s">
        <v>30</v>
      </c>
      <c r="B218" s="292" t="s">
        <v>4766</v>
      </c>
      <c r="C218" s="292" t="s">
        <v>953</v>
      </c>
      <c r="D218" s="292" t="s">
        <v>954</v>
      </c>
      <c r="E218" t="s">
        <v>955</v>
      </c>
      <c r="F218" t="s">
        <v>4802</v>
      </c>
      <c r="G218" t="s">
        <v>4803</v>
      </c>
      <c r="H218" s="294" t="s">
        <v>33</v>
      </c>
      <c r="I218" s="294" t="s">
        <v>8</v>
      </c>
      <c r="J218" s="294" t="s">
        <v>6</v>
      </c>
      <c r="K218" s="294" t="s">
        <v>34</v>
      </c>
      <c r="L218" s="294" t="s">
        <v>609</v>
      </c>
      <c r="M218" s="292" t="s">
        <v>610</v>
      </c>
      <c r="N218" s="292" t="s">
        <v>36</v>
      </c>
      <c r="O218" s="294" t="s">
        <v>611</v>
      </c>
      <c r="P218" t="s">
        <v>37</v>
      </c>
      <c r="Q218" s="293"/>
    </row>
    <row r="219" spans="1:17" ht="30.6" x14ac:dyDescent="0.3">
      <c r="A219" s="288" t="s">
        <v>30</v>
      </c>
      <c r="B219" s="289" t="s">
        <v>5903</v>
      </c>
      <c r="C219" s="289" t="s">
        <v>956</v>
      </c>
      <c r="D219" s="289" t="s">
        <v>957</v>
      </c>
      <c r="E219" t="s">
        <v>958</v>
      </c>
      <c r="F219" t="s">
        <v>4529</v>
      </c>
      <c r="G219" t="s">
        <v>4530</v>
      </c>
      <c r="H219" s="291" t="s">
        <v>33</v>
      </c>
      <c r="I219" s="291" t="s">
        <v>8</v>
      </c>
      <c r="J219" s="291" t="s">
        <v>5</v>
      </c>
      <c r="K219" s="291" t="s">
        <v>34</v>
      </c>
      <c r="L219" s="291" t="s">
        <v>609</v>
      </c>
      <c r="M219" s="289" t="s">
        <v>610</v>
      </c>
      <c r="N219" s="289" t="s">
        <v>36</v>
      </c>
      <c r="O219" s="291" t="s">
        <v>611</v>
      </c>
      <c r="P219" t="s">
        <v>37</v>
      </c>
      <c r="Q219" s="290"/>
    </row>
    <row r="220" spans="1:17" ht="30.6" x14ac:dyDescent="0.3">
      <c r="A220" s="288" t="s">
        <v>30</v>
      </c>
      <c r="B220" s="292" t="s">
        <v>4766</v>
      </c>
      <c r="C220" s="292" t="s">
        <v>959</v>
      </c>
      <c r="D220" s="292" t="s">
        <v>960</v>
      </c>
      <c r="E220" t="s">
        <v>961</v>
      </c>
      <c r="F220" t="s">
        <v>962</v>
      </c>
      <c r="G220" t="s">
        <v>4804</v>
      </c>
      <c r="H220" s="294" t="s">
        <v>33</v>
      </c>
      <c r="I220" s="294" t="s">
        <v>8</v>
      </c>
      <c r="J220" s="294" t="s">
        <v>6</v>
      </c>
      <c r="K220" s="294" t="s">
        <v>34</v>
      </c>
      <c r="L220" s="294" t="s">
        <v>609</v>
      </c>
      <c r="M220" s="292" t="s">
        <v>610</v>
      </c>
      <c r="N220" s="292" t="s">
        <v>36</v>
      </c>
      <c r="O220" s="294" t="s">
        <v>963</v>
      </c>
      <c r="P220" t="s">
        <v>37</v>
      </c>
      <c r="Q220" s="293"/>
    </row>
    <row r="221" spans="1:17" ht="30.6" x14ac:dyDescent="0.3">
      <c r="A221" s="288" t="s">
        <v>30</v>
      </c>
      <c r="B221" s="289" t="s">
        <v>4766</v>
      </c>
      <c r="C221" s="289" t="s">
        <v>964</v>
      </c>
      <c r="D221" s="289" t="s">
        <v>965</v>
      </c>
      <c r="E221" t="s">
        <v>966</v>
      </c>
      <c r="F221" t="s">
        <v>967</v>
      </c>
      <c r="G221" t="s">
        <v>968</v>
      </c>
      <c r="H221" s="291" t="s">
        <v>33</v>
      </c>
      <c r="I221" s="291" t="s">
        <v>8</v>
      </c>
      <c r="J221" s="291" t="s">
        <v>6</v>
      </c>
      <c r="K221" s="291" t="s">
        <v>34</v>
      </c>
      <c r="L221" s="291" t="s">
        <v>609</v>
      </c>
      <c r="M221" s="289" t="s">
        <v>610</v>
      </c>
      <c r="N221" s="289" t="s">
        <v>36</v>
      </c>
      <c r="O221" s="291" t="s">
        <v>611</v>
      </c>
      <c r="P221" t="s">
        <v>37</v>
      </c>
      <c r="Q221" s="290"/>
    </row>
    <row r="222" spans="1:17" ht="30.6" x14ac:dyDescent="0.3">
      <c r="A222" s="288" t="s">
        <v>30</v>
      </c>
      <c r="B222" s="292" t="s">
        <v>5903</v>
      </c>
      <c r="C222" s="292" t="s">
        <v>969</v>
      </c>
      <c r="D222" s="292" t="s">
        <v>970</v>
      </c>
      <c r="E222" t="s">
        <v>971</v>
      </c>
      <c r="F222" t="s">
        <v>972</v>
      </c>
      <c r="G222" t="s">
        <v>973</v>
      </c>
      <c r="H222" s="294" t="s">
        <v>68</v>
      </c>
      <c r="I222" s="294" t="s">
        <v>8</v>
      </c>
      <c r="J222" s="294" t="s">
        <v>5</v>
      </c>
      <c r="K222" s="294" t="s">
        <v>34</v>
      </c>
      <c r="L222" s="294" t="s">
        <v>609</v>
      </c>
      <c r="M222" s="292" t="s">
        <v>610</v>
      </c>
      <c r="N222" s="292" t="s">
        <v>36</v>
      </c>
      <c r="O222" s="294" t="s">
        <v>611</v>
      </c>
      <c r="P222" t="s">
        <v>37</v>
      </c>
      <c r="Q222" s="293"/>
    </row>
    <row r="223" spans="1:17" ht="30.6" x14ac:dyDescent="0.3">
      <c r="A223" s="288" t="s">
        <v>30</v>
      </c>
      <c r="B223" s="289" t="s">
        <v>4515</v>
      </c>
      <c r="C223" s="289"/>
      <c r="D223" s="289" t="s">
        <v>974</v>
      </c>
      <c r="E223" t="s">
        <v>975</v>
      </c>
      <c r="F223" t="s">
        <v>976</v>
      </c>
      <c r="G223" t="s">
        <v>977</v>
      </c>
      <c r="H223" s="291" t="s">
        <v>33</v>
      </c>
      <c r="I223" s="291" t="s">
        <v>4</v>
      </c>
      <c r="J223" s="291" t="s">
        <v>6</v>
      </c>
      <c r="K223" s="291" t="s">
        <v>34</v>
      </c>
      <c r="L223" s="291" t="s">
        <v>609</v>
      </c>
      <c r="M223" s="289" t="s">
        <v>610</v>
      </c>
      <c r="N223" s="289" t="s">
        <v>36</v>
      </c>
      <c r="O223" s="291" t="s">
        <v>13</v>
      </c>
      <c r="P223" t="s">
        <v>37</v>
      </c>
      <c r="Q223" s="290"/>
    </row>
    <row r="224" spans="1:17" ht="30.6" x14ac:dyDescent="0.3">
      <c r="A224" s="288" t="s">
        <v>30</v>
      </c>
      <c r="B224" s="292" t="s">
        <v>5898</v>
      </c>
      <c r="C224" s="292"/>
      <c r="D224" s="292" t="s">
        <v>978</v>
      </c>
      <c r="E224" t="s">
        <v>979</v>
      </c>
      <c r="F224" t="s">
        <v>980</v>
      </c>
      <c r="G224" t="s">
        <v>981</v>
      </c>
      <c r="H224" s="294" t="s">
        <v>33</v>
      </c>
      <c r="I224" s="294" t="s">
        <v>4</v>
      </c>
      <c r="J224" s="294" t="s">
        <v>5</v>
      </c>
      <c r="K224" s="294" t="s">
        <v>53</v>
      </c>
      <c r="L224" s="294" t="s">
        <v>667</v>
      </c>
      <c r="M224" s="292" t="s">
        <v>982</v>
      </c>
      <c r="N224" s="292" t="s">
        <v>36</v>
      </c>
      <c r="O224" s="294" t="s">
        <v>12</v>
      </c>
      <c r="P224" t="s">
        <v>37</v>
      </c>
      <c r="Q224" s="293"/>
    </row>
    <row r="225" spans="1:17" ht="30.6" x14ac:dyDescent="0.3">
      <c r="A225" s="288" t="s">
        <v>30</v>
      </c>
      <c r="B225" s="289" t="s">
        <v>5332</v>
      </c>
      <c r="C225" s="289" t="s">
        <v>983</v>
      </c>
      <c r="D225" s="289" t="s">
        <v>984</v>
      </c>
      <c r="E225" t="s">
        <v>985</v>
      </c>
      <c r="F225" t="s">
        <v>986</v>
      </c>
      <c r="G225" t="s">
        <v>987</v>
      </c>
      <c r="H225" s="291" t="s">
        <v>33</v>
      </c>
      <c r="I225" s="291" t="s">
        <v>8</v>
      </c>
      <c r="J225" s="291" t="s">
        <v>5</v>
      </c>
      <c r="K225" s="291" t="s">
        <v>988</v>
      </c>
      <c r="L225" s="291" t="s">
        <v>61</v>
      </c>
      <c r="M225" s="289" t="s">
        <v>62</v>
      </c>
      <c r="N225" s="289" t="s">
        <v>36</v>
      </c>
      <c r="O225" s="291" t="s">
        <v>13</v>
      </c>
      <c r="P225" t="s">
        <v>37</v>
      </c>
      <c r="Q225" s="290"/>
    </row>
    <row r="226" spans="1:17" ht="30.6" x14ac:dyDescent="0.3">
      <c r="A226" s="288" t="s">
        <v>30</v>
      </c>
      <c r="B226" s="292" t="s">
        <v>5332</v>
      </c>
      <c r="C226" s="292" t="s">
        <v>989</v>
      </c>
      <c r="D226" s="292" t="s">
        <v>990</v>
      </c>
      <c r="E226" t="s">
        <v>991</v>
      </c>
      <c r="F226" t="s">
        <v>992</v>
      </c>
      <c r="G226" t="s">
        <v>993</v>
      </c>
      <c r="H226" s="294" t="s">
        <v>33</v>
      </c>
      <c r="I226" s="294" t="s">
        <v>8</v>
      </c>
      <c r="J226" s="294" t="s">
        <v>5</v>
      </c>
      <c r="K226" s="294" t="s">
        <v>988</v>
      </c>
      <c r="L226" s="294" t="s">
        <v>61</v>
      </c>
      <c r="M226" s="292" t="s">
        <v>62</v>
      </c>
      <c r="N226" s="292" t="s">
        <v>36</v>
      </c>
      <c r="O226" s="294" t="s">
        <v>13</v>
      </c>
      <c r="P226" t="s">
        <v>37</v>
      </c>
      <c r="Q226" s="293"/>
    </row>
    <row r="227" spans="1:17" ht="30.6" x14ac:dyDescent="0.3">
      <c r="A227" s="288" t="s">
        <v>30</v>
      </c>
      <c r="B227" s="289" t="s">
        <v>5332</v>
      </c>
      <c r="C227" s="289" t="s">
        <v>994</v>
      </c>
      <c r="D227" s="289" t="s">
        <v>995</v>
      </c>
      <c r="E227" t="s">
        <v>996</v>
      </c>
      <c r="F227" t="s">
        <v>997</v>
      </c>
      <c r="G227" t="s">
        <v>998</v>
      </c>
      <c r="H227" s="291" t="s">
        <v>33</v>
      </c>
      <c r="I227" s="291" t="s">
        <v>8</v>
      </c>
      <c r="J227" s="291" t="s">
        <v>5</v>
      </c>
      <c r="K227" s="291" t="s">
        <v>988</v>
      </c>
      <c r="L227" s="291" t="s">
        <v>61</v>
      </c>
      <c r="M227" s="289" t="s">
        <v>62</v>
      </c>
      <c r="N227" s="289" t="s">
        <v>36</v>
      </c>
      <c r="O227" s="291" t="s">
        <v>13</v>
      </c>
      <c r="P227" t="s">
        <v>37</v>
      </c>
      <c r="Q227" s="290"/>
    </row>
    <row r="228" spans="1:17" ht="30.6" x14ac:dyDescent="0.3">
      <c r="A228" s="288" t="s">
        <v>30</v>
      </c>
      <c r="B228" s="292" t="s">
        <v>5332</v>
      </c>
      <c r="C228" s="292" t="s">
        <v>999</v>
      </c>
      <c r="D228" s="292" t="s">
        <v>1000</v>
      </c>
      <c r="E228" t="s">
        <v>1001</v>
      </c>
      <c r="F228" t="s">
        <v>1002</v>
      </c>
      <c r="G228" t="s">
        <v>1003</v>
      </c>
      <c r="H228" s="294" t="s">
        <v>33</v>
      </c>
      <c r="I228" s="294" t="s">
        <v>8</v>
      </c>
      <c r="J228" s="294" t="s">
        <v>5</v>
      </c>
      <c r="K228" s="294" t="s">
        <v>988</v>
      </c>
      <c r="L228" s="294" t="s">
        <v>61</v>
      </c>
      <c r="M228" s="292" t="s">
        <v>62</v>
      </c>
      <c r="N228" s="292" t="s">
        <v>36</v>
      </c>
      <c r="O228" s="294" t="s">
        <v>13</v>
      </c>
      <c r="P228" t="s">
        <v>37</v>
      </c>
      <c r="Q228" s="293"/>
    </row>
    <row r="229" spans="1:17" ht="30.6" x14ac:dyDescent="0.3">
      <c r="A229" s="288" t="s">
        <v>30</v>
      </c>
      <c r="B229" s="289" t="s">
        <v>5332</v>
      </c>
      <c r="C229" s="289" t="s">
        <v>1004</v>
      </c>
      <c r="D229" s="289" t="s">
        <v>1005</v>
      </c>
      <c r="E229" t="s">
        <v>1006</v>
      </c>
      <c r="F229" t="s">
        <v>1007</v>
      </c>
      <c r="G229" t="s">
        <v>1008</v>
      </c>
      <c r="H229" s="291" t="s">
        <v>33</v>
      </c>
      <c r="I229" s="291" t="s">
        <v>8</v>
      </c>
      <c r="J229" s="291" t="s">
        <v>5</v>
      </c>
      <c r="K229" s="291" t="s">
        <v>988</v>
      </c>
      <c r="L229" s="291" t="s">
        <v>61</v>
      </c>
      <c r="M229" s="289" t="s">
        <v>62</v>
      </c>
      <c r="N229" s="289" t="s">
        <v>36</v>
      </c>
      <c r="O229" s="291" t="s">
        <v>13</v>
      </c>
      <c r="P229" t="s">
        <v>37</v>
      </c>
      <c r="Q229" s="290"/>
    </row>
    <row r="230" spans="1:17" ht="30.6" x14ac:dyDescent="0.3">
      <c r="A230" s="288" t="s">
        <v>30</v>
      </c>
      <c r="B230" s="292" t="s">
        <v>5332</v>
      </c>
      <c r="C230" s="292" t="s">
        <v>1009</v>
      </c>
      <c r="D230" s="292" t="s">
        <v>1010</v>
      </c>
      <c r="E230" t="s">
        <v>1011</v>
      </c>
      <c r="F230" t="s">
        <v>1012</v>
      </c>
      <c r="G230" t="s">
        <v>1013</v>
      </c>
      <c r="H230" s="294" t="s">
        <v>33</v>
      </c>
      <c r="I230" s="294" t="s">
        <v>8</v>
      </c>
      <c r="J230" s="294" t="s">
        <v>5</v>
      </c>
      <c r="K230" s="294" t="s">
        <v>988</v>
      </c>
      <c r="L230" s="294" t="s">
        <v>61</v>
      </c>
      <c r="M230" s="292" t="s">
        <v>62</v>
      </c>
      <c r="N230" s="292" t="s">
        <v>36</v>
      </c>
      <c r="O230" s="294" t="s">
        <v>13</v>
      </c>
      <c r="P230" t="s">
        <v>37</v>
      </c>
      <c r="Q230" s="293"/>
    </row>
    <row r="231" spans="1:17" ht="30.6" x14ac:dyDescent="0.3">
      <c r="A231" s="288" t="s">
        <v>30</v>
      </c>
      <c r="B231" s="289" t="s">
        <v>4771</v>
      </c>
      <c r="C231" s="289"/>
      <c r="D231" s="289" t="s">
        <v>1014</v>
      </c>
      <c r="E231" t="s">
        <v>1015</v>
      </c>
      <c r="F231" t="s">
        <v>1016</v>
      </c>
      <c r="G231" t="s">
        <v>1017</v>
      </c>
      <c r="H231" s="291" t="s">
        <v>33</v>
      </c>
      <c r="I231" s="291" t="s">
        <v>4</v>
      </c>
      <c r="J231" s="291" t="s">
        <v>6</v>
      </c>
      <c r="K231" s="291" t="s">
        <v>988</v>
      </c>
      <c r="L231" s="291" t="s">
        <v>61</v>
      </c>
      <c r="M231" s="289" t="s">
        <v>62</v>
      </c>
      <c r="N231" s="289" t="s">
        <v>36</v>
      </c>
      <c r="O231" s="291" t="s">
        <v>13</v>
      </c>
      <c r="P231" t="s">
        <v>37</v>
      </c>
      <c r="Q231" s="290"/>
    </row>
    <row r="232" spans="1:17" ht="30.6" x14ac:dyDescent="0.3">
      <c r="A232" s="288" t="s">
        <v>30</v>
      </c>
      <c r="B232" s="292" t="s">
        <v>4789</v>
      </c>
      <c r="C232" s="292"/>
      <c r="D232" s="292" t="s">
        <v>1018</v>
      </c>
      <c r="E232" t="s">
        <v>1019</v>
      </c>
      <c r="F232" t="s">
        <v>1020</v>
      </c>
      <c r="G232" t="s">
        <v>1021</v>
      </c>
      <c r="H232" s="294" t="s">
        <v>33</v>
      </c>
      <c r="I232" s="294" t="s">
        <v>4</v>
      </c>
      <c r="J232" s="294" t="s">
        <v>5</v>
      </c>
      <c r="K232" s="294" t="s">
        <v>53</v>
      </c>
      <c r="L232" s="294" t="s">
        <v>667</v>
      </c>
      <c r="M232" s="292" t="s">
        <v>982</v>
      </c>
      <c r="N232" s="292" t="s">
        <v>36</v>
      </c>
      <c r="O232" s="294"/>
      <c r="P232" t="s">
        <v>37</v>
      </c>
      <c r="Q232" s="293"/>
    </row>
    <row r="233" spans="1:17" ht="30.6" x14ac:dyDescent="0.3">
      <c r="A233" s="288" t="s">
        <v>30</v>
      </c>
      <c r="B233" s="289" t="s">
        <v>4789</v>
      </c>
      <c r="C233" s="289" t="s">
        <v>1022</v>
      </c>
      <c r="D233" s="289" t="s">
        <v>1023</v>
      </c>
      <c r="E233" t="s">
        <v>1024</v>
      </c>
      <c r="F233" t="s">
        <v>1025</v>
      </c>
      <c r="G233" t="s">
        <v>1026</v>
      </c>
      <c r="H233" s="291" t="s">
        <v>33</v>
      </c>
      <c r="I233" s="291" t="s">
        <v>8</v>
      </c>
      <c r="J233" s="291" t="s">
        <v>6</v>
      </c>
      <c r="K233" s="291" t="s">
        <v>53</v>
      </c>
      <c r="L233" s="291" t="s">
        <v>667</v>
      </c>
      <c r="M233" s="289" t="s">
        <v>668</v>
      </c>
      <c r="N233" s="289" t="s">
        <v>36</v>
      </c>
      <c r="O233" s="291" t="s">
        <v>11</v>
      </c>
      <c r="P233" t="s">
        <v>37</v>
      </c>
      <c r="Q233" s="290"/>
    </row>
    <row r="234" spans="1:17" ht="30.6" x14ac:dyDescent="0.3">
      <c r="A234" s="288" t="s">
        <v>30</v>
      </c>
      <c r="B234" s="292" t="s">
        <v>4789</v>
      </c>
      <c r="C234" s="292" t="s">
        <v>1027</v>
      </c>
      <c r="D234" s="292" t="s">
        <v>1028</v>
      </c>
      <c r="E234" t="s">
        <v>1029</v>
      </c>
      <c r="F234" t="s">
        <v>1030</v>
      </c>
      <c r="G234" t="s">
        <v>1031</v>
      </c>
      <c r="H234" s="294" t="s">
        <v>33</v>
      </c>
      <c r="I234" s="294" t="s">
        <v>8</v>
      </c>
      <c r="J234" s="294" t="s">
        <v>6</v>
      </c>
      <c r="K234" s="294" t="s">
        <v>53</v>
      </c>
      <c r="L234" s="294" t="s">
        <v>667</v>
      </c>
      <c r="M234" s="292" t="s">
        <v>668</v>
      </c>
      <c r="N234" s="292" t="s">
        <v>36</v>
      </c>
      <c r="O234" s="294" t="s">
        <v>13</v>
      </c>
      <c r="P234" t="s">
        <v>37</v>
      </c>
      <c r="Q234" s="293"/>
    </row>
    <row r="235" spans="1:17" ht="30.6" x14ac:dyDescent="0.3">
      <c r="A235" s="288" t="s">
        <v>30</v>
      </c>
      <c r="B235" s="289" t="s">
        <v>4789</v>
      </c>
      <c r="C235" s="289"/>
      <c r="D235" s="289" t="s">
        <v>1032</v>
      </c>
      <c r="E235" t="s">
        <v>1033</v>
      </c>
      <c r="F235" t="s">
        <v>4805</v>
      </c>
      <c r="G235" t="s">
        <v>4806</v>
      </c>
      <c r="H235" s="291" t="s">
        <v>33</v>
      </c>
      <c r="I235" s="291" t="s">
        <v>4</v>
      </c>
      <c r="J235" s="291" t="s">
        <v>6</v>
      </c>
      <c r="K235" s="291" t="s">
        <v>53</v>
      </c>
      <c r="L235" s="291" t="s">
        <v>667</v>
      </c>
      <c r="M235" s="289" t="s">
        <v>668</v>
      </c>
      <c r="N235" s="289" t="s">
        <v>36</v>
      </c>
      <c r="O235" s="291" t="s">
        <v>13</v>
      </c>
      <c r="P235" t="s">
        <v>37</v>
      </c>
      <c r="Q235" s="290"/>
    </row>
    <row r="236" spans="1:17" ht="30.6" x14ac:dyDescent="0.3">
      <c r="A236" s="288" t="s">
        <v>30</v>
      </c>
      <c r="B236" s="292" t="s">
        <v>4789</v>
      </c>
      <c r="C236" s="292"/>
      <c r="D236" s="292" t="s">
        <v>1034</v>
      </c>
      <c r="E236" t="s">
        <v>1035</v>
      </c>
      <c r="F236" t="s">
        <v>4807</v>
      </c>
      <c r="G236" t="s">
        <v>4808</v>
      </c>
      <c r="H236" s="294" t="s">
        <v>33</v>
      </c>
      <c r="I236" s="294" t="s">
        <v>4</v>
      </c>
      <c r="J236" s="294" t="s">
        <v>5</v>
      </c>
      <c r="K236" s="294" t="s">
        <v>53</v>
      </c>
      <c r="L236" s="294" t="s">
        <v>667</v>
      </c>
      <c r="M236" s="292" t="s">
        <v>668</v>
      </c>
      <c r="N236" s="292" t="s">
        <v>36</v>
      </c>
      <c r="O236" s="294" t="s">
        <v>13</v>
      </c>
      <c r="P236" t="s">
        <v>37</v>
      </c>
      <c r="Q236" s="293"/>
    </row>
    <row r="237" spans="1:17" ht="30.6" x14ac:dyDescent="0.3">
      <c r="A237" s="288" t="s">
        <v>30</v>
      </c>
      <c r="B237" s="289" t="s">
        <v>4475</v>
      </c>
      <c r="C237" s="289" t="s">
        <v>1037</v>
      </c>
      <c r="D237" s="289" t="s">
        <v>1038</v>
      </c>
      <c r="E237" t="s">
        <v>1039</v>
      </c>
      <c r="F237" t="s">
        <v>1040</v>
      </c>
      <c r="G237" t="s">
        <v>1041</v>
      </c>
      <c r="H237" s="291" t="s">
        <v>33</v>
      </c>
      <c r="I237" s="291" t="s">
        <v>8</v>
      </c>
      <c r="J237" s="291" t="s">
        <v>6</v>
      </c>
      <c r="K237" s="291" t="s">
        <v>53</v>
      </c>
      <c r="L237" s="291" t="s">
        <v>43</v>
      </c>
      <c r="M237" s="289" t="s">
        <v>1042</v>
      </c>
      <c r="N237" s="289" t="s">
        <v>36</v>
      </c>
      <c r="O237" s="291" t="s">
        <v>1043</v>
      </c>
      <c r="P237" t="s">
        <v>37</v>
      </c>
      <c r="Q237" s="290"/>
    </row>
    <row r="238" spans="1:17" ht="30.6" x14ac:dyDescent="0.3">
      <c r="A238" s="288" t="s">
        <v>30</v>
      </c>
      <c r="B238" s="292" t="s">
        <v>5921</v>
      </c>
      <c r="C238" s="292" t="s">
        <v>1044</v>
      </c>
      <c r="D238" s="292" t="s">
        <v>1045</v>
      </c>
      <c r="E238" t="s">
        <v>1046</v>
      </c>
      <c r="F238" t="s">
        <v>4532</v>
      </c>
      <c r="G238" t="s">
        <v>4533</v>
      </c>
      <c r="H238" s="294" t="s">
        <v>33</v>
      </c>
      <c r="I238" s="294" t="s">
        <v>8</v>
      </c>
      <c r="J238" s="294" t="s">
        <v>5</v>
      </c>
      <c r="K238" s="294" t="s">
        <v>42</v>
      </c>
      <c r="L238" s="294" t="s">
        <v>43</v>
      </c>
      <c r="M238" s="292" t="s">
        <v>44</v>
      </c>
      <c r="N238" s="292" t="s">
        <v>36</v>
      </c>
      <c r="O238" s="294" t="s">
        <v>1043</v>
      </c>
      <c r="P238" t="s">
        <v>37</v>
      </c>
      <c r="Q238" s="293"/>
    </row>
    <row r="239" spans="1:17" ht="30.6" x14ac:dyDescent="0.3">
      <c r="A239" s="288" t="s">
        <v>30</v>
      </c>
      <c r="B239" s="289" t="s">
        <v>5921</v>
      </c>
      <c r="C239" s="289" t="s">
        <v>1047</v>
      </c>
      <c r="D239" s="289" t="s">
        <v>1048</v>
      </c>
      <c r="E239" t="s">
        <v>1049</v>
      </c>
      <c r="F239" t="s">
        <v>4535</v>
      </c>
      <c r="G239" t="s">
        <v>4536</v>
      </c>
      <c r="H239" s="291" t="s">
        <v>33</v>
      </c>
      <c r="I239" s="291" t="s">
        <v>8</v>
      </c>
      <c r="J239" s="291" t="s">
        <v>5</v>
      </c>
      <c r="K239" s="291" t="s">
        <v>42</v>
      </c>
      <c r="L239" s="291" t="s">
        <v>43</v>
      </c>
      <c r="M239" s="289" t="s">
        <v>44</v>
      </c>
      <c r="N239" s="289" t="s">
        <v>36</v>
      </c>
      <c r="O239" s="291" t="s">
        <v>1043</v>
      </c>
      <c r="P239" t="s">
        <v>37</v>
      </c>
      <c r="Q239" s="290"/>
    </row>
    <row r="240" spans="1:17" ht="30.6" x14ac:dyDescent="0.3">
      <c r="A240" s="288" t="s">
        <v>30</v>
      </c>
      <c r="B240" s="292" t="s">
        <v>5921</v>
      </c>
      <c r="C240" s="292" t="s">
        <v>1050</v>
      </c>
      <c r="D240" s="292" t="s">
        <v>1051</v>
      </c>
      <c r="E240" t="s">
        <v>1052</v>
      </c>
      <c r="F240" t="s">
        <v>1053</v>
      </c>
      <c r="G240" t="s">
        <v>1054</v>
      </c>
      <c r="H240" s="294" t="s">
        <v>33</v>
      </c>
      <c r="I240" s="294" t="s">
        <v>8</v>
      </c>
      <c r="J240" s="294" t="s">
        <v>5</v>
      </c>
      <c r="K240" s="294" t="s">
        <v>42</v>
      </c>
      <c r="L240" s="294" t="s">
        <v>43</v>
      </c>
      <c r="M240" s="292" t="s">
        <v>44</v>
      </c>
      <c r="N240" s="292" t="s">
        <v>36</v>
      </c>
      <c r="O240" s="294" t="s">
        <v>1043</v>
      </c>
      <c r="P240" t="s">
        <v>37</v>
      </c>
      <c r="Q240" s="293"/>
    </row>
    <row r="241" spans="1:17" ht="30.6" x14ac:dyDescent="0.3">
      <c r="A241" s="288" t="s">
        <v>30</v>
      </c>
      <c r="B241" s="289" t="s">
        <v>5921</v>
      </c>
      <c r="C241" s="289" t="s">
        <v>1055</v>
      </c>
      <c r="D241" s="289" t="s">
        <v>1056</v>
      </c>
      <c r="E241" t="s">
        <v>1057</v>
      </c>
      <c r="F241" t="s">
        <v>4537</v>
      </c>
      <c r="G241" t="s">
        <v>4538</v>
      </c>
      <c r="H241" s="291" t="s">
        <v>33</v>
      </c>
      <c r="I241" s="291" t="s">
        <v>8</v>
      </c>
      <c r="J241" s="291" t="s">
        <v>5</v>
      </c>
      <c r="K241" s="291" t="s">
        <v>42</v>
      </c>
      <c r="L241" s="291" t="s">
        <v>43</v>
      </c>
      <c r="M241" s="289" t="s">
        <v>44</v>
      </c>
      <c r="N241" s="289" t="s">
        <v>36</v>
      </c>
      <c r="O241" s="291" t="s">
        <v>1043</v>
      </c>
      <c r="P241" t="s">
        <v>37</v>
      </c>
      <c r="Q241" s="290"/>
    </row>
    <row r="242" spans="1:17" ht="30.6" x14ac:dyDescent="0.3">
      <c r="A242" s="288" t="s">
        <v>30</v>
      </c>
      <c r="B242" s="292" t="s">
        <v>5922</v>
      </c>
      <c r="C242" s="292" t="s">
        <v>1058</v>
      </c>
      <c r="D242" s="292" t="s">
        <v>1059</v>
      </c>
      <c r="E242" t="s">
        <v>1060</v>
      </c>
      <c r="F242" t="s">
        <v>4539</v>
      </c>
      <c r="G242" t="s">
        <v>4540</v>
      </c>
      <c r="H242" s="294" t="s">
        <v>33</v>
      </c>
      <c r="I242" s="294" t="s">
        <v>8</v>
      </c>
      <c r="J242" s="294" t="s">
        <v>5</v>
      </c>
      <c r="K242" s="294" t="s">
        <v>42</v>
      </c>
      <c r="L242" s="294" t="s">
        <v>43</v>
      </c>
      <c r="M242" s="292" t="s">
        <v>44</v>
      </c>
      <c r="N242" s="292" t="s">
        <v>36</v>
      </c>
      <c r="O242" s="294" t="s">
        <v>1043</v>
      </c>
      <c r="P242" t="s">
        <v>37</v>
      </c>
      <c r="Q242" s="293"/>
    </row>
    <row r="243" spans="1:17" ht="30.6" x14ac:dyDescent="0.3">
      <c r="A243" s="288" t="s">
        <v>30</v>
      </c>
      <c r="B243" s="289" t="s">
        <v>5922</v>
      </c>
      <c r="C243" s="289" t="s">
        <v>1061</v>
      </c>
      <c r="D243" s="289" t="s">
        <v>1062</v>
      </c>
      <c r="E243" t="s">
        <v>1063</v>
      </c>
      <c r="F243" t="s">
        <v>4541</v>
      </c>
      <c r="G243" t="s">
        <v>4542</v>
      </c>
      <c r="H243" s="291" t="s">
        <v>33</v>
      </c>
      <c r="I243" s="291" t="s">
        <v>8</v>
      </c>
      <c r="J243" s="291" t="s">
        <v>5</v>
      </c>
      <c r="K243" s="291" t="s">
        <v>42</v>
      </c>
      <c r="L243" s="291" t="s">
        <v>43</v>
      </c>
      <c r="M243" s="289" t="s">
        <v>44</v>
      </c>
      <c r="N243" s="289" t="s">
        <v>36</v>
      </c>
      <c r="O243" s="291" t="s">
        <v>1043</v>
      </c>
      <c r="P243" t="s">
        <v>37</v>
      </c>
      <c r="Q243" s="290"/>
    </row>
    <row r="244" spans="1:17" ht="30.6" x14ac:dyDescent="0.3">
      <c r="A244" s="288" t="s">
        <v>30</v>
      </c>
      <c r="B244" s="292" t="s">
        <v>4534</v>
      </c>
      <c r="C244" s="292" t="s">
        <v>1064</v>
      </c>
      <c r="D244" s="292" t="s">
        <v>1065</v>
      </c>
      <c r="E244" t="s">
        <v>1066</v>
      </c>
      <c r="F244" t="s">
        <v>1067</v>
      </c>
      <c r="G244" t="s">
        <v>1068</v>
      </c>
      <c r="H244" s="294" t="s">
        <v>33</v>
      </c>
      <c r="I244" s="294" t="s">
        <v>8</v>
      </c>
      <c r="J244" s="294" t="s">
        <v>6</v>
      </c>
      <c r="K244" s="294" t="s">
        <v>42</v>
      </c>
      <c r="L244" s="294" t="s">
        <v>43</v>
      </c>
      <c r="M244" s="292" t="s">
        <v>44</v>
      </c>
      <c r="N244" s="292"/>
      <c r="O244" s="294" t="s">
        <v>1043</v>
      </c>
      <c r="P244" t="s">
        <v>37</v>
      </c>
      <c r="Q244" s="293"/>
    </row>
    <row r="245" spans="1:17" ht="30.6" x14ac:dyDescent="0.3">
      <c r="A245" s="288" t="s">
        <v>30</v>
      </c>
      <c r="B245" s="289" t="s">
        <v>5922</v>
      </c>
      <c r="C245" s="289" t="s">
        <v>1069</v>
      </c>
      <c r="D245" s="289" t="s">
        <v>1070</v>
      </c>
      <c r="E245" t="s">
        <v>1071</v>
      </c>
      <c r="F245" t="s">
        <v>4543</v>
      </c>
      <c r="G245" t="s">
        <v>4544</v>
      </c>
      <c r="H245" s="291" t="s">
        <v>361</v>
      </c>
      <c r="I245" s="291" t="s">
        <v>8</v>
      </c>
      <c r="J245" s="291" t="s">
        <v>5</v>
      </c>
      <c r="K245" s="291" t="s">
        <v>42</v>
      </c>
      <c r="L245" s="291" t="s">
        <v>43</v>
      </c>
      <c r="M245" s="289" t="s">
        <v>44</v>
      </c>
      <c r="N245" s="289" t="s">
        <v>36</v>
      </c>
      <c r="O245" s="291" t="s">
        <v>1043</v>
      </c>
      <c r="P245" t="s">
        <v>37</v>
      </c>
      <c r="Q245" s="290"/>
    </row>
    <row r="246" spans="1:17" ht="30.6" x14ac:dyDescent="0.3">
      <c r="A246" s="288" t="s">
        <v>30</v>
      </c>
      <c r="B246" s="292" t="s">
        <v>5922</v>
      </c>
      <c r="C246" s="292" t="s">
        <v>1072</v>
      </c>
      <c r="D246" s="292" t="s">
        <v>1073</v>
      </c>
      <c r="E246" t="s">
        <v>1074</v>
      </c>
      <c r="F246" t="s">
        <v>4545</v>
      </c>
      <c r="G246" t="s">
        <v>4536</v>
      </c>
      <c r="H246" s="294" t="s">
        <v>361</v>
      </c>
      <c r="I246" s="294" t="s">
        <v>8</v>
      </c>
      <c r="J246" s="294" t="s">
        <v>5</v>
      </c>
      <c r="K246" s="294" t="s">
        <v>42</v>
      </c>
      <c r="L246" s="294" t="s">
        <v>43</v>
      </c>
      <c r="M246" s="292" t="s">
        <v>44</v>
      </c>
      <c r="N246" s="292"/>
      <c r="O246" s="294" t="s">
        <v>1043</v>
      </c>
      <c r="P246" t="s">
        <v>37</v>
      </c>
      <c r="Q246" s="293"/>
    </row>
    <row r="247" spans="1:17" ht="30.6" x14ac:dyDescent="0.3">
      <c r="A247" s="288" t="s">
        <v>30</v>
      </c>
      <c r="B247" s="289" t="s">
        <v>4798</v>
      </c>
      <c r="C247" s="289" t="s">
        <v>1075</v>
      </c>
      <c r="D247" s="289" t="s">
        <v>1076</v>
      </c>
      <c r="E247" t="s">
        <v>1077</v>
      </c>
      <c r="F247" t="s">
        <v>1078</v>
      </c>
      <c r="G247" t="s">
        <v>4809</v>
      </c>
      <c r="H247" s="291" t="s">
        <v>33</v>
      </c>
      <c r="I247" s="291" t="s">
        <v>8</v>
      </c>
      <c r="J247" s="291" t="s">
        <v>6</v>
      </c>
      <c r="K247" s="291" t="s">
        <v>53</v>
      </c>
      <c r="L247" s="291" t="s">
        <v>437</v>
      </c>
      <c r="M247" s="289" t="s">
        <v>1079</v>
      </c>
      <c r="N247" s="289" t="s">
        <v>36</v>
      </c>
      <c r="O247" s="291" t="s">
        <v>9</v>
      </c>
      <c r="P247" t="s">
        <v>37</v>
      </c>
      <c r="Q247" s="290"/>
    </row>
    <row r="248" spans="1:17" ht="30.6" x14ac:dyDescent="0.3">
      <c r="A248" s="288" t="s">
        <v>30</v>
      </c>
      <c r="B248" s="292" t="s">
        <v>4798</v>
      </c>
      <c r="C248" s="292" t="s">
        <v>1080</v>
      </c>
      <c r="D248" s="292" t="s">
        <v>1081</v>
      </c>
      <c r="E248" t="s">
        <v>1082</v>
      </c>
      <c r="F248" t="s">
        <v>1083</v>
      </c>
      <c r="G248" t="s">
        <v>1084</v>
      </c>
      <c r="H248" s="294" t="s">
        <v>33</v>
      </c>
      <c r="I248" s="294" t="s">
        <v>8</v>
      </c>
      <c r="J248" s="294" t="s">
        <v>6</v>
      </c>
      <c r="K248" s="294" t="s">
        <v>53</v>
      </c>
      <c r="L248" s="294" t="s">
        <v>437</v>
      </c>
      <c r="M248" s="292" t="s">
        <v>1079</v>
      </c>
      <c r="N248" s="292" t="s">
        <v>36</v>
      </c>
      <c r="O248" s="294" t="s">
        <v>9</v>
      </c>
      <c r="P248" t="s">
        <v>37</v>
      </c>
      <c r="Q248" s="293"/>
    </row>
    <row r="249" spans="1:17" ht="30.6" x14ac:dyDescent="0.3">
      <c r="A249" s="288" t="s">
        <v>30</v>
      </c>
      <c r="B249" s="289" t="s">
        <v>5333</v>
      </c>
      <c r="C249" s="289" t="s">
        <v>1085</v>
      </c>
      <c r="D249" s="289" t="s">
        <v>1086</v>
      </c>
      <c r="E249" t="s">
        <v>1087</v>
      </c>
      <c r="F249" t="s">
        <v>5334</v>
      </c>
      <c r="G249" t="s">
        <v>5335</v>
      </c>
      <c r="H249" s="291" t="s">
        <v>33</v>
      </c>
      <c r="I249" s="291" t="s">
        <v>8</v>
      </c>
      <c r="J249" s="291" t="s">
        <v>5</v>
      </c>
      <c r="K249" s="291" t="s">
        <v>53</v>
      </c>
      <c r="L249" s="291" t="s">
        <v>437</v>
      </c>
      <c r="M249" s="289" t="s">
        <v>1079</v>
      </c>
      <c r="N249" s="289" t="s">
        <v>36</v>
      </c>
      <c r="O249" s="291" t="s">
        <v>9</v>
      </c>
      <c r="P249" t="s">
        <v>37</v>
      </c>
      <c r="Q249" s="290"/>
    </row>
    <row r="250" spans="1:17" ht="30.6" x14ac:dyDescent="0.3">
      <c r="A250" s="288" t="s">
        <v>30</v>
      </c>
      <c r="B250" s="292" t="s">
        <v>4798</v>
      </c>
      <c r="C250" s="292" t="s">
        <v>1088</v>
      </c>
      <c r="D250" s="292" t="s">
        <v>1089</v>
      </c>
      <c r="E250" t="s">
        <v>1090</v>
      </c>
      <c r="F250" t="s">
        <v>1091</v>
      </c>
      <c r="G250" t="s">
        <v>1092</v>
      </c>
      <c r="H250" s="294" t="s">
        <v>33</v>
      </c>
      <c r="I250" s="294" t="s">
        <v>8</v>
      </c>
      <c r="J250" s="294" t="s">
        <v>6</v>
      </c>
      <c r="K250" s="294" t="s">
        <v>53</v>
      </c>
      <c r="L250" s="294" t="s">
        <v>437</v>
      </c>
      <c r="M250" s="292" t="s">
        <v>1093</v>
      </c>
      <c r="N250" s="292" t="s">
        <v>36</v>
      </c>
      <c r="O250" s="294" t="s">
        <v>9</v>
      </c>
      <c r="P250" t="s">
        <v>37</v>
      </c>
      <c r="Q250" s="293"/>
    </row>
    <row r="251" spans="1:17" ht="30.6" x14ac:dyDescent="0.3">
      <c r="A251" s="288" t="s">
        <v>30</v>
      </c>
      <c r="B251" s="289" t="s">
        <v>4798</v>
      </c>
      <c r="C251" s="289" t="s">
        <v>1094</v>
      </c>
      <c r="D251" s="289" t="s">
        <v>1095</v>
      </c>
      <c r="E251" t="s">
        <v>1096</v>
      </c>
      <c r="F251" t="s">
        <v>1097</v>
      </c>
      <c r="G251" t="s">
        <v>1098</v>
      </c>
      <c r="H251" s="291" t="s">
        <v>33</v>
      </c>
      <c r="I251" s="291" t="s">
        <v>8</v>
      </c>
      <c r="J251" s="291" t="s">
        <v>6</v>
      </c>
      <c r="K251" s="291" t="s">
        <v>53</v>
      </c>
      <c r="L251" s="291" t="s">
        <v>437</v>
      </c>
      <c r="M251" s="289" t="s">
        <v>1079</v>
      </c>
      <c r="N251" s="289" t="s">
        <v>36</v>
      </c>
      <c r="O251" s="291" t="s">
        <v>9</v>
      </c>
      <c r="P251" t="s">
        <v>37</v>
      </c>
      <c r="Q251" s="290"/>
    </row>
    <row r="252" spans="1:17" ht="30.6" x14ac:dyDescent="0.3">
      <c r="A252" s="288" t="s">
        <v>30</v>
      </c>
      <c r="B252" s="292" t="s">
        <v>4798</v>
      </c>
      <c r="C252" s="292" t="s">
        <v>1099</v>
      </c>
      <c r="D252" s="292" t="s">
        <v>1100</v>
      </c>
      <c r="E252" t="s">
        <v>1101</v>
      </c>
      <c r="F252" t="s">
        <v>4810</v>
      </c>
      <c r="G252" t="s">
        <v>4811</v>
      </c>
      <c r="H252" s="294" t="s">
        <v>33</v>
      </c>
      <c r="I252" s="294" t="s">
        <v>8</v>
      </c>
      <c r="J252" s="294" t="s">
        <v>6</v>
      </c>
      <c r="K252" s="294" t="s">
        <v>53</v>
      </c>
      <c r="L252" s="294" t="s">
        <v>437</v>
      </c>
      <c r="M252" s="292" t="s">
        <v>1079</v>
      </c>
      <c r="N252" s="292" t="s">
        <v>36</v>
      </c>
      <c r="O252" s="294" t="s">
        <v>9</v>
      </c>
      <c r="P252" t="s">
        <v>37</v>
      </c>
      <c r="Q252" s="293"/>
    </row>
    <row r="253" spans="1:17" ht="30.6" x14ac:dyDescent="0.3">
      <c r="A253" s="288" t="s">
        <v>30</v>
      </c>
      <c r="B253" s="289" t="s">
        <v>5333</v>
      </c>
      <c r="C253" s="289" t="s">
        <v>1102</v>
      </c>
      <c r="D253" s="289" t="s">
        <v>1103</v>
      </c>
      <c r="E253" t="s">
        <v>1104</v>
      </c>
      <c r="F253" t="s">
        <v>1105</v>
      </c>
      <c r="G253" t="s">
        <v>1106</v>
      </c>
      <c r="H253" s="291" t="s">
        <v>68</v>
      </c>
      <c r="I253" s="291" t="s">
        <v>8</v>
      </c>
      <c r="J253" s="291" t="s">
        <v>5</v>
      </c>
      <c r="K253" s="291" t="s">
        <v>53</v>
      </c>
      <c r="L253" s="291" t="s">
        <v>437</v>
      </c>
      <c r="M253" s="289" t="s">
        <v>1079</v>
      </c>
      <c r="N253" s="289" t="s">
        <v>36</v>
      </c>
      <c r="O253" s="291" t="s">
        <v>9</v>
      </c>
      <c r="P253" t="s">
        <v>37</v>
      </c>
      <c r="Q253" s="290"/>
    </row>
    <row r="254" spans="1:17" ht="30.6" x14ac:dyDescent="0.3">
      <c r="A254" s="288" t="s">
        <v>30</v>
      </c>
      <c r="B254" s="292" t="s">
        <v>4798</v>
      </c>
      <c r="C254" s="292"/>
      <c r="D254" s="292" t="s">
        <v>1107</v>
      </c>
      <c r="E254" t="s">
        <v>1108</v>
      </c>
      <c r="F254" t="s">
        <v>1105</v>
      </c>
      <c r="G254" t="s">
        <v>1106</v>
      </c>
      <c r="H254" s="294" t="s">
        <v>1109</v>
      </c>
      <c r="I254" s="294" t="s">
        <v>4</v>
      </c>
      <c r="J254" s="294" t="s">
        <v>5</v>
      </c>
      <c r="K254" s="294" t="s">
        <v>53</v>
      </c>
      <c r="L254" s="294" t="s">
        <v>437</v>
      </c>
      <c r="M254" s="292" t="s">
        <v>1093</v>
      </c>
      <c r="N254" s="292" t="s">
        <v>101</v>
      </c>
      <c r="O254" s="294"/>
      <c r="P254" t="s">
        <v>37</v>
      </c>
      <c r="Q254" s="293"/>
    </row>
    <row r="255" spans="1:17" ht="30.6" x14ac:dyDescent="0.3">
      <c r="A255" s="288" t="s">
        <v>30</v>
      </c>
      <c r="B255" s="289" t="s">
        <v>5902</v>
      </c>
      <c r="C255" s="289"/>
      <c r="D255" s="289" t="s">
        <v>1110</v>
      </c>
      <c r="E255" t="s">
        <v>1111</v>
      </c>
      <c r="F255" t="s">
        <v>1112</v>
      </c>
      <c r="G255" t="s">
        <v>1113</v>
      </c>
      <c r="H255" s="291" t="s">
        <v>33</v>
      </c>
      <c r="I255" s="291" t="s">
        <v>4</v>
      </c>
      <c r="J255" s="291" t="s">
        <v>5</v>
      </c>
      <c r="K255" s="291" t="s">
        <v>60</v>
      </c>
      <c r="L255" s="291" t="s">
        <v>457</v>
      </c>
      <c r="M255" s="289" t="s">
        <v>1114</v>
      </c>
      <c r="N255" s="289" t="s">
        <v>36</v>
      </c>
      <c r="O255" s="291" t="s">
        <v>13</v>
      </c>
      <c r="P255" t="s">
        <v>37</v>
      </c>
      <c r="Q255" s="290"/>
    </row>
    <row r="256" spans="1:17" ht="30.6" x14ac:dyDescent="0.3">
      <c r="A256" s="288" t="s">
        <v>30</v>
      </c>
      <c r="B256" s="292" t="s">
        <v>5336</v>
      </c>
      <c r="C256" s="292"/>
      <c r="D256" s="292" t="s">
        <v>1115</v>
      </c>
      <c r="E256" t="s">
        <v>1116</v>
      </c>
      <c r="F256" t="s">
        <v>1117</v>
      </c>
      <c r="G256" t="s">
        <v>1118</v>
      </c>
      <c r="H256" s="294" t="s">
        <v>33</v>
      </c>
      <c r="I256" s="294" t="s">
        <v>4</v>
      </c>
      <c r="J256" s="294" t="s">
        <v>5</v>
      </c>
      <c r="K256" s="294" t="s">
        <v>34</v>
      </c>
      <c r="L256" s="294" t="s">
        <v>1119</v>
      </c>
      <c r="M256" s="292" t="s">
        <v>177</v>
      </c>
      <c r="N256" s="292" t="s">
        <v>36</v>
      </c>
      <c r="O256" s="294" t="s">
        <v>13</v>
      </c>
      <c r="P256" t="s">
        <v>37</v>
      </c>
      <c r="Q256" s="293"/>
    </row>
    <row r="257" spans="1:17" ht="30.6" x14ac:dyDescent="0.3">
      <c r="A257" s="288" t="s">
        <v>30</v>
      </c>
      <c r="B257" s="289" t="s">
        <v>5336</v>
      </c>
      <c r="C257" s="289" t="s">
        <v>1120</v>
      </c>
      <c r="D257" s="289" t="s">
        <v>1121</v>
      </c>
      <c r="E257" t="s">
        <v>1122</v>
      </c>
      <c r="F257" t="s">
        <v>5337</v>
      </c>
      <c r="G257" t="s">
        <v>5338</v>
      </c>
      <c r="H257" s="291" t="s">
        <v>33</v>
      </c>
      <c r="I257" s="291" t="s">
        <v>8</v>
      </c>
      <c r="J257" s="291" t="s">
        <v>5</v>
      </c>
      <c r="K257" s="291" t="s">
        <v>34</v>
      </c>
      <c r="L257" s="291" t="s">
        <v>1119</v>
      </c>
      <c r="M257" s="289" t="s">
        <v>177</v>
      </c>
      <c r="N257" s="289" t="s">
        <v>36</v>
      </c>
      <c r="O257" s="291" t="s">
        <v>194</v>
      </c>
      <c r="P257" t="s">
        <v>37</v>
      </c>
      <c r="Q257" s="290"/>
    </row>
    <row r="258" spans="1:17" ht="30.6" x14ac:dyDescent="0.3">
      <c r="A258" s="288" t="s">
        <v>30</v>
      </c>
      <c r="B258" s="292" t="s">
        <v>5336</v>
      </c>
      <c r="C258" s="292" t="s">
        <v>1124</v>
      </c>
      <c r="D258" s="292" t="s">
        <v>1125</v>
      </c>
      <c r="E258" t="s">
        <v>1126</v>
      </c>
      <c r="F258" t="s">
        <v>1127</v>
      </c>
      <c r="G258" t="s">
        <v>1128</v>
      </c>
      <c r="H258" s="294" t="s">
        <v>33</v>
      </c>
      <c r="I258" s="294" t="s">
        <v>8</v>
      </c>
      <c r="J258" s="294" t="s">
        <v>5</v>
      </c>
      <c r="K258" s="294" t="s">
        <v>34</v>
      </c>
      <c r="L258" s="294" t="s">
        <v>1119</v>
      </c>
      <c r="M258" s="292" t="s">
        <v>177</v>
      </c>
      <c r="N258" s="292" t="s">
        <v>36</v>
      </c>
      <c r="O258" s="294" t="s">
        <v>194</v>
      </c>
      <c r="P258" t="s">
        <v>37</v>
      </c>
      <c r="Q258" s="293"/>
    </row>
    <row r="259" spans="1:17" ht="30.6" x14ac:dyDescent="0.3">
      <c r="A259" s="288" t="s">
        <v>30</v>
      </c>
      <c r="B259" s="289" t="s">
        <v>5336</v>
      </c>
      <c r="C259" s="289" t="s">
        <v>1129</v>
      </c>
      <c r="D259" s="289" t="s">
        <v>1130</v>
      </c>
      <c r="E259" t="s">
        <v>1131</v>
      </c>
      <c r="F259" t="s">
        <v>1132</v>
      </c>
      <c r="G259" t="s">
        <v>1133</v>
      </c>
      <c r="H259" s="291" t="s">
        <v>33</v>
      </c>
      <c r="I259" s="291" t="s">
        <v>8</v>
      </c>
      <c r="J259" s="291" t="s">
        <v>5</v>
      </c>
      <c r="K259" s="291" t="s">
        <v>34</v>
      </c>
      <c r="L259" s="291" t="s">
        <v>1119</v>
      </c>
      <c r="M259" s="289" t="s">
        <v>177</v>
      </c>
      <c r="N259" s="289" t="s">
        <v>36</v>
      </c>
      <c r="O259" s="291" t="s">
        <v>194</v>
      </c>
      <c r="P259" t="s">
        <v>37</v>
      </c>
      <c r="Q259" s="290"/>
    </row>
    <row r="260" spans="1:17" ht="30.6" x14ac:dyDescent="0.3">
      <c r="A260" s="288" t="s">
        <v>30</v>
      </c>
      <c r="B260" s="292" t="s">
        <v>5336</v>
      </c>
      <c r="C260" s="292" t="s">
        <v>1134</v>
      </c>
      <c r="D260" s="292" t="s">
        <v>1135</v>
      </c>
      <c r="E260" t="s">
        <v>1136</v>
      </c>
      <c r="F260" t="s">
        <v>1137</v>
      </c>
      <c r="G260" t="s">
        <v>1138</v>
      </c>
      <c r="H260" s="294" t="s">
        <v>33</v>
      </c>
      <c r="I260" s="294" t="s">
        <v>8</v>
      </c>
      <c r="J260" s="294" t="s">
        <v>5</v>
      </c>
      <c r="K260" s="294" t="s">
        <v>34</v>
      </c>
      <c r="L260" s="294" t="s">
        <v>1119</v>
      </c>
      <c r="M260" s="292" t="s">
        <v>177</v>
      </c>
      <c r="N260" s="292" t="s">
        <v>36</v>
      </c>
      <c r="O260" s="294" t="s">
        <v>194</v>
      </c>
      <c r="P260" t="s">
        <v>37</v>
      </c>
      <c r="Q260" s="293"/>
    </row>
    <row r="261" spans="1:17" ht="30.6" x14ac:dyDescent="0.3">
      <c r="A261" s="288" t="s">
        <v>30</v>
      </c>
      <c r="B261" s="289" t="s">
        <v>5336</v>
      </c>
      <c r="C261" s="289" t="s">
        <v>1139</v>
      </c>
      <c r="D261" s="289" t="s">
        <v>1140</v>
      </c>
      <c r="E261" t="s">
        <v>1141</v>
      </c>
      <c r="F261" t="s">
        <v>1142</v>
      </c>
      <c r="G261" t="s">
        <v>1143</v>
      </c>
      <c r="H261" s="291" t="s">
        <v>33</v>
      </c>
      <c r="I261" s="291" t="s">
        <v>8</v>
      </c>
      <c r="J261" s="291" t="s">
        <v>5</v>
      </c>
      <c r="K261" s="291" t="s">
        <v>34</v>
      </c>
      <c r="L261" s="291" t="s">
        <v>1119</v>
      </c>
      <c r="M261" s="289" t="s">
        <v>177</v>
      </c>
      <c r="N261" s="289" t="s">
        <v>36</v>
      </c>
      <c r="O261" s="291" t="s">
        <v>194</v>
      </c>
      <c r="P261" t="s">
        <v>37</v>
      </c>
      <c r="Q261" s="290"/>
    </row>
    <row r="262" spans="1:17" ht="30.6" x14ac:dyDescent="0.3">
      <c r="A262" s="288" t="s">
        <v>30</v>
      </c>
      <c r="B262" s="292" t="s">
        <v>5336</v>
      </c>
      <c r="C262" s="292" t="s">
        <v>1144</v>
      </c>
      <c r="D262" s="292" t="s">
        <v>1145</v>
      </c>
      <c r="E262" t="s">
        <v>1146</v>
      </c>
      <c r="F262" t="s">
        <v>1147</v>
      </c>
      <c r="G262" t="s">
        <v>1148</v>
      </c>
      <c r="H262" s="294" t="s">
        <v>33</v>
      </c>
      <c r="I262" s="294" t="s">
        <v>8</v>
      </c>
      <c r="J262" s="294" t="s">
        <v>5</v>
      </c>
      <c r="K262" s="294" t="s">
        <v>34</v>
      </c>
      <c r="L262" s="294" t="s">
        <v>1119</v>
      </c>
      <c r="M262" s="292" t="s">
        <v>177</v>
      </c>
      <c r="N262" s="292" t="s">
        <v>36</v>
      </c>
      <c r="O262" s="294" t="s">
        <v>194</v>
      </c>
      <c r="P262" t="s">
        <v>37</v>
      </c>
      <c r="Q262" s="293"/>
    </row>
    <row r="263" spans="1:17" ht="30.6" x14ac:dyDescent="0.3">
      <c r="A263" s="288" t="s">
        <v>30</v>
      </c>
      <c r="B263" s="289" t="s">
        <v>5336</v>
      </c>
      <c r="C263" s="289" t="s">
        <v>1149</v>
      </c>
      <c r="D263" s="289" t="s">
        <v>1150</v>
      </c>
      <c r="E263" t="s">
        <v>1151</v>
      </c>
      <c r="F263" t="s">
        <v>1152</v>
      </c>
      <c r="G263" t="s">
        <v>1153</v>
      </c>
      <c r="H263" s="291" t="s">
        <v>33</v>
      </c>
      <c r="I263" s="291" t="s">
        <v>8</v>
      </c>
      <c r="J263" s="291" t="s">
        <v>5</v>
      </c>
      <c r="K263" s="291" t="s">
        <v>34</v>
      </c>
      <c r="L263" s="291" t="s">
        <v>1119</v>
      </c>
      <c r="M263" s="289" t="s">
        <v>177</v>
      </c>
      <c r="N263" s="289" t="s">
        <v>36</v>
      </c>
      <c r="O263" s="291" t="s">
        <v>194</v>
      </c>
      <c r="P263" t="s">
        <v>37</v>
      </c>
      <c r="Q263" s="290"/>
    </row>
    <row r="264" spans="1:17" ht="30.6" x14ac:dyDescent="0.3">
      <c r="A264" s="288" t="s">
        <v>30</v>
      </c>
      <c r="B264" s="292" t="s">
        <v>5336</v>
      </c>
      <c r="C264" s="292"/>
      <c r="D264" s="292" t="s">
        <v>1154</v>
      </c>
      <c r="E264" t="s">
        <v>1155</v>
      </c>
      <c r="F264" t="s">
        <v>1156</v>
      </c>
      <c r="G264" t="s">
        <v>1128</v>
      </c>
      <c r="H264" s="294" t="s">
        <v>33</v>
      </c>
      <c r="I264" s="294" t="s">
        <v>4</v>
      </c>
      <c r="J264" s="294" t="s">
        <v>5</v>
      </c>
      <c r="K264" s="294" t="s">
        <v>34</v>
      </c>
      <c r="L264" s="294" t="s">
        <v>1119</v>
      </c>
      <c r="M264" s="292" t="s">
        <v>177</v>
      </c>
      <c r="N264" s="292" t="s">
        <v>36</v>
      </c>
      <c r="O264" s="294" t="s">
        <v>13</v>
      </c>
      <c r="P264" t="s">
        <v>37</v>
      </c>
      <c r="Q264" s="293"/>
    </row>
    <row r="265" spans="1:17" ht="30.6" x14ac:dyDescent="0.3">
      <c r="A265" s="288" t="s">
        <v>30</v>
      </c>
      <c r="B265" s="289" t="s">
        <v>5900</v>
      </c>
      <c r="C265" s="289" t="s">
        <v>4812</v>
      </c>
      <c r="D265" s="289" t="s">
        <v>4813</v>
      </c>
      <c r="E265" t="s">
        <v>5923</v>
      </c>
      <c r="F265" t="s">
        <v>4814</v>
      </c>
      <c r="G265" t="s">
        <v>4815</v>
      </c>
      <c r="H265" s="291" t="s">
        <v>361</v>
      </c>
      <c r="I265" s="291" t="s">
        <v>8</v>
      </c>
      <c r="J265" s="291" t="s">
        <v>5</v>
      </c>
      <c r="K265" s="291" t="s">
        <v>60</v>
      </c>
      <c r="L265" s="291" t="s">
        <v>99</v>
      </c>
      <c r="M265" s="289" t="s">
        <v>4816</v>
      </c>
      <c r="N265" s="289" t="s">
        <v>2065</v>
      </c>
      <c r="O265" s="291" t="s">
        <v>4715</v>
      </c>
      <c r="P265" t="s">
        <v>37</v>
      </c>
      <c r="Q265" s="290"/>
    </row>
    <row r="266" spans="1:17" ht="30.6" x14ac:dyDescent="0.3">
      <c r="A266" s="288" t="s">
        <v>30</v>
      </c>
      <c r="B266" s="292" t="s">
        <v>5873</v>
      </c>
      <c r="C266" s="292"/>
      <c r="D266" s="292" t="s">
        <v>1157</v>
      </c>
      <c r="E266" t="s">
        <v>1158</v>
      </c>
      <c r="F266" t="s">
        <v>1159</v>
      </c>
      <c r="G266" t="s">
        <v>1160</v>
      </c>
      <c r="H266" s="294" t="s">
        <v>361</v>
      </c>
      <c r="I266" s="294" t="s">
        <v>4</v>
      </c>
      <c r="J266" s="294" t="s">
        <v>5</v>
      </c>
      <c r="K266" s="294" t="s">
        <v>60</v>
      </c>
      <c r="L266" s="294" t="s">
        <v>99</v>
      </c>
      <c r="M266" s="292" t="s">
        <v>1161</v>
      </c>
      <c r="N266" s="292" t="s">
        <v>101</v>
      </c>
      <c r="O266" s="294"/>
      <c r="P266" t="s">
        <v>37</v>
      </c>
      <c r="Q266" s="293"/>
    </row>
    <row r="267" spans="1:17" ht="30.6" x14ac:dyDescent="0.3">
      <c r="A267" s="288" t="s">
        <v>30</v>
      </c>
      <c r="B267" s="289" t="s">
        <v>5871</v>
      </c>
      <c r="C267" s="289"/>
      <c r="D267" s="289" t="s">
        <v>1162</v>
      </c>
      <c r="E267" t="s">
        <v>1163</v>
      </c>
      <c r="F267" t="s">
        <v>1164</v>
      </c>
      <c r="G267" t="s">
        <v>1165</v>
      </c>
      <c r="H267" s="291" t="s">
        <v>1109</v>
      </c>
      <c r="I267" s="291" t="s">
        <v>4</v>
      </c>
      <c r="J267" s="291" t="s">
        <v>5</v>
      </c>
      <c r="K267" s="291" t="s">
        <v>53</v>
      </c>
      <c r="L267" s="291" t="s">
        <v>54</v>
      </c>
      <c r="M267" s="289" t="s">
        <v>1093</v>
      </c>
      <c r="N267" s="289" t="s">
        <v>101</v>
      </c>
      <c r="O267" s="291"/>
      <c r="P267" t="s">
        <v>37</v>
      </c>
      <c r="Q267" s="290"/>
    </row>
    <row r="268" spans="1:17" ht="30.6" x14ac:dyDescent="0.3">
      <c r="A268" s="288" t="s">
        <v>30</v>
      </c>
      <c r="B268" s="292" t="s">
        <v>4491</v>
      </c>
      <c r="C268" s="292"/>
      <c r="D268" s="292" t="s">
        <v>1166</v>
      </c>
      <c r="E268" t="s">
        <v>1167</v>
      </c>
      <c r="F268" t="s">
        <v>1168</v>
      </c>
      <c r="G268" t="s">
        <v>1169</v>
      </c>
      <c r="H268" s="294" t="s">
        <v>1109</v>
      </c>
      <c r="I268" s="294" t="s">
        <v>4</v>
      </c>
      <c r="J268" s="294" t="s">
        <v>6</v>
      </c>
      <c r="K268" s="294" t="s">
        <v>53</v>
      </c>
      <c r="L268" s="294" t="s">
        <v>54</v>
      </c>
      <c r="M268" s="292" t="s">
        <v>1093</v>
      </c>
      <c r="N268" s="292"/>
      <c r="O268" s="294"/>
      <c r="P268" t="s">
        <v>37</v>
      </c>
      <c r="Q268" s="293"/>
    </row>
    <row r="269" spans="1:17" ht="30.6" x14ac:dyDescent="0.3">
      <c r="A269" s="288" t="s">
        <v>30</v>
      </c>
      <c r="B269" s="289" t="s">
        <v>5871</v>
      </c>
      <c r="C269" s="289"/>
      <c r="D269" s="289" t="s">
        <v>1170</v>
      </c>
      <c r="E269" t="s">
        <v>1171</v>
      </c>
      <c r="F269" t="s">
        <v>1172</v>
      </c>
      <c r="G269" t="s">
        <v>1173</v>
      </c>
      <c r="H269" s="291" t="s">
        <v>33</v>
      </c>
      <c r="I269" s="291" t="s">
        <v>4</v>
      </c>
      <c r="J269" s="291" t="s">
        <v>5</v>
      </c>
      <c r="K269" s="291" t="s">
        <v>53</v>
      </c>
      <c r="L269" s="291" t="s">
        <v>54</v>
      </c>
      <c r="M269" s="289" t="s">
        <v>1093</v>
      </c>
      <c r="N269" s="289" t="s">
        <v>101</v>
      </c>
      <c r="O269" s="291"/>
      <c r="P269" t="s">
        <v>37</v>
      </c>
      <c r="Q269" s="290"/>
    </row>
    <row r="270" spans="1:17" ht="30.6" x14ac:dyDescent="0.3">
      <c r="A270" s="288" t="s">
        <v>30</v>
      </c>
      <c r="B270" s="292" t="s">
        <v>5899</v>
      </c>
      <c r="C270" s="292"/>
      <c r="D270" s="292" t="s">
        <v>1174</v>
      </c>
      <c r="E270" t="s">
        <v>1175</v>
      </c>
      <c r="F270" t="s">
        <v>1176</v>
      </c>
      <c r="G270" t="s">
        <v>1177</v>
      </c>
      <c r="H270" s="294" t="s">
        <v>33</v>
      </c>
      <c r="I270" s="294" t="s">
        <v>4</v>
      </c>
      <c r="J270" s="294" t="s">
        <v>5</v>
      </c>
      <c r="K270" s="294" t="s">
        <v>53</v>
      </c>
      <c r="L270" s="294" t="s">
        <v>54</v>
      </c>
      <c r="M270" s="292" t="s">
        <v>1178</v>
      </c>
      <c r="N270" s="292" t="s">
        <v>36</v>
      </c>
      <c r="O270" s="294" t="s">
        <v>9</v>
      </c>
      <c r="P270" t="s">
        <v>37</v>
      </c>
      <c r="Q270" s="293"/>
    </row>
    <row r="271" spans="1:17" ht="30.6" x14ac:dyDescent="0.3">
      <c r="A271" s="288" t="s">
        <v>30</v>
      </c>
      <c r="B271" s="289" t="s">
        <v>5871</v>
      </c>
      <c r="C271" s="289" t="s">
        <v>1179</v>
      </c>
      <c r="D271" s="289" t="s">
        <v>1180</v>
      </c>
      <c r="E271" t="s">
        <v>1181</v>
      </c>
      <c r="F271" t="s">
        <v>1182</v>
      </c>
      <c r="G271" t="s">
        <v>1183</v>
      </c>
      <c r="H271" s="291" t="s">
        <v>68</v>
      </c>
      <c r="I271" s="291" t="s">
        <v>8</v>
      </c>
      <c r="J271" s="291" t="s">
        <v>5</v>
      </c>
      <c r="K271" s="291" t="s">
        <v>53</v>
      </c>
      <c r="L271" s="291" t="s">
        <v>54</v>
      </c>
      <c r="M271" s="289" t="s">
        <v>1093</v>
      </c>
      <c r="N271" s="289" t="s">
        <v>101</v>
      </c>
      <c r="O271" s="291"/>
      <c r="P271" t="s">
        <v>37</v>
      </c>
      <c r="Q271" s="290"/>
    </row>
    <row r="272" spans="1:17" ht="30.6" x14ac:dyDescent="0.3">
      <c r="A272" s="288" t="s">
        <v>30</v>
      </c>
      <c r="B272" s="292" t="s">
        <v>5871</v>
      </c>
      <c r="C272" s="292"/>
      <c r="D272" s="292" t="s">
        <v>1184</v>
      </c>
      <c r="E272" t="s">
        <v>1185</v>
      </c>
      <c r="F272" t="s">
        <v>1186</v>
      </c>
      <c r="G272" t="s">
        <v>1187</v>
      </c>
      <c r="H272" s="294" t="s">
        <v>33</v>
      </c>
      <c r="I272" s="294" t="s">
        <v>4</v>
      </c>
      <c r="J272" s="294" t="s">
        <v>5</v>
      </c>
      <c r="K272" s="294" t="s">
        <v>53</v>
      </c>
      <c r="L272" s="294" t="s">
        <v>54</v>
      </c>
      <c r="M272" s="292" t="s">
        <v>1093</v>
      </c>
      <c r="N272" s="292" t="s">
        <v>101</v>
      </c>
      <c r="O272" s="294"/>
      <c r="P272" t="s">
        <v>37</v>
      </c>
      <c r="Q272" s="293"/>
    </row>
    <row r="273" spans="1:17" ht="30.6" x14ac:dyDescent="0.3">
      <c r="A273" s="288" t="s">
        <v>30</v>
      </c>
      <c r="B273" s="289" t="s">
        <v>4817</v>
      </c>
      <c r="C273" s="289"/>
      <c r="D273" s="289" t="s">
        <v>1188</v>
      </c>
      <c r="E273" t="s">
        <v>1189</v>
      </c>
      <c r="F273" t="s">
        <v>1190</v>
      </c>
      <c r="G273" t="s">
        <v>1191</v>
      </c>
      <c r="H273" s="291" t="s">
        <v>33</v>
      </c>
      <c r="I273" s="291" t="s">
        <v>4</v>
      </c>
      <c r="J273" s="291" t="s">
        <v>6</v>
      </c>
      <c r="K273" s="291" t="s">
        <v>34</v>
      </c>
      <c r="L273" s="291" t="s">
        <v>1119</v>
      </c>
      <c r="M273" s="289" t="s">
        <v>346</v>
      </c>
      <c r="N273" s="289" t="s">
        <v>36</v>
      </c>
      <c r="O273" s="291"/>
      <c r="P273" t="s">
        <v>37</v>
      </c>
      <c r="Q273" s="290"/>
    </row>
    <row r="274" spans="1:17" ht="30.6" x14ac:dyDescent="0.3">
      <c r="A274" s="288" t="s">
        <v>30</v>
      </c>
      <c r="B274" s="292" t="s">
        <v>4817</v>
      </c>
      <c r="C274" s="292" t="s">
        <v>1192</v>
      </c>
      <c r="D274" s="292" t="s">
        <v>1193</v>
      </c>
      <c r="E274" t="s">
        <v>1194</v>
      </c>
      <c r="F274" t="s">
        <v>1195</v>
      </c>
      <c r="G274" t="s">
        <v>1196</v>
      </c>
      <c r="H274" s="294" t="s">
        <v>1109</v>
      </c>
      <c r="I274" s="294" t="s">
        <v>8</v>
      </c>
      <c r="J274" s="294" t="s">
        <v>6</v>
      </c>
      <c r="K274" s="294" t="s">
        <v>34</v>
      </c>
      <c r="L274" s="294" t="s">
        <v>1119</v>
      </c>
      <c r="M274" s="292" t="s">
        <v>1197</v>
      </c>
      <c r="N274" s="292" t="s">
        <v>101</v>
      </c>
      <c r="O274" s="294"/>
      <c r="P274" t="s">
        <v>37</v>
      </c>
      <c r="Q274" s="293"/>
    </row>
    <row r="275" spans="1:17" ht="30.6" x14ac:dyDescent="0.3">
      <c r="A275" s="288" t="s">
        <v>30</v>
      </c>
      <c r="B275" s="289" t="s">
        <v>4818</v>
      </c>
      <c r="C275" s="289" t="s">
        <v>1198</v>
      </c>
      <c r="D275" s="289" t="s">
        <v>1199</v>
      </c>
      <c r="E275" t="s">
        <v>1200</v>
      </c>
      <c r="F275" t="s">
        <v>495</v>
      </c>
      <c r="G275" t="s">
        <v>496</v>
      </c>
      <c r="H275" s="291" t="s">
        <v>33</v>
      </c>
      <c r="I275" s="291" t="s">
        <v>8</v>
      </c>
      <c r="J275" s="291" t="s">
        <v>6</v>
      </c>
      <c r="K275" s="291" t="s">
        <v>53</v>
      </c>
      <c r="L275" s="291" t="s">
        <v>497</v>
      </c>
      <c r="M275" s="289" t="s">
        <v>1201</v>
      </c>
      <c r="N275" s="289" t="s">
        <v>36</v>
      </c>
      <c r="O275" s="291" t="s">
        <v>9</v>
      </c>
      <c r="P275" t="s">
        <v>37</v>
      </c>
      <c r="Q275" s="290"/>
    </row>
    <row r="276" spans="1:17" ht="30.6" x14ac:dyDescent="0.3">
      <c r="A276" s="288" t="s">
        <v>30</v>
      </c>
      <c r="B276" s="292" t="s">
        <v>4818</v>
      </c>
      <c r="C276" s="292" t="s">
        <v>1202</v>
      </c>
      <c r="D276" s="292" t="s">
        <v>1203</v>
      </c>
      <c r="E276" t="s">
        <v>1204</v>
      </c>
      <c r="F276" t="s">
        <v>1205</v>
      </c>
      <c r="G276" t="s">
        <v>1206</v>
      </c>
      <c r="H276" s="294" t="s">
        <v>33</v>
      </c>
      <c r="I276" s="294" t="s">
        <v>8</v>
      </c>
      <c r="J276" s="294" t="s">
        <v>6</v>
      </c>
      <c r="K276" s="294" t="s">
        <v>53</v>
      </c>
      <c r="L276" s="294" t="s">
        <v>497</v>
      </c>
      <c r="M276" s="292" t="s">
        <v>1201</v>
      </c>
      <c r="N276" s="292" t="s">
        <v>36</v>
      </c>
      <c r="O276" s="294" t="s">
        <v>9</v>
      </c>
      <c r="P276" t="s">
        <v>37</v>
      </c>
      <c r="Q276" s="293"/>
    </row>
    <row r="277" spans="1:17" ht="30.6" x14ac:dyDescent="0.3">
      <c r="A277" s="288" t="s">
        <v>30</v>
      </c>
      <c r="B277" s="289" t="s">
        <v>4546</v>
      </c>
      <c r="C277" s="289"/>
      <c r="D277" s="289" t="s">
        <v>1207</v>
      </c>
      <c r="E277" t="s">
        <v>1208</v>
      </c>
      <c r="F277" t="s">
        <v>1209</v>
      </c>
      <c r="G277" t="s">
        <v>1210</v>
      </c>
      <c r="H277" s="291" t="s">
        <v>33</v>
      </c>
      <c r="I277" s="291" t="s">
        <v>4</v>
      </c>
      <c r="J277" s="291" t="s">
        <v>6</v>
      </c>
      <c r="K277" s="291" t="s">
        <v>69</v>
      </c>
      <c r="L277" s="291" t="s">
        <v>1211</v>
      </c>
      <c r="M277" s="289" t="s">
        <v>5874</v>
      </c>
      <c r="N277" s="289" t="s">
        <v>36</v>
      </c>
      <c r="O277" s="291" t="s">
        <v>13</v>
      </c>
      <c r="P277" t="s">
        <v>37</v>
      </c>
      <c r="Q277" s="290"/>
    </row>
    <row r="278" spans="1:17" ht="30.6" x14ac:dyDescent="0.3">
      <c r="A278" s="288" t="s">
        <v>30</v>
      </c>
      <c r="B278" s="292" t="s">
        <v>4741</v>
      </c>
      <c r="C278" s="292" t="s">
        <v>1212</v>
      </c>
      <c r="D278" s="292" t="s">
        <v>1213</v>
      </c>
      <c r="E278" t="s">
        <v>1214</v>
      </c>
      <c r="F278" t="s">
        <v>1215</v>
      </c>
      <c r="G278" t="s">
        <v>1216</v>
      </c>
      <c r="H278" s="294" t="s">
        <v>33</v>
      </c>
      <c r="I278" s="294" t="s">
        <v>8</v>
      </c>
      <c r="J278" s="294" t="s">
        <v>6</v>
      </c>
      <c r="K278" s="294" t="s">
        <v>69</v>
      </c>
      <c r="L278" s="294" t="s">
        <v>221</v>
      </c>
      <c r="M278" s="292" t="s">
        <v>252</v>
      </c>
      <c r="N278" s="292" t="s">
        <v>36</v>
      </c>
      <c r="O278" s="294" t="s">
        <v>1217</v>
      </c>
      <c r="P278" t="s">
        <v>37</v>
      </c>
      <c r="Q278" s="293"/>
    </row>
    <row r="279" spans="1:17" ht="30.6" x14ac:dyDescent="0.3">
      <c r="A279" s="288" t="s">
        <v>30</v>
      </c>
      <c r="B279" s="289" t="s">
        <v>4741</v>
      </c>
      <c r="C279" s="289" t="s">
        <v>1218</v>
      </c>
      <c r="D279" s="289" t="s">
        <v>1219</v>
      </c>
      <c r="E279" t="s">
        <v>1220</v>
      </c>
      <c r="F279" t="s">
        <v>1221</v>
      </c>
      <c r="G279" t="s">
        <v>1222</v>
      </c>
      <c r="H279" s="291" t="s">
        <v>33</v>
      </c>
      <c r="I279" s="291" t="s">
        <v>8</v>
      </c>
      <c r="J279" s="291" t="s">
        <v>6</v>
      </c>
      <c r="K279" s="291" t="s">
        <v>69</v>
      </c>
      <c r="L279" s="291" t="s">
        <v>221</v>
      </c>
      <c r="M279" s="289" t="s">
        <v>252</v>
      </c>
      <c r="N279" s="289" t="s">
        <v>36</v>
      </c>
      <c r="O279" s="291" t="s">
        <v>194</v>
      </c>
      <c r="P279" t="s">
        <v>37</v>
      </c>
      <c r="Q279" s="290"/>
    </row>
    <row r="280" spans="1:17" ht="30.6" x14ac:dyDescent="0.3">
      <c r="A280" s="288" t="s">
        <v>30</v>
      </c>
      <c r="B280" s="292" t="s">
        <v>4741</v>
      </c>
      <c r="C280" s="292" t="s">
        <v>1223</v>
      </c>
      <c r="D280" s="292" t="s">
        <v>1224</v>
      </c>
      <c r="E280" t="s">
        <v>1225</v>
      </c>
      <c r="F280" t="s">
        <v>1226</v>
      </c>
      <c r="G280" t="s">
        <v>1227</v>
      </c>
      <c r="H280" s="294" t="s">
        <v>33</v>
      </c>
      <c r="I280" s="294" t="s">
        <v>8</v>
      </c>
      <c r="J280" s="294" t="s">
        <v>6</v>
      </c>
      <c r="K280" s="294" t="s">
        <v>69</v>
      </c>
      <c r="L280" s="294" t="s">
        <v>221</v>
      </c>
      <c r="M280" s="292" t="s">
        <v>252</v>
      </c>
      <c r="N280" s="292" t="s">
        <v>36</v>
      </c>
      <c r="O280" s="294" t="s">
        <v>194</v>
      </c>
      <c r="P280" t="s">
        <v>37</v>
      </c>
      <c r="Q280" s="293"/>
    </row>
    <row r="281" spans="1:17" ht="30.6" x14ac:dyDescent="0.3">
      <c r="A281" s="288" t="s">
        <v>30</v>
      </c>
      <c r="B281" s="289" t="s">
        <v>4741</v>
      </c>
      <c r="C281" s="289" t="s">
        <v>1228</v>
      </c>
      <c r="D281" s="289" t="s">
        <v>1229</v>
      </c>
      <c r="E281" t="s">
        <v>1230</v>
      </c>
      <c r="F281" t="s">
        <v>1231</v>
      </c>
      <c r="G281" t="s">
        <v>1232</v>
      </c>
      <c r="H281" s="291" t="s">
        <v>33</v>
      </c>
      <c r="I281" s="291" t="s">
        <v>8</v>
      </c>
      <c r="J281" s="291" t="s">
        <v>6</v>
      </c>
      <c r="K281" s="291" t="s">
        <v>69</v>
      </c>
      <c r="L281" s="291" t="s">
        <v>221</v>
      </c>
      <c r="M281" s="289" t="s">
        <v>252</v>
      </c>
      <c r="N281" s="289" t="s">
        <v>36</v>
      </c>
      <c r="O281" s="291" t="s">
        <v>194</v>
      </c>
      <c r="P281" t="s">
        <v>37</v>
      </c>
      <c r="Q281" s="290"/>
    </row>
    <row r="282" spans="1:17" ht="30.6" x14ac:dyDescent="0.3">
      <c r="A282" s="288" t="s">
        <v>30</v>
      </c>
      <c r="B282" s="292" t="s">
        <v>5875</v>
      </c>
      <c r="C282" s="292" t="s">
        <v>1233</v>
      </c>
      <c r="D282" s="292" t="s">
        <v>1234</v>
      </c>
      <c r="E282" t="s">
        <v>1235</v>
      </c>
      <c r="F282" t="s">
        <v>5924</v>
      </c>
      <c r="G282" t="s">
        <v>5925</v>
      </c>
      <c r="H282" s="294" t="s">
        <v>33</v>
      </c>
      <c r="I282" s="294" t="s">
        <v>8</v>
      </c>
      <c r="J282" s="294" t="s">
        <v>5</v>
      </c>
      <c r="K282" s="294" t="s">
        <v>69</v>
      </c>
      <c r="L282" s="294" t="s">
        <v>221</v>
      </c>
      <c r="M282" s="292" t="s">
        <v>252</v>
      </c>
      <c r="N282" s="292" t="s">
        <v>36</v>
      </c>
      <c r="O282" s="294" t="s">
        <v>194</v>
      </c>
      <c r="P282" t="s">
        <v>37</v>
      </c>
      <c r="Q282" s="293"/>
    </row>
    <row r="283" spans="1:17" ht="30.6" x14ac:dyDescent="0.3">
      <c r="A283" s="288" t="s">
        <v>30</v>
      </c>
      <c r="B283" s="289" t="s">
        <v>5315</v>
      </c>
      <c r="C283" s="289"/>
      <c r="D283" s="289" t="s">
        <v>1236</v>
      </c>
      <c r="E283" t="s">
        <v>1237</v>
      </c>
      <c r="F283" t="s">
        <v>1238</v>
      </c>
      <c r="G283" t="s">
        <v>1239</v>
      </c>
      <c r="H283" s="291" t="s">
        <v>33</v>
      </c>
      <c r="I283" s="291" t="s">
        <v>4</v>
      </c>
      <c r="J283" s="291" t="s">
        <v>5</v>
      </c>
      <c r="K283" s="291" t="s">
        <v>69</v>
      </c>
      <c r="L283" s="291" t="s">
        <v>221</v>
      </c>
      <c r="M283" s="289" t="s">
        <v>252</v>
      </c>
      <c r="N283" s="289" t="s">
        <v>36</v>
      </c>
      <c r="O283" s="291" t="s">
        <v>194</v>
      </c>
      <c r="P283" t="s">
        <v>37</v>
      </c>
      <c r="Q283" s="290"/>
    </row>
    <row r="284" spans="1:17" ht="30.6" x14ac:dyDescent="0.3">
      <c r="A284" s="288" t="s">
        <v>30</v>
      </c>
      <c r="B284" s="292" t="s">
        <v>4479</v>
      </c>
      <c r="C284" s="292"/>
      <c r="D284" s="292" t="s">
        <v>1240</v>
      </c>
      <c r="E284" t="s">
        <v>1241</v>
      </c>
      <c r="F284" t="s">
        <v>1242</v>
      </c>
      <c r="G284" t="s">
        <v>1243</v>
      </c>
      <c r="H284" s="294" t="s">
        <v>33</v>
      </c>
      <c r="I284" s="294" t="s">
        <v>4</v>
      </c>
      <c r="J284" s="294" t="s">
        <v>6</v>
      </c>
      <c r="K284" s="294" t="s">
        <v>69</v>
      </c>
      <c r="L284" s="294" t="s">
        <v>221</v>
      </c>
      <c r="M284" s="292" t="s">
        <v>252</v>
      </c>
      <c r="N284" s="292" t="s">
        <v>36</v>
      </c>
      <c r="O284" s="294" t="s">
        <v>18</v>
      </c>
      <c r="P284" t="s">
        <v>37</v>
      </c>
      <c r="Q284" s="293"/>
    </row>
    <row r="285" spans="1:17" ht="30.6" x14ac:dyDescent="0.3">
      <c r="A285" s="288" t="s">
        <v>30</v>
      </c>
      <c r="B285" s="289" t="s">
        <v>5926</v>
      </c>
      <c r="C285" s="289" t="s">
        <v>1244</v>
      </c>
      <c r="D285" s="289" t="s">
        <v>1245</v>
      </c>
      <c r="E285" t="s">
        <v>1246</v>
      </c>
      <c r="F285" t="s">
        <v>1247</v>
      </c>
      <c r="G285" t="s">
        <v>1248</v>
      </c>
      <c r="H285" s="291" t="s">
        <v>33</v>
      </c>
      <c r="I285" s="291" t="s">
        <v>8</v>
      </c>
      <c r="J285" s="291" t="s">
        <v>5</v>
      </c>
      <c r="K285" s="291" t="s">
        <v>53</v>
      </c>
      <c r="L285" s="291" t="s">
        <v>168</v>
      </c>
      <c r="M285" s="289" t="s">
        <v>1249</v>
      </c>
      <c r="N285" s="289" t="s">
        <v>36</v>
      </c>
      <c r="O285" s="291" t="s">
        <v>9</v>
      </c>
      <c r="P285" t="s">
        <v>37</v>
      </c>
      <c r="Q285" s="290"/>
    </row>
    <row r="286" spans="1:17" ht="30.6" x14ac:dyDescent="0.3">
      <c r="A286" s="288" t="s">
        <v>30</v>
      </c>
      <c r="B286" s="292" t="s">
        <v>5926</v>
      </c>
      <c r="C286" s="292" t="s">
        <v>1250</v>
      </c>
      <c r="D286" s="292" t="s">
        <v>1251</v>
      </c>
      <c r="E286" t="s">
        <v>1252</v>
      </c>
      <c r="F286" t="s">
        <v>1253</v>
      </c>
      <c r="G286" t="s">
        <v>1254</v>
      </c>
      <c r="H286" s="294" t="s">
        <v>33</v>
      </c>
      <c r="I286" s="294" t="s">
        <v>8</v>
      </c>
      <c r="J286" s="294" t="s">
        <v>5</v>
      </c>
      <c r="K286" s="294" t="s">
        <v>53</v>
      </c>
      <c r="L286" s="294" t="s">
        <v>168</v>
      </c>
      <c r="M286" s="292" t="s">
        <v>393</v>
      </c>
      <c r="N286" s="292" t="s">
        <v>36</v>
      </c>
      <c r="O286" s="294" t="s">
        <v>9</v>
      </c>
      <c r="P286" t="s">
        <v>37</v>
      </c>
      <c r="Q286" s="293"/>
    </row>
    <row r="287" spans="1:17" ht="30.6" x14ac:dyDescent="0.3">
      <c r="A287" s="288" t="s">
        <v>30</v>
      </c>
      <c r="B287" s="289" t="s">
        <v>5926</v>
      </c>
      <c r="C287" s="289"/>
      <c r="D287" s="289" t="s">
        <v>1255</v>
      </c>
      <c r="E287" t="s">
        <v>1256</v>
      </c>
      <c r="F287" t="s">
        <v>1257</v>
      </c>
      <c r="G287" t="s">
        <v>1258</v>
      </c>
      <c r="H287" s="291" t="s">
        <v>33</v>
      </c>
      <c r="I287" s="291" t="s">
        <v>4</v>
      </c>
      <c r="J287" s="291" t="s">
        <v>5</v>
      </c>
      <c r="K287" s="291" t="s">
        <v>53</v>
      </c>
      <c r="L287" s="291" t="s">
        <v>168</v>
      </c>
      <c r="M287" s="289" t="s">
        <v>393</v>
      </c>
      <c r="N287" s="289" t="s">
        <v>36</v>
      </c>
      <c r="O287" s="291" t="s">
        <v>170</v>
      </c>
      <c r="P287" t="s">
        <v>37</v>
      </c>
      <c r="Q287" s="290"/>
    </row>
    <row r="288" spans="1:17" ht="30.6" x14ac:dyDescent="0.3">
      <c r="A288" s="288" t="s">
        <v>30</v>
      </c>
      <c r="B288" s="292" t="s">
        <v>5927</v>
      </c>
      <c r="C288" s="292" t="s">
        <v>1259</v>
      </c>
      <c r="D288" s="292" t="s">
        <v>1260</v>
      </c>
      <c r="E288" t="s">
        <v>1261</v>
      </c>
      <c r="F288" t="s">
        <v>1262</v>
      </c>
      <c r="G288" t="s">
        <v>4968</v>
      </c>
      <c r="H288" s="294" t="s">
        <v>68</v>
      </c>
      <c r="I288" s="294" t="s">
        <v>8</v>
      </c>
      <c r="J288" s="294" t="s">
        <v>5</v>
      </c>
      <c r="K288" s="294" t="s">
        <v>53</v>
      </c>
      <c r="L288" s="294" t="s">
        <v>54</v>
      </c>
      <c r="M288" s="292" t="s">
        <v>1263</v>
      </c>
      <c r="N288" s="292" t="s">
        <v>101</v>
      </c>
      <c r="O288" s="294"/>
      <c r="P288" t="s">
        <v>37</v>
      </c>
      <c r="Q288" s="293"/>
    </row>
    <row r="289" spans="1:17" ht="30.6" x14ac:dyDescent="0.3">
      <c r="A289" s="288" t="s">
        <v>30</v>
      </c>
      <c r="B289" s="289" t="s">
        <v>5339</v>
      </c>
      <c r="C289" s="289" t="s">
        <v>1264</v>
      </c>
      <c r="D289" s="289" t="s">
        <v>1265</v>
      </c>
      <c r="E289" t="s">
        <v>1266</v>
      </c>
      <c r="F289" t="s">
        <v>4969</v>
      </c>
      <c r="G289" t="s">
        <v>4970</v>
      </c>
      <c r="H289" s="291" t="s">
        <v>68</v>
      </c>
      <c r="I289" s="291" t="s">
        <v>8</v>
      </c>
      <c r="J289" s="291" t="s">
        <v>5</v>
      </c>
      <c r="K289" s="291" t="s">
        <v>53</v>
      </c>
      <c r="L289" s="291" t="s">
        <v>54</v>
      </c>
      <c r="M289" s="289" t="s">
        <v>1263</v>
      </c>
      <c r="N289" s="289" t="s">
        <v>101</v>
      </c>
      <c r="O289" s="291"/>
      <c r="P289" t="s">
        <v>37</v>
      </c>
      <c r="Q289" s="290"/>
    </row>
    <row r="290" spans="1:17" ht="30.6" x14ac:dyDescent="0.3">
      <c r="A290" s="288" t="s">
        <v>30</v>
      </c>
      <c r="B290" s="292" t="s">
        <v>5339</v>
      </c>
      <c r="C290" s="292" t="s">
        <v>4971</v>
      </c>
      <c r="D290" s="292" t="s">
        <v>4972</v>
      </c>
      <c r="E290" t="s">
        <v>4973</v>
      </c>
      <c r="F290" t="s">
        <v>4974</v>
      </c>
      <c r="G290" t="s">
        <v>4975</v>
      </c>
      <c r="H290" s="294" t="s">
        <v>68</v>
      </c>
      <c r="I290" s="294" t="s">
        <v>8</v>
      </c>
      <c r="J290" s="294" t="s">
        <v>5</v>
      </c>
      <c r="K290" s="294" t="s">
        <v>53</v>
      </c>
      <c r="L290" s="294" t="s">
        <v>54</v>
      </c>
      <c r="M290" s="292" t="s">
        <v>1263</v>
      </c>
      <c r="N290" s="292" t="s">
        <v>101</v>
      </c>
      <c r="O290" s="294"/>
      <c r="P290" t="s">
        <v>37</v>
      </c>
      <c r="Q290" s="293"/>
    </row>
    <row r="291" spans="1:17" ht="30.6" x14ac:dyDescent="0.3">
      <c r="A291" s="288" t="s">
        <v>30</v>
      </c>
      <c r="B291" s="289" t="s">
        <v>5339</v>
      </c>
      <c r="C291" s="289" t="s">
        <v>4976</v>
      </c>
      <c r="D291" s="289" t="s">
        <v>4977</v>
      </c>
      <c r="E291" t="s">
        <v>4978</v>
      </c>
      <c r="F291" t="s">
        <v>4979</v>
      </c>
      <c r="G291" t="s">
        <v>4980</v>
      </c>
      <c r="H291" s="291" t="s">
        <v>68</v>
      </c>
      <c r="I291" s="291" t="s">
        <v>8</v>
      </c>
      <c r="J291" s="291" t="s">
        <v>5</v>
      </c>
      <c r="K291" s="291" t="s">
        <v>53</v>
      </c>
      <c r="L291" s="291" t="s">
        <v>54</v>
      </c>
      <c r="M291" s="289" t="s">
        <v>1263</v>
      </c>
      <c r="N291" s="289" t="s">
        <v>101</v>
      </c>
      <c r="O291" s="291"/>
      <c r="P291" t="s">
        <v>37</v>
      </c>
      <c r="Q291" s="290"/>
    </row>
    <row r="292" spans="1:17" ht="30.6" x14ac:dyDescent="0.3">
      <c r="A292" s="288" t="s">
        <v>30</v>
      </c>
      <c r="B292" s="292" t="s">
        <v>5339</v>
      </c>
      <c r="C292" s="292" t="s">
        <v>1267</v>
      </c>
      <c r="D292" s="292" t="s">
        <v>1268</v>
      </c>
      <c r="E292" t="s">
        <v>4981</v>
      </c>
      <c r="F292" t="s">
        <v>4982</v>
      </c>
      <c r="G292" t="s">
        <v>4983</v>
      </c>
      <c r="H292" s="294" t="s">
        <v>68</v>
      </c>
      <c r="I292" s="294" t="s">
        <v>8</v>
      </c>
      <c r="J292" s="294" t="s">
        <v>5</v>
      </c>
      <c r="K292" s="294" t="s">
        <v>53</v>
      </c>
      <c r="L292" s="294" t="s">
        <v>54</v>
      </c>
      <c r="M292" s="292" t="s">
        <v>1263</v>
      </c>
      <c r="N292" s="292" t="s">
        <v>101</v>
      </c>
      <c r="O292" s="294"/>
      <c r="P292" t="s">
        <v>37</v>
      </c>
      <c r="Q292" s="293"/>
    </row>
    <row r="293" spans="1:17" ht="30.6" x14ac:dyDescent="0.3">
      <c r="A293" s="288" t="s">
        <v>30</v>
      </c>
      <c r="B293" s="289" t="s">
        <v>5339</v>
      </c>
      <c r="C293" s="289" t="s">
        <v>1269</v>
      </c>
      <c r="D293" s="289" t="s">
        <v>1270</v>
      </c>
      <c r="E293" t="s">
        <v>4984</v>
      </c>
      <c r="F293" t="s">
        <v>4985</v>
      </c>
      <c r="G293" t="s">
        <v>4986</v>
      </c>
      <c r="H293" s="291" t="s">
        <v>68</v>
      </c>
      <c r="I293" s="291" t="s">
        <v>8</v>
      </c>
      <c r="J293" s="291" t="s">
        <v>5</v>
      </c>
      <c r="K293" s="291" t="s">
        <v>53</v>
      </c>
      <c r="L293" s="291" t="s">
        <v>54</v>
      </c>
      <c r="M293" s="289" t="s">
        <v>1263</v>
      </c>
      <c r="N293" s="289" t="s">
        <v>101</v>
      </c>
      <c r="O293" s="291"/>
      <c r="P293" t="s">
        <v>37</v>
      </c>
      <c r="Q293" s="290"/>
    </row>
    <row r="294" spans="1:17" ht="30.6" x14ac:dyDescent="0.3">
      <c r="A294" s="288" t="s">
        <v>30</v>
      </c>
      <c r="B294" s="292" t="s">
        <v>5871</v>
      </c>
      <c r="C294" s="292" t="s">
        <v>1271</v>
      </c>
      <c r="D294" s="292" t="s">
        <v>1272</v>
      </c>
      <c r="E294" t="s">
        <v>1273</v>
      </c>
      <c r="F294" t="s">
        <v>4547</v>
      </c>
      <c r="G294" t="s">
        <v>4548</v>
      </c>
      <c r="H294" s="294" t="s">
        <v>33</v>
      </c>
      <c r="I294" s="294" t="s">
        <v>8</v>
      </c>
      <c r="J294" s="294" t="s">
        <v>5</v>
      </c>
      <c r="K294" s="294" t="s">
        <v>53</v>
      </c>
      <c r="L294" s="294" t="s">
        <v>54</v>
      </c>
      <c r="M294" s="292" t="s">
        <v>1079</v>
      </c>
      <c r="N294" s="292" t="s">
        <v>36</v>
      </c>
      <c r="O294" s="294" t="s">
        <v>9</v>
      </c>
      <c r="P294" t="s">
        <v>37</v>
      </c>
      <c r="Q294" s="293"/>
    </row>
    <row r="295" spans="1:17" ht="30.6" x14ac:dyDescent="0.3">
      <c r="A295" s="288" t="s">
        <v>30</v>
      </c>
      <c r="B295" s="289" t="s">
        <v>5871</v>
      </c>
      <c r="C295" s="289" t="s">
        <v>1274</v>
      </c>
      <c r="D295" s="289" t="s">
        <v>1275</v>
      </c>
      <c r="E295" t="s">
        <v>1276</v>
      </c>
      <c r="F295" t="s">
        <v>1277</v>
      </c>
      <c r="G295" t="s">
        <v>1278</v>
      </c>
      <c r="H295" s="291" t="s">
        <v>33</v>
      </c>
      <c r="I295" s="291" t="s">
        <v>8</v>
      </c>
      <c r="J295" s="291" t="s">
        <v>5</v>
      </c>
      <c r="K295" s="291" t="s">
        <v>53</v>
      </c>
      <c r="L295" s="291" t="s">
        <v>54</v>
      </c>
      <c r="M295" s="289" t="s">
        <v>1079</v>
      </c>
      <c r="N295" s="289" t="s">
        <v>36</v>
      </c>
      <c r="O295" s="291" t="s">
        <v>9</v>
      </c>
      <c r="P295" t="s">
        <v>37</v>
      </c>
      <c r="Q295" s="290"/>
    </row>
    <row r="296" spans="1:17" ht="30.6" x14ac:dyDescent="0.3">
      <c r="A296" s="288" t="s">
        <v>30</v>
      </c>
      <c r="B296" s="292" t="s">
        <v>5871</v>
      </c>
      <c r="C296" s="292" t="s">
        <v>1279</v>
      </c>
      <c r="D296" s="292" t="s">
        <v>1280</v>
      </c>
      <c r="E296" t="s">
        <v>1281</v>
      </c>
      <c r="F296" t="s">
        <v>2096</v>
      </c>
      <c r="G296" t="s">
        <v>4549</v>
      </c>
      <c r="H296" s="294" t="s">
        <v>33</v>
      </c>
      <c r="I296" s="294" t="s">
        <v>8</v>
      </c>
      <c r="J296" s="294" t="s">
        <v>5</v>
      </c>
      <c r="K296" s="294" t="s">
        <v>53</v>
      </c>
      <c r="L296" s="294" t="s">
        <v>54</v>
      </c>
      <c r="M296" s="292" t="s">
        <v>1079</v>
      </c>
      <c r="N296" s="292" t="s">
        <v>36</v>
      </c>
      <c r="O296" s="294" t="s">
        <v>9</v>
      </c>
      <c r="P296" t="s">
        <v>37</v>
      </c>
      <c r="Q296" s="293"/>
    </row>
    <row r="297" spans="1:17" ht="30.6" x14ac:dyDescent="0.3">
      <c r="A297" s="288" t="s">
        <v>30</v>
      </c>
      <c r="B297" s="289" t="s">
        <v>5871</v>
      </c>
      <c r="C297" s="289" t="s">
        <v>1282</v>
      </c>
      <c r="D297" s="289" t="s">
        <v>1283</v>
      </c>
      <c r="E297" t="s">
        <v>1284</v>
      </c>
      <c r="F297" t="s">
        <v>1285</v>
      </c>
      <c r="G297" t="s">
        <v>1286</v>
      </c>
      <c r="H297" s="291" t="s">
        <v>33</v>
      </c>
      <c r="I297" s="291" t="s">
        <v>8</v>
      </c>
      <c r="J297" s="291" t="s">
        <v>5</v>
      </c>
      <c r="K297" s="291" t="s">
        <v>53</v>
      </c>
      <c r="L297" s="291" t="s">
        <v>54</v>
      </c>
      <c r="M297" s="289" t="s">
        <v>1079</v>
      </c>
      <c r="N297" s="289" t="s">
        <v>36</v>
      </c>
      <c r="O297" s="291" t="s">
        <v>9</v>
      </c>
      <c r="P297" t="s">
        <v>37</v>
      </c>
      <c r="Q297" s="290"/>
    </row>
    <row r="298" spans="1:17" ht="30.6" x14ac:dyDescent="0.3">
      <c r="A298" s="288" t="s">
        <v>30</v>
      </c>
      <c r="B298" s="292" t="s">
        <v>5871</v>
      </c>
      <c r="C298" s="292"/>
      <c r="D298" s="292" t="s">
        <v>1287</v>
      </c>
      <c r="E298" t="s">
        <v>1288</v>
      </c>
      <c r="F298" t="s">
        <v>1289</v>
      </c>
      <c r="G298" t="s">
        <v>1290</v>
      </c>
      <c r="H298" s="294" t="s">
        <v>33</v>
      </c>
      <c r="I298" s="294" t="s">
        <v>4</v>
      </c>
      <c r="J298" s="294" t="s">
        <v>5</v>
      </c>
      <c r="K298" s="294" t="s">
        <v>53</v>
      </c>
      <c r="L298" s="294" t="s">
        <v>54</v>
      </c>
      <c r="M298" s="292" t="s">
        <v>1093</v>
      </c>
      <c r="N298" s="292" t="s">
        <v>101</v>
      </c>
      <c r="O298" s="294"/>
      <c r="P298" t="s">
        <v>37</v>
      </c>
      <c r="Q298" s="293"/>
    </row>
    <row r="299" spans="1:17" ht="30.6" x14ac:dyDescent="0.3">
      <c r="A299" s="288" t="s">
        <v>30</v>
      </c>
      <c r="B299" s="289" t="s">
        <v>5871</v>
      </c>
      <c r="C299" s="289"/>
      <c r="D299" s="289" t="s">
        <v>1291</v>
      </c>
      <c r="E299" t="s">
        <v>1292</v>
      </c>
      <c r="F299" t="s">
        <v>1293</v>
      </c>
      <c r="G299" t="s">
        <v>1294</v>
      </c>
      <c r="H299" s="291" t="s">
        <v>1109</v>
      </c>
      <c r="I299" s="291" t="s">
        <v>4</v>
      </c>
      <c r="J299" s="291" t="s">
        <v>5</v>
      </c>
      <c r="K299" s="291" t="s">
        <v>53</v>
      </c>
      <c r="L299" s="291" t="s">
        <v>54</v>
      </c>
      <c r="M299" s="289" t="s">
        <v>1093</v>
      </c>
      <c r="N299" s="289"/>
      <c r="O299" s="291"/>
      <c r="P299" t="s">
        <v>37</v>
      </c>
      <c r="Q299" s="290"/>
    </row>
    <row r="300" spans="1:17" ht="30.6" x14ac:dyDescent="0.3">
      <c r="A300" s="288" t="s">
        <v>30</v>
      </c>
      <c r="B300" s="292" t="s">
        <v>5871</v>
      </c>
      <c r="C300" s="292" t="s">
        <v>1295</v>
      </c>
      <c r="D300" s="292" t="s">
        <v>1296</v>
      </c>
      <c r="E300" t="s">
        <v>1297</v>
      </c>
      <c r="F300" t="s">
        <v>1298</v>
      </c>
      <c r="G300" t="s">
        <v>1299</v>
      </c>
      <c r="H300" s="294" t="s">
        <v>68</v>
      </c>
      <c r="I300" s="294" t="s">
        <v>8</v>
      </c>
      <c r="J300" s="294" t="s">
        <v>5</v>
      </c>
      <c r="K300" s="294" t="s">
        <v>53</v>
      </c>
      <c r="L300" s="294" t="s">
        <v>54</v>
      </c>
      <c r="M300" s="292" t="s">
        <v>1093</v>
      </c>
      <c r="N300" s="292" t="s">
        <v>36</v>
      </c>
      <c r="O300" s="294" t="s">
        <v>146</v>
      </c>
      <c r="P300" t="s">
        <v>37</v>
      </c>
      <c r="Q300" s="293"/>
    </row>
    <row r="301" spans="1:17" ht="30.6" x14ac:dyDescent="0.3">
      <c r="A301" s="288" t="s">
        <v>30</v>
      </c>
      <c r="B301" s="289" t="s">
        <v>5340</v>
      </c>
      <c r="C301" s="289" t="s">
        <v>1300</v>
      </c>
      <c r="D301" s="289" t="s">
        <v>1301</v>
      </c>
      <c r="E301" t="s">
        <v>1302</v>
      </c>
      <c r="F301" t="s">
        <v>5341</v>
      </c>
      <c r="G301" t="s">
        <v>5342</v>
      </c>
      <c r="H301" s="291" t="s">
        <v>33</v>
      </c>
      <c r="I301" s="291" t="s">
        <v>8</v>
      </c>
      <c r="J301" s="291" t="s">
        <v>5</v>
      </c>
      <c r="K301" s="291" t="s">
        <v>53</v>
      </c>
      <c r="L301" s="291" t="s">
        <v>1303</v>
      </c>
      <c r="M301" s="289" t="s">
        <v>4730</v>
      </c>
      <c r="N301" s="289" t="s">
        <v>36</v>
      </c>
      <c r="O301" s="291" t="s">
        <v>9</v>
      </c>
      <c r="P301" t="s">
        <v>37</v>
      </c>
      <c r="Q301" s="290"/>
    </row>
    <row r="302" spans="1:17" ht="30.6" x14ac:dyDescent="0.3">
      <c r="A302" s="288" t="s">
        <v>30</v>
      </c>
      <c r="B302" s="292" t="s">
        <v>5340</v>
      </c>
      <c r="C302" s="292" t="s">
        <v>1304</v>
      </c>
      <c r="D302" s="292" t="s">
        <v>1305</v>
      </c>
      <c r="E302" t="s">
        <v>1306</v>
      </c>
      <c r="F302" t="s">
        <v>4550</v>
      </c>
      <c r="G302" t="s">
        <v>4551</v>
      </c>
      <c r="H302" s="294" t="s">
        <v>33</v>
      </c>
      <c r="I302" s="294" t="s">
        <v>8</v>
      </c>
      <c r="J302" s="294" t="s">
        <v>5</v>
      </c>
      <c r="K302" s="294" t="s">
        <v>53</v>
      </c>
      <c r="L302" s="294" t="s">
        <v>1303</v>
      </c>
      <c r="M302" s="292" t="s">
        <v>4730</v>
      </c>
      <c r="N302" s="292" t="s">
        <v>36</v>
      </c>
      <c r="O302" s="294" t="s">
        <v>9</v>
      </c>
      <c r="P302" t="s">
        <v>37</v>
      </c>
      <c r="Q302" s="293"/>
    </row>
    <row r="303" spans="1:17" ht="30.6" x14ac:dyDescent="0.3">
      <c r="A303" s="288" t="s">
        <v>30</v>
      </c>
      <c r="B303" s="289" t="s">
        <v>4819</v>
      </c>
      <c r="C303" s="289" t="s">
        <v>1307</v>
      </c>
      <c r="D303" s="289" t="s">
        <v>1308</v>
      </c>
      <c r="E303" t="s">
        <v>1309</v>
      </c>
      <c r="F303" t="s">
        <v>4552</v>
      </c>
      <c r="G303" t="s">
        <v>4553</v>
      </c>
      <c r="H303" s="291" t="s">
        <v>361</v>
      </c>
      <c r="I303" s="291" t="s">
        <v>8</v>
      </c>
      <c r="J303" s="291" t="s">
        <v>6</v>
      </c>
      <c r="K303" s="291" t="s">
        <v>53</v>
      </c>
      <c r="L303" s="291" t="s">
        <v>1303</v>
      </c>
      <c r="M303" s="289" t="s">
        <v>4730</v>
      </c>
      <c r="N303" s="289" t="s">
        <v>36</v>
      </c>
      <c r="O303" s="291" t="s">
        <v>9</v>
      </c>
      <c r="P303" t="s">
        <v>37</v>
      </c>
      <c r="Q303" s="290"/>
    </row>
    <row r="304" spans="1:17" ht="30.6" x14ac:dyDescent="0.3">
      <c r="A304" s="288" t="s">
        <v>30</v>
      </c>
      <c r="B304" s="292" t="s">
        <v>4820</v>
      </c>
      <c r="C304" s="292"/>
      <c r="D304" s="292" t="s">
        <v>1310</v>
      </c>
      <c r="E304" t="s">
        <v>1311</v>
      </c>
      <c r="F304" t="s">
        <v>4379</v>
      </c>
      <c r="G304" t="s">
        <v>4380</v>
      </c>
      <c r="H304" s="294" t="s">
        <v>33</v>
      </c>
      <c r="I304" s="294" t="s">
        <v>4</v>
      </c>
      <c r="J304" s="294" t="s">
        <v>5</v>
      </c>
      <c r="K304" s="294" t="s">
        <v>53</v>
      </c>
      <c r="L304" s="294" t="s">
        <v>1303</v>
      </c>
      <c r="M304" s="292" t="s">
        <v>4730</v>
      </c>
      <c r="N304" s="292" t="s">
        <v>36</v>
      </c>
      <c r="O304" s="294" t="s">
        <v>9</v>
      </c>
      <c r="P304" t="s">
        <v>37</v>
      </c>
      <c r="Q304" s="293"/>
    </row>
    <row r="305" spans="1:17" ht="30.6" x14ac:dyDescent="0.3">
      <c r="A305" s="288" t="s">
        <v>30</v>
      </c>
      <c r="B305" s="289" t="s">
        <v>4818</v>
      </c>
      <c r="C305" s="289" t="s">
        <v>1313</v>
      </c>
      <c r="D305" s="289" t="s">
        <v>1314</v>
      </c>
      <c r="E305" t="s">
        <v>1315</v>
      </c>
      <c r="F305" t="s">
        <v>1316</v>
      </c>
      <c r="G305" t="s">
        <v>1317</v>
      </c>
      <c r="H305" s="291" t="s">
        <v>1109</v>
      </c>
      <c r="I305" s="291" t="s">
        <v>8</v>
      </c>
      <c r="J305" s="291" t="s">
        <v>6</v>
      </c>
      <c r="K305" s="291" t="s">
        <v>53</v>
      </c>
      <c r="L305" s="291" t="s">
        <v>497</v>
      </c>
      <c r="M305" s="289" t="s">
        <v>1318</v>
      </c>
      <c r="N305" s="289" t="s">
        <v>101</v>
      </c>
      <c r="O305" s="291"/>
      <c r="P305" t="s">
        <v>37</v>
      </c>
      <c r="Q305" s="290"/>
    </row>
    <row r="306" spans="1:17" ht="30.6" x14ac:dyDescent="0.3">
      <c r="A306" s="288" t="s">
        <v>30</v>
      </c>
      <c r="B306" s="292" t="s">
        <v>5339</v>
      </c>
      <c r="C306" s="292" t="s">
        <v>1319</v>
      </c>
      <c r="D306" s="292" t="s">
        <v>1320</v>
      </c>
      <c r="E306" t="s">
        <v>1321</v>
      </c>
      <c r="F306" t="s">
        <v>5343</v>
      </c>
      <c r="G306" t="s">
        <v>5344</v>
      </c>
      <c r="H306" s="294" t="s">
        <v>33</v>
      </c>
      <c r="I306" s="294" t="s">
        <v>8</v>
      </c>
      <c r="J306" s="294" t="s">
        <v>5</v>
      </c>
      <c r="K306" s="294" t="s">
        <v>53</v>
      </c>
      <c r="L306" s="294" t="s">
        <v>54</v>
      </c>
      <c r="M306" s="292" t="s">
        <v>1093</v>
      </c>
      <c r="N306" s="292" t="s">
        <v>36</v>
      </c>
      <c r="O306" s="294" t="s">
        <v>9</v>
      </c>
      <c r="P306" t="s">
        <v>37</v>
      </c>
      <c r="Q306" s="293"/>
    </row>
    <row r="307" spans="1:17" ht="30.6" x14ac:dyDescent="0.3">
      <c r="A307" s="288" t="s">
        <v>30</v>
      </c>
      <c r="B307" s="289" t="s">
        <v>4821</v>
      </c>
      <c r="C307" s="289" t="s">
        <v>1322</v>
      </c>
      <c r="D307" s="289" t="s">
        <v>1323</v>
      </c>
      <c r="E307" t="s">
        <v>1324</v>
      </c>
      <c r="F307" t="s">
        <v>1325</v>
      </c>
      <c r="G307" t="s">
        <v>1326</v>
      </c>
      <c r="H307" s="291" t="s">
        <v>33</v>
      </c>
      <c r="I307" s="291" t="s">
        <v>8</v>
      </c>
      <c r="J307" s="291" t="s">
        <v>6</v>
      </c>
      <c r="K307" s="291" t="s">
        <v>53</v>
      </c>
      <c r="L307" s="291" t="s">
        <v>54</v>
      </c>
      <c r="M307" s="289" t="s">
        <v>1093</v>
      </c>
      <c r="N307" s="289" t="s">
        <v>36</v>
      </c>
      <c r="O307" s="291" t="s">
        <v>9</v>
      </c>
      <c r="P307" t="s">
        <v>37</v>
      </c>
      <c r="Q307" s="290"/>
    </row>
    <row r="308" spans="1:17" ht="30.6" x14ac:dyDescent="0.3">
      <c r="A308" s="288" t="s">
        <v>30</v>
      </c>
      <c r="B308" s="292" t="s">
        <v>5345</v>
      </c>
      <c r="C308" s="292" t="s">
        <v>1327</v>
      </c>
      <c r="D308" s="292" t="s">
        <v>1328</v>
      </c>
      <c r="E308" t="s">
        <v>1329</v>
      </c>
      <c r="F308" t="s">
        <v>1330</v>
      </c>
      <c r="G308" t="s">
        <v>1331</v>
      </c>
      <c r="H308" s="294" t="s">
        <v>68</v>
      </c>
      <c r="I308" s="294" t="s">
        <v>8</v>
      </c>
      <c r="J308" s="294" t="s">
        <v>5</v>
      </c>
      <c r="K308" s="294" t="s">
        <v>53</v>
      </c>
      <c r="L308" s="294" t="s">
        <v>54</v>
      </c>
      <c r="M308" s="292" t="s">
        <v>1079</v>
      </c>
      <c r="N308" s="292" t="s">
        <v>36</v>
      </c>
      <c r="O308" s="294" t="s">
        <v>13</v>
      </c>
      <c r="P308" t="s">
        <v>37</v>
      </c>
      <c r="Q308" s="293"/>
    </row>
    <row r="309" spans="1:17" ht="30.6" x14ac:dyDescent="0.3">
      <c r="A309" s="288" t="s">
        <v>30</v>
      </c>
      <c r="B309" s="289" t="s">
        <v>5345</v>
      </c>
      <c r="C309" s="289"/>
      <c r="D309" s="289" t="s">
        <v>1332</v>
      </c>
      <c r="E309" t="s">
        <v>1333</v>
      </c>
      <c r="F309" t="s">
        <v>1330</v>
      </c>
      <c r="G309" t="s">
        <v>1331</v>
      </c>
      <c r="H309" s="291" t="s">
        <v>1109</v>
      </c>
      <c r="I309" s="291" t="s">
        <v>4</v>
      </c>
      <c r="J309" s="291" t="s">
        <v>5</v>
      </c>
      <c r="K309" s="291" t="s">
        <v>53</v>
      </c>
      <c r="L309" s="291" t="s">
        <v>54</v>
      </c>
      <c r="M309" s="289" t="s">
        <v>1093</v>
      </c>
      <c r="N309" s="289" t="s">
        <v>101</v>
      </c>
      <c r="O309" s="291"/>
      <c r="P309" t="s">
        <v>37</v>
      </c>
      <c r="Q309" s="290"/>
    </row>
    <row r="310" spans="1:17" ht="30.6" x14ac:dyDescent="0.3">
      <c r="A310" s="288" t="s">
        <v>30</v>
      </c>
      <c r="B310" s="292" t="s">
        <v>4822</v>
      </c>
      <c r="C310" s="292"/>
      <c r="D310" s="292" t="s">
        <v>4823</v>
      </c>
      <c r="E310" t="s">
        <v>4824</v>
      </c>
      <c r="F310" t="s">
        <v>4825</v>
      </c>
      <c r="G310" t="s">
        <v>4826</v>
      </c>
      <c r="H310" s="294" t="s">
        <v>33</v>
      </c>
      <c r="I310" s="294" t="s">
        <v>4</v>
      </c>
      <c r="J310" s="294" t="s">
        <v>6</v>
      </c>
      <c r="K310" s="294" t="s">
        <v>716</v>
      </c>
      <c r="L310" s="294" t="s">
        <v>1902</v>
      </c>
      <c r="M310" s="292" t="s">
        <v>610</v>
      </c>
      <c r="N310" s="292" t="s">
        <v>36</v>
      </c>
      <c r="O310" s="294" t="s">
        <v>7</v>
      </c>
      <c r="P310" t="s">
        <v>37</v>
      </c>
      <c r="Q310" s="293"/>
    </row>
    <row r="311" spans="1:17" ht="30.6" x14ac:dyDescent="0.3">
      <c r="A311" s="288" t="s">
        <v>30</v>
      </c>
      <c r="B311" s="289" t="s">
        <v>4741</v>
      </c>
      <c r="C311" s="289" t="s">
        <v>1334</v>
      </c>
      <c r="D311" s="289" t="s">
        <v>1335</v>
      </c>
      <c r="E311" t="s">
        <v>1336</v>
      </c>
      <c r="F311" t="s">
        <v>1337</v>
      </c>
      <c r="G311" t="s">
        <v>1338</v>
      </c>
      <c r="H311" s="291" t="s">
        <v>33</v>
      </c>
      <c r="I311" s="291" t="s">
        <v>8</v>
      </c>
      <c r="J311" s="291" t="s">
        <v>6</v>
      </c>
      <c r="K311" s="291" t="s">
        <v>69</v>
      </c>
      <c r="L311" s="291" t="s">
        <v>1119</v>
      </c>
      <c r="M311" s="289" t="s">
        <v>346</v>
      </c>
      <c r="N311" s="289" t="s">
        <v>101</v>
      </c>
      <c r="O311" s="291"/>
      <c r="P311" t="s">
        <v>37</v>
      </c>
      <c r="Q311" s="290"/>
    </row>
    <row r="312" spans="1:17" ht="30.6" x14ac:dyDescent="0.3">
      <c r="A312" s="288" t="s">
        <v>30</v>
      </c>
      <c r="B312" s="292" t="s">
        <v>5340</v>
      </c>
      <c r="C312" s="292"/>
      <c r="D312" s="292" t="s">
        <v>1339</v>
      </c>
      <c r="E312" t="s">
        <v>1340</v>
      </c>
      <c r="F312" t="s">
        <v>4554</v>
      </c>
      <c r="G312" t="s">
        <v>4555</v>
      </c>
      <c r="H312" s="294" t="s">
        <v>33</v>
      </c>
      <c r="I312" s="294" t="s">
        <v>4</v>
      </c>
      <c r="J312" s="294" t="s">
        <v>5</v>
      </c>
      <c r="K312" s="294" t="s">
        <v>53</v>
      </c>
      <c r="L312" s="294" t="s">
        <v>1303</v>
      </c>
      <c r="M312" s="292" t="s">
        <v>4730</v>
      </c>
      <c r="N312" s="292" t="s">
        <v>36</v>
      </c>
      <c r="O312" s="294" t="s">
        <v>9</v>
      </c>
      <c r="P312" t="s">
        <v>37</v>
      </c>
      <c r="Q312" s="293"/>
    </row>
    <row r="313" spans="1:17" ht="30.6" x14ac:dyDescent="0.3">
      <c r="A313" s="288" t="s">
        <v>30</v>
      </c>
      <c r="B313" s="289" t="s">
        <v>4767</v>
      </c>
      <c r="C313" s="289" t="s">
        <v>1341</v>
      </c>
      <c r="D313" s="289" t="s">
        <v>1342</v>
      </c>
      <c r="E313" t="s">
        <v>1343</v>
      </c>
      <c r="F313" t="s">
        <v>1344</v>
      </c>
      <c r="G313" t="s">
        <v>1345</v>
      </c>
      <c r="H313" s="291" t="s">
        <v>33</v>
      </c>
      <c r="I313" s="291" t="s">
        <v>8</v>
      </c>
      <c r="J313" s="291" t="s">
        <v>6</v>
      </c>
      <c r="K313" s="291" t="s">
        <v>60</v>
      </c>
      <c r="L313" s="291" t="s">
        <v>443</v>
      </c>
      <c r="M313" s="289" t="s">
        <v>5894</v>
      </c>
      <c r="N313" s="289" t="s">
        <v>36</v>
      </c>
      <c r="O313" s="291" t="s">
        <v>146</v>
      </c>
      <c r="P313" t="s">
        <v>37</v>
      </c>
      <c r="Q313" s="290"/>
    </row>
    <row r="314" spans="1:17" ht="30.6" x14ac:dyDescent="0.3">
      <c r="A314" s="288" t="s">
        <v>30</v>
      </c>
      <c r="B314" s="292" t="s">
        <v>4767</v>
      </c>
      <c r="C314" s="292" t="s">
        <v>1346</v>
      </c>
      <c r="D314" s="292" t="s">
        <v>1347</v>
      </c>
      <c r="E314" t="s">
        <v>1348</v>
      </c>
      <c r="F314" t="s">
        <v>1349</v>
      </c>
      <c r="G314" t="s">
        <v>1350</v>
      </c>
      <c r="H314" s="294" t="s">
        <v>33</v>
      </c>
      <c r="I314" s="294" t="s">
        <v>8</v>
      </c>
      <c r="J314" s="294" t="s">
        <v>6</v>
      </c>
      <c r="K314" s="294" t="s">
        <v>60</v>
      </c>
      <c r="L314" s="294" t="s">
        <v>443</v>
      </c>
      <c r="M314" s="292" t="s">
        <v>5894</v>
      </c>
      <c r="N314" s="292" t="s">
        <v>36</v>
      </c>
      <c r="O314" s="294" t="s">
        <v>146</v>
      </c>
      <c r="P314" t="s">
        <v>37</v>
      </c>
      <c r="Q314" s="293"/>
    </row>
    <row r="315" spans="1:17" ht="30.6" x14ac:dyDescent="0.3">
      <c r="A315" s="288" t="s">
        <v>30</v>
      </c>
      <c r="B315" s="289" t="s">
        <v>5890</v>
      </c>
      <c r="C315" s="289"/>
      <c r="D315" s="289" t="s">
        <v>1351</v>
      </c>
      <c r="E315" t="s">
        <v>1352</v>
      </c>
      <c r="F315" t="s">
        <v>1353</v>
      </c>
      <c r="G315" t="s">
        <v>1354</v>
      </c>
      <c r="H315" s="291" t="s">
        <v>33</v>
      </c>
      <c r="I315" s="291" t="s">
        <v>4</v>
      </c>
      <c r="J315" s="291" t="s">
        <v>5</v>
      </c>
      <c r="K315" s="291" t="s">
        <v>53</v>
      </c>
      <c r="L315" s="291" t="s">
        <v>168</v>
      </c>
      <c r="M315" s="289" t="s">
        <v>1355</v>
      </c>
      <c r="N315" s="289" t="s">
        <v>36</v>
      </c>
      <c r="O315" s="291" t="s">
        <v>14</v>
      </c>
      <c r="P315" t="s">
        <v>37</v>
      </c>
      <c r="Q315" s="290"/>
    </row>
    <row r="316" spans="1:17" ht="30.6" x14ac:dyDescent="0.3">
      <c r="A316" s="288" t="s">
        <v>30</v>
      </c>
      <c r="B316" s="292" t="s">
        <v>4767</v>
      </c>
      <c r="C316" s="292"/>
      <c r="D316" s="292" t="s">
        <v>1356</v>
      </c>
      <c r="E316" t="s">
        <v>1357</v>
      </c>
      <c r="F316" t="s">
        <v>1358</v>
      </c>
      <c r="G316" t="s">
        <v>1359</v>
      </c>
      <c r="H316" s="294" t="s">
        <v>33</v>
      </c>
      <c r="I316" s="294" t="s">
        <v>4</v>
      </c>
      <c r="J316" s="294" t="s">
        <v>6</v>
      </c>
      <c r="K316" s="294" t="s">
        <v>53</v>
      </c>
      <c r="L316" s="294" t="s">
        <v>609</v>
      </c>
      <c r="M316" s="292" t="s">
        <v>346</v>
      </c>
      <c r="N316" s="292" t="s">
        <v>36</v>
      </c>
      <c r="O316" s="294"/>
      <c r="P316" t="s">
        <v>37</v>
      </c>
      <c r="Q316" s="293"/>
    </row>
    <row r="317" spans="1:17" ht="30.6" x14ac:dyDescent="0.3">
      <c r="A317" s="288" t="s">
        <v>30</v>
      </c>
      <c r="B317" s="289" t="s">
        <v>4790</v>
      </c>
      <c r="C317" s="289"/>
      <c r="D317" s="289" t="s">
        <v>1360</v>
      </c>
      <c r="E317" t="s">
        <v>1361</v>
      </c>
      <c r="F317" t="s">
        <v>1362</v>
      </c>
      <c r="G317" t="s">
        <v>1363</v>
      </c>
      <c r="H317" s="291" t="s">
        <v>33</v>
      </c>
      <c r="I317" s="291" t="s">
        <v>4</v>
      </c>
      <c r="J317" s="291" t="s">
        <v>5</v>
      </c>
      <c r="K317" s="291" t="s">
        <v>716</v>
      </c>
      <c r="L317" s="291" t="s">
        <v>717</v>
      </c>
      <c r="M317" s="289" t="s">
        <v>252</v>
      </c>
      <c r="N317" s="289" t="s">
        <v>36</v>
      </c>
      <c r="O317" s="291" t="s">
        <v>1364</v>
      </c>
      <c r="P317" t="s">
        <v>37</v>
      </c>
      <c r="Q317" s="290"/>
    </row>
    <row r="318" spans="1:17" ht="30.6" x14ac:dyDescent="0.3">
      <c r="A318" s="288" t="s">
        <v>30</v>
      </c>
      <c r="B318" s="292" t="s">
        <v>5928</v>
      </c>
      <c r="C318" s="292"/>
      <c r="D318" s="292" t="s">
        <v>1365</v>
      </c>
      <c r="E318" t="s">
        <v>1366</v>
      </c>
      <c r="F318" t="s">
        <v>1367</v>
      </c>
      <c r="G318" t="s">
        <v>1368</v>
      </c>
      <c r="H318" s="294" t="s">
        <v>33</v>
      </c>
      <c r="I318" s="294" t="s">
        <v>4</v>
      </c>
      <c r="J318" s="294" t="s">
        <v>5</v>
      </c>
      <c r="K318" s="294" t="s">
        <v>69</v>
      </c>
      <c r="L318" s="294" t="s">
        <v>1211</v>
      </c>
      <c r="M318" s="292" t="s">
        <v>5874</v>
      </c>
      <c r="N318" s="292" t="s">
        <v>36</v>
      </c>
      <c r="O318" s="294" t="s">
        <v>13</v>
      </c>
      <c r="P318" t="s">
        <v>37</v>
      </c>
      <c r="Q318" s="293"/>
    </row>
    <row r="319" spans="1:17" ht="30.6" x14ac:dyDescent="0.3">
      <c r="A319" s="288" t="s">
        <v>30</v>
      </c>
      <c r="B319" s="289" t="s">
        <v>4827</v>
      </c>
      <c r="C319" s="289"/>
      <c r="D319" s="289" t="s">
        <v>1369</v>
      </c>
      <c r="E319" t="s">
        <v>1370</v>
      </c>
      <c r="F319" t="s">
        <v>1371</v>
      </c>
      <c r="G319" t="s">
        <v>1372</v>
      </c>
      <c r="H319" s="291" t="s">
        <v>33</v>
      </c>
      <c r="I319" s="291" t="s">
        <v>4</v>
      </c>
      <c r="J319" s="291" t="s">
        <v>5</v>
      </c>
      <c r="K319" s="291" t="s">
        <v>69</v>
      </c>
      <c r="L319" s="291" t="s">
        <v>1373</v>
      </c>
      <c r="M319" s="289" t="s">
        <v>5874</v>
      </c>
      <c r="N319" s="289" t="s">
        <v>101</v>
      </c>
      <c r="O319" s="291"/>
      <c r="P319" t="s">
        <v>37</v>
      </c>
      <c r="Q319" s="290"/>
    </row>
    <row r="320" spans="1:17" ht="30.6" x14ac:dyDescent="0.3">
      <c r="A320" s="288" t="s">
        <v>30</v>
      </c>
      <c r="B320" s="292" t="s">
        <v>5890</v>
      </c>
      <c r="C320" s="292" t="s">
        <v>1374</v>
      </c>
      <c r="D320" s="292" t="s">
        <v>1375</v>
      </c>
      <c r="E320" t="s">
        <v>1376</v>
      </c>
      <c r="F320" t="s">
        <v>1377</v>
      </c>
      <c r="G320" t="s">
        <v>1254</v>
      </c>
      <c r="H320" s="294" t="s">
        <v>33</v>
      </c>
      <c r="I320" s="294" t="s">
        <v>8</v>
      </c>
      <c r="J320" s="294" t="s">
        <v>5</v>
      </c>
      <c r="K320" s="294" t="s">
        <v>53</v>
      </c>
      <c r="L320" s="294" t="s">
        <v>168</v>
      </c>
      <c r="M320" s="292" t="s">
        <v>393</v>
      </c>
      <c r="N320" s="292" t="s">
        <v>36</v>
      </c>
      <c r="O320" s="294" t="s">
        <v>9</v>
      </c>
      <c r="P320" t="s">
        <v>37</v>
      </c>
      <c r="Q320" s="293"/>
    </row>
    <row r="321" spans="1:17" ht="30.6" x14ac:dyDescent="0.3">
      <c r="A321" s="288" t="s">
        <v>30</v>
      </c>
      <c r="B321" s="289" t="s">
        <v>5890</v>
      </c>
      <c r="C321" s="289" t="s">
        <v>1378</v>
      </c>
      <c r="D321" s="289" t="s">
        <v>1379</v>
      </c>
      <c r="E321" t="s">
        <v>1380</v>
      </c>
      <c r="F321" t="s">
        <v>1381</v>
      </c>
      <c r="G321" t="s">
        <v>1382</v>
      </c>
      <c r="H321" s="291" t="s">
        <v>33</v>
      </c>
      <c r="I321" s="291" t="s">
        <v>8</v>
      </c>
      <c r="J321" s="291" t="s">
        <v>5</v>
      </c>
      <c r="K321" s="291" t="s">
        <v>53</v>
      </c>
      <c r="L321" s="291" t="s">
        <v>168</v>
      </c>
      <c r="M321" s="289" t="s">
        <v>393</v>
      </c>
      <c r="N321" s="289" t="s">
        <v>36</v>
      </c>
      <c r="O321" s="291" t="s">
        <v>9</v>
      </c>
      <c r="P321" t="s">
        <v>37</v>
      </c>
      <c r="Q321" s="290"/>
    </row>
    <row r="322" spans="1:17" ht="30.6" x14ac:dyDescent="0.3">
      <c r="A322" s="288" t="s">
        <v>30</v>
      </c>
      <c r="B322" s="292" t="s">
        <v>5890</v>
      </c>
      <c r="C322" s="292" t="s">
        <v>4557</v>
      </c>
      <c r="D322" s="292" t="s">
        <v>1383</v>
      </c>
      <c r="E322" t="s">
        <v>4558</v>
      </c>
      <c r="F322" t="s">
        <v>256</v>
      </c>
      <c r="G322" t="s">
        <v>4559</v>
      </c>
      <c r="H322" s="294" t="s">
        <v>33</v>
      </c>
      <c r="I322" s="294" t="s">
        <v>8</v>
      </c>
      <c r="J322" s="294" t="s">
        <v>5</v>
      </c>
      <c r="K322" s="294" t="s">
        <v>53</v>
      </c>
      <c r="L322" s="294" t="s">
        <v>168</v>
      </c>
      <c r="M322" s="292" t="s">
        <v>393</v>
      </c>
      <c r="N322" s="292" t="s">
        <v>36</v>
      </c>
      <c r="O322" s="294" t="s">
        <v>9</v>
      </c>
      <c r="P322" t="s">
        <v>37</v>
      </c>
      <c r="Q322" s="293"/>
    </row>
    <row r="323" spans="1:17" ht="30.6" x14ac:dyDescent="0.3">
      <c r="A323" s="288" t="s">
        <v>30</v>
      </c>
      <c r="B323" s="289" t="s">
        <v>4490</v>
      </c>
      <c r="C323" s="289"/>
      <c r="D323" s="289" t="s">
        <v>1384</v>
      </c>
      <c r="E323" t="s">
        <v>1385</v>
      </c>
      <c r="F323" t="s">
        <v>4560</v>
      </c>
      <c r="G323" t="s">
        <v>1386</v>
      </c>
      <c r="H323" s="291" t="s">
        <v>33</v>
      </c>
      <c r="I323" s="291" t="s">
        <v>4</v>
      </c>
      <c r="J323" s="291" t="s">
        <v>6</v>
      </c>
      <c r="K323" s="291" t="s">
        <v>53</v>
      </c>
      <c r="L323" s="291" t="s">
        <v>168</v>
      </c>
      <c r="M323" s="289" t="s">
        <v>393</v>
      </c>
      <c r="N323" s="289" t="s">
        <v>36</v>
      </c>
      <c r="O323" s="291" t="s">
        <v>9</v>
      </c>
      <c r="P323" t="s">
        <v>37</v>
      </c>
      <c r="Q323" s="290"/>
    </row>
    <row r="324" spans="1:17" ht="30.6" x14ac:dyDescent="0.3">
      <c r="A324" s="288" t="s">
        <v>30</v>
      </c>
      <c r="B324" s="292" t="s">
        <v>4731</v>
      </c>
      <c r="C324" s="292" t="s">
        <v>1387</v>
      </c>
      <c r="D324" s="292" t="s">
        <v>1388</v>
      </c>
      <c r="E324" t="s">
        <v>1389</v>
      </c>
      <c r="F324" t="s">
        <v>1390</v>
      </c>
      <c r="G324" t="s">
        <v>1391</v>
      </c>
      <c r="H324" s="294" t="s">
        <v>33</v>
      </c>
      <c r="I324" s="294" t="s">
        <v>8</v>
      </c>
      <c r="J324" s="294" t="s">
        <v>6</v>
      </c>
      <c r="K324" s="294" t="s">
        <v>69</v>
      </c>
      <c r="L324" s="294" t="s">
        <v>70</v>
      </c>
      <c r="M324" s="292" t="s">
        <v>71</v>
      </c>
      <c r="N324" s="292" t="s">
        <v>36</v>
      </c>
      <c r="O324" s="294" t="s">
        <v>13</v>
      </c>
      <c r="P324" t="s">
        <v>37</v>
      </c>
      <c r="Q324" s="293"/>
    </row>
    <row r="325" spans="1:17" ht="30.6" x14ac:dyDescent="0.3">
      <c r="A325" s="288" t="s">
        <v>30</v>
      </c>
      <c r="B325" s="289" t="s">
        <v>4731</v>
      </c>
      <c r="C325" s="289" t="s">
        <v>1392</v>
      </c>
      <c r="D325" s="289" t="s">
        <v>1393</v>
      </c>
      <c r="E325" t="s">
        <v>1394</v>
      </c>
      <c r="F325" t="s">
        <v>1395</v>
      </c>
      <c r="G325" t="s">
        <v>1396</v>
      </c>
      <c r="H325" s="291" t="s">
        <v>33</v>
      </c>
      <c r="I325" s="291" t="s">
        <v>8</v>
      </c>
      <c r="J325" s="291" t="s">
        <v>6</v>
      </c>
      <c r="K325" s="291" t="s">
        <v>69</v>
      </c>
      <c r="L325" s="291" t="s">
        <v>70</v>
      </c>
      <c r="M325" s="289" t="s">
        <v>71</v>
      </c>
      <c r="N325" s="289" t="s">
        <v>36</v>
      </c>
      <c r="O325" s="291" t="s">
        <v>13</v>
      </c>
      <c r="P325" t="s">
        <v>37</v>
      </c>
      <c r="Q325" s="290"/>
    </row>
    <row r="326" spans="1:17" ht="30.6" x14ac:dyDescent="0.3">
      <c r="A326" s="288" t="s">
        <v>30</v>
      </c>
      <c r="B326" s="292" t="s">
        <v>4731</v>
      </c>
      <c r="C326" s="292" t="s">
        <v>1397</v>
      </c>
      <c r="D326" s="292" t="s">
        <v>1398</v>
      </c>
      <c r="E326" t="s">
        <v>1399</v>
      </c>
      <c r="F326" t="s">
        <v>1400</v>
      </c>
      <c r="G326" t="s">
        <v>1401</v>
      </c>
      <c r="H326" s="294" t="s">
        <v>33</v>
      </c>
      <c r="I326" s="294" t="s">
        <v>8</v>
      </c>
      <c r="J326" s="294" t="s">
        <v>6</v>
      </c>
      <c r="K326" s="294" t="s">
        <v>69</v>
      </c>
      <c r="L326" s="294" t="s">
        <v>70</v>
      </c>
      <c r="M326" s="292" t="s">
        <v>71</v>
      </c>
      <c r="N326" s="292" t="s">
        <v>36</v>
      </c>
      <c r="O326" s="294" t="s">
        <v>13</v>
      </c>
      <c r="P326" t="s">
        <v>37</v>
      </c>
      <c r="Q326" s="293"/>
    </row>
    <row r="327" spans="1:17" ht="30.6" x14ac:dyDescent="0.3">
      <c r="A327" s="288" t="s">
        <v>30</v>
      </c>
      <c r="B327" s="289" t="s">
        <v>4731</v>
      </c>
      <c r="C327" s="289" t="s">
        <v>1402</v>
      </c>
      <c r="D327" s="289" t="s">
        <v>1403</v>
      </c>
      <c r="E327" t="s">
        <v>1404</v>
      </c>
      <c r="F327" t="s">
        <v>4828</v>
      </c>
      <c r="G327" t="s">
        <v>4829</v>
      </c>
      <c r="H327" s="291" t="s">
        <v>33</v>
      </c>
      <c r="I327" s="291" t="s">
        <v>8</v>
      </c>
      <c r="J327" s="291" t="s">
        <v>6</v>
      </c>
      <c r="K327" s="291" t="s">
        <v>69</v>
      </c>
      <c r="L327" s="291" t="s">
        <v>70</v>
      </c>
      <c r="M327" s="289" t="s">
        <v>71</v>
      </c>
      <c r="N327" s="289" t="s">
        <v>36</v>
      </c>
      <c r="O327" s="291" t="s">
        <v>13</v>
      </c>
      <c r="P327" t="s">
        <v>37</v>
      </c>
      <c r="Q327" s="290"/>
    </row>
    <row r="328" spans="1:17" ht="30.6" x14ac:dyDescent="0.3">
      <c r="A328" s="288" t="s">
        <v>30</v>
      </c>
      <c r="B328" s="292" t="s">
        <v>4731</v>
      </c>
      <c r="C328" s="292" t="s">
        <v>1406</v>
      </c>
      <c r="D328" s="292" t="s">
        <v>1407</v>
      </c>
      <c r="E328" t="s">
        <v>1408</v>
      </c>
      <c r="F328" t="s">
        <v>1409</v>
      </c>
      <c r="G328" t="s">
        <v>1410</v>
      </c>
      <c r="H328" s="294" t="s">
        <v>33</v>
      </c>
      <c r="I328" s="294" t="s">
        <v>8</v>
      </c>
      <c r="J328" s="294" t="s">
        <v>6</v>
      </c>
      <c r="K328" s="294" t="s">
        <v>69</v>
      </c>
      <c r="L328" s="294" t="s">
        <v>70</v>
      </c>
      <c r="M328" s="292" t="s">
        <v>71</v>
      </c>
      <c r="N328" s="292" t="s">
        <v>36</v>
      </c>
      <c r="O328" s="294" t="s">
        <v>13</v>
      </c>
      <c r="P328" t="s">
        <v>37</v>
      </c>
      <c r="Q328" s="293"/>
    </row>
    <row r="329" spans="1:17" ht="30.6" x14ac:dyDescent="0.3">
      <c r="A329" s="288" t="s">
        <v>30</v>
      </c>
      <c r="B329" s="289" t="s">
        <v>4731</v>
      </c>
      <c r="C329" s="289" t="s">
        <v>1411</v>
      </c>
      <c r="D329" s="289" t="s">
        <v>1412</v>
      </c>
      <c r="E329" t="s">
        <v>1413</v>
      </c>
      <c r="F329" t="s">
        <v>1414</v>
      </c>
      <c r="G329" t="s">
        <v>1401</v>
      </c>
      <c r="H329" s="291" t="s">
        <v>33</v>
      </c>
      <c r="I329" s="291" t="s">
        <v>8</v>
      </c>
      <c r="J329" s="291" t="s">
        <v>6</v>
      </c>
      <c r="K329" s="291" t="s">
        <v>69</v>
      </c>
      <c r="L329" s="291" t="s">
        <v>70</v>
      </c>
      <c r="M329" s="289" t="s">
        <v>71</v>
      </c>
      <c r="N329" s="289" t="s">
        <v>36</v>
      </c>
      <c r="O329" s="291" t="s">
        <v>14</v>
      </c>
      <c r="P329" t="s">
        <v>37</v>
      </c>
      <c r="Q329" s="290"/>
    </row>
    <row r="330" spans="1:17" ht="30.6" x14ac:dyDescent="0.3">
      <c r="A330" s="288" t="s">
        <v>30</v>
      </c>
      <c r="B330" s="292" t="s">
        <v>4731</v>
      </c>
      <c r="C330" s="292" t="s">
        <v>1415</v>
      </c>
      <c r="D330" s="292" t="s">
        <v>1416</v>
      </c>
      <c r="E330" t="s">
        <v>1417</v>
      </c>
      <c r="F330" t="s">
        <v>1418</v>
      </c>
      <c r="G330" t="s">
        <v>1419</v>
      </c>
      <c r="H330" s="294" t="s">
        <v>68</v>
      </c>
      <c r="I330" s="294" t="s">
        <v>8</v>
      </c>
      <c r="J330" s="294" t="s">
        <v>6</v>
      </c>
      <c r="K330" s="294" t="s">
        <v>69</v>
      </c>
      <c r="L330" s="294" t="s">
        <v>70</v>
      </c>
      <c r="M330" s="292" t="s">
        <v>71</v>
      </c>
      <c r="N330" s="292" t="s">
        <v>36</v>
      </c>
      <c r="O330" s="294" t="s">
        <v>7</v>
      </c>
      <c r="P330" t="s">
        <v>37</v>
      </c>
      <c r="Q330" s="293"/>
    </row>
    <row r="331" spans="1:17" ht="30.6" x14ac:dyDescent="0.3">
      <c r="A331" s="288" t="s">
        <v>30</v>
      </c>
      <c r="B331" s="289" t="s">
        <v>4830</v>
      </c>
      <c r="C331" s="289" t="s">
        <v>1420</v>
      </c>
      <c r="D331" s="289" t="s">
        <v>1421</v>
      </c>
      <c r="E331" t="s">
        <v>1422</v>
      </c>
      <c r="F331" t="s">
        <v>1423</v>
      </c>
      <c r="G331" t="s">
        <v>1424</v>
      </c>
      <c r="H331" s="291" t="s">
        <v>33</v>
      </c>
      <c r="I331" s="291" t="s">
        <v>4</v>
      </c>
      <c r="J331" s="291" t="s">
        <v>6</v>
      </c>
      <c r="K331" s="291" t="s">
        <v>34</v>
      </c>
      <c r="L331" s="291" t="s">
        <v>609</v>
      </c>
      <c r="M331" s="289" t="s">
        <v>610</v>
      </c>
      <c r="N331" s="289" t="s">
        <v>36</v>
      </c>
      <c r="O331" s="291" t="s">
        <v>611</v>
      </c>
      <c r="P331" t="s">
        <v>37</v>
      </c>
      <c r="Q331" s="290"/>
    </row>
    <row r="332" spans="1:17" ht="30.6" x14ac:dyDescent="0.3">
      <c r="A332" s="288" t="s">
        <v>30</v>
      </c>
      <c r="B332" s="292" t="s">
        <v>4830</v>
      </c>
      <c r="C332" s="292" t="s">
        <v>1425</v>
      </c>
      <c r="D332" s="292" t="s">
        <v>1426</v>
      </c>
      <c r="E332" t="s">
        <v>1427</v>
      </c>
      <c r="F332" t="s">
        <v>1428</v>
      </c>
      <c r="G332" t="s">
        <v>1429</v>
      </c>
      <c r="H332" s="294" t="s">
        <v>33</v>
      </c>
      <c r="I332" s="294" t="s">
        <v>4</v>
      </c>
      <c r="J332" s="294" t="s">
        <v>6</v>
      </c>
      <c r="K332" s="294" t="s">
        <v>34</v>
      </c>
      <c r="L332" s="294" t="s">
        <v>609</v>
      </c>
      <c r="M332" s="292" t="s">
        <v>610</v>
      </c>
      <c r="N332" s="292" t="s">
        <v>36</v>
      </c>
      <c r="O332" s="294" t="s">
        <v>611</v>
      </c>
      <c r="P332" t="s">
        <v>37</v>
      </c>
      <c r="Q332" s="293"/>
    </row>
    <row r="333" spans="1:17" ht="30.6" x14ac:dyDescent="0.3">
      <c r="A333" s="288" t="s">
        <v>30</v>
      </c>
      <c r="B333" s="289" t="s">
        <v>4830</v>
      </c>
      <c r="C333" s="289" t="s">
        <v>1430</v>
      </c>
      <c r="D333" s="289" t="s">
        <v>1431</v>
      </c>
      <c r="E333" t="s">
        <v>1432</v>
      </c>
      <c r="F333" t="s">
        <v>1433</v>
      </c>
      <c r="G333" t="s">
        <v>1434</v>
      </c>
      <c r="H333" s="291" t="s">
        <v>33</v>
      </c>
      <c r="I333" s="291" t="s">
        <v>4</v>
      </c>
      <c r="J333" s="291" t="s">
        <v>6</v>
      </c>
      <c r="K333" s="291" t="s">
        <v>34</v>
      </c>
      <c r="L333" s="291" t="s">
        <v>609</v>
      </c>
      <c r="M333" s="289" t="s">
        <v>610</v>
      </c>
      <c r="N333" s="289" t="s">
        <v>36</v>
      </c>
      <c r="O333" s="291" t="s">
        <v>611</v>
      </c>
      <c r="P333" t="s">
        <v>37</v>
      </c>
      <c r="Q333" s="290"/>
    </row>
    <row r="334" spans="1:17" ht="30.6" x14ac:dyDescent="0.3">
      <c r="A334" s="288" t="s">
        <v>30</v>
      </c>
      <c r="B334" s="292" t="s">
        <v>4767</v>
      </c>
      <c r="C334" s="292"/>
      <c r="D334" s="292" t="s">
        <v>1435</v>
      </c>
      <c r="E334" t="s">
        <v>1436</v>
      </c>
      <c r="F334" t="s">
        <v>1437</v>
      </c>
      <c r="G334" t="s">
        <v>1438</v>
      </c>
      <c r="H334" s="294" t="s">
        <v>33</v>
      </c>
      <c r="I334" s="294" t="s">
        <v>4</v>
      </c>
      <c r="J334" s="294" t="s">
        <v>5</v>
      </c>
      <c r="K334" s="294" t="s">
        <v>34</v>
      </c>
      <c r="L334" s="294" t="s">
        <v>609</v>
      </c>
      <c r="M334" s="292" t="s">
        <v>610</v>
      </c>
      <c r="N334" s="292" t="s">
        <v>36</v>
      </c>
      <c r="O334" s="294" t="s">
        <v>13</v>
      </c>
      <c r="P334" t="s">
        <v>37</v>
      </c>
      <c r="Q334" s="293"/>
    </row>
    <row r="335" spans="1:17" ht="30.6" x14ac:dyDescent="0.3">
      <c r="A335" s="288" t="s">
        <v>30</v>
      </c>
      <c r="B335" s="289" t="s">
        <v>4767</v>
      </c>
      <c r="C335" s="289"/>
      <c r="D335" s="289" t="s">
        <v>1439</v>
      </c>
      <c r="E335" t="s">
        <v>1440</v>
      </c>
      <c r="F335" t="s">
        <v>1441</v>
      </c>
      <c r="G335" t="s">
        <v>1442</v>
      </c>
      <c r="H335" s="291" t="s">
        <v>33</v>
      </c>
      <c r="I335" s="291" t="s">
        <v>4</v>
      </c>
      <c r="J335" s="291" t="s">
        <v>6</v>
      </c>
      <c r="K335" s="291" t="s">
        <v>34</v>
      </c>
      <c r="L335" s="291" t="s">
        <v>609</v>
      </c>
      <c r="M335" s="289" t="s">
        <v>610</v>
      </c>
      <c r="N335" s="289" t="s">
        <v>36</v>
      </c>
      <c r="O335" s="291" t="s">
        <v>183</v>
      </c>
      <c r="P335" t="s">
        <v>37</v>
      </c>
      <c r="Q335" s="290"/>
    </row>
    <row r="336" spans="1:17" ht="30.6" x14ac:dyDescent="0.3">
      <c r="A336" s="288" t="s">
        <v>30</v>
      </c>
      <c r="B336" s="292" t="s">
        <v>4831</v>
      </c>
      <c r="C336" s="292"/>
      <c r="D336" s="292" t="s">
        <v>1443</v>
      </c>
      <c r="E336" t="s">
        <v>1444</v>
      </c>
      <c r="F336" t="s">
        <v>1445</v>
      </c>
      <c r="G336" t="s">
        <v>1446</v>
      </c>
      <c r="H336" s="294" t="s">
        <v>33</v>
      </c>
      <c r="I336" s="294" t="s">
        <v>4</v>
      </c>
      <c r="J336" s="294" t="s">
        <v>5</v>
      </c>
      <c r="K336" s="294" t="s">
        <v>34</v>
      </c>
      <c r="L336" s="294" t="s">
        <v>609</v>
      </c>
      <c r="M336" s="292" t="s">
        <v>610</v>
      </c>
      <c r="N336" s="292" t="s">
        <v>36</v>
      </c>
      <c r="O336" s="294" t="s">
        <v>13</v>
      </c>
      <c r="P336" t="s">
        <v>37</v>
      </c>
      <c r="Q336" s="293"/>
    </row>
    <row r="337" spans="1:17" ht="30.6" x14ac:dyDescent="0.3">
      <c r="A337" s="288" t="s">
        <v>30</v>
      </c>
      <c r="B337" s="289" t="s">
        <v>4831</v>
      </c>
      <c r="C337" s="289"/>
      <c r="D337" s="289" t="s">
        <v>1447</v>
      </c>
      <c r="E337" t="s">
        <v>1448</v>
      </c>
      <c r="F337" t="s">
        <v>1449</v>
      </c>
      <c r="G337" t="s">
        <v>1450</v>
      </c>
      <c r="H337" s="291" t="s">
        <v>33</v>
      </c>
      <c r="I337" s="291" t="s">
        <v>4</v>
      </c>
      <c r="J337" s="291" t="s">
        <v>6</v>
      </c>
      <c r="K337" s="291" t="s">
        <v>34</v>
      </c>
      <c r="L337" s="291" t="s">
        <v>609</v>
      </c>
      <c r="M337" s="289" t="s">
        <v>610</v>
      </c>
      <c r="N337" s="289" t="s">
        <v>36</v>
      </c>
      <c r="O337" s="291" t="s">
        <v>13</v>
      </c>
      <c r="P337" t="s">
        <v>37</v>
      </c>
      <c r="Q337" s="290"/>
    </row>
    <row r="338" spans="1:17" ht="30.6" x14ac:dyDescent="0.3">
      <c r="A338" s="288" t="s">
        <v>30</v>
      </c>
      <c r="B338" s="292" t="s">
        <v>5903</v>
      </c>
      <c r="C338" s="292" t="s">
        <v>1451</v>
      </c>
      <c r="D338" s="292" t="s">
        <v>1452</v>
      </c>
      <c r="E338" t="s">
        <v>1453</v>
      </c>
      <c r="F338" t="s">
        <v>1454</v>
      </c>
      <c r="G338" t="s">
        <v>1455</v>
      </c>
      <c r="H338" s="294" t="s">
        <v>33</v>
      </c>
      <c r="I338" s="294" t="s">
        <v>8</v>
      </c>
      <c r="J338" s="294" t="s">
        <v>5</v>
      </c>
      <c r="K338" s="294" t="s">
        <v>34</v>
      </c>
      <c r="L338" s="294" t="s">
        <v>609</v>
      </c>
      <c r="M338" s="292" t="s">
        <v>1456</v>
      </c>
      <c r="N338" s="292" t="s">
        <v>36</v>
      </c>
      <c r="O338" s="294" t="s">
        <v>1457</v>
      </c>
      <c r="P338" t="s">
        <v>37</v>
      </c>
      <c r="Q338" s="293"/>
    </row>
    <row r="339" spans="1:17" ht="30.6" x14ac:dyDescent="0.3">
      <c r="A339" s="288" t="s">
        <v>30</v>
      </c>
      <c r="B339" s="289" t="s">
        <v>5903</v>
      </c>
      <c r="C339" s="289" t="s">
        <v>1458</v>
      </c>
      <c r="D339" s="289" t="s">
        <v>1459</v>
      </c>
      <c r="E339" t="s">
        <v>1460</v>
      </c>
      <c r="F339" t="s">
        <v>4562</v>
      </c>
      <c r="G339" t="s">
        <v>4563</v>
      </c>
      <c r="H339" s="291" t="s">
        <v>33</v>
      </c>
      <c r="I339" s="291" t="s">
        <v>8</v>
      </c>
      <c r="J339" s="291" t="s">
        <v>5</v>
      </c>
      <c r="K339" s="291" t="s">
        <v>34</v>
      </c>
      <c r="L339" s="291" t="s">
        <v>609</v>
      </c>
      <c r="M339" s="289" t="s">
        <v>1456</v>
      </c>
      <c r="N339" s="289" t="s">
        <v>36</v>
      </c>
      <c r="O339" s="291" t="s">
        <v>13</v>
      </c>
      <c r="P339" t="s">
        <v>37</v>
      </c>
      <c r="Q339" s="290"/>
    </row>
    <row r="340" spans="1:17" ht="30.6" x14ac:dyDescent="0.3">
      <c r="A340" s="288" t="s">
        <v>30</v>
      </c>
      <c r="B340" s="292" t="s">
        <v>5903</v>
      </c>
      <c r="C340" s="292" t="s">
        <v>1461</v>
      </c>
      <c r="D340" s="292" t="s">
        <v>1462</v>
      </c>
      <c r="E340" t="s">
        <v>1463</v>
      </c>
      <c r="F340" t="s">
        <v>1464</v>
      </c>
      <c r="G340" t="s">
        <v>1465</v>
      </c>
      <c r="H340" s="294" t="s">
        <v>33</v>
      </c>
      <c r="I340" s="294" t="s">
        <v>8</v>
      </c>
      <c r="J340" s="294" t="s">
        <v>5</v>
      </c>
      <c r="K340" s="294" t="s">
        <v>34</v>
      </c>
      <c r="L340" s="294" t="s">
        <v>609</v>
      </c>
      <c r="M340" s="292" t="s">
        <v>1456</v>
      </c>
      <c r="N340" s="292" t="s">
        <v>36</v>
      </c>
      <c r="O340" s="294" t="s">
        <v>13</v>
      </c>
      <c r="P340" t="s">
        <v>37</v>
      </c>
      <c r="Q340" s="293"/>
    </row>
    <row r="341" spans="1:17" ht="30.6" x14ac:dyDescent="0.3">
      <c r="A341" s="288" t="s">
        <v>30</v>
      </c>
      <c r="B341" s="289" t="s">
        <v>5929</v>
      </c>
      <c r="C341" s="289" t="s">
        <v>1466</v>
      </c>
      <c r="D341" s="289" t="s">
        <v>1467</v>
      </c>
      <c r="E341" t="s">
        <v>1468</v>
      </c>
      <c r="F341" t="s">
        <v>1469</v>
      </c>
      <c r="G341" t="s">
        <v>1470</v>
      </c>
      <c r="H341" s="291" t="s">
        <v>33</v>
      </c>
      <c r="I341" s="291" t="s">
        <v>8</v>
      </c>
      <c r="J341" s="291" t="s">
        <v>5</v>
      </c>
      <c r="K341" s="291" t="s">
        <v>34</v>
      </c>
      <c r="L341" s="291" t="s">
        <v>609</v>
      </c>
      <c r="M341" s="289" t="s">
        <v>1456</v>
      </c>
      <c r="N341" s="289" t="s">
        <v>36</v>
      </c>
      <c r="O341" s="291" t="s">
        <v>13</v>
      </c>
      <c r="P341" t="s">
        <v>37</v>
      </c>
      <c r="Q341" s="290"/>
    </row>
    <row r="342" spans="1:17" ht="30.6" x14ac:dyDescent="0.3">
      <c r="A342" s="288" t="s">
        <v>30</v>
      </c>
      <c r="B342" s="292" t="s">
        <v>4773</v>
      </c>
      <c r="C342" s="292"/>
      <c r="D342" s="292" t="s">
        <v>1471</v>
      </c>
      <c r="E342" t="s">
        <v>1472</v>
      </c>
      <c r="F342" t="s">
        <v>1473</v>
      </c>
      <c r="G342" t="s">
        <v>1474</v>
      </c>
      <c r="H342" s="294" t="s">
        <v>33</v>
      </c>
      <c r="I342" s="294" t="s">
        <v>4</v>
      </c>
      <c r="J342" s="294" t="s">
        <v>6</v>
      </c>
      <c r="K342" s="294" t="s">
        <v>60</v>
      </c>
      <c r="L342" s="294" t="s">
        <v>867</v>
      </c>
      <c r="M342" s="292" t="s">
        <v>1475</v>
      </c>
      <c r="N342" s="292" t="s">
        <v>101</v>
      </c>
      <c r="O342" s="294"/>
      <c r="P342" t="s">
        <v>37</v>
      </c>
      <c r="Q342" s="293"/>
    </row>
    <row r="343" spans="1:17" ht="30.6" x14ac:dyDescent="0.3">
      <c r="A343" s="288" t="s">
        <v>30</v>
      </c>
      <c r="B343" s="289" t="s">
        <v>4773</v>
      </c>
      <c r="C343" s="289"/>
      <c r="D343" s="289" t="s">
        <v>1476</v>
      </c>
      <c r="E343" t="s">
        <v>1477</v>
      </c>
      <c r="F343" t="s">
        <v>1478</v>
      </c>
      <c r="G343" t="s">
        <v>1479</v>
      </c>
      <c r="H343" s="291" t="s">
        <v>33</v>
      </c>
      <c r="I343" s="291" t="s">
        <v>4</v>
      </c>
      <c r="J343" s="291" t="s">
        <v>6</v>
      </c>
      <c r="K343" s="291" t="s">
        <v>60</v>
      </c>
      <c r="L343" s="291" t="s">
        <v>867</v>
      </c>
      <c r="M343" s="289" t="s">
        <v>1475</v>
      </c>
      <c r="N343" s="289" t="s">
        <v>101</v>
      </c>
      <c r="O343" s="291"/>
      <c r="P343" t="s">
        <v>37</v>
      </c>
      <c r="Q343" s="290"/>
    </row>
    <row r="344" spans="1:17" ht="30.6" x14ac:dyDescent="0.3">
      <c r="A344" s="288" t="s">
        <v>30</v>
      </c>
      <c r="B344" s="292" t="s">
        <v>4773</v>
      </c>
      <c r="C344" s="292"/>
      <c r="D344" s="292" t="s">
        <v>1480</v>
      </c>
      <c r="E344" t="s">
        <v>1481</v>
      </c>
      <c r="F344" t="s">
        <v>1482</v>
      </c>
      <c r="G344" t="s">
        <v>1483</v>
      </c>
      <c r="H344" s="294" t="s">
        <v>33</v>
      </c>
      <c r="I344" s="294" t="s">
        <v>4</v>
      </c>
      <c r="J344" s="294" t="s">
        <v>6</v>
      </c>
      <c r="K344" s="294" t="s">
        <v>60</v>
      </c>
      <c r="L344" s="294" t="s">
        <v>867</v>
      </c>
      <c r="M344" s="292" t="s">
        <v>1475</v>
      </c>
      <c r="N344" s="292" t="s">
        <v>101</v>
      </c>
      <c r="O344" s="294"/>
      <c r="P344" t="s">
        <v>37</v>
      </c>
      <c r="Q344" s="293"/>
    </row>
    <row r="345" spans="1:17" ht="30.6" x14ac:dyDescent="0.3">
      <c r="A345" s="288" t="s">
        <v>30</v>
      </c>
      <c r="B345" s="289" t="s">
        <v>4773</v>
      </c>
      <c r="C345" s="289"/>
      <c r="D345" s="289" t="s">
        <v>1484</v>
      </c>
      <c r="E345" t="s">
        <v>1485</v>
      </c>
      <c r="F345" t="s">
        <v>1486</v>
      </c>
      <c r="G345" t="s">
        <v>1487</v>
      </c>
      <c r="H345" s="291" t="s">
        <v>33</v>
      </c>
      <c r="I345" s="291" t="s">
        <v>4</v>
      </c>
      <c r="J345" s="291" t="s">
        <v>6</v>
      </c>
      <c r="K345" s="291" t="s">
        <v>60</v>
      </c>
      <c r="L345" s="291" t="s">
        <v>867</v>
      </c>
      <c r="M345" s="289" t="s">
        <v>1475</v>
      </c>
      <c r="N345" s="289" t="s">
        <v>101</v>
      </c>
      <c r="O345" s="291"/>
      <c r="P345" t="s">
        <v>37</v>
      </c>
      <c r="Q345" s="290"/>
    </row>
    <row r="346" spans="1:17" ht="30.6" x14ac:dyDescent="0.3">
      <c r="A346" s="288" t="s">
        <v>30</v>
      </c>
      <c r="B346" s="292" t="s">
        <v>5346</v>
      </c>
      <c r="C346" s="292"/>
      <c r="D346" s="292" t="s">
        <v>1488</v>
      </c>
      <c r="E346" t="s">
        <v>1489</v>
      </c>
      <c r="F346" t="s">
        <v>1433</v>
      </c>
      <c r="G346" t="s">
        <v>1490</v>
      </c>
      <c r="H346" s="294" t="s">
        <v>33</v>
      </c>
      <c r="I346" s="294" t="s">
        <v>4</v>
      </c>
      <c r="J346" s="294" t="s">
        <v>5</v>
      </c>
      <c r="K346" s="294" t="s">
        <v>34</v>
      </c>
      <c r="L346" s="294" t="s">
        <v>1491</v>
      </c>
      <c r="M346" s="292" t="s">
        <v>1492</v>
      </c>
      <c r="N346" s="292"/>
      <c r="O346" s="294" t="s">
        <v>13</v>
      </c>
      <c r="P346" t="s">
        <v>37</v>
      </c>
      <c r="Q346" s="293"/>
    </row>
    <row r="347" spans="1:17" ht="30.6" x14ac:dyDescent="0.3">
      <c r="A347" s="288" t="s">
        <v>30</v>
      </c>
      <c r="B347" s="289" t="s">
        <v>5332</v>
      </c>
      <c r="C347" s="289"/>
      <c r="D347" s="289" t="s">
        <v>1493</v>
      </c>
      <c r="E347" t="s">
        <v>1494</v>
      </c>
      <c r="F347" t="s">
        <v>1495</v>
      </c>
      <c r="G347" t="s">
        <v>1496</v>
      </c>
      <c r="H347" s="291" t="s">
        <v>33</v>
      </c>
      <c r="I347" s="291" t="s">
        <v>4</v>
      </c>
      <c r="J347" s="291" t="s">
        <v>5</v>
      </c>
      <c r="K347" s="291" t="s">
        <v>60</v>
      </c>
      <c r="L347" s="291" t="s">
        <v>443</v>
      </c>
      <c r="M347" s="289" t="s">
        <v>5894</v>
      </c>
      <c r="N347" s="289" t="s">
        <v>36</v>
      </c>
      <c r="O347" s="291" t="s">
        <v>13</v>
      </c>
      <c r="P347" t="s">
        <v>37</v>
      </c>
      <c r="Q347" s="290"/>
    </row>
    <row r="348" spans="1:17" ht="30.6" x14ac:dyDescent="0.3">
      <c r="A348" s="288" t="s">
        <v>30</v>
      </c>
      <c r="B348" s="292" t="s">
        <v>5340</v>
      </c>
      <c r="C348" s="292"/>
      <c r="D348" s="292" t="s">
        <v>1497</v>
      </c>
      <c r="E348" t="s">
        <v>1498</v>
      </c>
      <c r="F348" t="s">
        <v>1499</v>
      </c>
      <c r="G348" t="s">
        <v>1500</v>
      </c>
      <c r="H348" s="294" t="s">
        <v>33</v>
      </c>
      <c r="I348" s="294" t="s">
        <v>4</v>
      </c>
      <c r="J348" s="294" t="s">
        <v>5</v>
      </c>
      <c r="K348" s="294" t="s">
        <v>53</v>
      </c>
      <c r="L348" s="294" t="s">
        <v>1303</v>
      </c>
      <c r="M348" s="292" t="s">
        <v>4730</v>
      </c>
      <c r="N348" s="292" t="s">
        <v>36</v>
      </c>
      <c r="O348" s="294" t="s">
        <v>9</v>
      </c>
      <c r="P348" t="s">
        <v>37</v>
      </c>
      <c r="Q348" s="293"/>
    </row>
    <row r="349" spans="1:17" ht="30.6" x14ac:dyDescent="0.3">
      <c r="A349" s="288" t="s">
        <v>30</v>
      </c>
      <c r="B349" s="289" t="s">
        <v>4561</v>
      </c>
      <c r="C349" s="289"/>
      <c r="D349" s="289" t="s">
        <v>1501</v>
      </c>
      <c r="E349" t="s">
        <v>1502</v>
      </c>
      <c r="F349" t="s">
        <v>1503</v>
      </c>
      <c r="G349" t="s">
        <v>1504</v>
      </c>
      <c r="H349" s="291" t="s">
        <v>33</v>
      </c>
      <c r="I349" s="291" t="s">
        <v>4</v>
      </c>
      <c r="J349" s="291" t="s">
        <v>6</v>
      </c>
      <c r="K349" s="291" t="s">
        <v>34</v>
      </c>
      <c r="L349" s="291" t="s">
        <v>609</v>
      </c>
      <c r="M349" s="289" t="s">
        <v>610</v>
      </c>
      <c r="N349" s="289" t="s">
        <v>36</v>
      </c>
      <c r="O349" s="291" t="s">
        <v>13</v>
      </c>
      <c r="P349" t="s">
        <v>37</v>
      </c>
      <c r="Q349" s="290"/>
    </row>
    <row r="350" spans="1:17" ht="30.6" x14ac:dyDescent="0.3">
      <c r="A350" s="288" t="s">
        <v>30</v>
      </c>
      <c r="B350" s="292" t="s">
        <v>4832</v>
      </c>
      <c r="C350" s="292" t="s">
        <v>1505</v>
      </c>
      <c r="D350" s="292" t="s">
        <v>1506</v>
      </c>
      <c r="E350" t="s">
        <v>1507</v>
      </c>
      <c r="F350" t="s">
        <v>1508</v>
      </c>
      <c r="G350" t="s">
        <v>1509</v>
      </c>
      <c r="H350" s="294" t="s">
        <v>68</v>
      </c>
      <c r="I350" s="294" t="s">
        <v>8</v>
      </c>
      <c r="J350" s="294" t="s">
        <v>6</v>
      </c>
      <c r="K350" s="294" t="s">
        <v>69</v>
      </c>
      <c r="L350" s="294" t="s">
        <v>70</v>
      </c>
      <c r="M350" s="292" t="s">
        <v>1510</v>
      </c>
      <c r="N350" s="292" t="s">
        <v>36</v>
      </c>
      <c r="O350" s="294" t="s">
        <v>12</v>
      </c>
      <c r="P350" t="s">
        <v>37</v>
      </c>
      <c r="Q350" s="293"/>
    </row>
    <row r="351" spans="1:17" ht="30.6" x14ac:dyDescent="0.3">
      <c r="A351" s="288" t="s">
        <v>30</v>
      </c>
      <c r="B351" s="289" t="s">
        <v>4833</v>
      </c>
      <c r="C351" s="289" t="s">
        <v>1511</v>
      </c>
      <c r="D351" s="289" t="s">
        <v>1512</v>
      </c>
      <c r="E351" t="s">
        <v>1513</v>
      </c>
      <c r="F351" t="s">
        <v>1514</v>
      </c>
      <c r="G351" t="s">
        <v>1515</v>
      </c>
      <c r="H351" s="291" t="s">
        <v>1109</v>
      </c>
      <c r="I351" s="291" t="s">
        <v>8</v>
      </c>
      <c r="J351" s="291" t="s">
        <v>6</v>
      </c>
      <c r="K351" s="291" t="s">
        <v>988</v>
      </c>
      <c r="L351" s="291" t="s">
        <v>667</v>
      </c>
      <c r="M351" s="289" t="s">
        <v>1516</v>
      </c>
      <c r="N351" s="289" t="s">
        <v>36</v>
      </c>
      <c r="O351" s="291" t="s">
        <v>10</v>
      </c>
      <c r="P351" t="s">
        <v>37</v>
      </c>
      <c r="Q351" s="290"/>
    </row>
    <row r="352" spans="1:17" ht="30.6" x14ac:dyDescent="0.3">
      <c r="A352" s="288" t="s">
        <v>30</v>
      </c>
      <c r="B352" s="292" t="s">
        <v>4833</v>
      </c>
      <c r="C352" s="292" t="s">
        <v>1517</v>
      </c>
      <c r="D352" s="292" t="s">
        <v>1518</v>
      </c>
      <c r="E352" t="s">
        <v>1519</v>
      </c>
      <c r="F352" t="s">
        <v>1520</v>
      </c>
      <c r="G352" t="s">
        <v>1521</v>
      </c>
      <c r="H352" s="294" t="s">
        <v>1109</v>
      </c>
      <c r="I352" s="294" t="s">
        <v>8</v>
      </c>
      <c r="J352" s="294" t="s">
        <v>6</v>
      </c>
      <c r="K352" s="294" t="s">
        <v>988</v>
      </c>
      <c r="L352" s="294" t="s">
        <v>667</v>
      </c>
      <c r="M352" s="292" t="s">
        <v>1516</v>
      </c>
      <c r="N352" s="292" t="s">
        <v>36</v>
      </c>
      <c r="O352" s="294" t="s">
        <v>10</v>
      </c>
      <c r="P352" t="s">
        <v>37</v>
      </c>
      <c r="Q352" s="293"/>
    </row>
    <row r="353" spans="1:17" ht="30.6" x14ac:dyDescent="0.3">
      <c r="A353" s="288" t="s">
        <v>30</v>
      </c>
      <c r="B353" s="289" t="s">
        <v>4833</v>
      </c>
      <c r="C353" s="289" t="s">
        <v>1522</v>
      </c>
      <c r="D353" s="289" t="s">
        <v>1523</v>
      </c>
      <c r="E353" t="s">
        <v>1524</v>
      </c>
      <c r="F353" t="s">
        <v>1525</v>
      </c>
      <c r="G353" t="s">
        <v>1526</v>
      </c>
      <c r="H353" s="291" t="s">
        <v>1109</v>
      </c>
      <c r="I353" s="291" t="s">
        <v>8</v>
      </c>
      <c r="J353" s="291" t="s">
        <v>6</v>
      </c>
      <c r="K353" s="291" t="s">
        <v>988</v>
      </c>
      <c r="L353" s="291" t="s">
        <v>667</v>
      </c>
      <c r="M353" s="289" t="s">
        <v>1516</v>
      </c>
      <c r="N353" s="289" t="s">
        <v>36</v>
      </c>
      <c r="O353" s="291" t="s">
        <v>10</v>
      </c>
      <c r="P353" t="s">
        <v>37</v>
      </c>
      <c r="Q353" s="290"/>
    </row>
    <row r="354" spans="1:17" ht="30.6" x14ac:dyDescent="0.3">
      <c r="A354" s="288" t="s">
        <v>30</v>
      </c>
      <c r="B354" s="292" t="s">
        <v>4833</v>
      </c>
      <c r="C354" s="292" t="s">
        <v>1527</v>
      </c>
      <c r="D354" s="292" t="s">
        <v>1528</v>
      </c>
      <c r="E354" t="s">
        <v>1529</v>
      </c>
      <c r="F354" t="s">
        <v>1530</v>
      </c>
      <c r="G354" t="s">
        <v>1531</v>
      </c>
      <c r="H354" s="294" t="s">
        <v>1109</v>
      </c>
      <c r="I354" s="294" t="s">
        <v>8</v>
      </c>
      <c r="J354" s="294" t="s">
        <v>6</v>
      </c>
      <c r="K354" s="294" t="s">
        <v>988</v>
      </c>
      <c r="L354" s="294" t="s">
        <v>667</v>
      </c>
      <c r="M354" s="292" t="s">
        <v>1516</v>
      </c>
      <c r="N354" s="292" t="s">
        <v>36</v>
      </c>
      <c r="O354" s="294" t="s">
        <v>10</v>
      </c>
      <c r="P354" t="s">
        <v>37</v>
      </c>
      <c r="Q354" s="293"/>
    </row>
    <row r="355" spans="1:17" ht="30.6" x14ac:dyDescent="0.3">
      <c r="A355" s="288" t="s">
        <v>30</v>
      </c>
      <c r="B355" s="289" t="s">
        <v>4821</v>
      </c>
      <c r="C355" s="289" t="s">
        <v>1532</v>
      </c>
      <c r="D355" s="289" t="s">
        <v>1533</v>
      </c>
      <c r="E355" t="s">
        <v>1534</v>
      </c>
      <c r="F355" t="s">
        <v>4834</v>
      </c>
      <c r="G355" t="s">
        <v>4835</v>
      </c>
      <c r="H355" s="291" t="s">
        <v>33</v>
      </c>
      <c r="I355" s="291" t="s">
        <v>8</v>
      </c>
      <c r="J355" s="291" t="s">
        <v>6</v>
      </c>
      <c r="K355" s="291" t="s">
        <v>988</v>
      </c>
      <c r="L355" s="291" t="s">
        <v>1535</v>
      </c>
      <c r="M355" s="289" t="s">
        <v>1516</v>
      </c>
      <c r="N355" s="289" t="s">
        <v>36</v>
      </c>
      <c r="O355" s="291" t="s">
        <v>10</v>
      </c>
      <c r="P355" t="s">
        <v>37</v>
      </c>
      <c r="Q355" s="290"/>
    </row>
    <row r="356" spans="1:17" ht="30.6" x14ac:dyDescent="0.3">
      <c r="A356" s="288" t="s">
        <v>30</v>
      </c>
      <c r="B356" s="292" t="s">
        <v>4771</v>
      </c>
      <c r="C356" s="292" t="s">
        <v>4836</v>
      </c>
      <c r="D356" s="292" t="s">
        <v>4837</v>
      </c>
      <c r="E356" t="s">
        <v>4838</v>
      </c>
      <c r="F356" t="s">
        <v>4839</v>
      </c>
      <c r="G356" t="s">
        <v>4840</v>
      </c>
      <c r="H356" s="294" t="s">
        <v>33</v>
      </c>
      <c r="I356" s="294" t="s">
        <v>8</v>
      </c>
      <c r="J356" s="294" t="s">
        <v>6</v>
      </c>
      <c r="K356" s="294" t="s">
        <v>4598</v>
      </c>
      <c r="L356" s="294" t="s">
        <v>1535</v>
      </c>
      <c r="M356" s="292" t="s">
        <v>4841</v>
      </c>
      <c r="N356" s="292" t="s">
        <v>36</v>
      </c>
      <c r="O356" s="294" t="s">
        <v>10</v>
      </c>
      <c r="P356" t="s">
        <v>37</v>
      </c>
      <c r="Q356" s="293"/>
    </row>
    <row r="357" spans="1:17" ht="30.6" x14ac:dyDescent="0.3">
      <c r="A357" s="288" t="s">
        <v>30</v>
      </c>
      <c r="B357" s="289" t="s">
        <v>4821</v>
      </c>
      <c r="C357" s="289" t="s">
        <v>1536</v>
      </c>
      <c r="D357" s="289" t="s">
        <v>1537</v>
      </c>
      <c r="E357" t="s">
        <v>1538</v>
      </c>
      <c r="F357" t="s">
        <v>4842</v>
      </c>
      <c r="G357" t="s">
        <v>4843</v>
      </c>
      <c r="H357" s="291" t="s">
        <v>33</v>
      </c>
      <c r="I357" s="291" t="s">
        <v>8</v>
      </c>
      <c r="J357" s="291" t="s">
        <v>6</v>
      </c>
      <c r="K357" s="291" t="s">
        <v>988</v>
      </c>
      <c r="L357" s="291" t="s">
        <v>1535</v>
      </c>
      <c r="M357" s="289" t="s">
        <v>1516</v>
      </c>
      <c r="N357" s="289" t="s">
        <v>36</v>
      </c>
      <c r="O357" s="291" t="s">
        <v>1539</v>
      </c>
      <c r="P357" t="s">
        <v>37</v>
      </c>
      <c r="Q357" s="290"/>
    </row>
    <row r="358" spans="1:17" ht="30.6" x14ac:dyDescent="0.3">
      <c r="A358" s="288" t="s">
        <v>30</v>
      </c>
      <c r="B358" s="292" t="s">
        <v>4821</v>
      </c>
      <c r="C358" s="292" t="s">
        <v>1540</v>
      </c>
      <c r="D358" s="292" t="s">
        <v>1541</v>
      </c>
      <c r="E358" t="s">
        <v>1542</v>
      </c>
      <c r="F358" t="s">
        <v>4844</v>
      </c>
      <c r="G358" t="s">
        <v>4845</v>
      </c>
      <c r="H358" s="294" t="s">
        <v>33</v>
      </c>
      <c r="I358" s="294" t="s">
        <v>8</v>
      </c>
      <c r="J358" s="294" t="s">
        <v>6</v>
      </c>
      <c r="K358" s="294" t="s">
        <v>988</v>
      </c>
      <c r="L358" s="294" t="s">
        <v>1535</v>
      </c>
      <c r="M358" s="292" t="s">
        <v>1516</v>
      </c>
      <c r="N358" s="292" t="s">
        <v>36</v>
      </c>
      <c r="O358" s="294" t="s">
        <v>10</v>
      </c>
      <c r="P358" t="s">
        <v>37</v>
      </c>
      <c r="Q358" s="293"/>
    </row>
    <row r="359" spans="1:17" ht="30.6" x14ac:dyDescent="0.3">
      <c r="A359" s="288" t="s">
        <v>30</v>
      </c>
      <c r="B359" s="289" t="s">
        <v>4821</v>
      </c>
      <c r="C359" s="289" t="s">
        <v>1543</v>
      </c>
      <c r="D359" s="289" t="s">
        <v>1544</v>
      </c>
      <c r="E359" t="s">
        <v>1545</v>
      </c>
      <c r="F359" t="s">
        <v>4846</v>
      </c>
      <c r="G359" t="s">
        <v>4847</v>
      </c>
      <c r="H359" s="291" t="s">
        <v>33</v>
      </c>
      <c r="I359" s="291" t="s">
        <v>8</v>
      </c>
      <c r="J359" s="291" t="s">
        <v>6</v>
      </c>
      <c r="K359" s="291" t="s">
        <v>988</v>
      </c>
      <c r="L359" s="291" t="s">
        <v>1535</v>
      </c>
      <c r="M359" s="289" t="s">
        <v>1516</v>
      </c>
      <c r="N359" s="289" t="s">
        <v>36</v>
      </c>
      <c r="O359" s="291" t="s">
        <v>10</v>
      </c>
      <c r="P359" t="s">
        <v>37</v>
      </c>
      <c r="Q359" s="290"/>
    </row>
    <row r="360" spans="1:17" ht="30.6" x14ac:dyDescent="0.3">
      <c r="A360" s="288" t="s">
        <v>30</v>
      </c>
      <c r="B360" s="292" t="s">
        <v>4821</v>
      </c>
      <c r="C360" s="292" t="s">
        <v>1546</v>
      </c>
      <c r="D360" s="292" t="s">
        <v>1547</v>
      </c>
      <c r="E360" t="s">
        <v>1548</v>
      </c>
      <c r="F360" t="s">
        <v>4848</v>
      </c>
      <c r="G360" t="s">
        <v>4849</v>
      </c>
      <c r="H360" s="294" t="s">
        <v>33</v>
      </c>
      <c r="I360" s="294" t="s">
        <v>8</v>
      </c>
      <c r="J360" s="294" t="s">
        <v>6</v>
      </c>
      <c r="K360" s="294" t="s">
        <v>988</v>
      </c>
      <c r="L360" s="294" t="s">
        <v>1535</v>
      </c>
      <c r="M360" s="292" t="s">
        <v>1516</v>
      </c>
      <c r="N360" s="292" t="s">
        <v>36</v>
      </c>
      <c r="O360" s="294" t="s">
        <v>1549</v>
      </c>
      <c r="P360" t="s">
        <v>37</v>
      </c>
      <c r="Q360" s="293"/>
    </row>
    <row r="361" spans="1:17" ht="30.6" x14ac:dyDescent="0.3">
      <c r="A361" s="288" t="s">
        <v>30</v>
      </c>
      <c r="B361" s="289" t="s">
        <v>4821</v>
      </c>
      <c r="C361" s="289" t="s">
        <v>1550</v>
      </c>
      <c r="D361" s="289" t="s">
        <v>1551</v>
      </c>
      <c r="E361" t="s">
        <v>1552</v>
      </c>
      <c r="F361" t="s">
        <v>1553</v>
      </c>
      <c r="G361" t="s">
        <v>1554</v>
      </c>
      <c r="H361" s="291" t="s">
        <v>33</v>
      </c>
      <c r="I361" s="291" t="s">
        <v>8</v>
      </c>
      <c r="J361" s="291" t="s">
        <v>6</v>
      </c>
      <c r="K361" s="291" t="s">
        <v>988</v>
      </c>
      <c r="L361" s="291" t="s">
        <v>1535</v>
      </c>
      <c r="M361" s="289" t="s">
        <v>1516</v>
      </c>
      <c r="N361" s="289" t="s">
        <v>36</v>
      </c>
      <c r="O361" s="291" t="s">
        <v>10</v>
      </c>
      <c r="P361" t="s">
        <v>37</v>
      </c>
      <c r="Q361" s="290"/>
    </row>
    <row r="362" spans="1:17" ht="30.6" x14ac:dyDescent="0.3">
      <c r="A362" s="288" t="s">
        <v>30</v>
      </c>
      <c r="B362" s="292" t="s">
        <v>4771</v>
      </c>
      <c r="C362" s="292" t="s">
        <v>4850</v>
      </c>
      <c r="D362" s="292" t="s">
        <v>4851</v>
      </c>
      <c r="E362" t="s">
        <v>4852</v>
      </c>
      <c r="F362" t="s">
        <v>4853</v>
      </c>
      <c r="G362" t="s">
        <v>4854</v>
      </c>
      <c r="H362" s="294" t="s">
        <v>33</v>
      </c>
      <c r="I362" s="294" t="s">
        <v>8</v>
      </c>
      <c r="J362" s="294" t="s">
        <v>6</v>
      </c>
      <c r="K362" s="294" t="s">
        <v>4598</v>
      </c>
      <c r="L362" s="294" t="s">
        <v>1535</v>
      </c>
      <c r="M362" s="292" t="s">
        <v>4841</v>
      </c>
      <c r="N362" s="292" t="s">
        <v>36</v>
      </c>
      <c r="O362" s="294" t="s">
        <v>10</v>
      </c>
      <c r="P362" t="s">
        <v>37</v>
      </c>
      <c r="Q362" s="293"/>
    </row>
    <row r="363" spans="1:17" ht="30.6" x14ac:dyDescent="0.3">
      <c r="A363" s="288" t="s">
        <v>30</v>
      </c>
      <c r="B363" s="289" t="s">
        <v>4771</v>
      </c>
      <c r="C363" s="289" t="s">
        <v>4855</v>
      </c>
      <c r="D363" s="289" t="s">
        <v>4856</v>
      </c>
      <c r="E363" t="s">
        <v>4857</v>
      </c>
      <c r="F363" t="s">
        <v>4858</v>
      </c>
      <c r="G363" t="s">
        <v>4859</v>
      </c>
      <c r="H363" s="291" t="s">
        <v>33</v>
      </c>
      <c r="I363" s="291" t="s">
        <v>8</v>
      </c>
      <c r="J363" s="291" t="s">
        <v>6</v>
      </c>
      <c r="K363" s="291" t="s">
        <v>4598</v>
      </c>
      <c r="L363" s="291" t="s">
        <v>1535</v>
      </c>
      <c r="M363" s="289" t="s">
        <v>4841</v>
      </c>
      <c r="N363" s="289" t="s">
        <v>36</v>
      </c>
      <c r="O363" s="291" t="s">
        <v>10</v>
      </c>
      <c r="P363" t="s">
        <v>37</v>
      </c>
      <c r="Q363" s="290"/>
    </row>
    <row r="364" spans="1:17" ht="30.6" x14ac:dyDescent="0.3">
      <c r="A364" s="288" t="s">
        <v>30</v>
      </c>
      <c r="B364" s="292" t="s">
        <v>4771</v>
      </c>
      <c r="C364" s="292" t="s">
        <v>4860</v>
      </c>
      <c r="D364" s="292" t="s">
        <v>4861</v>
      </c>
      <c r="E364" t="s">
        <v>4862</v>
      </c>
      <c r="F364" t="s">
        <v>4863</v>
      </c>
      <c r="G364" t="s">
        <v>4864</v>
      </c>
      <c r="H364" s="294" t="s">
        <v>33</v>
      </c>
      <c r="I364" s="294" t="s">
        <v>8</v>
      </c>
      <c r="J364" s="294" t="s">
        <v>6</v>
      </c>
      <c r="K364" s="294" t="s">
        <v>4598</v>
      </c>
      <c r="L364" s="294" t="s">
        <v>1535</v>
      </c>
      <c r="M364" s="292" t="s">
        <v>4841</v>
      </c>
      <c r="N364" s="292" t="s">
        <v>36</v>
      </c>
      <c r="O364" s="294" t="s">
        <v>10</v>
      </c>
      <c r="P364" t="s">
        <v>37</v>
      </c>
      <c r="Q364" s="293"/>
    </row>
    <row r="365" spans="1:17" ht="30.6" x14ac:dyDescent="0.3">
      <c r="A365" s="288" t="s">
        <v>30</v>
      </c>
      <c r="B365" s="289" t="s">
        <v>4820</v>
      </c>
      <c r="C365" s="289" t="s">
        <v>1555</v>
      </c>
      <c r="D365" s="289" t="s">
        <v>1556</v>
      </c>
      <c r="E365" t="s">
        <v>1557</v>
      </c>
      <c r="F365" t="s">
        <v>1558</v>
      </c>
      <c r="G365" t="s">
        <v>1559</v>
      </c>
      <c r="H365" s="291" t="s">
        <v>1109</v>
      </c>
      <c r="I365" s="291" t="s">
        <v>8</v>
      </c>
      <c r="J365" s="291" t="s">
        <v>6</v>
      </c>
      <c r="K365" s="291" t="s">
        <v>4598</v>
      </c>
      <c r="L365" s="291" t="s">
        <v>1535</v>
      </c>
      <c r="M365" s="289" t="s">
        <v>1516</v>
      </c>
      <c r="N365" s="289" t="s">
        <v>101</v>
      </c>
      <c r="O365" s="291"/>
      <c r="P365" t="s">
        <v>37</v>
      </c>
      <c r="Q365" s="290"/>
    </row>
    <row r="366" spans="1:17" ht="30.6" x14ac:dyDescent="0.3">
      <c r="A366" s="288" t="s">
        <v>30</v>
      </c>
      <c r="B366" s="292" t="s">
        <v>5898</v>
      </c>
      <c r="C366" s="292" t="s">
        <v>1560</v>
      </c>
      <c r="D366" s="292" t="s">
        <v>1561</v>
      </c>
      <c r="E366" t="s">
        <v>1562</v>
      </c>
      <c r="F366" t="s">
        <v>1563</v>
      </c>
      <c r="G366" t="s">
        <v>1564</v>
      </c>
      <c r="H366" s="294" t="s">
        <v>68</v>
      </c>
      <c r="I366" s="294" t="s">
        <v>8</v>
      </c>
      <c r="J366" s="294" t="s">
        <v>5</v>
      </c>
      <c r="K366" s="294" t="s">
        <v>988</v>
      </c>
      <c r="L366" s="294" t="s">
        <v>1535</v>
      </c>
      <c r="M366" s="292" t="s">
        <v>1516</v>
      </c>
      <c r="N366" s="292" t="s">
        <v>36</v>
      </c>
      <c r="O366" s="294" t="s">
        <v>17</v>
      </c>
      <c r="P366" t="s">
        <v>37</v>
      </c>
      <c r="Q366" s="293"/>
    </row>
    <row r="367" spans="1:17" ht="30.6" x14ac:dyDescent="0.3">
      <c r="A367" s="288" t="s">
        <v>30</v>
      </c>
      <c r="B367" s="289" t="s">
        <v>4820</v>
      </c>
      <c r="C367" s="289"/>
      <c r="D367" s="289" t="s">
        <v>1565</v>
      </c>
      <c r="E367" t="s">
        <v>1566</v>
      </c>
      <c r="F367" t="s">
        <v>1567</v>
      </c>
      <c r="G367" t="s">
        <v>1568</v>
      </c>
      <c r="H367" s="291" t="s">
        <v>33</v>
      </c>
      <c r="I367" s="291" t="s">
        <v>4</v>
      </c>
      <c r="J367" s="291" t="s">
        <v>5</v>
      </c>
      <c r="K367" s="291" t="s">
        <v>988</v>
      </c>
      <c r="L367" s="291" t="s">
        <v>1535</v>
      </c>
      <c r="M367" s="289" t="s">
        <v>1516</v>
      </c>
      <c r="N367" s="289" t="s">
        <v>36</v>
      </c>
      <c r="O367" s="291" t="s">
        <v>1569</v>
      </c>
      <c r="P367" t="s">
        <v>37</v>
      </c>
      <c r="Q367" s="290"/>
    </row>
    <row r="368" spans="1:17" ht="30.6" x14ac:dyDescent="0.3">
      <c r="A368" s="288" t="s">
        <v>30</v>
      </c>
      <c r="B368" s="292" t="s">
        <v>4820</v>
      </c>
      <c r="C368" s="292"/>
      <c r="D368" s="292" t="s">
        <v>1570</v>
      </c>
      <c r="E368" t="s">
        <v>1571</v>
      </c>
      <c r="F368" t="s">
        <v>1572</v>
      </c>
      <c r="G368" t="s">
        <v>1573</v>
      </c>
      <c r="H368" s="294" t="s">
        <v>33</v>
      </c>
      <c r="I368" s="294" t="s">
        <v>4</v>
      </c>
      <c r="J368" s="294" t="s">
        <v>6</v>
      </c>
      <c r="K368" s="294" t="s">
        <v>988</v>
      </c>
      <c r="L368" s="294" t="s">
        <v>1535</v>
      </c>
      <c r="M368" s="292" t="s">
        <v>1516</v>
      </c>
      <c r="N368" s="292" t="s">
        <v>36</v>
      </c>
      <c r="O368" s="294" t="s">
        <v>1569</v>
      </c>
      <c r="P368" t="s">
        <v>37</v>
      </c>
      <c r="Q368" s="293"/>
    </row>
    <row r="369" spans="1:17" ht="30.6" x14ac:dyDescent="0.3">
      <c r="A369" s="288" t="s">
        <v>30</v>
      </c>
      <c r="B369" s="289" t="s">
        <v>4820</v>
      </c>
      <c r="C369" s="289"/>
      <c r="D369" s="289" t="s">
        <v>1574</v>
      </c>
      <c r="E369" t="s">
        <v>1575</v>
      </c>
      <c r="F369" t="s">
        <v>1576</v>
      </c>
      <c r="G369" t="s">
        <v>1577</v>
      </c>
      <c r="H369" s="291" t="s">
        <v>33</v>
      </c>
      <c r="I369" s="291" t="s">
        <v>4</v>
      </c>
      <c r="J369" s="291" t="s">
        <v>5</v>
      </c>
      <c r="K369" s="291" t="s">
        <v>988</v>
      </c>
      <c r="L369" s="291" t="s">
        <v>1535</v>
      </c>
      <c r="M369" s="289" t="s">
        <v>1516</v>
      </c>
      <c r="N369" s="289" t="s">
        <v>36</v>
      </c>
      <c r="O369" s="291" t="s">
        <v>1569</v>
      </c>
      <c r="P369" t="s">
        <v>37</v>
      </c>
      <c r="Q369" s="290"/>
    </row>
    <row r="370" spans="1:17" ht="30.6" x14ac:dyDescent="0.3">
      <c r="A370" s="288" t="s">
        <v>30</v>
      </c>
      <c r="B370" s="292" t="s">
        <v>5898</v>
      </c>
      <c r="C370" s="292"/>
      <c r="D370" s="292" t="s">
        <v>1578</v>
      </c>
      <c r="E370" t="s">
        <v>1579</v>
      </c>
      <c r="F370" t="s">
        <v>1580</v>
      </c>
      <c r="G370" t="s">
        <v>1581</v>
      </c>
      <c r="H370" s="294" t="s">
        <v>33</v>
      </c>
      <c r="I370" s="294" t="s">
        <v>4</v>
      </c>
      <c r="J370" s="294" t="s">
        <v>5</v>
      </c>
      <c r="K370" s="294" t="s">
        <v>988</v>
      </c>
      <c r="L370" s="294" t="s">
        <v>1535</v>
      </c>
      <c r="M370" s="292" t="s">
        <v>1516</v>
      </c>
      <c r="N370" s="292" t="s">
        <v>36</v>
      </c>
      <c r="O370" s="294" t="s">
        <v>1569</v>
      </c>
      <c r="P370" t="s">
        <v>37</v>
      </c>
      <c r="Q370" s="293"/>
    </row>
    <row r="371" spans="1:17" ht="30.6" x14ac:dyDescent="0.3">
      <c r="A371" s="288" t="s">
        <v>30</v>
      </c>
      <c r="B371" s="289" t="s">
        <v>4820</v>
      </c>
      <c r="C371" s="289"/>
      <c r="D371" s="289" t="s">
        <v>1582</v>
      </c>
      <c r="E371" t="s">
        <v>1583</v>
      </c>
      <c r="F371" t="s">
        <v>1584</v>
      </c>
      <c r="G371" t="s">
        <v>1585</v>
      </c>
      <c r="H371" s="291" t="s">
        <v>33</v>
      </c>
      <c r="I371" s="291" t="s">
        <v>4</v>
      </c>
      <c r="J371" s="291" t="s">
        <v>6</v>
      </c>
      <c r="K371" s="291" t="s">
        <v>53</v>
      </c>
      <c r="L371" s="291" t="s">
        <v>1535</v>
      </c>
      <c r="M371" s="289" t="s">
        <v>1516</v>
      </c>
      <c r="N371" s="289" t="s">
        <v>36</v>
      </c>
      <c r="O371" s="291" t="s">
        <v>1569</v>
      </c>
      <c r="P371" t="s">
        <v>37</v>
      </c>
      <c r="Q371" s="290"/>
    </row>
    <row r="372" spans="1:17" ht="30.6" x14ac:dyDescent="0.3">
      <c r="A372" s="288" t="s">
        <v>30</v>
      </c>
      <c r="B372" s="292" t="s">
        <v>5903</v>
      </c>
      <c r="C372" s="292"/>
      <c r="D372" s="292" t="s">
        <v>1586</v>
      </c>
      <c r="E372" t="s">
        <v>1587</v>
      </c>
      <c r="F372" t="s">
        <v>1588</v>
      </c>
      <c r="G372" t="s">
        <v>1589</v>
      </c>
      <c r="H372" s="294" t="s">
        <v>33</v>
      </c>
      <c r="I372" s="294" t="s">
        <v>4</v>
      </c>
      <c r="J372" s="294" t="s">
        <v>5</v>
      </c>
      <c r="K372" s="294" t="s">
        <v>34</v>
      </c>
      <c r="L372" s="294" t="s">
        <v>609</v>
      </c>
      <c r="M372" s="292" t="s">
        <v>610</v>
      </c>
      <c r="N372" s="292" t="s">
        <v>36</v>
      </c>
      <c r="O372" s="294" t="s">
        <v>13</v>
      </c>
      <c r="P372" t="s">
        <v>37</v>
      </c>
      <c r="Q372" s="293"/>
    </row>
    <row r="373" spans="1:17" ht="30.6" x14ac:dyDescent="0.3">
      <c r="A373" s="288" t="s">
        <v>30</v>
      </c>
      <c r="B373" s="289" t="s">
        <v>4561</v>
      </c>
      <c r="C373" s="289"/>
      <c r="D373" s="289" t="s">
        <v>1590</v>
      </c>
      <c r="E373" t="s">
        <v>1591</v>
      </c>
      <c r="F373" t="s">
        <v>1592</v>
      </c>
      <c r="G373" t="s">
        <v>1593</v>
      </c>
      <c r="H373" s="291" t="s">
        <v>33</v>
      </c>
      <c r="I373" s="291" t="s">
        <v>4</v>
      </c>
      <c r="J373" s="291" t="s">
        <v>6</v>
      </c>
      <c r="K373" s="291" t="s">
        <v>34</v>
      </c>
      <c r="L373" s="291" t="s">
        <v>609</v>
      </c>
      <c r="M373" s="289" t="s">
        <v>610</v>
      </c>
      <c r="N373" s="289" t="s">
        <v>36</v>
      </c>
      <c r="O373" s="291" t="s">
        <v>13</v>
      </c>
      <c r="P373" t="s">
        <v>37</v>
      </c>
      <c r="Q373" s="290"/>
    </row>
    <row r="374" spans="1:17" ht="30.6" x14ac:dyDescent="0.3">
      <c r="A374" s="288" t="s">
        <v>30</v>
      </c>
      <c r="B374" s="292" t="s">
        <v>5909</v>
      </c>
      <c r="C374" s="292" t="s">
        <v>1594</v>
      </c>
      <c r="D374" s="292" t="s">
        <v>1595</v>
      </c>
      <c r="E374" t="s">
        <v>4565</v>
      </c>
      <c r="F374" t="s">
        <v>5930</v>
      </c>
      <c r="G374" t="s">
        <v>5931</v>
      </c>
      <c r="H374" s="294" t="s">
        <v>33</v>
      </c>
      <c r="I374" s="294" t="s">
        <v>8</v>
      </c>
      <c r="J374" s="294" t="s">
        <v>5</v>
      </c>
      <c r="K374" s="294" t="s">
        <v>53</v>
      </c>
      <c r="L374" s="294" t="s">
        <v>168</v>
      </c>
      <c r="M374" s="292" t="s">
        <v>393</v>
      </c>
      <c r="N374" s="292" t="s">
        <v>36</v>
      </c>
      <c r="O374" s="294" t="s">
        <v>9</v>
      </c>
      <c r="P374" t="s">
        <v>37</v>
      </c>
      <c r="Q374" s="293"/>
    </row>
    <row r="375" spans="1:17" ht="30.6" x14ac:dyDescent="0.3">
      <c r="A375" s="288" t="s">
        <v>30</v>
      </c>
      <c r="B375" s="289" t="s">
        <v>5891</v>
      </c>
      <c r="C375" s="289" t="s">
        <v>1596</v>
      </c>
      <c r="D375" s="289" t="s">
        <v>1597</v>
      </c>
      <c r="E375" t="s">
        <v>4567</v>
      </c>
      <c r="F375" t="s">
        <v>4568</v>
      </c>
      <c r="G375" t="s">
        <v>4569</v>
      </c>
      <c r="H375" s="291" t="s">
        <v>33</v>
      </c>
      <c r="I375" s="291" t="s">
        <v>8</v>
      </c>
      <c r="J375" s="291" t="s">
        <v>5</v>
      </c>
      <c r="K375" s="291" t="s">
        <v>53</v>
      </c>
      <c r="L375" s="291" t="s">
        <v>168</v>
      </c>
      <c r="M375" s="289" t="s">
        <v>393</v>
      </c>
      <c r="N375" s="289" t="s">
        <v>36</v>
      </c>
      <c r="O375" s="291" t="s">
        <v>9</v>
      </c>
      <c r="P375" t="s">
        <v>37</v>
      </c>
      <c r="Q375" s="290"/>
    </row>
    <row r="376" spans="1:17" ht="30.6" x14ac:dyDescent="0.3">
      <c r="A376" s="288" t="s">
        <v>30</v>
      </c>
      <c r="B376" s="292" t="s">
        <v>5909</v>
      </c>
      <c r="C376" s="292" t="s">
        <v>4570</v>
      </c>
      <c r="D376" s="292" t="s">
        <v>4571</v>
      </c>
      <c r="E376" t="s">
        <v>4572</v>
      </c>
      <c r="F376" t="s">
        <v>5932</v>
      </c>
      <c r="G376" t="s">
        <v>5933</v>
      </c>
      <c r="H376" s="294" t="s">
        <v>33</v>
      </c>
      <c r="I376" s="294" t="s">
        <v>8</v>
      </c>
      <c r="J376" s="294" t="s">
        <v>5</v>
      </c>
      <c r="K376" s="294" t="s">
        <v>53</v>
      </c>
      <c r="L376" s="294" t="s">
        <v>168</v>
      </c>
      <c r="M376" s="292" t="s">
        <v>393</v>
      </c>
      <c r="N376" s="292" t="s">
        <v>101</v>
      </c>
      <c r="O376" s="294" t="s">
        <v>9</v>
      </c>
      <c r="P376" t="s">
        <v>37</v>
      </c>
      <c r="Q376" s="293"/>
    </row>
    <row r="377" spans="1:17" ht="30.6" x14ac:dyDescent="0.3">
      <c r="A377" s="288" t="s">
        <v>30</v>
      </c>
      <c r="B377" s="289" t="s">
        <v>5891</v>
      </c>
      <c r="C377" s="289" t="s">
        <v>4573</v>
      </c>
      <c r="D377" s="289" t="s">
        <v>4574</v>
      </c>
      <c r="E377" t="s">
        <v>4575</v>
      </c>
      <c r="F377" t="s">
        <v>4566</v>
      </c>
      <c r="G377" t="s">
        <v>4576</v>
      </c>
      <c r="H377" s="291" t="s">
        <v>33</v>
      </c>
      <c r="I377" s="291" t="s">
        <v>8</v>
      </c>
      <c r="J377" s="291" t="s">
        <v>5</v>
      </c>
      <c r="K377" s="291" t="s">
        <v>53</v>
      </c>
      <c r="L377" s="291" t="s">
        <v>168</v>
      </c>
      <c r="M377" s="289" t="s">
        <v>393</v>
      </c>
      <c r="N377" s="289" t="s">
        <v>36</v>
      </c>
      <c r="O377" s="291" t="s">
        <v>9</v>
      </c>
      <c r="P377" t="s">
        <v>37</v>
      </c>
      <c r="Q377" s="290"/>
    </row>
    <row r="378" spans="1:17" ht="30.6" x14ac:dyDescent="0.3">
      <c r="A378" s="288" t="s">
        <v>30</v>
      </c>
      <c r="B378" s="292" t="s">
        <v>4564</v>
      </c>
      <c r="C378" s="292"/>
      <c r="D378" s="292" t="s">
        <v>1598</v>
      </c>
      <c r="E378" t="s">
        <v>1599</v>
      </c>
      <c r="F378" t="s">
        <v>1600</v>
      </c>
      <c r="G378" t="s">
        <v>1601</v>
      </c>
      <c r="H378" s="294" t="s">
        <v>33</v>
      </c>
      <c r="I378" s="294" t="s">
        <v>4</v>
      </c>
      <c r="J378" s="294" t="s">
        <v>6</v>
      </c>
      <c r="K378" s="294" t="s">
        <v>53</v>
      </c>
      <c r="L378" s="294" t="s">
        <v>168</v>
      </c>
      <c r="M378" s="292" t="s">
        <v>393</v>
      </c>
      <c r="N378" s="292" t="s">
        <v>36</v>
      </c>
      <c r="O378" s="294" t="s">
        <v>1602</v>
      </c>
      <c r="P378" t="s">
        <v>37</v>
      </c>
      <c r="Q378" s="293"/>
    </row>
    <row r="379" spans="1:17" ht="30.6" x14ac:dyDescent="0.3">
      <c r="A379" s="288" t="s">
        <v>30</v>
      </c>
      <c r="B379" s="289" t="s">
        <v>4772</v>
      </c>
      <c r="C379" s="289" t="s">
        <v>1603</v>
      </c>
      <c r="D379" s="289" t="s">
        <v>1604</v>
      </c>
      <c r="E379" t="s">
        <v>1605</v>
      </c>
      <c r="F379" t="s">
        <v>1606</v>
      </c>
      <c r="G379" t="s">
        <v>1607</v>
      </c>
      <c r="H379" s="291" t="s">
        <v>33</v>
      </c>
      <c r="I379" s="291" t="s">
        <v>8</v>
      </c>
      <c r="J379" s="291" t="s">
        <v>6</v>
      </c>
      <c r="K379" s="291" t="s">
        <v>60</v>
      </c>
      <c r="L379" s="291" t="s">
        <v>567</v>
      </c>
      <c r="M379" s="289" t="s">
        <v>393</v>
      </c>
      <c r="N379" s="289" t="s">
        <v>36</v>
      </c>
      <c r="O379" s="291" t="s">
        <v>9</v>
      </c>
      <c r="P379" t="s">
        <v>37</v>
      </c>
      <c r="Q379" s="290"/>
    </row>
    <row r="380" spans="1:17" ht="30.6" x14ac:dyDescent="0.3">
      <c r="A380" s="288" t="s">
        <v>30</v>
      </c>
      <c r="B380" s="292" t="s">
        <v>4772</v>
      </c>
      <c r="C380" s="292" t="s">
        <v>1608</v>
      </c>
      <c r="D380" s="292" t="s">
        <v>1609</v>
      </c>
      <c r="E380" t="s">
        <v>1610</v>
      </c>
      <c r="F380" t="s">
        <v>1611</v>
      </c>
      <c r="G380" t="s">
        <v>1612</v>
      </c>
      <c r="H380" s="294" t="s">
        <v>33</v>
      </c>
      <c r="I380" s="294" t="s">
        <v>8</v>
      </c>
      <c r="J380" s="294" t="s">
        <v>6</v>
      </c>
      <c r="K380" s="294" t="s">
        <v>60</v>
      </c>
      <c r="L380" s="294" t="s">
        <v>567</v>
      </c>
      <c r="M380" s="292" t="s">
        <v>393</v>
      </c>
      <c r="N380" s="292" t="s">
        <v>36</v>
      </c>
      <c r="O380" s="294" t="s">
        <v>9</v>
      </c>
      <c r="P380" t="s">
        <v>37</v>
      </c>
      <c r="Q380" s="293"/>
    </row>
    <row r="381" spans="1:17" ht="30.6" x14ac:dyDescent="0.3">
      <c r="A381" s="288" t="s">
        <v>30</v>
      </c>
      <c r="B381" s="289" t="s">
        <v>4772</v>
      </c>
      <c r="C381" s="289" t="s">
        <v>1613</v>
      </c>
      <c r="D381" s="289" t="s">
        <v>1614</v>
      </c>
      <c r="E381" t="s">
        <v>1615</v>
      </c>
      <c r="F381" t="s">
        <v>1616</v>
      </c>
      <c r="G381" t="s">
        <v>1617</v>
      </c>
      <c r="H381" s="291" t="s">
        <v>33</v>
      </c>
      <c r="I381" s="291" t="s">
        <v>8</v>
      </c>
      <c r="J381" s="291" t="s">
        <v>6</v>
      </c>
      <c r="K381" s="291" t="s">
        <v>60</v>
      </c>
      <c r="L381" s="291" t="s">
        <v>567</v>
      </c>
      <c r="M381" s="289" t="s">
        <v>393</v>
      </c>
      <c r="N381" s="289" t="s">
        <v>574</v>
      </c>
      <c r="O381" s="291"/>
      <c r="P381" t="s">
        <v>37</v>
      </c>
      <c r="Q381" s="290"/>
    </row>
    <row r="382" spans="1:17" ht="30.6" x14ac:dyDescent="0.3">
      <c r="A382" s="288" t="s">
        <v>30</v>
      </c>
      <c r="B382" s="292" t="s">
        <v>5934</v>
      </c>
      <c r="C382" s="292" t="s">
        <v>1618</v>
      </c>
      <c r="D382" s="292" t="s">
        <v>1619</v>
      </c>
      <c r="E382" t="s">
        <v>1620</v>
      </c>
      <c r="F382" t="s">
        <v>1621</v>
      </c>
      <c r="G382" t="s">
        <v>1622</v>
      </c>
      <c r="H382" s="294" t="s">
        <v>33</v>
      </c>
      <c r="I382" s="294" t="s">
        <v>8</v>
      </c>
      <c r="J382" s="294" t="s">
        <v>5</v>
      </c>
      <c r="K382" s="294" t="s">
        <v>716</v>
      </c>
      <c r="L382" s="294" t="s">
        <v>1623</v>
      </c>
      <c r="M382" s="292" t="s">
        <v>1624</v>
      </c>
      <c r="N382" s="292"/>
      <c r="O382" s="294" t="s">
        <v>13</v>
      </c>
      <c r="P382" t="s">
        <v>37</v>
      </c>
      <c r="Q382" s="293"/>
    </row>
    <row r="383" spans="1:17" ht="30.6" x14ac:dyDescent="0.3">
      <c r="A383" s="288" t="s">
        <v>30</v>
      </c>
      <c r="B383" s="289" t="s">
        <v>4865</v>
      </c>
      <c r="C383" s="289" t="s">
        <v>1625</v>
      </c>
      <c r="D383" s="289" t="s">
        <v>1626</v>
      </c>
      <c r="E383" t="s">
        <v>1627</v>
      </c>
      <c r="F383" t="s">
        <v>1628</v>
      </c>
      <c r="G383" t="s">
        <v>1629</v>
      </c>
      <c r="H383" s="291" t="s">
        <v>33</v>
      </c>
      <c r="I383" s="291" t="s">
        <v>8</v>
      </c>
      <c r="J383" s="291" t="s">
        <v>6</v>
      </c>
      <c r="K383" s="291" t="s">
        <v>716</v>
      </c>
      <c r="L383" s="291" t="s">
        <v>1623</v>
      </c>
      <c r="M383" s="289" t="s">
        <v>1624</v>
      </c>
      <c r="N383" s="289"/>
      <c r="O383" s="291" t="s">
        <v>13</v>
      </c>
      <c r="P383" t="s">
        <v>37</v>
      </c>
      <c r="Q383" s="290"/>
    </row>
    <row r="384" spans="1:17" ht="30.6" x14ac:dyDescent="0.3">
      <c r="A384" s="288" t="s">
        <v>30</v>
      </c>
      <c r="B384" s="292" t="s">
        <v>5934</v>
      </c>
      <c r="C384" s="292" t="s">
        <v>1630</v>
      </c>
      <c r="D384" s="292" t="s">
        <v>1631</v>
      </c>
      <c r="E384" t="s">
        <v>1632</v>
      </c>
      <c r="F384" t="s">
        <v>1633</v>
      </c>
      <c r="G384" t="s">
        <v>1634</v>
      </c>
      <c r="H384" s="294" t="s">
        <v>33</v>
      </c>
      <c r="I384" s="294" t="s">
        <v>8</v>
      </c>
      <c r="J384" s="294" t="s">
        <v>5</v>
      </c>
      <c r="K384" s="294" t="s">
        <v>716</v>
      </c>
      <c r="L384" s="294" t="s">
        <v>1623</v>
      </c>
      <c r="M384" s="292" t="s">
        <v>1624</v>
      </c>
      <c r="N384" s="292"/>
      <c r="O384" s="294" t="s">
        <v>13</v>
      </c>
      <c r="P384" t="s">
        <v>37</v>
      </c>
      <c r="Q384" s="293"/>
    </row>
    <row r="385" spans="1:17" ht="30.6" x14ac:dyDescent="0.3">
      <c r="A385" s="288" t="s">
        <v>30</v>
      </c>
      <c r="B385" s="289" t="s">
        <v>4865</v>
      </c>
      <c r="C385" s="289" t="s">
        <v>1635</v>
      </c>
      <c r="D385" s="289" t="s">
        <v>1636</v>
      </c>
      <c r="E385" t="s">
        <v>1637</v>
      </c>
      <c r="F385" t="s">
        <v>1638</v>
      </c>
      <c r="G385" t="s">
        <v>1639</v>
      </c>
      <c r="H385" s="291" t="s">
        <v>33</v>
      </c>
      <c r="I385" s="291" t="s">
        <v>8</v>
      </c>
      <c r="J385" s="291" t="s">
        <v>6</v>
      </c>
      <c r="K385" s="291" t="s">
        <v>716</v>
      </c>
      <c r="L385" s="291" t="s">
        <v>1623</v>
      </c>
      <c r="M385" s="289" t="s">
        <v>1624</v>
      </c>
      <c r="N385" s="289"/>
      <c r="O385" s="291" t="s">
        <v>13</v>
      </c>
      <c r="P385" t="s">
        <v>37</v>
      </c>
      <c r="Q385" s="290"/>
    </row>
    <row r="386" spans="1:17" ht="30.6" x14ac:dyDescent="0.3">
      <c r="A386" s="288" t="s">
        <v>30</v>
      </c>
      <c r="B386" s="292" t="s">
        <v>5347</v>
      </c>
      <c r="C386" s="292" t="s">
        <v>1640</v>
      </c>
      <c r="D386" s="292" t="s">
        <v>1641</v>
      </c>
      <c r="E386" t="s">
        <v>1642</v>
      </c>
      <c r="F386" t="s">
        <v>1643</v>
      </c>
      <c r="G386" t="s">
        <v>1644</v>
      </c>
      <c r="H386" s="294" t="s">
        <v>33</v>
      </c>
      <c r="I386" s="294" t="s">
        <v>8</v>
      </c>
      <c r="J386" s="294" t="s">
        <v>5</v>
      </c>
      <c r="K386" s="294" t="s">
        <v>69</v>
      </c>
      <c r="L386" s="294" t="s">
        <v>1623</v>
      </c>
      <c r="M386" s="292" t="s">
        <v>1624</v>
      </c>
      <c r="N386" s="292"/>
      <c r="O386" s="294" t="s">
        <v>13</v>
      </c>
      <c r="P386" t="s">
        <v>37</v>
      </c>
      <c r="Q386" s="293"/>
    </row>
    <row r="387" spans="1:17" ht="30.6" x14ac:dyDescent="0.3">
      <c r="A387" s="288" t="s">
        <v>30</v>
      </c>
      <c r="B387" s="289" t="s">
        <v>5347</v>
      </c>
      <c r="C387" s="289" t="s">
        <v>1645</v>
      </c>
      <c r="D387" s="289" t="s">
        <v>1646</v>
      </c>
      <c r="E387" t="s">
        <v>1647</v>
      </c>
      <c r="F387" t="s">
        <v>1643</v>
      </c>
      <c r="G387" t="s">
        <v>1648</v>
      </c>
      <c r="H387" s="291" t="s">
        <v>33</v>
      </c>
      <c r="I387" s="291" t="s">
        <v>8</v>
      </c>
      <c r="J387" s="291" t="s">
        <v>5</v>
      </c>
      <c r="K387" s="291" t="s">
        <v>716</v>
      </c>
      <c r="L387" s="291" t="s">
        <v>1623</v>
      </c>
      <c r="M387" s="289" t="s">
        <v>1624</v>
      </c>
      <c r="N387" s="289"/>
      <c r="O387" s="291" t="s">
        <v>13</v>
      </c>
      <c r="P387" t="s">
        <v>37</v>
      </c>
      <c r="Q387" s="290"/>
    </row>
    <row r="388" spans="1:17" ht="30.6" x14ac:dyDescent="0.3">
      <c r="A388" s="288" t="s">
        <v>30</v>
      </c>
      <c r="B388" s="292" t="s">
        <v>5934</v>
      </c>
      <c r="C388" s="292" t="s">
        <v>1649</v>
      </c>
      <c r="D388" s="292" t="s">
        <v>1650</v>
      </c>
      <c r="E388" t="s">
        <v>1651</v>
      </c>
      <c r="F388" t="s">
        <v>1652</v>
      </c>
      <c r="G388" t="s">
        <v>1653</v>
      </c>
      <c r="H388" s="294" t="s">
        <v>33</v>
      </c>
      <c r="I388" s="294" t="s">
        <v>8</v>
      </c>
      <c r="J388" s="294" t="s">
        <v>5</v>
      </c>
      <c r="K388" s="294" t="s">
        <v>716</v>
      </c>
      <c r="L388" s="294" t="s">
        <v>1623</v>
      </c>
      <c r="M388" s="292" t="s">
        <v>1624</v>
      </c>
      <c r="N388" s="292"/>
      <c r="O388" s="294" t="s">
        <v>13</v>
      </c>
      <c r="P388" t="s">
        <v>37</v>
      </c>
      <c r="Q388" s="293"/>
    </row>
    <row r="389" spans="1:17" ht="30.6" x14ac:dyDescent="0.3">
      <c r="A389" s="288" t="s">
        <v>30</v>
      </c>
      <c r="B389" s="289" t="s">
        <v>4865</v>
      </c>
      <c r="C389" s="289" t="s">
        <v>1654</v>
      </c>
      <c r="D389" s="289" t="s">
        <v>1655</v>
      </c>
      <c r="E389" t="s">
        <v>1656</v>
      </c>
      <c r="F389" t="s">
        <v>1657</v>
      </c>
      <c r="G389" t="s">
        <v>1658</v>
      </c>
      <c r="H389" s="291" t="s">
        <v>33</v>
      </c>
      <c r="I389" s="291" t="s">
        <v>8</v>
      </c>
      <c r="J389" s="291" t="s">
        <v>6</v>
      </c>
      <c r="K389" s="291" t="s">
        <v>716</v>
      </c>
      <c r="L389" s="291" t="s">
        <v>1623</v>
      </c>
      <c r="M389" s="289" t="s">
        <v>1624</v>
      </c>
      <c r="N389" s="289"/>
      <c r="O389" s="291" t="s">
        <v>13</v>
      </c>
      <c r="P389" t="s">
        <v>37</v>
      </c>
      <c r="Q389" s="290"/>
    </row>
    <row r="390" spans="1:17" ht="30.6" x14ac:dyDescent="0.3">
      <c r="A390" s="288" t="s">
        <v>30</v>
      </c>
      <c r="B390" s="292" t="s">
        <v>5935</v>
      </c>
      <c r="C390" s="292" t="s">
        <v>1659</v>
      </c>
      <c r="D390" s="292" t="s">
        <v>1660</v>
      </c>
      <c r="E390" t="s">
        <v>1661</v>
      </c>
      <c r="F390" t="s">
        <v>1662</v>
      </c>
      <c r="G390" t="s">
        <v>1648</v>
      </c>
      <c r="H390" s="294" t="s">
        <v>33</v>
      </c>
      <c r="I390" s="294" t="s">
        <v>8</v>
      </c>
      <c r="J390" s="294" t="s">
        <v>5</v>
      </c>
      <c r="K390" s="294" t="s">
        <v>716</v>
      </c>
      <c r="L390" s="294" t="s">
        <v>1623</v>
      </c>
      <c r="M390" s="292" t="s">
        <v>1624</v>
      </c>
      <c r="N390" s="292"/>
      <c r="O390" s="294" t="s">
        <v>13</v>
      </c>
      <c r="P390" t="s">
        <v>37</v>
      </c>
      <c r="Q390" s="293"/>
    </row>
    <row r="391" spans="1:17" ht="30.6" x14ac:dyDescent="0.3">
      <c r="A391" s="288" t="s">
        <v>30</v>
      </c>
      <c r="B391" s="289" t="s">
        <v>4865</v>
      </c>
      <c r="C391" s="289" t="s">
        <v>1663</v>
      </c>
      <c r="D391" s="289" t="s">
        <v>1664</v>
      </c>
      <c r="E391" t="s">
        <v>1665</v>
      </c>
      <c r="F391" t="s">
        <v>1666</v>
      </c>
      <c r="G391" t="s">
        <v>1667</v>
      </c>
      <c r="H391" s="291" t="s">
        <v>33</v>
      </c>
      <c r="I391" s="291" t="s">
        <v>8</v>
      </c>
      <c r="J391" s="291" t="s">
        <v>6</v>
      </c>
      <c r="K391" s="291" t="s">
        <v>716</v>
      </c>
      <c r="L391" s="291" t="s">
        <v>1623</v>
      </c>
      <c r="M391" s="289" t="s">
        <v>1624</v>
      </c>
      <c r="N391" s="289"/>
      <c r="O391" s="291" t="s">
        <v>13</v>
      </c>
      <c r="P391" t="s">
        <v>37</v>
      </c>
      <c r="Q391" s="290"/>
    </row>
    <row r="392" spans="1:17" ht="30.6" x14ac:dyDescent="0.3">
      <c r="A392" s="288" t="s">
        <v>30</v>
      </c>
      <c r="B392" s="292" t="s">
        <v>5347</v>
      </c>
      <c r="C392" s="292" t="s">
        <v>1668</v>
      </c>
      <c r="D392" s="292" t="s">
        <v>1669</v>
      </c>
      <c r="E392" t="s">
        <v>1670</v>
      </c>
      <c r="F392" t="s">
        <v>1671</v>
      </c>
      <c r="G392" t="s">
        <v>1648</v>
      </c>
      <c r="H392" s="294" t="s">
        <v>33</v>
      </c>
      <c r="I392" s="294" t="s">
        <v>8</v>
      </c>
      <c r="J392" s="294" t="s">
        <v>5</v>
      </c>
      <c r="K392" s="294" t="s">
        <v>69</v>
      </c>
      <c r="L392" s="294" t="s">
        <v>1623</v>
      </c>
      <c r="M392" s="292" t="s">
        <v>1624</v>
      </c>
      <c r="N392" s="292"/>
      <c r="O392" s="294" t="s">
        <v>13</v>
      </c>
      <c r="P392" t="s">
        <v>37</v>
      </c>
      <c r="Q392" s="293"/>
    </row>
    <row r="393" spans="1:17" ht="30.6" x14ac:dyDescent="0.3">
      <c r="A393" s="288" t="s">
        <v>30</v>
      </c>
      <c r="B393" s="289" t="s">
        <v>4865</v>
      </c>
      <c r="C393" s="289" t="s">
        <v>1672</v>
      </c>
      <c r="D393" s="289" t="s">
        <v>1673</v>
      </c>
      <c r="E393" t="s">
        <v>1674</v>
      </c>
      <c r="F393" t="s">
        <v>1675</v>
      </c>
      <c r="G393" t="s">
        <v>1676</v>
      </c>
      <c r="H393" s="291" t="s">
        <v>33</v>
      </c>
      <c r="I393" s="291" t="s">
        <v>8</v>
      </c>
      <c r="J393" s="291" t="s">
        <v>6</v>
      </c>
      <c r="K393" s="291" t="s">
        <v>716</v>
      </c>
      <c r="L393" s="291" t="s">
        <v>1623</v>
      </c>
      <c r="M393" s="289" t="s">
        <v>1624</v>
      </c>
      <c r="N393" s="289"/>
      <c r="O393" s="291" t="s">
        <v>13</v>
      </c>
      <c r="P393" t="s">
        <v>37</v>
      </c>
      <c r="Q393" s="290"/>
    </row>
    <row r="394" spans="1:17" ht="30.6" x14ac:dyDescent="0.3">
      <c r="A394" s="288" t="s">
        <v>30</v>
      </c>
      <c r="B394" s="292" t="s">
        <v>5934</v>
      </c>
      <c r="C394" s="292" t="s">
        <v>1677</v>
      </c>
      <c r="D394" s="292" t="s">
        <v>1678</v>
      </c>
      <c r="E394" t="s">
        <v>1679</v>
      </c>
      <c r="F394" t="s">
        <v>1680</v>
      </c>
      <c r="G394" t="s">
        <v>1681</v>
      </c>
      <c r="H394" s="294" t="s">
        <v>33</v>
      </c>
      <c r="I394" s="294" t="s">
        <v>8</v>
      </c>
      <c r="J394" s="294" t="s">
        <v>5</v>
      </c>
      <c r="K394" s="294" t="s">
        <v>716</v>
      </c>
      <c r="L394" s="294" t="s">
        <v>1623</v>
      </c>
      <c r="M394" s="292" t="s">
        <v>1624</v>
      </c>
      <c r="N394" s="292"/>
      <c r="O394" s="294" t="s">
        <v>13</v>
      </c>
      <c r="P394" t="s">
        <v>37</v>
      </c>
      <c r="Q394" s="293"/>
    </row>
    <row r="395" spans="1:17" ht="30.6" x14ac:dyDescent="0.3">
      <c r="A395" s="288" t="s">
        <v>30</v>
      </c>
      <c r="B395" s="289" t="s">
        <v>4865</v>
      </c>
      <c r="C395" s="289" t="s">
        <v>1682</v>
      </c>
      <c r="D395" s="289" t="s">
        <v>1683</v>
      </c>
      <c r="E395" t="s">
        <v>1684</v>
      </c>
      <c r="F395" t="s">
        <v>1685</v>
      </c>
      <c r="G395" t="s">
        <v>1686</v>
      </c>
      <c r="H395" s="291" t="s">
        <v>33</v>
      </c>
      <c r="I395" s="291" t="s">
        <v>8</v>
      </c>
      <c r="J395" s="291" t="s">
        <v>6</v>
      </c>
      <c r="K395" s="291" t="s">
        <v>716</v>
      </c>
      <c r="L395" s="291" t="s">
        <v>1623</v>
      </c>
      <c r="M395" s="289" t="s">
        <v>1624</v>
      </c>
      <c r="N395" s="289"/>
      <c r="O395" s="291" t="s">
        <v>13</v>
      </c>
      <c r="P395" t="s">
        <v>37</v>
      </c>
      <c r="Q395" s="290"/>
    </row>
    <row r="396" spans="1:17" ht="30.6" x14ac:dyDescent="0.3">
      <c r="A396" s="288" t="s">
        <v>30</v>
      </c>
      <c r="B396" s="292" t="s">
        <v>5934</v>
      </c>
      <c r="C396" s="292" t="s">
        <v>1687</v>
      </c>
      <c r="D396" s="292" t="s">
        <v>1688</v>
      </c>
      <c r="E396" t="s">
        <v>1689</v>
      </c>
      <c r="F396" t="s">
        <v>1690</v>
      </c>
      <c r="G396" t="s">
        <v>1691</v>
      </c>
      <c r="H396" s="294" t="s">
        <v>33</v>
      </c>
      <c r="I396" s="294" t="s">
        <v>8</v>
      </c>
      <c r="J396" s="294" t="s">
        <v>5</v>
      </c>
      <c r="K396" s="294" t="s">
        <v>716</v>
      </c>
      <c r="L396" s="294" t="s">
        <v>1623</v>
      </c>
      <c r="M396" s="292" t="s">
        <v>1624</v>
      </c>
      <c r="N396" s="292"/>
      <c r="O396" s="294" t="s">
        <v>13</v>
      </c>
      <c r="P396" t="s">
        <v>37</v>
      </c>
      <c r="Q396" s="293"/>
    </row>
    <row r="397" spans="1:17" ht="30.6" x14ac:dyDescent="0.3">
      <c r="A397" s="288" t="s">
        <v>30</v>
      </c>
      <c r="B397" s="289" t="s">
        <v>4865</v>
      </c>
      <c r="C397" s="289" t="s">
        <v>1692</v>
      </c>
      <c r="D397" s="289" t="s">
        <v>1693</v>
      </c>
      <c r="E397" t="s">
        <v>1694</v>
      </c>
      <c r="F397" t="s">
        <v>1695</v>
      </c>
      <c r="G397" t="s">
        <v>1696</v>
      </c>
      <c r="H397" s="291" t="s">
        <v>33</v>
      </c>
      <c r="I397" s="291" t="s">
        <v>8</v>
      </c>
      <c r="J397" s="291" t="s">
        <v>6</v>
      </c>
      <c r="K397" s="291" t="s">
        <v>716</v>
      </c>
      <c r="L397" s="291" t="s">
        <v>1623</v>
      </c>
      <c r="M397" s="289" t="s">
        <v>1624</v>
      </c>
      <c r="N397" s="289"/>
      <c r="O397" s="291" t="s">
        <v>13</v>
      </c>
      <c r="P397" t="s">
        <v>37</v>
      </c>
      <c r="Q397" s="290"/>
    </row>
    <row r="398" spans="1:17" ht="30.6" x14ac:dyDescent="0.3">
      <c r="A398" s="288" t="s">
        <v>30</v>
      </c>
      <c r="B398" s="292" t="s">
        <v>5348</v>
      </c>
      <c r="C398" s="292" t="s">
        <v>1697</v>
      </c>
      <c r="D398" s="292" t="s">
        <v>1698</v>
      </c>
      <c r="E398" t="s">
        <v>1699</v>
      </c>
      <c r="F398" t="s">
        <v>1700</v>
      </c>
      <c r="G398" t="s">
        <v>1701</v>
      </c>
      <c r="H398" s="294" t="s">
        <v>33</v>
      </c>
      <c r="I398" s="294" t="s">
        <v>8</v>
      </c>
      <c r="J398" s="294" t="s">
        <v>5</v>
      </c>
      <c r="K398" s="294" t="s">
        <v>716</v>
      </c>
      <c r="L398" s="294" t="s">
        <v>1623</v>
      </c>
      <c r="M398" s="292" t="s">
        <v>1624</v>
      </c>
      <c r="N398" s="292"/>
      <c r="O398" s="294" t="s">
        <v>13</v>
      </c>
      <c r="P398" t="s">
        <v>37</v>
      </c>
      <c r="Q398" s="293"/>
    </row>
    <row r="399" spans="1:17" ht="30.6" x14ac:dyDescent="0.3">
      <c r="A399" s="288" t="s">
        <v>30</v>
      </c>
      <c r="B399" s="289" t="s">
        <v>4865</v>
      </c>
      <c r="C399" s="289" t="s">
        <v>1702</v>
      </c>
      <c r="D399" s="289" t="s">
        <v>1703</v>
      </c>
      <c r="E399" t="s">
        <v>1704</v>
      </c>
      <c r="F399" t="s">
        <v>1705</v>
      </c>
      <c r="G399" t="s">
        <v>1706</v>
      </c>
      <c r="H399" s="291" t="s">
        <v>33</v>
      </c>
      <c r="I399" s="291" t="s">
        <v>8</v>
      </c>
      <c r="J399" s="291" t="s">
        <v>6</v>
      </c>
      <c r="K399" s="291" t="s">
        <v>716</v>
      </c>
      <c r="L399" s="291" t="s">
        <v>1623</v>
      </c>
      <c r="M399" s="289" t="s">
        <v>1624</v>
      </c>
      <c r="N399" s="289"/>
      <c r="O399" s="291" t="s">
        <v>13</v>
      </c>
      <c r="P399" t="s">
        <v>37</v>
      </c>
      <c r="Q399" s="290"/>
    </row>
    <row r="400" spans="1:17" ht="30.6" x14ac:dyDescent="0.3">
      <c r="A400" s="288" t="s">
        <v>30</v>
      </c>
      <c r="B400" s="292" t="s">
        <v>5935</v>
      </c>
      <c r="C400" s="292" t="s">
        <v>1707</v>
      </c>
      <c r="D400" s="292" t="s">
        <v>1708</v>
      </c>
      <c r="E400" t="s">
        <v>1709</v>
      </c>
      <c r="F400" t="s">
        <v>1710</v>
      </c>
      <c r="G400" t="s">
        <v>1711</v>
      </c>
      <c r="H400" s="294" t="s">
        <v>33</v>
      </c>
      <c r="I400" s="294" t="s">
        <v>8</v>
      </c>
      <c r="J400" s="294" t="s">
        <v>5</v>
      </c>
      <c r="K400" s="294" t="s">
        <v>716</v>
      </c>
      <c r="L400" s="294" t="s">
        <v>1623</v>
      </c>
      <c r="M400" s="292" t="s">
        <v>1624</v>
      </c>
      <c r="N400" s="292"/>
      <c r="O400" s="294" t="s">
        <v>13</v>
      </c>
      <c r="P400" t="s">
        <v>37</v>
      </c>
      <c r="Q400" s="293"/>
    </row>
    <row r="401" spans="1:17" ht="30.6" x14ac:dyDescent="0.3">
      <c r="A401" s="288" t="s">
        <v>30</v>
      </c>
      <c r="B401" s="289" t="s">
        <v>4865</v>
      </c>
      <c r="C401" s="289" t="s">
        <v>1712</v>
      </c>
      <c r="D401" s="289" t="s">
        <v>1713</v>
      </c>
      <c r="E401" t="s">
        <v>1714</v>
      </c>
      <c r="F401" t="s">
        <v>1715</v>
      </c>
      <c r="G401" t="s">
        <v>1716</v>
      </c>
      <c r="H401" s="291" t="s">
        <v>33</v>
      </c>
      <c r="I401" s="291" t="s">
        <v>8</v>
      </c>
      <c r="J401" s="291" t="s">
        <v>6</v>
      </c>
      <c r="K401" s="291" t="s">
        <v>716</v>
      </c>
      <c r="L401" s="291" t="s">
        <v>1623</v>
      </c>
      <c r="M401" s="289" t="s">
        <v>1624</v>
      </c>
      <c r="N401" s="289"/>
      <c r="O401" s="291" t="s">
        <v>13</v>
      </c>
      <c r="P401" t="s">
        <v>37</v>
      </c>
      <c r="Q401" s="290"/>
    </row>
    <row r="402" spans="1:17" ht="30.6" x14ac:dyDescent="0.3">
      <c r="A402" s="288" t="s">
        <v>30</v>
      </c>
      <c r="B402" s="292" t="s">
        <v>5936</v>
      </c>
      <c r="C402" s="292" t="s">
        <v>1717</v>
      </c>
      <c r="D402" s="292" t="s">
        <v>1718</v>
      </c>
      <c r="E402" t="s">
        <v>1719</v>
      </c>
      <c r="F402" t="s">
        <v>1720</v>
      </c>
      <c r="G402" t="s">
        <v>1721</v>
      </c>
      <c r="H402" s="294" t="s">
        <v>33</v>
      </c>
      <c r="I402" s="294" t="s">
        <v>8</v>
      </c>
      <c r="J402" s="294" t="s">
        <v>5</v>
      </c>
      <c r="K402" s="294" t="s">
        <v>716</v>
      </c>
      <c r="L402" s="294" t="s">
        <v>1623</v>
      </c>
      <c r="M402" s="292" t="s">
        <v>1624</v>
      </c>
      <c r="N402" s="292"/>
      <c r="O402" s="294" t="s">
        <v>13</v>
      </c>
      <c r="P402" t="s">
        <v>37</v>
      </c>
      <c r="Q402" s="293"/>
    </row>
    <row r="403" spans="1:17" ht="30.6" x14ac:dyDescent="0.3">
      <c r="A403" s="288" t="s">
        <v>30</v>
      </c>
      <c r="B403" s="289" t="s">
        <v>4865</v>
      </c>
      <c r="C403" s="289" t="s">
        <v>1722</v>
      </c>
      <c r="D403" s="289" t="s">
        <v>1723</v>
      </c>
      <c r="E403" t="s">
        <v>1724</v>
      </c>
      <c r="F403" t="s">
        <v>1725</v>
      </c>
      <c r="G403" t="s">
        <v>1726</v>
      </c>
      <c r="H403" s="291" t="s">
        <v>33</v>
      </c>
      <c r="I403" s="291" t="s">
        <v>8</v>
      </c>
      <c r="J403" s="291" t="s">
        <v>6</v>
      </c>
      <c r="K403" s="291" t="s">
        <v>716</v>
      </c>
      <c r="L403" s="291" t="s">
        <v>1623</v>
      </c>
      <c r="M403" s="289" t="s">
        <v>1624</v>
      </c>
      <c r="N403" s="289"/>
      <c r="O403" s="291" t="s">
        <v>13</v>
      </c>
      <c r="P403" t="s">
        <v>37</v>
      </c>
      <c r="Q403" s="290"/>
    </row>
    <row r="404" spans="1:17" ht="30.6" x14ac:dyDescent="0.3">
      <c r="A404" s="288" t="s">
        <v>30</v>
      </c>
      <c r="B404" s="292" t="s">
        <v>5936</v>
      </c>
      <c r="C404" s="292" t="s">
        <v>1727</v>
      </c>
      <c r="D404" s="292" t="s">
        <v>1728</v>
      </c>
      <c r="E404" t="s">
        <v>1729</v>
      </c>
      <c r="F404" t="s">
        <v>1730</v>
      </c>
      <c r="G404" t="s">
        <v>1731</v>
      </c>
      <c r="H404" s="294" t="s">
        <v>33</v>
      </c>
      <c r="I404" s="294" t="s">
        <v>8</v>
      </c>
      <c r="J404" s="294" t="s">
        <v>5</v>
      </c>
      <c r="K404" s="294" t="s">
        <v>716</v>
      </c>
      <c r="L404" s="294" t="s">
        <v>1623</v>
      </c>
      <c r="M404" s="292" t="s">
        <v>1624</v>
      </c>
      <c r="N404" s="292"/>
      <c r="O404" s="294" t="s">
        <v>13</v>
      </c>
      <c r="P404" t="s">
        <v>37</v>
      </c>
      <c r="Q404" s="293"/>
    </row>
    <row r="405" spans="1:17" ht="30.6" x14ac:dyDescent="0.3">
      <c r="A405" s="288" t="s">
        <v>30</v>
      </c>
      <c r="B405" s="289" t="s">
        <v>4865</v>
      </c>
      <c r="C405" s="289" t="s">
        <v>1732</v>
      </c>
      <c r="D405" s="289" t="s">
        <v>1733</v>
      </c>
      <c r="E405" t="s">
        <v>1734</v>
      </c>
      <c r="F405" t="s">
        <v>1735</v>
      </c>
      <c r="G405" t="s">
        <v>1736</v>
      </c>
      <c r="H405" s="291" t="s">
        <v>33</v>
      </c>
      <c r="I405" s="291" t="s">
        <v>8</v>
      </c>
      <c r="J405" s="291" t="s">
        <v>6</v>
      </c>
      <c r="K405" s="291" t="s">
        <v>716</v>
      </c>
      <c r="L405" s="291" t="s">
        <v>1623</v>
      </c>
      <c r="M405" s="289" t="s">
        <v>1624</v>
      </c>
      <c r="N405" s="289"/>
      <c r="O405" s="291" t="s">
        <v>13</v>
      </c>
      <c r="P405" t="s">
        <v>37</v>
      </c>
      <c r="Q405" s="290"/>
    </row>
    <row r="406" spans="1:17" ht="30.6" x14ac:dyDescent="0.3">
      <c r="A406" s="288" t="s">
        <v>30</v>
      </c>
      <c r="B406" s="292" t="s">
        <v>5937</v>
      </c>
      <c r="C406" s="292" t="s">
        <v>1737</v>
      </c>
      <c r="D406" s="292" t="s">
        <v>1738</v>
      </c>
      <c r="E406" t="s">
        <v>1739</v>
      </c>
      <c r="F406" t="s">
        <v>1740</v>
      </c>
      <c r="G406" t="s">
        <v>1741</v>
      </c>
      <c r="H406" s="294" t="s">
        <v>33</v>
      </c>
      <c r="I406" s="294" t="s">
        <v>8</v>
      </c>
      <c r="J406" s="294" t="s">
        <v>5</v>
      </c>
      <c r="K406" s="294" t="s">
        <v>716</v>
      </c>
      <c r="L406" s="294" t="s">
        <v>1623</v>
      </c>
      <c r="M406" s="292" t="s">
        <v>1624</v>
      </c>
      <c r="N406" s="292"/>
      <c r="O406" s="294" t="s">
        <v>13</v>
      </c>
      <c r="P406" t="s">
        <v>37</v>
      </c>
      <c r="Q406" s="293"/>
    </row>
    <row r="407" spans="1:17" ht="30.6" x14ac:dyDescent="0.3">
      <c r="A407" s="288" t="s">
        <v>30</v>
      </c>
      <c r="B407" s="289" t="s">
        <v>4865</v>
      </c>
      <c r="C407" s="289" t="s">
        <v>1742</v>
      </c>
      <c r="D407" s="289" t="s">
        <v>1743</v>
      </c>
      <c r="E407" t="s">
        <v>1744</v>
      </c>
      <c r="F407" t="s">
        <v>1745</v>
      </c>
      <c r="G407" t="s">
        <v>1746</v>
      </c>
      <c r="H407" s="291" t="s">
        <v>33</v>
      </c>
      <c r="I407" s="291" t="s">
        <v>8</v>
      </c>
      <c r="J407" s="291" t="s">
        <v>6</v>
      </c>
      <c r="K407" s="291" t="s">
        <v>716</v>
      </c>
      <c r="L407" s="291" t="s">
        <v>1623</v>
      </c>
      <c r="M407" s="289" t="s">
        <v>1624</v>
      </c>
      <c r="N407" s="289"/>
      <c r="O407" s="291" t="s">
        <v>13</v>
      </c>
      <c r="P407" t="s">
        <v>37</v>
      </c>
      <c r="Q407" s="290"/>
    </row>
    <row r="408" spans="1:17" ht="30.6" x14ac:dyDescent="0.3">
      <c r="A408" s="288" t="s">
        <v>30</v>
      </c>
      <c r="B408" s="292" t="s">
        <v>5937</v>
      </c>
      <c r="C408" s="292" t="s">
        <v>1747</v>
      </c>
      <c r="D408" s="292" t="s">
        <v>1748</v>
      </c>
      <c r="E408" t="s">
        <v>1749</v>
      </c>
      <c r="F408" t="s">
        <v>1750</v>
      </c>
      <c r="G408" t="s">
        <v>1658</v>
      </c>
      <c r="H408" s="294" t="s">
        <v>33</v>
      </c>
      <c r="I408" s="294" t="s">
        <v>8</v>
      </c>
      <c r="J408" s="294" t="s">
        <v>5</v>
      </c>
      <c r="K408" s="294" t="s">
        <v>716</v>
      </c>
      <c r="L408" s="294" t="s">
        <v>1623</v>
      </c>
      <c r="M408" s="292" t="s">
        <v>1624</v>
      </c>
      <c r="N408" s="292"/>
      <c r="O408" s="294" t="s">
        <v>13</v>
      </c>
      <c r="P408" t="s">
        <v>37</v>
      </c>
      <c r="Q408" s="293"/>
    </row>
    <row r="409" spans="1:17" ht="30.6" x14ac:dyDescent="0.3">
      <c r="A409" s="288" t="s">
        <v>30</v>
      </c>
      <c r="B409" s="289" t="s">
        <v>4865</v>
      </c>
      <c r="C409" s="289" t="s">
        <v>1751</v>
      </c>
      <c r="D409" s="289" t="s">
        <v>1752</v>
      </c>
      <c r="E409" t="s">
        <v>1753</v>
      </c>
      <c r="F409" t="s">
        <v>1754</v>
      </c>
      <c r="G409" t="s">
        <v>1755</v>
      </c>
      <c r="H409" s="291" t="s">
        <v>33</v>
      </c>
      <c r="I409" s="291" t="s">
        <v>8</v>
      </c>
      <c r="J409" s="291" t="s">
        <v>6</v>
      </c>
      <c r="K409" s="291" t="s">
        <v>716</v>
      </c>
      <c r="L409" s="291" t="s">
        <v>1623</v>
      </c>
      <c r="M409" s="289" t="s">
        <v>1624</v>
      </c>
      <c r="N409" s="289"/>
      <c r="O409" s="291" t="s">
        <v>13</v>
      </c>
      <c r="P409" t="s">
        <v>37</v>
      </c>
      <c r="Q409" s="290"/>
    </row>
    <row r="410" spans="1:17" ht="30.6" x14ac:dyDescent="0.3">
      <c r="A410" s="288" t="s">
        <v>30</v>
      </c>
      <c r="B410" s="292" t="s">
        <v>5937</v>
      </c>
      <c r="C410" s="292" t="s">
        <v>1756</v>
      </c>
      <c r="D410" s="292" t="s">
        <v>1757</v>
      </c>
      <c r="E410" t="s">
        <v>1758</v>
      </c>
      <c r="F410" t="s">
        <v>1759</v>
      </c>
      <c r="G410" t="s">
        <v>1760</v>
      </c>
      <c r="H410" s="294" t="s">
        <v>33</v>
      </c>
      <c r="I410" s="294" t="s">
        <v>8</v>
      </c>
      <c r="J410" s="294" t="s">
        <v>5</v>
      </c>
      <c r="K410" s="294" t="s">
        <v>716</v>
      </c>
      <c r="L410" s="294" t="s">
        <v>1623</v>
      </c>
      <c r="M410" s="292" t="s">
        <v>1624</v>
      </c>
      <c r="N410" s="292"/>
      <c r="O410" s="294" t="s">
        <v>13</v>
      </c>
      <c r="P410" t="s">
        <v>37</v>
      </c>
      <c r="Q410" s="293"/>
    </row>
    <row r="411" spans="1:17" ht="30.6" x14ac:dyDescent="0.3">
      <c r="A411" s="288" t="s">
        <v>30</v>
      </c>
      <c r="B411" s="289" t="s">
        <v>4866</v>
      </c>
      <c r="C411" s="289" t="s">
        <v>1761</v>
      </c>
      <c r="D411" s="289" t="s">
        <v>1762</v>
      </c>
      <c r="E411" t="s">
        <v>1763</v>
      </c>
      <c r="F411" t="s">
        <v>1796</v>
      </c>
      <c r="G411" t="s">
        <v>4577</v>
      </c>
      <c r="H411" s="291" t="s">
        <v>33</v>
      </c>
      <c r="I411" s="291" t="s">
        <v>8</v>
      </c>
      <c r="J411" s="291" t="s">
        <v>6</v>
      </c>
      <c r="K411" s="291" t="s">
        <v>53</v>
      </c>
      <c r="L411" s="291" t="s">
        <v>1303</v>
      </c>
      <c r="M411" s="289" t="s">
        <v>4730</v>
      </c>
      <c r="N411" s="289" t="s">
        <v>36</v>
      </c>
      <c r="O411" s="291" t="s">
        <v>9</v>
      </c>
      <c r="P411" t="s">
        <v>37</v>
      </c>
      <c r="Q411" s="290"/>
    </row>
    <row r="412" spans="1:17" ht="30.6" x14ac:dyDescent="0.3">
      <c r="A412" s="288" t="s">
        <v>30</v>
      </c>
      <c r="B412" s="292" t="s">
        <v>5340</v>
      </c>
      <c r="C412" s="292"/>
      <c r="D412" s="292" t="s">
        <v>1764</v>
      </c>
      <c r="E412" t="s">
        <v>1765</v>
      </c>
      <c r="F412" t="s">
        <v>1766</v>
      </c>
      <c r="G412" t="s">
        <v>1767</v>
      </c>
      <c r="H412" s="294" t="s">
        <v>33</v>
      </c>
      <c r="I412" s="294" t="s">
        <v>4</v>
      </c>
      <c r="J412" s="294" t="s">
        <v>5</v>
      </c>
      <c r="K412" s="294" t="s">
        <v>988</v>
      </c>
      <c r="L412" s="294" t="s">
        <v>1303</v>
      </c>
      <c r="M412" s="292" t="s">
        <v>4730</v>
      </c>
      <c r="N412" s="292" t="s">
        <v>36</v>
      </c>
      <c r="O412" s="294" t="s">
        <v>9</v>
      </c>
      <c r="P412" t="s">
        <v>37</v>
      </c>
      <c r="Q412" s="293"/>
    </row>
    <row r="413" spans="1:17" ht="30.6" x14ac:dyDescent="0.3">
      <c r="A413" s="288" t="s">
        <v>30</v>
      </c>
      <c r="B413" s="289" t="s">
        <v>4819</v>
      </c>
      <c r="C413" s="289" t="s">
        <v>1768</v>
      </c>
      <c r="D413" s="289" t="s">
        <v>1769</v>
      </c>
      <c r="E413" t="s">
        <v>1770</v>
      </c>
      <c r="F413" t="s">
        <v>4578</v>
      </c>
      <c r="G413" t="s">
        <v>4579</v>
      </c>
      <c r="H413" s="291" t="s">
        <v>33</v>
      </c>
      <c r="I413" s="291" t="s">
        <v>8</v>
      </c>
      <c r="J413" s="291" t="s">
        <v>6</v>
      </c>
      <c r="K413" s="291" t="s">
        <v>53</v>
      </c>
      <c r="L413" s="291" t="s">
        <v>1303</v>
      </c>
      <c r="M413" s="289" t="s">
        <v>4730</v>
      </c>
      <c r="N413" s="289" t="s">
        <v>36</v>
      </c>
      <c r="O413" s="291" t="s">
        <v>9</v>
      </c>
      <c r="P413" t="s">
        <v>37</v>
      </c>
      <c r="Q413" s="290"/>
    </row>
    <row r="414" spans="1:17" ht="30.6" x14ac:dyDescent="0.3">
      <c r="A414" s="288" t="s">
        <v>30</v>
      </c>
      <c r="B414" s="292" t="s">
        <v>4820</v>
      </c>
      <c r="C414" s="292" t="s">
        <v>1771</v>
      </c>
      <c r="D414" s="292" t="s">
        <v>1772</v>
      </c>
      <c r="E414" t="s">
        <v>1773</v>
      </c>
      <c r="F414" t="s">
        <v>4580</v>
      </c>
      <c r="G414" t="s">
        <v>4581</v>
      </c>
      <c r="H414" s="294" t="s">
        <v>33</v>
      </c>
      <c r="I414" s="294" t="s">
        <v>8</v>
      </c>
      <c r="J414" s="294" t="s">
        <v>6</v>
      </c>
      <c r="K414" s="294" t="s">
        <v>53</v>
      </c>
      <c r="L414" s="294" t="s">
        <v>1303</v>
      </c>
      <c r="M414" s="292" t="s">
        <v>4730</v>
      </c>
      <c r="N414" s="292" t="s">
        <v>36</v>
      </c>
      <c r="O414" s="294" t="s">
        <v>9</v>
      </c>
      <c r="P414" t="s">
        <v>37</v>
      </c>
      <c r="Q414" s="293"/>
    </row>
    <row r="415" spans="1:17" ht="30.6" x14ac:dyDescent="0.3">
      <c r="A415" s="288" t="s">
        <v>30</v>
      </c>
      <c r="B415" s="289" t="s">
        <v>4866</v>
      </c>
      <c r="C415" s="289" t="s">
        <v>1774</v>
      </c>
      <c r="D415" s="289" t="s">
        <v>1775</v>
      </c>
      <c r="E415" t="s">
        <v>1776</v>
      </c>
      <c r="F415" t="s">
        <v>4582</v>
      </c>
      <c r="G415" t="s">
        <v>4583</v>
      </c>
      <c r="H415" s="291" t="s">
        <v>33</v>
      </c>
      <c r="I415" s="291" t="s">
        <v>8</v>
      </c>
      <c r="J415" s="291" t="s">
        <v>6</v>
      </c>
      <c r="K415" s="291" t="s">
        <v>53</v>
      </c>
      <c r="L415" s="291" t="s">
        <v>1303</v>
      </c>
      <c r="M415" s="289" t="s">
        <v>4730</v>
      </c>
      <c r="N415" s="289" t="s">
        <v>36</v>
      </c>
      <c r="O415" s="291" t="s">
        <v>9</v>
      </c>
      <c r="P415" t="s">
        <v>37</v>
      </c>
      <c r="Q415" s="290"/>
    </row>
    <row r="416" spans="1:17" ht="30.6" x14ac:dyDescent="0.3">
      <c r="A416" s="288" t="s">
        <v>30</v>
      </c>
      <c r="B416" s="292" t="s">
        <v>4821</v>
      </c>
      <c r="C416" s="292" t="s">
        <v>1777</v>
      </c>
      <c r="D416" s="292" t="s">
        <v>1778</v>
      </c>
      <c r="E416" t="s">
        <v>1779</v>
      </c>
      <c r="F416" t="s">
        <v>1780</v>
      </c>
      <c r="G416" t="s">
        <v>4584</v>
      </c>
      <c r="H416" s="294" t="s">
        <v>33</v>
      </c>
      <c r="I416" s="294" t="s">
        <v>8</v>
      </c>
      <c r="J416" s="294" t="s">
        <v>6</v>
      </c>
      <c r="K416" s="294" t="s">
        <v>53</v>
      </c>
      <c r="L416" s="294" t="s">
        <v>1303</v>
      </c>
      <c r="M416" s="292" t="s">
        <v>4730</v>
      </c>
      <c r="N416" s="292" t="s">
        <v>36</v>
      </c>
      <c r="O416" s="294" t="s">
        <v>9</v>
      </c>
      <c r="P416" t="s">
        <v>37</v>
      </c>
      <c r="Q416" s="293"/>
    </row>
    <row r="417" spans="1:17" ht="30.6" x14ac:dyDescent="0.3">
      <c r="A417" s="288" t="s">
        <v>30</v>
      </c>
      <c r="B417" s="289" t="s">
        <v>4820</v>
      </c>
      <c r="C417" s="289" t="s">
        <v>1781</v>
      </c>
      <c r="D417" s="289" t="s">
        <v>1782</v>
      </c>
      <c r="E417" t="s">
        <v>1783</v>
      </c>
      <c r="F417" t="s">
        <v>1784</v>
      </c>
      <c r="G417" t="s">
        <v>4584</v>
      </c>
      <c r="H417" s="291" t="s">
        <v>361</v>
      </c>
      <c r="I417" s="291" t="s">
        <v>8</v>
      </c>
      <c r="J417" s="291" t="s">
        <v>6</v>
      </c>
      <c r="K417" s="291" t="s">
        <v>53</v>
      </c>
      <c r="L417" s="291" t="s">
        <v>1303</v>
      </c>
      <c r="M417" s="289" t="s">
        <v>4730</v>
      </c>
      <c r="N417" s="289" t="s">
        <v>36</v>
      </c>
      <c r="O417" s="291" t="s">
        <v>9</v>
      </c>
      <c r="P417" t="s">
        <v>37</v>
      </c>
      <c r="Q417" s="290"/>
    </row>
    <row r="418" spans="1:17" ht="30.6" x14ac:dyDescent="0.3">
      <c r="A418" s="288" t="s">
        <v>30</v>
      </c>
      <c r="B418" s="292" t="s">
        <v>5340</v>
      </c>
      <c r="C418" s="292" t="s">
        <v>1785</v>
      </c>
      <c r="D418" s="292" t="s">
        <v>1786</v>
      </c>
      <c r="E418" t="s">
        <v>1787</v>
      </c>
      <c r="F418" t="s">
        <v>5349</v>
      </c>
      <c r="G418" t="s">
        <v>5350</v>
      </c>
      <c r="H418" s="294" t="s">
        <v>361</v>
      </c>
      <c r="I418" s="294" t="s">
        <v>8</v>
      </c>
      <c r="J418" s="294" t="s">
        <v>5</v>
      </c>
      <c r="K418" s="294" t="s">
        <v>53</v>
      </c>
      <c r="L418" s="294" t="s">
        <v>1303</v>
      </c>
      <c r="M418" s="292" t="s">
        <v>4730</v>
      </c>
      <c r="N418" s="292" t="s">
        <v>36</v>
      </c>
      <c r="O418" s="294" t="s">
        <v>9</v>
      </c>
      <c r="P418" t="s">
        <v>37</v>
      </c>
      <c r="Q418" s="293"/>
    </row>
    <row r="419" spans="1:17" ht="30.6" x14ac:dyDescent="0.3">
      <c r="A419" s="288" t="s">
        <v>30</v>
      </c>
      <c r="B419" s="289" t="s">
        <v>5340</v>
      </c>
      <c r="C419" s="289"/>
      <c r="D419" s="289" t="s">
        <v>1788</v>
      </c>
      <c r="E419" t="s">
        <v>1789</v>
      </c>
      <c r="F419" t="s">
        <v>4585</v>
      </c>
      <c r="G419" t="s">
        <v>4586</v>
      </c>
      <c r="H419" s="291" t="s">
        <v>33</v>
      </c>
      <c r="I419" s="291" t="s">
        <v>4</v>
      </c>
      <c r="J419" s="291" t="s">
        <v>5</v>
      </c>
      <c r="K419" s="291" t="s">
        <v>53</v>
      </c>
      <c r="L419" s="291" t="s">
        <v>1303</v>
      </c>
      <c r="M419" s="289" t="s">
        <v>4730</v>
      </c>
      <c r="N419" s="289" t="s">
        <v>36</v>
      </c>
      <c r="O419" s="291" t="s">
        <v>9</v>
      </c>
      <c r="P419" t="s">
        <v>37</v>
      </c>
      <c r="Q419" s="290"/>
    </row>
    <row r="420" spans="1:17" ht="30.6" x14ac:dyDescent="0.3">
      <c r="A420" s="288" t="s">
        <v>30</v>
      </c>
      <c r="B420" s="292" t="s">
        <v>4821</v>
      </c>
      <c r="C420" s="292" t="s">
        <v>1790</v>
      </c>
      <c r="D420" s="292" t="s">
        <v>1791</v>
      </c>
      <c r="E420" t="s">
        <v>1792</v>
      </c>
      <c r="F420" t="s">
        <v>4587</v>
      </c>
      <c r="G420" t="s">
        <v>4588</v>
      </c>
      <c r="H420" s="294" t="s">
        <v>361</v>
      </c>
      <c r="I420" s="294" t="s">
        <v>8</v>
      </c>
      <c r="J420" s="294" t="s">
        <v>6</v>
      </c>
      <c r="K420" s="294" t="s">
        <v>53</v>
      </c>
      <c r="L420" s="294" t="s">
        <v>1303</v>
      </c>
      <c r="M420" s="292" t="s">
        <v>4730</v>
      </c>
      <c r="N420" s="292" t="s">
        <v>36</v>
      </c>
      <c r="O420" s="294" t="s">
        <v>9</v>
      </c>
      <c r="P420" t="s">
        <v>37</v>
      </c>
      <c r="Q420" s="293"/>
    </row>
    <row r="421" spans="1:17" ht="30.6" x14ac:dyDescent="0.3">
      <c r="A421" s="288" t="s">
        <v>30</v>
      </c>
      <c r="B421" s="289" t="s">
        <v>4820</v>
      </c>
      <c r="C421" s="289" t="s">
        <v>1793</v>
      </c>
      <c r="D421" s="289" t="s">
        <v>1794</v>
      </c>
      <c r="E421" t="s">
        <v>1795</v>
      </c>
      <c r="F421" t="s">
        <v>4589</v>
      </c>
      <c r="G421" t="s">
        <v>4590</v>
      </c>
      <c r="H421" s="291" t="s">
        <v>361</v>
      </c>
      <c r="I421" s="291" t="s">
        <v>8</v>
      </c>
      <c r="J421" s="291" t="s">
        <v>6</v>
      </c>
      <c r="K421" s="291" t="s">
        <v>53</v>
      </c>
      <c r="L421" s="291" t="s">
        <v>1303</v>
      </c>
      <c r="M421" s="289" t="s">
        <v>4730</v>
      </c>
      <c r="N421" s="289" t="s">
        <v>36</v>
      </c>
      <c r="O421" s="291" t="s">
        <v>9</v>
      </c>
      <c r="P421" t="s">
        <v>37</v>
      </c>
      <c r="Q421" s="290"/>
    </row>
    <row r="422" spans="1:17" ht="30.6" x14ac:dyDescent="0.3">
      <c r="A422" s="288" t="s">
        <v>30</v>
      </c>
      <c r="B422" s="292" t="s">
        <v>4790</v>
      </c>
      <c r="C422" s="292"/>
      <c r="D422" s="292" t="s">
        <v>1797</v>
      </c>
      <c r="E422" t="s">
        <v>1798</v>
      </c>
      <c r="F422" t="s">
        <v>1799</v>
      </c>
      <c r="G422" t="s">
        <v>1800</v>
      </c>
      <c r="H422" s="294" t="s">
        <v>33</v>
      </c>
      <c r="I422" s="294" t="s">
        <v>4</v>
      </c>
      <c r="J422" s="294" t="s">
        <v>6</v>
      </c>
      <c r="K422" s="294" t="s">
        <v>69</v>
      </c>
      <c r="L422" s="294" t="s">
        <v>717</v>
      </c>
      <c r="M422" s="292" t="s">
        <v>252</v>
      </c>
      <c r="N422" s="292" t="s">
        <v>101</v>
      </c>
      <c r="O422" s="294"/>
      <c r="P422" t="s">
        <v>37</v>
      </c>
      <c r="Q422" s="293"/>
    </row>
    <row r="423" spans="1:17" ht="30.6" x14ac:dyDescent="0.3">
      <c r="A423" s="288" t="s">
        <v>30</v>
      </c>
      <c r="B423" s="289" t="s">
        <v>5922</v>
      </c>
      <c r="C423" s="289" t="s">
        <v>1801</v>
      </c>
      <c r="D423" s="289" t="s">
        <v>1802</v>
      </c>
      <c r="E423" t="s">
        <v>1803</v>
      </c>
      <c r="F423" t="s">
        <v>1804</v>
      </c>
      <c r="G423" t="s">
        <v>1805</v>
      </c>
      <c r="H423" s="291" t="s">
        <v>33</v>
      </c>
      <c r="I423" s="291" t="s">
        <v>8</v>
      </c>
      <c r="J423" s="291" t="s">
        <v>5</v>
      </c>
      <c r="K423" s="291" t="s">
        <v>42</v>
      </c>
      <c r="L423" s="291" t="s">
        <v>43</v>
      </c>
      <c r="M423" s="289" t="s">
        <v>1042</v>
      </c>
      <c r="N423" s="289" t="s">
        <v>36</v>
      </c>
      <c r="O423" s="291" t="s">
        <v>1806</v>
      </c>
      <c r="P423" t="s">
        <v>37</v>
      </c>
      <c r="Q423" s="290"/>
    </row>
    <row r="424" spans="1:17" ht="30.6" x14ac:dyDescent="0.3">
      <c r="A424" s="288" t="s">
        <v>30</v>
      </c>
      <c r="B424" s="292" t="s">
        <v>5922</v>
      </c>
      <c r="C424" s="292" t="s">
        <v>1807</v>
      </c>
      <c r="D424" s="292" t="s">
        <v>1808</v>
      </c>
      <c r="E424" t="s">
        <v>1809</v>
      </c>
      <c r="F424" t="s">
        <v>1810</v>
      </c>
      <c r="G424" t="s">
        <v>1811</v>
      </c>
      <c r="H424" s="294" t="s">
        <v>33</v>
      </c>
      <c r="I424" s="294" t="s">
        <v>8</v>
      </c>
      <c r="J424" s="294" t="s">
        <v>5</v>
      </c>
      <c r="K424" s="294" t="s">
        <v>42</v>
      </c>
      <c r="L424" s="294" t="s">
        <v>43</v>
      </c>
      <c r="M424" s="292" t="s">
        <v>1042</v>
      </c>
      <c r="N424" s="292" t="s">
        <v>36</v>
      </c>
      <c r="O424" s="294" t="s">
        <v>1043</v>
      </c>
      <c r="P424" t="s">
        <v>37</v>
      </c>
      <c r="Q424" s="293"/>
    </row>
    <row r="425" spans="1:17" ht="30.6" x14ac:dyDescent="0.3">
      <c r="A425" s="288" t="s">
        <v>30</v>
      </c>
      <c r="B425" s="289" t="s">
        <v>5922</v>
      </c>
      <c r="C425" s="289" t="s">
        <v>1812</v>
      </c>
      <c r="D425" s="289" t="s">
        <v>1813</v>
      </c>
      <c r="E425" t="s">
        <v>1814</v>
      </c>
      <c r="F425" t="s">
        <v>1815</v>
      </c>
      <c r="G425" t="s">
        <v>1816</v>
      </c>
      <c r="H425" s="291" t="s">
        <v>33</v>
      </c>
      <c r="I425" s="291" t="s">
        <v>8</v>
      </c>
      <c r="J425" s="291" t="s">
        <v>5</v>
      </c>
      <c r="K425" s="291" t="s">
        <v>42</v>
      </c>
      <c r="L425" s="291" t="s">
        <v>43</v>
      </c>
      <c r="M425" s="289" t="s">
        <v>1042</v>
      </c>
      <c r="N425" s="289" t="s">
        <v>36</v>
      </c>
      <c r="O425" s="291" t="s">
        <v>1043</v>
      </c>
      <c r="P425" t="s">
        <v>37</v>
      </c>
      <c r="Q425" s="290"/>
    </row>
    <row r="426" spans="1:17" ht="30.6" x14ac:dyDescent="0.3">
      <c r="A426" s="288" t="s">
        <v>30</v>
      </c>
      <c r="B426" s="292" t="s">
        <v>5922</v>
      </c>
      <c r="C426" s="292" t="s">
        <v>1817</v>
      </c>
      <c r="D426" s="292" t="s">
        <v>1818</v>
      </c>
      <c r="E426" t="s">
        <v>1819</v>
      </c>
      <c r="F426" t="s">
        <v>1820</v>
      </c>
      <c r="G426" t="s">
        <v>1821</v>
      </c>
      <c r="H426" s="294" t="s">
        <v>33</v>
      </c>
      <c r="I426" s="294" t="s">
        <v>8</v>
      </c>
      <c r="J426" s="294" t="s">
        <v>5</v>
      </c>
      <c r="K426" s="294" t="s">
        <v>42</v>
      </c>
      <c r="L426" s="294" t="s">
        <v>43</v>
      </c>
      <c r="M426" s="292" t="s">
        <v>1042</v>
      </c>
      <c r="N426" s="292" t="s">
        <v>36</v>
      </c>
      <c r="O426" s="294" t="s">
        <v>1043</v>
      </c>
      <c r="P426" t="s">
        <v>37</v>
      </c>
      <c r="Q426" s="293"/>
    </row>
    <row r="427" spans="1:17" ht="30.6" x14ac:dyDescent="0.3">
      <c r="A427" s="288" t="s">
        <v>30</v>
      </c>
      <c r="B427" s="289" t="s">
        <v>5922</v>
      </c>
      <c r="C427" s="289" t="s">
        <v>1822</v>
      </c>
      <c r="D427" s="289" t="s">
        <v>1823</v>
      </c>
      <c r="E427" t="s">
        <v>1824</v>
      </c>
      <c r="F427" t="s">
        <v>1825</v>
      </c>
      <c r="G427" t="s">
        <v>1826</v>
      </c>
      <c r="H427" s="291" t="s">
        <v>33</v>
      </c>
      <c r="I427" s="291" t="s">
        <v>8</v>
      </c>
      <c r="J427" s="291" t="s">
        <v>5</v>
      </c>
      <c r="K427" s="291" t="s">
        <v>42</v>
      </c>
      <c r="L427" s="291" t="s">
        <v>43</v>
      </c>
      <c r="M427" s="289" t="s">
        <v>1042</v>
      </c>
      <c r="N427" s="289" t="s">
        <v>36</v>
      </c>
      <c r="O427" s="291" t="s">
        <v>1043</v>
      </c>
      <c r="P427" t="s">
        <v>37</v>
      </c>
      <c r="Q427" s="290"/>
    </row>
    <row r="428" spans="1:17" ht="30.6" x14ac:dyDescent="0.3">
      <c r="A428" s="288" t="s">
        <v>30</v>
      </c>
      <c r="B428" s="292" t="s">
        <v>5922</v>
      </c>
      <c r="C428" s="292" t="s">
        <v>1827</v>
      </c>
      <c r="D428" s="292" t="s">
        <v>1828</v>
      </c>
      <c r="E428" t="s">
        <v>1829</v>
      </c>
      <c r="F428" t="s">
        <v>1830</v>
      </c>
      <c r="G428" t="s">
        <v>1831</v>
      </c>
      <c r="H428" s="294" t="s">
        <v>33</v>
      </c>
      <c r="I428" s="294" t="s">
        <v>8</v>
      </c>
      <c r="J428" s="294" t="s">
        <v>5</v>
      </c>
      <c r="K428" s="294" t="s">
        <v>42</v>
      </c>
      <c r="L428" s="294" t="s">
        <v>43</v>
      </c>
      <c r="M428" s="292" t="s">
        <v>1042</v>
      </c>
      <c r="N428" s="292" t="s">
        <v>36</v>
      </c>
      <c r="O428" s="294" t="s">
        <v>1043</v>
      </c>
      <c r="P428" t="s">
        <v>37</v>
      </c>
      <c r="Q428" s="293"/>
    </row>
    <row r="429" spans="1:17" ht="30.6" x14ac:dyDescent="0.3">
      <c r="A429" s="288" t="s">
        <v>30</v>
      </c>
      <c r="B429" s="289" t="s">
        <v>5922</v>
      </c>
      <c r="C429" s="289" t="s">
        <v>1832</v>
      </c>
      <c r="D429" s="289" t="s">
        <v>1833</v>
      </c>
      <c r="E429" t="s">
        <v>1834</v>
      </c>
      <c r="F429" t="s">
        <v>1835</v>
      </c>
      <c r="G429" t="s">
        <v>1836</v>
      </c>
      <c r="H429" s="291" t="s">
        <v>33</v>
      </c>
      <c r="I429" s="291" t="s">
        <v>8</v>
      </c>
      <c r="J429" s="291" t="s">
        <v>5</v>
      </c>
      <c r="K429" s="291" t="s">
        <v>42</v>
      </c>
      <c r="L429" s="291" t="s">
        <v>43</v>
      </c>
      <c r="M429" s="289" t="s">
        <v>1042</v>
      </c>
      <c r="N429" s="289" t="s">
        <v>36</v>
      </c>
      <c r="O429" s="291" t="s">
        <v>1043</v>
      </c>
      <c r="P429" t="s">
        <v>37</v>
      </c>
      <c r="Q429" s="290"/>
    </row>
    <row r="430" spans="1:17" ht="30.6" x14ac:dyDescent="0.3">
      <c r="A430" s="288" t="s">
        <v>30</v>
      </c>
      <c r="B430" s="292" t="s">
        <v>5922</v>
      </c>
      <c r="C430" s="292" t="s">
        <v>1837</v>
      </c>
      <c r="D430" s="292" t="s">
        <v>1838</v>
      </c>
      <c r="E430" t="s">
        <v>1839</v>
      </c>
      <c r="F430" t="s">
        <v>1840</v>
      </c>
      <c r="G430" t="s">
        <v>1841</v>
      </c>
      <c r="H430" s="294" t="s">
        <v>33</v>
      </c>
      <c r="I430" s="294" t="s">
        <v>8</v>
      </c>
      <c r="J430" s="294" t="s">
        <v>5</v>
      </c>
      <c r="K430" s="294" t="s">
        <v>42</v>
      </c>
      <c r="L430" s="294" t="s">
        <v>43</v>
      </c>
      <c r="M430" s="292" t="s">
        <v>1042</v>
      </c>
      <c r="N430" s="292" t="s">
        <v>36</v>
      </c>
      <c r="O430" s="294" t="s">
        <v>1043</v>
      </c>
      <c r="P430" t="s">
        <v>37</v>
      </c>
      <c r="Q430" s="293"/>
    </row>
    <row r="431" spans="1:17" ht="30.6" x14ac:dyDescent="0.3">
      <c r="A431" s="288" t="s">
        <v>30</v>
      </c>
      <c r="B431" s="289" t="s">
        <v>5922</v>
      </c>
      <c r="C431" s="289" t="s">
        <v>1842</v>
      </c>
      <c r="D431" s="289" t="s">
        <v>1843</v>
      </c>
      <c r="E431" t="s">
        <v>1844</v>
      </c>
      <c r="F431" t="s">
        <v>4591</v>
      </c>
      <c r="G431" t="s">
        <v>4533</v>
      </c>
      <c r="H431" s="291" t="s">
        <v>33</v>
      </c>
      <c r="I431" s="291" t="s">
        <v>8</v>
      </c>
      <c r="J431" s="291" t="s">
        <v>5</v>
      </c>
      <c r="K431" s="291" t="s">
        <v>42</v>
      </c>
      <c r="L431" s="291" t="s">
        <v>43</v>
      </c>
      <c r="M431" s="289" t="s">
        <v>1042</v>
      </c>
      <c r="N431" s="289" t="s">
        <v>36</v>
      </c>
      <c r="O431" s="291" t="s">
        <v>1043</v>
      </c>
      <c r="P431" t="s">
        <v>37</v>
      </c>
      <c r="Q431" s="290"/>
    </row>
    <row r="432" spans="1:17" ht="30.6" x14ac:dyDescent="0.3">
      <c r="A432" s="288" t="s">
        <v>30</v>
      </c>
      <c r="B432" s="292" t="s">
        <v>5922</v>
      </c>
      <c r="C432" s="292" t="s">
        <v>1845</v>
      </c>
      <c r="D432" s="292" t="s">
        <v>1846</v>
      </c>
      <c r="E432" t="s">
        <v>1847</v>
      </c>
      <c r="F432" t="s">
        <v>1848</v>
      </c>
      <c r="G432" t="s">
        <v>1849</v>
      </c>
      <c r="H432" s="294" t="s">
        <v>33</v>
      </c>
      <c r="I432" s="294" t="s">
        <v>8</v>
      </c>
      <c r="J432" s="294" t="s">
        <v>5</v>
      </c>
      <c r="K432" s="294" t="s">
        <v>42</v>
      </c>
      <c r="L432" s="294" t="s">
        <v>43</v>
      </c>
      <c r="M432" s="292" t="s">
        <v>1042</v>
      </c>
      <c r="N432" s="292" t="s">
        <v>36</v>
      </c>
      <c r="O432" s="294" t="s">
        <v>1043</v>
      </c>
      <c r="P432" t="s">
        <v>37</v>
      </c>
      <c r="Q432" s="293"/>
    </row>
    <row r="433" spans="1:17" ht="30.6" x14ac:dyDescent="0.3">
      <c r="A433" s="288" t="s">
        <v>30</v>
      </c>
      <c r="B433" s="289" t="s">
        <v>5922</v>
      </c>
      <c r="C433" s="289" t="s">
        <v>1850</v>
      </c>
      <c r="D433" s="289" t="s">
        <v>1851</v>
      </c>
      <c r="E433" t="s">
        <v>1852</v>
      </c>
      <c r="F433" t="s">
        <v>1853</v>
      </c>
      <c r="G433" t="s">
        <v>1854</v>
      </c>
      <c r="H433" s="291" t="s">
        <v>33</v>
      </c>
      <c r="I433" s="291" t="s">
        <v>8</v>
      </c>
      <c r="J433" s="291" t="s">
        <v>5</v>
      </c>
      <c r="K433" s="291" t="s">
        <v>42</v>
      </c>
      <c r="L433" s="291" t="s">
        <v>43</v>
      </c>
      <c r="M433" s="289" t="s">
        <v>1042</v>
      </c>
      <c r="N433" s="289" t="s">
        <v>36</v>
      </c>
      <c r="O433" s="291" t="s">
        <v>1855</v>
      </c>
      <c r="P433" t="s">
        <v>37</v>
      </c>
      <c r="Q433" s="290"/>
    </row>
    <row r="434" spans="1:17" ht="30.6" x14ac:dyDescent="0.3">
      <c r="A434" s="288" t="s">
        <v>30</v>
      </c>
      <c r="B434" s="292" t="s">
        <v>5922</v>
      </c>
      <c r="C434" s="292" t="s">
        <v>1856</v>
      </c>
      <c r="D434" s="292" t="s">
        <v>1857</v>
      </c>
      <c r="E434" t="s">
        <v>1858</v>
      </c>
      <c r="F434" t="s">
        <v>1859</v>
      </c>
      <c r="G434" t="s">
        <v>1860</v>
      </c>
      <c r="H434" s="294" t="s">
        <v>33</v>
      </c>
      <c r="I434" s="294" t="s">
        <v>8</v>
      </c>
      <c r="J434" s="294" t="s">
        <v>5</v>
      </c>
      <c r="K434" s="294" t="s">
        <v>42</v>
      </c>
      <c r="L434" s="294" t="s">
        <v>43</v>
      </c>
      <c r="M434" s="292" t="s">
        <v>1042</v>
      </c>
      <c r="N434" s="292" t="s">
        <v>36</v>
      </c>
      <c r="O434" s="294" t="s">
        <v>1043</v>
      </c>
      <c r="P434" t="s">
        <v>37</v>
      </c>
      <c r="Q434" s="293"/>
    </row>
    <row r="435" spans="1:17" ht="30.6" x14ac:dyDescent="0.3">
      <c r="A435" s="288" t="s">
        <v>30</v>
      </c>
      <c r="B435" s="289" t="s">
        <v>5922</v>
      </c>
      <c r="C435" s="289" t="s">
        <v>1861</v>
      </c>
      <c r="D435" s="289" t="s">
        <v>1862</v>
      </c>
      <c r="E435" t="s">
        <v>1863</v>
      </c>
      <c r="F435" t="s">
        <v>1864</v>
      </c>
      <c r="G435" t="s">
        <v>1860</v>
      </c>
      <c r="H435" s="291" t="s">
        <v>33</v>
      </c>
      <c r="I435" s="291" t="s">
        <v>8</v>
      </c>
      <c r="J435" s="291" t="s">
        <v>5</v>
      </c>
      <c r="K435" s="291" t="s">
        <v>42</v>
      </c>
      <c r="L435" s="291" t="s">
        <v>43</v>
      </c>
      <c r="M435" s="289" t="s">
        <v>1042</v>
      </c>
      <c r="N435" s="289" t="s">
        <v>36</v>
      </c>
      <c r="O435" s="291" t="s">
        <v>1043</v>
      </c>
      <c r="P435" t="s">
        <v>37</v>
      </c>
      <c r="Q435" s="290"/>
    </row>
    <row r="436" spans="1:17" ht="30.6" x14ac:dyDescent="0.3">
      <c r="A436" s="288" t="s">
        <v>30</v>
      </c>
      <c r="B436" s="292" t="s">
        <v>5922</v>
      </c>
      <c r="C436" s="292" t="s">
        <v>1865</v>
      </c>
      <c r="D436" s="292" t="s">
        <v>1866</v>
      </c>
      <c r="E436" t="s">
        <v>1867</v>
      </c>
      <c r="F436" t="s">
        <v>4592</v>
      </c>
      <c r="G436" t="s">
        <v>4593</v>
      </c>
      <c r="H436" s="294" t="s">
        <v>33</v>
      </c>
      <c r="I436" s="294" t="s">
        <v>8</v>
      </c>
      <c r="J436" s="294" t="s">
        <v>5</v>
      </c>
      <c r="K436" s="294" t="s">
        <v>42</v>
      </c>
      <c r="L436" s="294" t="s">
        <v>43</v>
      </c>
      <c r="M436" s="292" t="s">
        <v>1042</v>
      </c>
      <c r="N436" s="292" t="s">
        <v>36</v>
      </c>
      <c r="O436" s="294" t="s">
        <v>1043</v>
      </c>
      <c r="P436" t="s">
        <v>37</v>
      </c>
      <c r="Q436" s="293"/>
    </row>
    <row r="437" spans="1:17" ht="30.6" x14ac:dyDescent="0.3">
      <c r="A437" s="288" t="s">
        <v>30</v>
      </c>
      <c r="B437" s="289" t="s">
        <v>5922</v>
      </c>
      <c r="C437" s="289" t="s">
        <v>1868</v>
      </c>
      <c r="D437" s="289" t="s">
        <v>1869</v>
      </c>
      <c r="E437" t="s">
        <v>1870</v>
      </c>
      <c r="F437" t="s">
        <v>1871</v>
      </c>
      <c r="G437" t="s">
        <v>1872</v>
      </c>
      <c r="H437" s="291" t="s">
        <v>33</v>
      </c>
      <c r="I437" s="291" t="s">
        <v>8</v>
      </c>
      <c r="J437" s="291" t="s">
        <v>5</v>
      </c>
      <c r="K437" s="291" t="s">
        <v>42</v>
      </c>
      <c r="L437" s="291" t="s">
        <v>43</v>
      </c>
      <c r="M437" s="289" t="s">
        <v>1042</v>
      </c>
      <c r="N437" s="289" t="s">
        <v>36</v>
      </c>
      <c r="O437" s="291" t="s">
        <v>1043</v>
      </c>
      <c r="P437" t="s">
        <v>37</v>
      </c>
      <c r="Q437" s="290"/>
    </row>
    <row r="438" spans="1:17" ht="30.6" x14ac:dyDescent="0.3">
      <c r="A438" s="288" t="s">
        <v>30</v>
      </c>
      <c r="B438" s="292" t="s">
        <v>5922</v>
      </c>
      <c r="C438" s="292" t="s">
        <v>1873</v>
      </c>
      <c r="D438" s="292" t="s">
        <v>1874</v>
      </c>
      <c r="E438" t="s">
        <v>1875</v>
      </c>
      <c r="F438" t="s">
        <v>1876</v>
      </c>
      <c r="G438" t="s">
        <v>1877</v>
      </c>
      <c r="H438" s="294" t="s">
        <v>361</v>
      </c>
      <c r="I438" s="294" t="s">
        <v>8</v>
      </c>
      <c r="J438" s="294" t="s">
        <v>5</v>
      </c>
      <c r="K438" s="294" t="s">
        <v>42</v>
      </c>
      <c r="L438" s="294" t="s">
        <v>43</v>
      </c>
      <c r="M438" s="292" t="s">
        <v>1042</v>
      </c>
      <c r="N438" s="292" t="s">
        <v>36</v>
      </c>
      <c r="O438" s="294" t="s">
        <v>1043</v>
      </c>
      <c r="P438" t="s">
        <v>37</v>
      </c>
      <c r="Q438" s="293"/>
    </row>
    <row r="439" spans="1:17" ht="30.6" x14ac:dyDescent="0.3">
      <c r="A439" s="288" t="s">
        <v>30</v>
      </c>
      <c r="B439" s="289" t="s">
        <v>5922</v>
      </c>
      <c r="C439" s="289" t="s">
        <v>1878</v>
      </c>
      <c r="D439" s="289" t="s">
        <v>1879</v>
      </c>
      <c r="E439" t="s">
        <v>1880</v>
      </c>
      <c r="F439" t="s">
        <v>1881</v>
      </c>
      <c r="G439" t="s">
        <v>1854</v>
      </c>
      <c r="H439" s="291" t="s">
        <v>361</v>
      </c>
      <c r="I439" s="291" t="s">
        <v>8</v>
      </c>
      <c r="J439" s="291" t="s">
        <v>5</v>
      </c>
      <c r="K439" s="291" t="s">
        <v>42</v>
      </c>
      <c r="L439" s="291" t="s">
        <v>43</v>
      </c>
      <c r="M439" s="289" t="s">
        <v>1042</v>
      </c>
      <c r="N439" s="289" t="s">
        <v>36</v>
      </c>
      <c r="O439" s="291" t="s">
        <v>1043</v>
      </c>
      <c r="P439" t="s">
        <v>37</v>
      </c>
      <c r="Q439" s="290"/>
    </row>
    <row r="440" spans="1:17" ht="30.6" x14ac:dyDescent="0.3">
      <c r="A440" s="288" t="s">
        <v>30</v>
      </c>
      <c r="B440" s="292" t="s">
        <v>5922</v>
      </c>
      <c r="C440" s="292" t="s">
        <v>1882</v>
      </c>
      <c r="D440" s="292" t="s">
        <v>1883</v>
      </c>
      <c r="E440" t="s">
        <v>1884</v>
      </c>
      <c r="F440" t="s">
        <v>1885</v>
      </c>
      <c r="G440" t="s">
        <v>1886</v>
      </c>
      <c r="H440" s="294" t="s">
        <v>361</v>
      </c>
      <c r="I440" s="294" t="s">
        <v>8</v>
      </c>
      <c r="J440" s="294" t="s">
        <v>5</v>
      </c>
      <c r="K440" s="294" t="s">
        <v>42</v>
      </c>
      <c r="L440" s="294" t="s">
        <v>43</v>
      </c>
      <c r="M440" s="292" t="s">
        <v>1042</v>
      </c>
      <c r="N440" s="292" t="s">
        <v>36</v>
      </c>
      <c r="O440" s="294" t="s">
        <v>1043</v>
      </c>
      <c r="P440" t="s">
        <v>37</v>
      </c>
      <c r="Q440" s="293"/>
    </row>
    <row r="441" spans="1:17" ht="30.6" x14ac:dyDescent="0.3">
      <c r="A441" s="288" t="s">
        <v>30</v>
      </c>
      <c r="B441" s="289" t="s">
        <v>5922</v>
      </c>
      <c r="C441" s="289" t="s">
        <v>1887</v>
      </c>
      <c r="D441" s="289" t="s">
        <v>1888</v>
      </c>
      <c r="E441" t="s">
        <v>1889</v>
      </c>
      <c r="F441" t="s">
        <v>1890</v>
      </c>
      <c r="G441" t="s">
        <v>1891</v>
      </c>
      <c r="H441" s="291" t="s">
        <v>361</v>
      </c>
      <c r="I441" s="291" t="s">
        <v>8</v>
      </c>
      <c r="J441" s="291" t="s">
        <v>5</v>
      </c>
      <c r="K441" s="291" t="s">
        <v>42</v>
      </c>
      <c r="L441" s="291" t="s">
        <v>43</v>
      </c>
      <c r="M441" s="289" t="s">
        <v>1042</v>
      </c>
      <c r="N441" s="289" t="s">
        <v>36</v>
      </c>
      <c r="O441" s="291" t="s">
        <v>1043</v>
      </c>
      <c r="P441" t="s">
        <v>37</v>
      </c>
      <c r="Q441" s="290"/>
    </row>
    <row r="442" spans="1:17" ht="30.6" x14ac:dyDescent="0.3">
      <c r="A442" s="288" t="s">
        <v>30</v>
      </c>
      <c r="B442" s="292" t="s">
        <v>5922</v>
      </c>
      <c r="C442" s="292" t="s">
        <v>1892</v>
      </c>
      <c r="D442" s="292" t="s">
        <v>1893</v>
      </c>
      <c r="E442" t="s">
        <v>1894</v>
      </c>
      <c r="F442" t="s">
        <v>1895</v>
      </c>
      <c r="G442" t="s">
        <v>1896</v>
      </c>
      <c r="H442" s="294" t="s">
        <v>361</v>
      </c>
      <c r="I442" s="294" t="s">
        <v>8</v>
      </c>
      <c r="J442" s="294" t="s">
        <v>5</v>
      </c>
      <c r="K442" s="294" t="s">
        <v>42</v>
      </c>
      <c r="L442" s="294" t="s">
        <v>43</v>
      </c>
      <c r="M442" s="292" t="s">
        <v>1042</v>
      </c>
      <c r="N442" s="292" t="s">
        <v>36</v>
      </c>
      <c r="O442" s="294" t="s">
        <v>1043</v>
      </c>
      <c r="P442" t="s">
        <v>37</v>
      </c>
      <c r="Q442" s="293"/>
    </row>
    <row r="443" spans="1:17" ht="30.6" x14ac:dyDescent="0.3">
      <c r="A443" s="288" t="s">
        <v>30</v>
      </c>
      <c r="B443" s="289" t="s">
        <v>4475</v>
      </c>
      <c r="C443" s="289" t="s">
        <v>1897</v>
      </c>
      <c r="D443" s="289" t="s">
        <v>1898</v>
      </c>
      <c r="E443" t="s">
        <v>1899</v>
      </c>
      <c r="F443" t="s">
        <v>1900</v>
      </c>
      <c r="G443" t="s">
        <v>1901</v>
      </c>
      <c r="H443" s="291" t="s">
        <v>361</v>
      </c>
      <c r="I443" s="291" t="s">
        <v>8</v>
      </c>
      <c r="J443" s="291" t="s">
        <v>6</v>
      </c>
      <c r="K443" s="291" t="s">
        <v>42</v>
      </c>
      <c r="L443" s="291" t="s">
        <v>43</v>
      </c>
      <c r="M443" s="289" t="s">
        <v>1042</v>
      </c>
      <c r="N443" s="289" t="s">
        <v>36</v>
      </c>
      <c r="O443" s="291" t="s">
        <v>1043</v>
      </c>
      <c r="P443" t="s">
        <v>37</v>
      </c>
      <c r="Q443" s="290"/>
    </row>
    <row r="444" spans="1:17" ht="30.6" x14ac:dyDescent="0.3">
      <c r="A444" s="288" t="s">
        <v>30</v>
      </c>
      <c r="B444" s="292" t="s">
        <v>4822</v>
      </c>
      <c r="C444" s="292" t="s">
        <v>1903</v>
      </c>
      <c r="D444" s="292" t="s">
        <v>1904</v>
      </c>
      <c r="E444" t="s">
        <v>1905</v>
      </c>
      <c r="F444" t="s">
        <v>4867</v>
      </c>
      <c r="G444" t="s">
        <v>1929</v>
      </c>
      <c r="H444" s="294" t="s">
        <v>1109</v>
      </c>
      <c r="I444" s="294" t="s">
        <v>8</v>
      </c>
      <c r="J444" s="294" t="s">
        <v>6</v>
      </c>
      <c r="K444" s="294" t="s">
        <v>716</v>
      </c>
      <c r="L444" s="294" t="s">
        <v>1902</v>
      </c>
      <c r="M444" s="292" t="s">
        <v>610</v>
      </c>
      <c r="N444" s="292" t="s">
        <v>36</v>
      </c>
      <c r="O444" s="294" t="s">
        <v>13</v>
      </c>
      <c r="P444" t="s">
        <v>37</v>
      </c>
      <c r="Q444" s="293"/>
    </row>
    <row r="445" spans="1:17" ht="30.6" x14ac:dyDescent="0.3">
      <c r="A445" s="288" t="s">
        <v>30</v>
      </c>
      <c r="B445" s="289" t="s">
        <v>4822</v>
      </c>
      <c r="C445" s="289" t="s">
        <v>1906</v>
      </c>
      <c r="D445" s="289" t="s">
        <v>1907</v>
      </c>
      <c r="E445" t="s">
        <v>1908</v>
      </c>
      <c r="F445" t="s">
        <v>4868</v>
      </c>
      <c r="G445" t="s">
        <v>1929</v>
      </c>
      <c r="H445" s="291" t="s">
        <v>1109</v>
      </c>
      <c r="I445" s="291" t="s">
        <v>8</v>
      </c>
      <c r="J445" s="291" t="s">
        <v>6</v>
      </c>
      <c r="K445" s="291" t="s">
        <v>716</v>
      </c>
      <c r="L445" s="291" t="s">
        <v>1902</v>
      </c>
      <c r="M445" s="289" t="s">
        <v>610</v>
      </c>
      <c r="N445" s="289" t="s">
        <v>36</v>
      </c>
      <c r="O445" s="291" t="s">
        <v>13</v>
      </c>
      <c r="P445" t="s">
        <v>37</v>
      </c>
      <c r="Q445" s="290"/>
    </row>
    <row r="446" spans="1:17" ht="30.6" x14ac:dyDescent="0.3">
      <c r="A446" s="288" t="s">
        <v>30</v>
      </c>
      <c r="B446" s="292" t="s">
        <v>4822</v>
      </c>
      <c r="C446" s="292" t="s">
        <v>1909</v>
      </c>
      <c r="D446" s="292" t="s">
        <v>1910</v>
      </c>
      <c r="E446" t="s">
        <v>1911</v>
      </c>
      <c r="F446" t="s">
        <v>4869</v>
      </c>
      <c r="G446" t="s">
        <v>1918</v>
      </c>
      <c r="H446" s="294" t="s">
        <v>1109</v>
      </c>
      <c r="I446" s="294" t="s">
        <v>8</v>
      </c>
      <c r="J446" s="294" t="s">
        <v>6</v>
      </c>
      <c r="K446" s="294" t="s">
        <v>716</v>
      </c>
      <c r="L446" s="294" t="s">
        <v>1902</v>
      </c>
      <c r="M446" s="292" t="s">
        <v>610</v>
      </c>
      <c r="N446" s="292" t="s">
        <v>36</v>
      </c>
      <c r="O446" s="294" t="s">
        <v>13</v>
      </c>
      <c r="P446" t="s">
        <v>37</v>
      </c>
      <c r="Q446" s="293"/>
    </row>
    <row r="447" spans="1:17" ht="30.6" x14ac:dyDescent="0.3">
      <c r="A447" s="288" t="s">
        <v>30</v>
      </c>
      <c r="B447" s="289" t="s">
        <v>4822</v>
      </c>
      <c r="C447" s="289" t="s">
        <v>1912</v>
      </c>
      <c r="D447" s="289" t="s">
        <v>1913</v>
      </c>
      <c r="E447" t="s">
        <v>1914</v>
      </c>
      <c r="F447" t="s">
        <v>4870</v>
      </c>
      <c r="G447" t="s">
        <v>4871</v>
      </c>
      <c r="H447" s="291" t="s">
        <v>1109</v>
      </c>
      <c r="I447" s="291" t="s">
        <v>8</v>
      </c>
      <c r="J447" s="291" t="s">
        <v>6</v>
      </c>
      <c r="K447" s="291" t="s">
        <v>716</v>
      </c>
      <c r="L447" s="291" t="s">
        <v>1902</v>
      </c>
      <c r="M447" s="289" t="s">
        <v>610</v>
      </c>
      <c r="N447" s="289" t="s">
        <v>36</v>
      </c>
      <c r="O447" s="291" t="s">
        <v>13</v>
      </c>
      <c r="P447" t="s">
        <v>37</v>
      </c>
      <c r="Q447" s="290"/>
    </row>
    <row r="448" spans="1:17" ht="30.6" x14ac:dyDescent="0.3">
      <c r="A448" s="288" t="s">
        <v>30</v>
      </c>
      <c r="B448" s="292" t="s">
        <v>4822</v>
      </c>
      <c r="C448" s="292" t="s">
        <v>1915</v>
      </c>
      <c r="D448" s="292" t="s">
        <v>1916</v>
      </c>
      <c r="E448" t="s">
        <v>1917</v>
      </c>
      <c r="F448" t="s">
        <v>4872</v>
      </c>
      <c r="G448" t="s">
        <v>4873</v>
      </c>
      <c r="H448" s="294" t="s">
        <v>1109</v>
      </c>
      <c r="I448" s="294" t="s">
        <v>8</v>
      </c>
      <c r="J448" s="294" t="s">
        <v>6</v>
      </c>
      <c r="K448" s="294" t="s">
        <v>716</v>
      </c>
      <c r="L448" s="294" t="s">
        <v>1902</v>
      </c>
      <c r="M448" s="292" t="s">
        <v>610</v>
      </c>
      <c r="N448" s="292" t="s">
        <v>101</v>
      </c>
      <c r="O448" s="294" t="s">
        <v>13</v>
      </c>
      <c r="P448" t="s">
        <v>37</v>
      </c>
      <c r="Q448" s="293"/>
    </row>
    <row r="449" spans="1:17" ht="30.6" x14ac:dyDescent="0.3">
      <c r="A449" s="288" t="s">
        <v>30</v>
      </c>
      <c r="B449" s="289" t="s">
        <v>4822</v>
      </c>
      <c r="C449" s="289" t="s">
        <v>1919</v>
      </c>
      <c r="D449" s="289" t="s">
        <v>1920</v>
      </c>
      <c r="E449" t="s">
        <v>1921</v>
      </c>
      <c r="F449" t="s">
        <v>4874</v>
      </c>
      <c r="G449" t="s">
        <v>4875</v>
      </c>
      <c r="H449" s="291" t="s">
        <v>1109</v>
      </c>
      <c r="I449" s="291" t="s">
        <v>8</v>
      </c>
      <c r="J449" s="291" t="s">
        <v>6</v>
      </c>
      <c r="K449" s="291" t="s">
        <v>716</v>
      </c>
      <c r="L449" s="291" t="s">
        <v>1902</v>
      </c>
      <c r="M449" s="289" t="s">
        <v>610</v>
      </c>
      <c r="N449" s="289" t="s">
        <v>36</v>
      </c>
      <c r="O449" s="291" t="s">
        <v>13</v>
      </c>
      <c r="P449" t="s">
        <v>37</v>
      </c>
      <c r="Q449" s="290"/>
    </row>
    <row r="450" spans="1:17" ht="30.6" x14ac:dyDescent="0.3">
      <c r="A450" s="288" t="s">
        <v>30</v>
      </c>
      <c r="B450" s="292" t="s">
        <v>4822</v>
      </c>
      <c r="C450" s="292" t="s">
        <v>1922</v>
      </c>
      <c r="D450" s="292" t="s">
        <v>1923</v>
      </c>
      <c r="E450" t="s">
        <v>1924</v>
      </c>
      <c r="F450" t="s">
        <v>4876</v>
      </c>
      <c r="G450" t="s">
        <v>4877</v>
      </c>
      <c r="H450" s="294" t="s">
        <v>1109</v>
      </c>
      <c r="I450" s="294" t="s">
        <v>8</v>
      </c>
      <c r="J450" s="294" t="s">
        <v>6</v>
      </c>
      <c r="K450" s="294" t="s">
        <v>716</v>
      </c>
      <c r="L450" s="294" t="s">
        <v>1902</v>
      </c>
      <c r="M450" s="292" t="s">
        <v>610</v>
      </c>
      <c r="N450" s="292" t="s">
        <v>36</v>
      </c>
      <c r="O450" s="294" t="s">
        <v>13</v>
      </c>
      <c r="P450" t="s">
        <v>37</v>
      </c>
      <c r="Q450" s="293"/>
    </row>
    <row r="451" spans="1:17" ht="30.6" x14ac:dyDescent="0.3">
      <c r="A451" s="288" t="s">
        <v>30</v>
      </c>
      <c r="B451" s="289" t="s">
        <v>4822</v>
      </c>
      <c r="C451" s="289" t="s">
        <v>1925</v>
      </c>
      <c r="D451" s="289" t="s">
        <v>1926</v>
      </c>
      <c r="E451" t="s">
        <v>1927</v>
      </c>
      <c r="F451" t="s">
        <v>4876</v>
      </c>
      <c r="G451" t="s">
        <v>4878</v>
      </c>
      <c r="H451" s="291" t="s">
        <v>1109</v>
      </c>
      <c r="I451" s="291" t="s">
        <v>8</v>
      </c>
      <c r="J451" s="291" t="s">
        <v>6</v>
      </c>
      <c r="K451" s="291" t="s">
        <v>716</v>
      </c>
      <c r="L451" s="291" t="s">
        <v>1902</v>
      </c>
      <c r="M451" s="289" t="s">
        <v>610</v>
      </c>
      <c r="N451" s="289" t="s">
        <v>36</v>
      </c>
      <c r="O451" s="291" t="s">
        <v>13</v>
      </c>
      <c r="P451" t="s">
        <v>37</v>
      </c>
      <c r="Q451" s="290"/>
    </row>
    <row r="452" spans="1:17" ht="30.6" x14ac:dyDescent="0.3">
      <c r="A452" s="288" t="s">
        <v>30</v>
      </c>
      <c r="B452" s="292" t="s">
        <v>4822</v>
      </c>
      <c r="C452" s="292" t="s">
        <v>1930</v>
      </c>
      <c r="D452" s="292" t="s">
        <v>1931</v>
      </c>
      <c r="E452" t="s">
        <v>1932</v>
      </c>
      <c r="F452" t="s">
        <v>4879</v>
      </c>
      <c r="G452" t="s">
        <v>4880</v>
      </c>
      <c r="H452" s="294" t="s">
        <v>361</v>
      </c>
      <c r="I452" s="294" t="s">
        <v>8</v>
      </c>
      <c r="J452" s="294" t="s">
        <v>6</v>
      </c>
      <c r="K452" s="294" t="s">
        <v>716</v>
      </c>
      <c r="L452" s="294" t="s">
        <v>1902</v>
      </c>
      <c r="M452" s="292" t="s">
        <v>610</v>
      </c>
      <c r="N452" s="292" t="s">
        <v>36</v>
      </c>
      <c r="O452" s="294" t="s">
        <v>13</v>
      </c>
      <c r="P452" t="s">
        <v>37</v>
      </c>
      <c r="Q452" s="293"/>
    </row>
    <row r="453" spans="1:17" ht="30.6" x14ac:dyDescent="0.3">
      <c r="A453" s="288" t="s">
        <v>30</v>
      </c>
      <c r="B453" s="289" t="s">
        <v>4822</v>
      </c>
      <c r="C453" s="289"/>
      <c r="D453" s="289" t="s">
        <v>1933</v>
      </c>
      <c r="E453" t="s">
        <v>1934</v>
      </c>
      <c r="F453" t="s">
        <v>4881</v>
      </c>
      <c r="G453" t="s">
        <v>4882</v>
      </c>
      <c r="H453" s="291" t="s">
        <v>33</v>
      </c>
      <c r="I453" s="291" t="s">
        <v>4</v>
      </c>
      <c r="J453" s="291" t="s">
        <v>6</v>
      </c>
      <c r="K453" s="291" t="s">
        <v>716</v>
      </c>
      <c r="L453" s="291" t="s">
        <v>1902</v>
      </c>
      <c r="M453" s="289" t="s">
        <v>610</v>
      </c>
      <c r="N453" s="289" t="s">
        <v>36</v>
      </c>
      <c r="O453" s="291" t="s">
        <v>13</v>
      </c>
      <c r="P453" t="s">
        <v>37</v>
      </c>
      <c r="Q453" s="290"/>
    </row>
    <row r="454" spans="1:17" ht="30.6" x14ac:dyDescent="0.3">
      <c r="A454" s="288" t="s">
        <v>30</v>
      </c>
      <c r="B454" s="292" t="s">
        <v>4822</v>
      </c>
      <c r="C454" s="292"/>
      <c r="D454" s="292" t="s">
        <v>1935</v>
      </c>
      <c r="E454" t="s">
        <v>1936</v>
      </c>
      <c r="F454" t="s">
        <v>4883</v>
      </c>
      <c r="G454" t="s">
        <v>4884</v>
      </c>
      <c r="H454" s="294" t="s">
        <v>33</v>
      </c>
      <c r="I454" s="294" t="s">
        <v>4</v>
      </c>
      <c r="J454" s="294" t="s">
        <v>5</v>
      </c>
      <c r="K454" s="294" t="s">
        <v>716</v>
      </c>
      <c r="L454" s="294" t="s">
        <v>1902</v>
      </c>
      <c r="M454" s="292" t="s">
        <v>610</v>
      </c>
      <c r="N454" s="292"/>
      <c r="O454" s="294" t="s">
        <v>611</v>
      </c>
      <c r="P454" t="s">
        <v>37</v>
      </c>
      <c r="Q454" s="293"/>
    </row>
    <row r="455" spans="1:17" ht="30.6" x14ac:dyDescent="0.3">
      <c r="A455" s="288" t="s">
        <v>30</v>
      </c>
      <c r="B455" s="289" t="s">
        <v>4885</v>
      </c>
      <c r="C455" s="289" t="s">
        <v>1937</v>
      </c>
      <c r="D455" s="289" t="s">
        <v>1938</v>
      </c>
      <c r="E455" t="s">
        <v>1939</v>
      </c>
      <c r="F455" t="s">
        <v>1123</v>
      </c>
      <c r="G455" t="s">
        <v>1940</v>
      </c>
      <c r="H455" s="291" t="s">
        <v>33</v>
      </c>
      <c r="I455" s="291" t="s">
        <v>8</v>
      </c>
      <c r="J455" s="291" t="s">
        <v>6</v>
      </c>
      <c r="K455" s="291" t="s">
        <v>34</v>
      </c>
      <c r="L455" s="291" t="s">
        <v>1491</v>
      </c>
      <c r="M455" s="289" t="s">
        <v>610</v>
      </c>
      <c r="N455" s="289" t="s">
        <v>36</v>
      </c>
      <c r="O455" s="291" t="s">
        <v>611</v>
      </c>
      <c r="P455" t="s">
        <v>37</v>
      </c>
      <c r="Q455" s="290"/>
    </row>
    <row r="456" spans="1:17" ht="30.6" x14ac:dyDescent="0.3">
      <c r="A456" s="288" t="s">
        <v>30</v>
      </c>
      <c r="B456" s="292" t="s">
        <v>4886</v>
      </c>
      <c r="C456" s="292" t="s">
        <v>1941</v>
      </c>
      <c r="D456" s="292" t="s">
        <v>1942</v>
      </c>
      <c r="E456" t="s">
        <v>1943</v>
      </c>
      <c r="F456" t="s">
        <v>1944</v>
      </c>
      <c r="G456" t="s">
        <v>1945</v>
      </c>
      <c r="H456" s="294" t="s">
        <v>33</v>
      </c>
      <c r="I456" s="294" t="s">
        <v>8</v>
      </c>
      <c r="J456" s="294" t="s">
        <v>6</v>
      </c>
      <c r="K456" s="294" t="s">
        <v>34</v>
      </c>
      <c r="L456" s="294" t="s">
        <v>1491</v>
      </c>
      <c r="M456" s="292" t="s">
        <v>610</v>
      </c>
      <c r="N456" s="292" t="s">
        <v>36</v>
      </c>
      <c r="O456" s="294" t="s">
        <v>611</v>
      </c>
      <c r="P456" t="s">
        <v>37</v>
      </c>
      <c r="Q456" s="293"/>
    </row>
    <row r="457" spans="1:17" ht="30.6" x14ac:dyDescent="0.3">
      <c r="A457" s="288" t="s">
        <v>30</v>
      </c>
      <c r="B457" s="289" t="s">
        <v>4886</v>
      </c>
      <c r="C457" s="289" t="s">
        <v>1946</v>
      </c>
      <c r="D457" s="289" t="s">
        <v>1947</v>
      </c>
      <c r="E457" t="s">
        <v>1948</v>
      </c>
      <c r="F457" t="s">
        <v>1949</v>
      </c>
      <c r="G457" t="s">
        <v>1950</v>
      </c>
      <c r="H457" s="291" t="s">
        <v>33</v>
      </c>
      <c r="I457" s="291" t="s">
        <v>8</v>
      </c>
      <c r="J457" s="291" t="s">
        <v>6</v>
      </c>
      <c r="K457" s="291" t="s">
        <v>34</v>
      </c>
      <c r="L457" s="291" t="s">
        <v>1491</v>
      </c>
      <c r="M457" s="289" t="s">
        <v>610</v>
      </c>
      <c r="N457" s="289" t="s">
        <v>36</v>
      </c>
      <c r="O457" s="291" t="s">
        <v>611</v>
      </c>
      <c r="P457" t="s">
        <v>37</v>
      </c>
      <c r="Q457" s="290"/>
    </row>
    <row r="458" spans="1:17" ht="30.6" x14ac:dyDescent="0.3">
      <c r="A458" s="288" t="s">
        <v>30</v>
      </c>
      <c r="B458" s="292" t="s">
        <v>4886</v>
      </c>
      <c r="C458" s="292" t="s">
        <v>1951</v>
      </c>
      <c r="D458" s="292" t="s">
        <v>1952</v>
      </c>
      <c r="E458" t="s">
        <v>1953</v>
      </c>
      <c r="F458" t="s">
        <v>1954</v>
      </c>
      <c r="G458" t="s">
        <v>1955</v>
      </c>
      <c r="H458" s="294" t="s">
        <v>33</v>
      </c>
      <c r="I458" s="294" t="s">
        <v>8</v>
      </c>
      <c r="J458" s="294" t="s">
        <v>6</v>
      </c>
      <c r="K458" s="294" t="s">
        <v>34</v>
      </c>
      <c r="L458" s="294" t="s">
        <v>1491</v>
      </c>
      <c r="M458" s="292" t="s">
        <v>610</v>
      </c>
      <c r="N458" s="292" t="s">
        <v>36</v>
      </c>
      <c r="O458" s="294" t="s">
        <v>611</v>
      </c>
      <c r="P458" t="s">
        <v>37</v>
      </c>
      <c r="Q458" s="293"/>
    </row>
    <row r="459" spans="1:17" ht="30.6" x14ac:dyDescent="0.3">
      <c r="A459" s="288" t="s">
        <v>30</v>
      </c>
      <c r="B459" s="289" t="s">
        <v>4886</v>
      </c>
      <c r="C459" s="289" t="s">
        <v>1956</v>
      </c>
      <c r="D459" s="289" t="s">
        <v>1957</v>
      </c>
      <c r="E459" t="s">
        <v>1958</v>
      </c>
      <c r="F459" t="s">
        <v>1959</v>
      </c>
      <c r="G459" t="s">
        <v>1960</v>
      </c>
      <c r="H459" s="291" t="s">
        <v>33</v>
      </c>
      <c r="I459" s="291" t="s">
        <v>8</v>
      </c>
      <c r="J459" s="291" t="s">
        <v>6</v>
      </c>
      <c r="K459" s="291" t="s">
        <v>34</v>
      </c>
      <c r="L459" s="291" t="s">
        <v>1491</v>
      </c>
      <c r="M459" s="289" t="s">
        <v>610</v>
      </c>
      <c r="N459" s="289" t="s">
        <v>36</v>
      </c>
      <c r="O459" s="291" t="s">
        <v>611</v>
      </c>
      <c r="P459" t="s">
        <v>37</v>
      </c>
      <c r="Q459" s="290"/>
    </row>
    <row r="460" spans="1:17" ht="30.6" x14ac:dyDescent="0.3">
      <c r="A460" s="288" t="s">
        <v>30</v>
      </c>
      <c r="B460" s="292" t="s">
        <v>4886</v>
      </c>
      <c r="C460" s="292" t="s">
        <v>1961</v>
      </c>
      <c r="D460" s="292" t="s">
        <v>1962</v>
      </c>
      <c r="E460" t="s">
        <v>1963</v>
      </c>
      <c r="F460" t="s">
        <v>1964</v>
      </c>
      <c r="G460" t="s">
        <v>1965</v>
      </c>
      <c r="H460" s="294" t="s">
        <v>33</v>
      </c>
      <c r="I460" s="294" t="s">
        <v>8</v>
      </c>
      <c r="J460" s="294" t="s">
        <v>6</v>
      </c>
      <c r="K460" s="294" t="s">
        <v>34</v>
      </c>
      <c r="L460" s="294" t="s">
        <v>1491</v>
      </c>
      <c r="M460" s="292" t="s">
        <v>610</v>
      </c>
      <c r="N460" s="292" t="s">
        <v>36</v>
      </c>
      <c r="O460" s="294" t="s">
        <v>611</v>
      </c>
      <c r="P460" t="s">
        <v>37</v>
      </c>
      <c r="Q460" s="293"/>
    </row>
    <row r="461" spans="1:17" ht="30.6" x14ac:dyDescent="0.3">
      <c r="A461" s="288" t="s">
        <v>30</v>
      </c>
      <c r="B461" s="289" t="s">
        <v>4886</v>
      </c>
      <c r="C461" s="289" t="s">
        <v>1966</v>
      </c>
      <c r="D461" s="289" t="s">
        <v>1967</v>
      </c>
      <c r="E461" t="s">
        <v>1968</v>
      </c>
      <c r="F461" t="s">
        <v>1969</v>
      </c>
      <c r="G461" t="s">
        <v>1970</v>
      </c>
      <c r="H461" s="291" t="s">
        <v>33</v>
      </c>
      <c r="I461" s="291" t="s">
        <v>8</v>
      </c>
      <c r="J461" s="291" t="s">
        <v>6</v>
      </c>
      <c r="K461" s="291" t="s">
        <v>34</v>
      </c>
      <c r="L461" s="291" t="s">
        <v>1491</v>
      </c>
      <c r="M461" s="289" t="s">
        <v>610</v>
      </c>
      <c r="N461" s="289" t="s">
        <v>36</v>
      </c>
      <c r="O461" s="291" t="s">
        <v>611</v>
      </c>
      <c r="P461" t="s">
        <v>37</v>
      </c>
      <c r="Q461" s="290"/>
    </row>
    <row r="462" spans="1:17" ht="30.6" x14ac:dyDescent="0.3">
      <c r="A462" s="288" t="s">
        <v>30</v>
      </c>
      <c r="B462" s="292" t="s">
        <v>4885</v>
      </c>
      <c r="C462" s="292" t="s">
        <v>1971</v>
      </c>
      <c r="D462" s="292" t="s">
        <v>1972</v>
      </c>
      <c r="E462" t="s">
        <v>1973</v>
      </c>
      <c r="F462" t="s">
        <v>1974</v>
      </c>
      <c r="G462" t="s">
        <v>1975</v>
      </c>
      <c r="H462" s="294" t="s">
        <v>33</v>
      </c>
      <c r="I462" s="294" t="s">
        <v>8</v>
      </c>
      <c r="J462" s="294" t="s">
        <v>6</v>
      </c>
      <c r="K462" s="294" t="s">
        <v>34</v>
      </c>
      <c r="L462" s="294" t="s">
        <v>1491</v>
      </c>
      <c r="M462" s="292" t="s">
        <v>610</v>
      </c>
      <c r="N462" s="292" t="s">
        <v>36</v>
      </c>
      <c r="O462" s="294" t="s">
        <v>611</v>
      </c>
      <c r="P462" t="s">
        <v>37</v>
      </c>
      <c r="Q462" s="293"/>
    </row>
    <row r="463" spans="1:17" ht="30.6" x14ac:dyDescent="0.3">
      <c r="A463" s="288" t="s">
        <v>30</v>
      </c>
      <c r="B463" s="289" t="s">
        <v>4885</v>
      </c>
      <c r="C463" s="289" t="s">
        <v>1976</v>
      </c>
      <c r="D463" s="289" t="s">
        <v>1977</v>
      </c>
      <c r="E463" t="s">
        <v>1978</v>
      </c>
      <c r="F463" t="s">
        <v>1979</v>
      </c>
      <c r="G463" t="s">
        <v>1980</v>
      </c>
      <c r="H463" s="291" t="s">
        <v>33</v>
      </c>
      <c r="I463" s="291" t="s">
        <v>8</v>
      </c>
      <c r="J463" s="291" t="s">
        <v>6</v>
      </c>
      <c r="K463" s="291" t="s">
        <v>34</v>
      </c>
      <c r="L463" s="291" t="s">
        <v>1491</v>
      </c>
      <c r="M463" s="289" t="s">
        <v>610</v>
      </c>
      <c r="N463" s="289" t="s">
        <v>36</v>
      </c>
      <c r="O463" s="291" t="s">
        <v>611</v>
      </c>
      <c r="P463" t="s">
        <v>37</v>
      </c>
      <c r="Q463" s="290"/>
    </row>
    <row r="464" spans="1:17" ht="30.6" x14ac:dyDescent="0.3">
      <c r="A464" s="288" t="s">
        <v>30</v>
      </c>
      <c r="B464" s="292" t="s">
        <v>4885</v>
      </c>
      <c r="C464" s="292" t="s">
        <v>1981</v>
      </c>
      <c r="D464" s="292" t="s">
        <v>1982</v>
      </c>
      <c r="E464" t="s">
        <v>1983</v>
      </c>
      <c r="F464" t="s">
        <v>1984</v>
      </c>
      <c r="G464" t="s">
        <v>1985</v>
      </c>
      <c r="H464" s="294" t="s">
        <v>33</v>
      </c>
      <c r="I464" s="294" t="s">
        <v>8</v>
      </c>
      <c r="J464" s="294" t="s">
        <v>6</v>
      </c>
      <c r="K464" s="294" t="s">
        <v>34</v>
      </c>
      <c r="L464" s="294" t="s">
        <v>1491</v>
      </c>
      <c r="M464" s="292" t="s">
        <v>610</v>
      </c>
      <c r="N464" s="292" t="s">
        <v>36</v>
      </c>
      <c r="O464" s="294" t="s">
        <v>611</v>
      </c>
      <c r="P464" t="s">
        <v>37</v>
      </c>
      <c r="Q464" s="293"/>
    </row>
    <row r="465" spans="1:17" ht="30.6" x14ac:dyDescent="0.3">
      <c r="A465" s="288" t="s">
        <v>30</v>
      </c>
      <c r="B465" s="289" t="s">
        <v>4886</v>
      </c>
      <c r="C465" s="289" t="s">
        <v>1986</v>
      </c>
      <c r="D465" s="289" t="s">
        <v>1987</v>
      </c>
      <c r="E465" t="s">
        <v>1988</v>
      </c>
      <c r="F465" t="s">
        <v>4887</v>
      </c>
      <c r="G465" t="s">
        <v>4888</v>
      </c>
      <c r="H465" s="291" t="s">
        <v>33</v>
      </c>
      <c r="I465" s="291" t="s">
        <v>8</v>
      </c>
      <c r="J465" s="291" t="s">
        <v>6</v>
      </c>
      <c r="K465" s="291" t="s">
        <v>34</v>
      </c>
      <c r="L465" s="291" t="s">
        <v>1491</v>
      </c>
      <c r="M465" s="289" t="s">
        <v>610</v>
      </c>
      <c r="N465" s="289" t="s">
        <v>36</v>
      </c>
      <c r="O465" s="291" t="s">
        <v>611</v>
      </c>
      <c r="P465" t="s">
        <v>37</v>
      </c>
      <c r="Q465" s="290"/>
    </row>
    <row r="466" spans="1:17" ht="30.6" x14ac:dyDescent="0.3">
      <c r="A466" s="288" t="s">
        <v>30</v>
      </c>
      <c r="B466" s="292" t="s">
        <v>4886</v>
      </c>
      <c r="C466" s="292" t="s">
        <v>1989</v>
      </c>
      <c r="D466" s="292" t="s">
        <v>1990</v>
      </c>
      <c r="E466" t="s">
        <v>1991</v>
      </c>
      <c r="F466" t="s">
        <v>4889</v>
      </c>
      <c r="G466" t="s">
        <v>4890</v>
      </c>
      <c r="H466" s="294" t="s">
        <v>33</v>
      </c>
      <c r="I466" s="294" t="s">
        <v>8</v>
      </c>
      <c r="J466" s="294" t="s">
        <v>6</v>
      </c>
      <c r="K466" s="294" t="s">
        <v>34</v>
      </c>
      <c r="L466" s="294" t="s">
        <v>1491</v>
      </c>
      <c r="M466" s="292" t="s">
        <v>610</v>
      </c>
      <c r="N466" s="292" t="s">
        <v>36</v>
      </c>
      <c r="O466" s="294" t="s">
        <v>611</v>
      </c>
      <c r="P466" t="s">
        <v>37</v>
      </c>
      <c r="Q466" s="293"/>
    </row>
    <row r="467" spans="1:17" ht="30.6" x14ac:dyDescent="0.3">
      <c r="A467" s="288" t="s">
        <v>30</v>
      </c>
      <c r="B467" s="289" t="s">
        <v>4521</v>
      </c>
      <c r="C467" s="289"/>
      <c r="D467" s="289" t="s">
        <v>1992</v>
      </c>
      <c r="E467" t="s">
        <v>1993</v>
      </c>
      <c r="F467" t="s">
        <v>1994</v>
      </c>
      <c r="G467" t="s">
        <v>1995</v>
      </c>
      <c r="H467" s="291" t="s">
        <v>1109</v>
      </c>
      <c r="I467" s="291" t="s">
        <v>4</v>
      </c>
      <c r="J467" s="291" t="s">
        <v>6</v>
      </c>
      <c r="K467" s="291" t="s">
        <v>34</v>
      </c>
      <c r="L467" s="291" t="s">
        <v>1491</v>
      </c>
      <c r="M467" s="289" t="s">
        <v>610</v>
      </c>
      <c r="N467" s="289" t="s">
        <v>101</v>
      </c>
      <c r="O467" s="291"/>
      <c r="P467" t="s">
        <v>37</v>
      </c>
      <c r="Q467" s="290"/>
    </row>
    <row r="468" spans="1:17" ht="30.6" x14ac:dyDescent="0.3">
      <c r="A468" s="288" t="s">
        <v>30</v>
      </c>
      <c r="B468" s="292" t="s">
        <v>4833</v>
      </c>
      <c r="C468" s="292"/>
      <c r="D468" s="292" t="s">
        <v>1996</v>
      </c>
      <c r="E468" t="s">
        <v>1997</v>
      </c>
      <c r="F468" t="s">
        <v>1998</v>
      </c>
      <c r="G468" t="s">
        <v>1999</v>
      </c>
      <c r="H468" s="294" t="s">
        <v>33</v>
      </c>
      <c r="I468" s="294" t="s">
        <v>4</v>
      </c>
      <c r="J468" s="294" t="s">
        <v>5</v>
      </c>
      <c r="K468" s="294" t="s">
        <v>4598</v>
      </c>
      <c r="L468" s="294" t="s">
        <v>667</v>
      </c>
      <c r="M468" s="292" t="s">
        <v>2000</v>
      </c>
      <c r="N468" s="292" t="s">
        <v>36</v>
      </c>
      <c r="O468" s="294" t="s">
        <v>2001</v>
      </c>
      <c r="P468" t="s">
        <v>37</v>
      </c>
      <c r="Q468" s="293"/>
    </row>
    <row r="469" spans="1:17" ht="30.6" x14ac:dyDescent="0.3">
      <c r="A469" s="288" t="s">
        <v>30</v>
      </c>
      <c r="B469" s="289" t="s">
        <v>4833</v>
      </c>
      <c r="C469" s="289"/>
      <c r="D469" s="289" t="s">
        <v>2002</v>
      </c>
      <c r="E469" t="s">
        <v>2003</v>
      </c>
      <c r="F469" t="s">
        <v>2004</v>
      </c>
      <c r="G469" t="s">
        <v>2005</v>
      </c>
      <c r="H469" s="291" t="s">
        <v>33</v>
      </c>
      <c r="I469" s="291" t="s">
        <v>4</v>
      </c>
      <c r="J469" s="291" t="s">
        <v>5</v>
      </c>
      <c r="K469" s="291" t="s">
        <v>4598</v>
      </c>
      <c r="L469" s="291" t="s">
        <v>667</v>
      </c>
      <c r="M469" s="289" t="s">
        <v>2000</v>
      </c>
      <c r="N469" s="289" t="s">
        <v>36</v>
      </c>
      <c r="O469" s="291" t="s">
        <v>2001</v>
      </c>
      <c r="P469" t="s">
        <v>37</v>
      </c>
      <c r="Q469" s="290"/>
    </row>
    <row r="470" spans="1:17" ht="30.6" x14ac:dyDescent="0.3">
      <c r="A470" s="288" t="s">
        <v>30</v>
      </c>
      <c r="B470" s="292" t="s">
        <v>4833</v>
      </c>
      <c r="C470" s="292"/>
      <c r="D470" s="292" t="s">
        <v>2006</v>
      </c>
      <c r="E470" t="s">
        <v>2007</v>
      </c>
      <c r="F470" t="s">
        <v>2008</v>
      </c>
      <c r="G470" t="s">
        <v>2009</v>
      </c>
      <c r="H470" s="294" t="s">
        <v>33</v>
      </c>
      <c r="I470" s="294" t="s">
        <v>4</v>
      </c>
      <c r="J470" s="294" t="s">
        <v>5</v>
      </c>
      <c r="K470" s="294" t="s">
        <v>4598</v>
      </c>
      <c r="L470" s="294" t="s">
        <v>667</v>
      </c>
      <c r="M470" s="292" t="s">
        <v>2000</v>
      </c>
      <c r="N470" s="292" t="s">
        <v>36</v>
      </c>
      <c r="O470" s="294" t="s">
        <v>2001</v>
      </c>
      <c r="P470" t="s">
        <v>37</v>
      </c>
      <c r="Q470" s="293"/>
    </row>
    <row r="471" spans="1:17" ht="30.6" x14ac:dyDescent="0.3">
      <c r="A471" s="288" t="s">
        <v>30</v>
      </c>
      <c r="B471" s="289" t="s">
        <v>4833</v>
      </c>
      <c r="C471" s="289"/>
      <c r="D471" s="289" t="s">
        <v>2010</v>
      </c>
      <c r="E471" t="s">
        <v>2011</v>
      </c>
      <c r="F471" t="s">
        <v>2012</v>
      </c>
      <c r="G471" t="s">
        <v>2013</v>
      </c>
      <c r="H471" s="291" t="s">
        <v>33</v>
      </c>
      <c r="I471" s="291" t="s">
        <v>4</v>
      </c>
      <c r="J471" s="291" t="s">
        <v>5</v>
      </c>
      <c r="K471" s="291" t="s">
        <v>4598</v>
      </c>
      <c r="L471" s="291" t="s">
        <v>667</v>
      </c>
      <c r="M471" s="289" t="s">
        <v>2000</v>
      </c>
      <c r="N471" s="289" t="s">
        <v>36</v>
      </c>
      <c r="O471" s="291" t="s">
        <v>2001</v>
      </c>
      <c r="P471" t="s">
        <v>37</v>
      </c>
      <c r="Q471" s="290"/>
    </row>
    <row r="472" spans="1:17" ht="30.6" x14ac:dyDescent="0.3">
      <c r="A472" s="288" t="s">
        <v>30</v>
      </c>
      <c r="B472" s="292" t="s">
        <v>5898</v>
      </c>
      <c r="C472" s="292"/>
      <c r="D472" s="292" t="s">
        <v>4891</v>
      </c>
      <c r="E472" t="s">
        <v>4892</v>
      </c>
      <c r="F472" t="s">
        <v>4893</v>
      </c>
      <c r="G472" t="s">
        <v>4894</v>
      </c>
      <c r="H472" s="294" t="s">
        <v>33</v>
      </c>
      <c r="I472" s="294" t="s">
        <v>4</v>
      </c>
      <c r="J472" s="294" t="s">
        <v>5</v>
      </c>
      <c r="K472" s="294" t="s">
        <v>4598</v>
      </c>
      <c r="L472" s="294" t="s">
        <v>667</v>
      </c>
      <c r="M472" s="292" t="s">
        <v>4895</v>
      </c>
      <c r="N472" s="292" t="s">
        <v>101</v>
      </c>
      <c r="O472" s="294"/>
      <c r="P472" t="s">
        <v>37</v>
      </c>
      <c r="Q472" s="293"/>
    </row>
    <row r="473" spans="1:17" ht="30.6" x14ac:dyDescent="0.3">
      <c r="A473" s="288" t="s">
        <v>30</v>
      </c>
      <c r="B473" s="289" t="s">
        <v>5351</v>
      </c>
      <c r="C473" s="289"/>
      <c r="D473" s="289" t="s">
        <v>4896</v>
      </c>
      <c r="E473" t="s">
        <v>4897</v>
      </c>
      <c r="F473" t="s">
        <v>4893</v>
      </c>
      <c r="G473" t="s">
        <v>4898</v>
      </c>
      <c r="H473" s="291" t="s">
        <v>33</v>
      </c>
      <c r="I473" s="291" t="s">
        <v>4</v>
      </c>
      <c r="J473" s="291" t="s">
        <v>5</v>
      </c>
      <c r="K473" s="291" t="s">
        <v>4598</v>
      </c>
      <c r="L473" s="291" t="s">
        <v>667</v>
      </c>
      <c r="M473" s="289" t="s">
        <v>4895</v>
      </c>
      <c r="N473" s="289" t="s">
        <v>101</v>
      </c>
      <c r="O473" s="291"/>
      <c r="P473" t="s">
        <v>37</v>
      </c>
      <c r="Q473" s="290"/>
    </row>
    <row r="474" spans="1:17" ht="30.6" x14ac:dyDescent="0.3">
      <c r="A474" s="288" t="s">
        <v>30</v>
      </c>
      <c r="B474" s="292" t="s">
        <v>5351</v>
      </c>
      <c r="C474" s="292"/>
      <c r="D474" s="292" t="s">
        <v>4899</v>
      </c>
      <c r="E474" t="s">
        <v>4900</v>
      </c>
      <c r="F474" t="s">
        <v>4901</v>
      </c>
      <c r="G474" t="s">
        <v>4894</v>
      </c>
      <c r="H474" s="294" t="s">
        <v>33</v>
      </c>
      <c r="I474" s="294" t="s">
        <v>4</v>
      </c>
      <c r="J474" s="294" t="s">
        <v>5</v>
      </c>
      <c r="K474" s="294" t="s">
        <v>4598</v>
      </c>
      <c r="L474" s="294" t="s">
        <v>667</v>
      </c>
      <c r="M474" s="292" t="s">
        <v>4895</v>
      </c>
      <c r="N474" s="292" t="s">
        <v>101</v>
      </c>
      <c r="O474" s="294"/>
      <c r="P474" t="s">
        <v>37</v>
      </c>
      <c r="Q474" s="293"/>
    </row>
    <row r="475" spans="1:17" ht="30.6" x14ac:dyDescent="0.3">
      <c r="A475" s="288" t="s">
        <v>30</v>
      </c>
      <c r="B475" s="289" t="s">
        <v>5898</v>
      </c>
      <c r="C475" s="289"/>
      <c r="D475" s="289" t="s">
        <v>4902</v>
      </c>
      <c r="E475" t="s">
        <v>4903</v>
      </c>
      <c r="F475" t="s">
        <v>4901</v>
      </c>
      <c r="G475" t="s">
        <v>4898</v>
      </c>
      <c r="H475" s="291" t="s">
        <v>33</v>
      </c>
      <c r="I475" s="291" t="s">
        <v>4</v>
      </c>
      <c r="J475" s="291" t="s">
        <v>5</v>
      </c>
      <c r="K475" s="291" t="s">
        <v>4598</v>
      </c>
      <c r="L475" s="291" t="s">
        <v>667</v>
      </c>
      <c r="M475" s="289" t="s">
        <v>4895</v>
      </c>
      <c r="N475" s="289" t="s">
        <v>101</v>
      </c>
      <c r="O475" s="291"/>
      <c r="P475" t="s">
        <v>37</v>
      </c>
      <c r="Q475" s="290"/>
    </row>
    <row r="476" spans="1:17" ht="30.6" x14ac:dyDescent="0.3">
      <c r="A476" s="288" t="s">
        <v>30</v>
      </c>
      <c r="B476" s="292" t="s">
        <v>4833</v>
      </c>
      <c r="C476" s="292"/>
      <c r="D476" s="292" t="s">
        <v>4594</v>
      </c>
      <c r="E476" t="s">
        <v>4595</v>
      </c>
      <c r="F476" t="s">
        <v>4596</v>
      </c>
      <c r="G476" t="s">
        <v>4597</v>
      </c>
      <c r="H476" s="294" t="s">
        <v>33</v>
      </c>
      <c r="I476" s="294" t="s">
        <v>4</v>
      </c>
      <c r="J476" s="294" t="s">
        <v>5</v>
      </c>
      <c r="K476" s="294" t="s">
        <v>4598</v>
      </c>
      <c r="L476" s="294" t="s">
        <v>667</v>
      </c>
      <c r="M476" s="292" t="s">
        <v>2000</v>
      </c>
      <c r="N476" s="292" t="s">
        <v>101</v>
      </c>
      <c r="O476" s="294"/>
      <c r="P476" t="s">
        <v>37</v>
      </c>
      <c r="Q476" s="293"/>
    </row>
    <row r="477" spans="1:17" ht="30.6" x14ac:dyDescent="0.3">
      <c r="A477" s="288" t="s">
        <v>30</v>
      </c>
      <c r="B477" s="289" t="s">
        <v>4833</v>
      </c>
      <c r="C477" s="289"/>
      <c r="D477" s="289" t="s">
        <v>4599</v>
      </c>
      <c r="E477" t="s">
        <v>4600</v>
      </c>
      <c r="F477" t="s">
        <v>4904</v>
      </c>
      <c r="G477" t="s">
        <v>4601</v>
      </c>
      <c r="H477" s="291" t="s">
        <v>33</v>
      </c>
      <c r="I477" s="291" t="s">
        <v>4</v>
      </c>
      <c r="J477" s="291" t="s">
        <v>5</v>
      </c>
      <c r="K477" s="291" t="s">
        <v>4598</v>
      </c>
      <c r="L477" s="291" t="s">
        <v>667</v>
      </c>
      <c r="M477" s="289" t="s">
        <v>2000</v>
      </c>
      <c r="N477" s="289" t="s">
        <v>101</v>
      </c>
      <c r="O477" s="291"/>
      <c r="P477" t="s">
        <v>37</v>
      </c>
      <c r="Q477" s="290"/>
    </row>
    <row r="478" spans="1:17" ht="30.6" x14ac:dyDescent="0.3">
      <c r="A478" s="288" t="s">
        <v>30</v>
      </c>
      <c r="B478" s="292" t="s">
        <v>4833</v>
      </c>
      <c r="C478" s="292"/>
      <c r="D478" s="292" t="s">
        <v>4602</v>
      </c>
      <c r="E478" t="s">
        <v>4603</v>
      </c>
      <c r="F478" t="s">
        <v>4604</v>
      </c>
      <c r="G478" t="s">
        <v>4605</v>
      </c>
      <c r="H478" s="294" t="s">
        <v>33</v>
      </c>
      <c r="I478" s="294" t="s">
        <v>4</v>
      </c>
      <c r="J478" s="294" t="s">
        <v>5</v>
      </c>
      <c r="K478" s="294" t="s">
        <v>4598</v>
      </c>
      <c r="L478" s="294" t="s">
        <v>667</v>
      </c>
      <c r="M478" s="292" t="s">
        <v>2000</v>
      </c>
      <c r="N478" s="292" t="s">
        <v>101</v>
      </c>
      <c r="O478" s="294"/>
      <c r="P478" t="s">
        <v>37</v>
      </c>
      <c r="Q478" s="293"/>
    </row>
    <row r="479" spans="1:17" ht="30.6" x14ac:dyDescent="0.3">
      <c r="A479" s="288" t="s">
        <v>30</v>
      </c>
      <c r="B479" s="289" t="s">
        <v>4833</v>
      </c>
      <c r="C479" s="289"/>
      <c r="D479" s="289" t="s">
        <v>4606</v>
      </c>
      <c r="E479" t="s">
        <v>4607</v>
      </c>
      <c r="F479" t="s">
        <v>4608</v>
      </c>
      <c r="G479" t="s">
        <v>4609</v>
      </c>
      <c r="H479" s="291" t="s">
        <v>33</v>
      </c>
      <c r="I479" s="291" t="s">
        <v>4</v>
      </c>
      <c r="J479" s="291" t="s">
        <v>5</v>
      </c>
      <c r="K479" s="291" t="s">
        <v>4598</v>
      </c>
      <c r="L479" s="291" t="s">
        <v>667</v>
      </c>
      <c r="M479" s="289" t="s">
        <v>2000</v>
      </c>
      <c r="N479" s="289" t="s">
        <v>101</v>
      </c>
      <c r="O479" s="291"/>
      <c r="P479" t="s">
        <v>37</v>
      </c>
      <c r="Q479" s="290"/>
    </row>
    <row r="480" spans="1:17" ht="30.6" x14ac:dyDescent="0.3">
      <c r="A480" s="288" t="s">
        <v>30</v>
      </c>
      <c r="B480" s="292" t="s">
        <v>5299</v>
      </c>
      <c r="C480" s="292"/>
      <c r="D480" s="292" t="s">
        <v>2014</v>
      </c>
      <c r="E480" t="s">
        <v>2015</v>
      </c>
      <c r="F480" t="s">
        <v>4610</v>
      </c>
      <c r="G480" t="s">
        <v>4611</v>
      </c>
      <c r="H480" s="294" t="s">
        <v>33</v>
      </c>
      <c r="I480" s="294" t="s">
        <v>4</v>
      </c>
      <c r="J480" s="294" t="s">
        <v>5</v>
      </c>
      <c r="K480" s="294" t="s">
        <v>53</v>
      </c>
      <c r="L480" s="294" t="s">
        <v>35</v>
      </c>
      <c r="M480" s="292" t="s">
        <v>4730</v>
      </c>
      <c r="N480" s="292" t="s">
        <v>36</v>
      </c>
      <c r="O480" s="294" t="s">
        <v>9</v>
      </c>
      <c r="P480" t="s">
        <v>37</v>
      </c>
      <c r="Q480" s="293"/>
    </row>
    <row r="481" spans="1:17" ht="30.6" x14ac:dyDescent="0.3">
      <c r="A481" s="288" t="s">
        <v>30</v>
      </c>
      <c r="B481" s="289" t="s">
        <v>5352</v>
      </c>
      <c r="C481" s="289" t="s">
        <v>2016</v>
      </c>
      <c r="D481" s="289" t="s">
        <v>2017</v>
      </c>
      <c r="E481" t="s">
        <v>2018</v>
      </c>
      <c r="F481" t="s">
        <v>2019</v>
      </c>
      <c r="G481" t="s">
        <v>2020</v>
      </c>
      <c r="H481" s="291" t="s">
        <v>33</v>
      </c>
      <c r="I481" s="291" t="s">
        <v>8</v>
      </c>
      <c r="J481" s="291" t="s">
        <v>5</v>
      </c>
      <c r="K481" s="291" t="s">
        <v>60</v>
      </c>
      <c r="L481" s="291" t="s">
        <v>457</v>
      </c>
      <c r="M481" s="289" t="s">
        <v>447</v>
      </c>
      <c r="N481" s="289" t="s">
        <v>36</v>
      </c>
      <c r="O481" s="291" t="s">
        <v>15</v>
      </c>
      <c r="P481" t="s">
        <v>37</v>
      </c>
      <c r="Q481" s="290"/>
    </row>
    <row r="482" spans="1:17" ht="30.6" x14ac:dyDescent="0.3">
      <c r="A482" s="288" t="s">
        <v>30</v>
      </c>
      <c r="B482" s="292" t="s">
        <v>5352</v>
      </c>
      <c r="C482" s="292" t="s">
        <v>2021</v>
      </c>
      <c r="D482" s="292" t="s">
        <v>2022</v>
      </c>
      <c r="E482" t="s">
        <v>2023</v>
      </c>
      <c r="F482" t="s">
        <v>2024</v>
      </c>
      <c r="G482" t="s">
        <v>2025</v>
      </c>
      <c r="H482" s="294" t="s">
        <v>33</v>
      </c>
      <c r="I482" s="294" t="s">
        <v>8</v>
      </c>
      <c r="J482" s="294" t="s">
        <v>5</v>
      </c>
      <c r="K482" s="294" t="s">
        <v>60</v>
      </c>
      <c r="L482" s="294" t="s">
        <v>457</v>
      </c>
      <c r="M482" s="292" t="s">
        <v>447</v>
      </c>
      <c r="N482" s="292" t="s">
        <v>36</v>
      </c>
      <c r="O482" s="294" t="s">
        <v>15</v>
      </c>
      <c r="P482" t="s">
        <v>37</v>
      </c>
      <c r="Q482" s="293"/>
    </row>
    <row r="483" spans="1:17" ht="30.6" x14ac:dyDescent="0.3">
      <c r="A483" s="288" t="s">
        <v>30</v>
      </c>
      <c r="B483" s="289" t="s">
        <v>5352</v>
      </c>
      <c r="C483" s="289" t="s">
        <v>2026</v>
      </c>
      <c r="D483" s="289" t="s">
        <v>2027</v>
      </c>
      <c r="E483" t="s">
        <v>2028</v>
      </c>
      <c r="F483" t="s">
        <v>5353</v>
      </c>
      <c r="G483" t="s">
        <v>5354</v>
      </c>
      <c r="H483" s="291" t="s">
        <v>33</v>
      </c>
      <c r="I483" s="291" t="s">
        <v>8</v>
      </c>
      <c r="J483" s="291" t="s">
        <v>5</v>
      </c>
      <c r="K483" s="291" t="s">
        <v>60</v>
      </c>
      <c r="L483" s="291" t="s">
        <v>457</v>
      </c>
      <c r="M483" s="289" t="s">
        <v>447</v>
      </c>
      <c r="N483" s="289" t="s">
        <v>36</v>
      </c>
      <c r="O483" s="291" t="s">
        <v>15</v>
      </c>
      <c r="P483" t="s">
        <v>37</v>
      </c>
      <c r="Q483" s="290"/>
    </row>
    <row r="484" spans="1:17" ht="30.6" x14ac:dyDescent="0.3">
      <c r="A484" s="288" t="s">
        <v>30</v>
      </c>
      <c r="B484" s="292" t="s">
        <v>5352</v>
      </c>
      <c r="C484" s="292" t="s">
        <v>2029</v>
      </c>
      <c r="D484" s="292" t="s">
        <v>2030</v>
      </c>
      <c r="E484" t="s">
        <v>2031</v>
      </c>
      <c r="F484" t="s">
        <v>1405</v>
      </c>
      <c r="G484" t="s">
        <v>2032</v>
      </c>
      <c r="H484" s="294" t="s">
        <v>33</v>
      </c>
      <c r="I484" s="294" t="s">
        <v>8</v>
      </c>
      <c r="J484" s="294" t="s">
        <v>5</v>
      </c>
      <c r="K484" s="294" t="s">
        <v>60</v>
      </c>
      <c r="L484" s="294" t="s">
        <v>457</v>
      </c>
      <c r="M484" s="292" t="s">
        <v>447</v>
      </c>
      <c r="N484" s="292" t="s">
        <v>36</v>
      </c>
      <c r="O484" s="294" t="s">
        <v>15</v>
      </c>
      <c r="P484" t="s">
        <v>37</v>
      </c>
      <c r="Q484" s="293"/>
    </row>
    <row r="485" spans="1:17" ht="30.6" x14ac:dyDescent="0.3">
      <c r="A485" s="288" t="s">
        <v>30</v>
      </c>
      <c r="B485" s="289" t="s">
        <v>5352</v>
      </c>
      <c r="C485" s="289" t="s">
        <v>2033</v>
      </c>
      <c r="D485" s="289" t="s">
        <v>2034</v>
      </c>
      <c r="E485" t="s">
        <v>5355</v>
      </c>
      <c r="F485" t="s">
        <v>2035</v>
      </c>
      <c r="G485" t="s">
        <v>2036</v>
      </c>
      <c r="H485" s="291" t="s">
        <v>361</v>
      </c>
      <c r="I485" s="291" t="s">
        <v>8</v>
      </c>
      <c r="J485" s="291" t="s">
        <v>5</v>
      </c>
      <c r="K485" s="291" t="s">
        <v>60</v>
      </c>
      <c r="L485" s="291" t="s">
        <v>457</v>
      </c>
      <c r="M485" s="289" t="s">
        <v>447</v>
      </c>
      <c r="N485" s="289" t="s">
        <v>36</v>
      </c>
      <c r="O485" s="291" t="s">
        <v>15</v>
      </c>
      <c r="P485" t="s">
        <v>37</v>
      </c>
      <c r="Q485" s="290"/>
    </row>
    <row r="486" spans="1:17" ht="30.6" x14ac:dyDescent="0.3">
      <c r="A486" s="288" t="s">
        <v>30</v>
      </c>
      <c r="B486" s="292" t="s">
        <v>5352</v>
      </c>
      <c r="C486" s="292" t="s">
        <v>2037</v>
      </c>
      <c r="D486" s="292" t="s">
        <v>2038</v>
      </c>
      <c r="E486" t="s">
        <v>5356</v>
      </c>
      <c r="F486" t="s">
        <v>5357</v>
      </c>
      <c r="G486" t="s">
        <v>5358</v>
      </c>
      <c r="H486" s="294" t="s">
        <v>33</v>
      </c>
      <c r="I486" s="294" t="s">
        <v>8</v>
      </c>
      <c r="J486" s="294" t="s">
        <v>5</v>
      </c>
      <c r="K486" s="294" t="s">
        <v>60</v>
      </c>
      <c r="L486" s="294" t="s">
        <v>457</v>
      </c>
      <c r="M486" s="292" t="s">
        <v>447</v>
      </c>
      <c r="N486" s="292" t="s">
        <v>36</v>
      </c>
      <c r="O486" s="294" t="s">
        <v>15</v>
      </c>
      <c r="P486" t="s">
        <v>37</v>
      </c>
      <c r="Q486" s="293"/>
    </row>
    <row r="487" spans="1:17" ht="30.6" x14ac:dyDescent="0.3">
      <c r="A487" s="288" t="s">
        <v>30</v>
      </c>
      <c r="B487" s="289" t="s">
        <v>4830</v>
      </c>
      <c r="C487" s="289"/>
      <c r="D487" s="289" t="s">
        <v>2039</v>
      </c>
      <c r="E487" t="s">
        <v>2040</v>
      </c>
      <c r="F487" t="s">
        <v>2041</v>
      </c>
      <c r="G487" t="s">
        <v>2042</v>
      </c>
      <c r="H487" s="291" t="s">
        <v>33</v>
      </c>
      <c r="I487" s="291" t="s">
        <v>4</v>
      </c>
      <c r="J487" s="291" t="s">
        <v>6</v>
      </c>
      <c r="K487" s="291" t="s">
        <v>60</v>
      </c>
      <c r="L487" s="291" t="s">
        <v>457</v>
      </c>
      <c r="M487" s="289" t="s">
        <v>447</v>
      </c>
      <c r="N487" s="289" t="s">
        <v>36</v>
      </c>
      <c r="O487" s="291" t="s">
        <v>15</v>
      </c>
      <c r="P487" t="s">
        <v>37</v>
      </c>
      <c r="Q487" s="290"/>
    </row>
    <row r="488" spans="1:17" ht="30.6" x14ac:dyDescent="0.3">
      <c r="A488" s="288" t="s">
        <v>30</v>
      </c>
      <c r="B488" s="292" t="s">
        <v>4830</v>
      </c>
      <c r="C488" s="292"/>
      <c r="D488" s="292" t="s">
        <v>2043</v>
      </c>
      <c r="E488" t="s">
        <v>2044</v>
      </c>
      <c r="F488" t="s">
        <v>4905</v>
      </c>
      <c r="G488" t="s">
        <v>4906</v>
      </c>
      <c r="H488" s="294" t="s">
        <v>33</v>
      </c>
      <c r="I488" s="294" t="s">
        <v>4</v>
      </c>
      <c r="J488" s="294" t="s">
        <v>6</v>
      </c>
      <c r="K488" s="294" t="s">
        <v>60</v>
      </c>
      <c r="L488" s="294" t="s">
        <v>457</v>
      </c>
      <c r="M488" s="292" t="s">
        <v>447</v>
      </c>
      <c r="N488" s="292" t="s">
        <v>36</v>
      </c>
      <c r="O488" s="294" t="s">
        <v>15</v>
      </c>
      <c r="P488" t="s">
        <v>37</v>
      </c>
      <c r="Q488" s="293"/>
    </row>
    <row r="489" spans="1:17" ht="30.6" x14ac:dyDescent="0.3">
      <c r="A489" s="288" t="s">
        <v>30</v>
      </c>
      <c r="B489" s="289" t="s">
        <v>4830</v>
      </c>
      <c r="C489" s="289"/>
      <c r="D489" s="289" t="s">
        <v>2045</v>
      </c>
      <c r="E489" t="s">
        <v>2046</v>
      </c>
      <c r="F489" t="s">
        <v>2047</v>
      </c>
      <c r="G489" t="s">
        <v>2048</v>
      </c>
      <c r="H489" s="291" t="s">
        <v>33</v>
      </c>
      <c r="I489" s="291" t="s">
        <v>4</v>
      </c>
      <c r="J489" s="291" t="s">
        <v>5</v>
      </c>
      <c r="K489" s="291" t="s">
        <v>60</v>
      </c>
      <c r="L489" s="291" t="s">
        <v>457</v>
      </c>
      <c r="M489" s="289" t="s">
        <v>447</v>
      </c>
      <c r="N489" s="289" t="s">
        <v>36</v>
      </c>
      <c r="O489" s="291" t="s">
        <v>15</v>
      </c>
      <c r="P489" t="s">
        <v>37</v>
      </c>
      <c r="Q489" s="290"/>
    </row>
    <row r="490" spans="1:17" ht="30.6" x14ac:dyDescent="0.3">
      <c r="A490" s="288" t="s">
        <v>30</v>
      </c>
      <c r="B490" s="292" t="s">
        <v>5352</v>
      </c>
      <c r="C490" s="292" t="s">
        <v>2049</v>
      </c>
      <c r="D490" s="292" t="s">
        <v>2050</v>
      </c>
      <c r="E490" t="s">
        <v>2051</v>
      </c>
      <c r="F490" t="s">
        <v>5359</v>
      </c>
      <c r="G490" t="s">
        <v>5360</v>
      </c>
      <c r="H490" s="294" t="s">
        <v>33</v>
      </c>
      <c r="I490" s="294" t="s">
        <v>8</v>
      </c>
      <c r="J490" s="294" t="s">
        <v>5</v>
      </c>
      <c r="K490" s="294" t="s">
        <v>60</v>
      </c>
      <c r="L490" s="294" t="s">
        <v>457</v>
      </c>
      <c r="M490" s="292" t="s">
        <v>447</v>
      </c>
      <c r="N490" s="292" t="s">
        <v>36</v>
      </c>
      <c r="O490" s="294" t="s">
        <v>15</v>
      </c>
      <c r="P490" t="s">
        <v>37</v>
      </c>
      <c r="Q490" s="293"/>
    </row>
    <row r="491" spans="1:17" ht="30.6" x14ac:dyDescent="0.3">
      <c r="A491" s="288" t="s">
        <v>30</v>
      </c>
      <c r="B491" s="289" t="s">
        <v>5352</v>
      </c>
      <c r="C491" s="289" t="s">
        <v>2052</v>
      </c>
      <c r="D491" s="289" t="s">
        <v>2053</v>
      </c>
      <c r="E491" t="s">
        <v>2054</v>
      </c>
      <c r="F491" t="s">
        <v>5361</v>
      </c>
      <c r="G491" t="s">
        <v>5362</v>
      </c>
      <c r="H491" s="291" t="s">
        <v>33</v>
      </c>
      <c r="I491" s="291" t="s">
        <v>8</v>
      </c>
      <c r="J491" s="291" t="s">
        <v>5</v>
      </c>
      <c r="K491" s="291" t="s">
        <v>60</v>
      </c>
      <c r="L491" s="291" t="s">
        <v>457</v>
      </c>
      <c r="M491" s="289" t="s">
        <v>447</v>
      </c>
      <c r="N491" s="289" t="s">
        <v>36</v>
      </c>
      <c r="O491" s="291" t="s">
        <v>15</v>
      </c>
      <c r="P491" t="s">
        <v>37</v>
      </c>
      <c r="Q491" s="290"/>
    </row>
    <row r="492" spans="1:17" ht="30.6" x14ac:dyDescent="0.3">
      <c r="A492" s="288" t="s">
        <v>30</v>
      </c>
      <c r="B492" s="292" t="s">
        <v>5363</v>
      </c>
      <c r="C492" s="292" t="s">
        <v>2055</v>
      </c>
      <c r="D492" s="292" t="s">
        <v>2056</v>
      </c>
      <c r="E492" t="s">
        <v>2057</v>
      </c>
      <c r="F492" t="s">
        <v>2058</v>
      </c>
      <c r="G492" t="s">
        <v>2059</v>
      </c>
      <c r="H492" s="294" t="s">
        <v>33</v>
      </c>
      <c r="I492" s="294" t="s">
        <v>8</v>
      </c>
      <c r="J492" s="294" t="s">
        <v>5</v>
      </c>
      <c r="K492" s="294" t="s">
        <v>60</v>
      </c>
      <c r="L492" s="294" t="s">
        <v>457</v>
      </c>
      <c r="M492" s="292" t="s">
        <v>447</v>
      </c>
      <c r="N492" s="292" t="s">
        <v>36</v>
      </c>
      <c r="O492" s="294" t="s">
        <v>15</v>
      </c>
      <c r="P492" t="s">
        <v>37</v>
      </c>
      <c r="Q492" s="293"/>
    </row>
    <row r="493" spans="1:17" ht="30.6" x14ac:dyDescent="0.3">
      <c r="A493" s="288" t="s">
        <v>30</v>
      </c>
      <c r="B493" s="289" t="s">
        <v>5352</v>
      </c>
      <c r="C493" s="289" t="s">
        <v>2060</v>
      </c>
      <c r="D493" s="289" t="s">
        <v>2061</v>
      </c>
      <c r="E493" t="s">
        <v>2062</v>
      </c>
      <c r="F493" t="s">
        <v>2063</v>
      </c>
      <c r="G493" t="s">
        <v>2064</v>
      </c>
      <c r="H493" s="291" t="s">
        <v>33</v>
      </c>
      <c r="I493" s="291" t="s">
        <v>8</v>
      </c>
      <c r="J493" s="291" t="s">
        <v>5</v>
      </c>
      <c r="K493" s="291" t="s">
        <v>60</v>
      </c>
      <c r="L493" s="291" t="s">
        <v>457</v>
      </c>
      <c r="M493" s="289" t="s">
        <v>447</v>
      </c>
      <c r="N493" s="289" t="s">
        <v>36</v>
      </c>
      <c r="O493" s="291" t="s">
        <v>15</v>
      </c>
      <c r="P493" t="s">
        <v>37</v>
      </c>
      <c r="Q493" s="290"/>
    </row>
    <row r="494" spans="1:17" ht="30.6" x14ac:dyDescent="0.3">
      <c r="A494" s="288" t="s">
        <v>30</v>
      </c>
      <c r="B494" s="292" t="s">
        <v>5893</v>
      </c>
      <c r="C494" s="292"/>
      <c r="D494" s="292" t="s">
        <v>2066</v>
      </c>
      <c r="E494" t="s">
        <v>2067</v>
      </c>
      <c r="F494" t="s">
        <v>2068</v>
      </c>
      <c r="G494" t="s">
        <v>2069</v>
      </c>
      <c r="H494" s="294" t="s">
        <v>33</v>
      </c>
      <c r="I494" s="294" t="s">
        <v>4</v>
      </c>
      <c r="J494" s="294" t="s">
        <v>5</v>
      </c>
      <c r="K494" s="294" t="s">
        <v>60</v>
      </c>
      <c r="L494" s="294" t="s">
        <v>443</v>
      </c>
      <c r="M494" s="292" t="s">
        <v>5894</v>
      </c>
      <c r="N494" s="292" t="s">
        <v>36</v>
      </c>
      <c r="O494" s="294" t="s">
        <v>13</v>
      </c>
      <c r="P494" t="s">
        <v>37</v>
      </c>
      <c r="Q494" s="293"/>
    </row>
    <row r="495" spans="1:17" ht="40.799999999999997" x14ac:dyDescent="0.3">
      <c r="A495" s="288" t="s">
        <v>30</v>
      </c>
      <c r="B495" s="289" t="s">
        <v>5893</v>
      </c>
      <c r="C495" s="289"/>
      <c r="D495" s="289" t="s">
        <v>2070</v>
      </c>
      <c r="E495" t="s">
        <v>2071</v>
      </c>
      <c r="F495" t="s">
        <v>2072</v>
      </c>
      <c r="G495" t="s">
        <v>2073</v>
      </c>
      <c r="H495" s="291" t="s">
        <v>33</v>
      </c>
      <c r="I495" s="291" t="s">
        <v>4</v>
      </c>
      <c r="J495" s="291" t="s">
        <v>5</v>
      </c>
      <c r="K495" s="291" t="s">
        <v>60</v>
      </c>
      <c r="L495" s="291" t="s">
        <v>443</v>
      </c>
      <c r="M495" s="289" t="s">
        <v>2074</v>
      </c>
      <c r="N495" s="289" t="s">
        <v>36</v>
      </c>
      <c r="O495" s="291" t="s">
        <v>4472</v>
      </c>
      <c r="P495" t="s">
        <v>37</v>
      </c>
      <c r="Q495" s="290"/>
    </row>
    <row r="496" spans="1:17" ht="30.6" x14ac:dyDescent="0.3">
      <c r="A496" s="288" t="s">
        <v>30</v>
      </c>
      <c r="B496" s="292" t="s">
        <v>5323</v>
      </c>
      <c r="C496" s="292"/>
      <c r="D496" s="292" t="s">
        <v>2075</v>
      </c>
      <c r="E496" t="s">
        <v>2076</v>
      </c>
      <c r="F496" t="s">
        <v>2077</v>
      </c>
      <c r="G496" t="s">
        <v>2078</v>
      </c>
      <c r="H496" s="294" t="s">
        <v>33</v>
      </c>
      <c r="I496" s="294" t="s">
        <v>4</v>
      </c>
      <c r="J496" s="294" t="s">
        <v>5</v>
      </c>
      <c r="K496" s="294" t="s">
        <v>53</v>
      </c>
      <c r="L496" s="294" t="s">
        <v>497</v>
      </c>
      <c r="M496" s="292" t="s">
        <v>503</v>
      </c>
      <c r="N496" s="292" t="s">
        <v>36</v>
      </c>
      <c r="O496" s="294" t="s">
        <v>2079</v>
      </c>
      <c r="P496" t="s">
        <v>37</v>
      </c>
      <c r="Q496" s="293"/>
    </row>
    <row r="497" spans="1:17" ht="30.6" x14ac:dyDescent="0.3">
      <c r="A497" s="288" t="s">
        <v>30</v>
      </c>
      <c r="B497" s="289" t="s">
        <v>5323</v>
      </c>
      <c r="C497" s="289" t="s">
        <v>2080</v>
      </c>
      <c r="D497" s="289" t="s">
        <v>2081</v>
      </c>
      <c r="E497" t="s">
        <v>2082</v>
      </c>
      <c r="F497" t="s">
        <v>2083</v>
      </c>
      <c r="G497" t="s">
        <v>2084</v>
      </c>
      <c r="H497" s="291" t="s">
        <v>33</v>
      </c>
      <c r="I497" s="291" t="s">
        <v>8</v>
      </c>
      <c r="J497" s="291" t="s">
        <v>5</v>
      </c>
      <c r="K497" s="291" t="s">
        <v>53</v>
      </c>
      <c r="L497" s="291" t="s">
        <v>497</v>
      </c>
      <c r="M497" s="289" t="s">
        <v>1079</v>
      </c>
      <c r="N497" s="289" t="s">
        <v>36</v>
      </c>
      <c r="O497" s="291" t="s">
        <v>9</v>
      </c>
      <c r="P497" t="s">
        <v>37</v>
      </c>
      <c r="Q497" s="290"/>
    </row>
    <row r="498" spans="1:17" ht="30.6" x14ac:dyDescent="0.3">
      <c r="A498" s="288" t="s">
        <v>30</v>
      </c>
      <c r="B498" s="292" t="s">
        <v>5323</v>
      </c>
      <c r="C498" s="292" t="s">
        <v>2085</v>
      </c>
      <c r="D498" s="292" t="s">
        <v>2086</v>
      </c>
      <c r="E498" t="s">
        <v>2087</v>
      </c>
      <c r="F498" t="s">
        <v>2088</v>
      </c>
      <c r="G498" t="s">
        <v>2089</v>
      </c>
      <c r="H498" s="294" t="s">
        <v>33</v>
      </c>
      <c r="I498" s="294" t="s">
        <v>8</v>
      </c>
      <c r="J498" s="294" t="s">
        <v>5</v>
      </c>
      <c r="K498" s="294" t="s">
        <v>53</v>
      </c>
      <c r="L498" s="294" t="s">
        <v>497</v>
      </c>
      <c r="M498" s="292" t="s">
        <v>1079</v>
      </c>
      <c r="N498" s="292" t="s">
        <v>36</v>
      </c>
      <c r="O498" s="294" t="s">
        <v>585</v>
      </c>
      <c r="P498" t="s">
        <v>37</v>
      </c>
      <c r="Q498" s="293"/>
    </row>
    <row r="499" spans="1:17" ht="30.6" x14ac:dyDescent="0.3">
      <c r="A499" s="288" t="s">
        <v>30</v>
      </c>
      <c r="B499" s="289" t="s">
        <v>4818</v>
      </c>
      <c r="C499" s="289"/>
      <c r="D499" s="289" t="s">
        <v>2090</v>
      </c>
      <c r="E499" t="s">
        <v>2091</v>
      </c>
      <c r="F499" t="s">
        <v>2092</v>
      </c>
      <c r="G499" t="s">
        <v>2093</v>
      </c>
      <c r="H499" s="291" t="s">
        <v>33</v>
      </c>
      <c r="I499" s="291" t="s">
        <v>4</v>
      </c>
      <c r="J499" s="291" t="s">
        <v>6</v>
      </c>
      <c r="K499" s="291" t="s">
        <v>53</v>
      </c>
      <c r="L499" s="291" t="s">
        <v>497</v>
      </c>
      <c r="M499" s="289" t="s">
        <v>1093</v>
      </c>
      <c r="N499" s="289" t="s">
        <v>36</v>
      </c>
      <c r="O499" s="291" t="s">
        <v>9</v>
      </c>
      <c r="P499" t="s">
        <v>37</v>
      </c>
      <c r="Q499" s="290"/>
    </row>
    <row r="500" spans="1:17" ht="30.6" x14ac:dyDescent="0.3">
      <c r="A500" s="288" t="s">
        <v>30</v>
      </c>
      <c r="B500" s="292" t="s">
        <v>5938</v>
      </c>
      <c r="C500" s="292"/>
      <c r="D500" s="292" t="s">
        <v>2094</v>
      </c>
      <c r="E500" t="s">
        <v>2095</v>
      </c>
      <c r="F500" t="s">
        <v>2096</v>
      </c>
      <c r="G500" t="s">
        <v>2097</v>
      </c>
      <c r="H500" s="294" t="s">
        <v>33</v>
      </c>
      <c r="I500" s="294" t="s">
        <v>4</v>
      </c>
      <c r="J500" s="294" t="s">
        <v>5</v>
      </c>
      <c r="K500" s="294" t="s">
        <v>53</v>
      </c>
      <c r="L500" s="294" t="s">
        <v>437</v>
      </c>
      <c r="M500" s="292" t="s">
        <v>503</v>
      </c>
      <c r="N500" s="292" t="s">
        <v>36</v>
      </c>
      <c r="O500" s="294" t="s">
        <v>504</v>
      </c>
      <c r="P500" t="s">
        <v>37</v>
      </c>
      <c r="Q500" s="293"/>
    </row>
    <row r="501" spans="1:17" ht="30.6" x14ac:dyDescent="0.3">
      <c r="A501" s="288" t="s">
        <v>30</v>
      </c>
      <c r="B501" s="289" t="s">
        <v>5899</v>
      </c>
      <c r="C501" s="289"/>
      <c r="D501" s="289" t="s">
        <v>2098</v>
      </c>
      <c r="E501" t="s">
        <v>2099</v>
      </c>
      <c r="F501" t="s">
        <v>4612</v>
      </c>
      <c r="G501" t="s">
        <v>4613</v>
      </c>
      <c r="H501" s="291" t="s">
        <v>33</v>
      </c>
      <c r="I501" s="291" t="s">
        <v>4</v>
      </c>
      <c r="J501" s="291" t="s">
        <v>5</v>
      </c>
      <c r="K501" s="291" t="s">
        <v>53</v>
      </c>
      <c r="L501" s="291" t="s">
        <v>437</v>
      </c>
      <c r="M501" s="289" t="s">
        <v>2100</v>
      </c>
      <c r="N501" s="289" t="s">
        <v>36</v>
      </c>
      <c r="O501" s="291"/>
      <c r="P501" t="s">
        <v>37</v>
      </c>
      <c r="Q501" s="290"/>
    </row>
    <row r="502" spans="1:17" ht="30.6" x14ac:dyDescent="0.3">
      <c r="A502" s="288" t="s">
        <v>30</v>
      </c>
      <c r="B502" s="292" t="s">
        <v>5351</v>
      </c>
      <c r="C502" s="292" t="s">
        <v>2101</v>
      </c>
      <c r="D502" s="292" t="s">
        <v>2102</v>
      </c>
      <c r="E502" t="s">
        <v>4907</v>
      </c>
      <c r="F502" t="s">
        <v>2103</v>
      </c>
      <c r="G502" t="s">
        <v>2104</v>
      </c>
      <c r="H502" s="294" t="s">
        <v>1109</v>
      </c>
      <c r="I502" s="294" t="s">
        <v>8</v>
      </c>
      <c r="J502" s="294" t="s">
        <v>5</v>
      </c>
      <c r="K502" s="294" t="s">
        <v>53</v>
      </c>
      <c r="L502" s="294" t="s">
        <v>1535</v>
      </c>
      <c r="M502" s="292" t="s">
        <v>4908</v>
      </c>
      <c r="N502" s="292" t="s">
        <v>101</v>
      </c>
      <c r="O502" s="294"/>
      <c r="P502" t="s">
        <v>37</v>
      </c>
      <c r="Q502" s="293"/>
    </row>
    <row r="503" spans="1:17" ht="30.6" x14ac:dyDescent="0.3">
      <c r="A503" s="288" t="s">
        <v>30</v>
      </c>
      <c r="B503" s="289" t="s">
        <v>5351</v>
      </c>
      <c r="C503" s="289" t="s">
        <v>2105</v>
      </c>
      <c r="D503" s="289" t="s">
        <v>2106</v>
      </c>
      <c r="E503" t="s">
        <v>4909</v>
      </c>
      <c r="F503" t="s">
        <v>2107</v>
      </c>
      <c r="G503" t="s">
        <v>2108</v>
      </c>
      <c r="H503" s="291" t="s">
        <v>1109</v>
      </c>
      <c r="I503" s="291" t="s">
        <v>8</v>
      </c>
      <c r="J503" s="291" t="s">
        <v>5</v>
      </c>
      <c r="K503" s="291" t="s">
        <v>53</v>
      </c>
      <c r="L503" s="291" t="s">
        <v>1535</v>
      </c>
      <c r="M503" s="289" t="s">
        <v>4908</v>
      </c>
      <c r="N503" s="289" t="s">
        <v>101</v>
      </c>
      <c r="O503" s="291"/>
      <c r="P503" t="s">
        <v>37</v>
      </c>
      <c r="Q503" s="290"/>
    </row>
    <row r="504" spans="1:17" ht="30.6" x14ac:dyDescent="0.3">
      <c r="A504" s="288" t="s">
        <v>30</v>
      </c>
      <c r="B504" s="292" t="s">
        <v>5336</v>
      </c>
      <c r="C504" s="292" t="s">
        <v>2109</v>
      </c>
      <c r="D504" s="292" t="s">
        <v>2110</v>
      </c>
      <c r="E504" t="s">
        <v>2111</v>
      </c>
      <c r="F504" t="s">
        <v>5364</v>
      </c>
      <c r="G504" t="s">
        <v>5365</v>
      </c>
      <c r="H504" s="294" t="s">
        <v>33</v>
      </c>
      <c r="I504" s="294" t="s">
        <v>8</v>
      </c>
      <c r="J504" s="294" t="s">
        <v>5</v>
      </c>
      <c r="K504" s="294" t="s">
        <v>716</v>
      </c>
      <c r="L504" s="294" t="s">
        <v>1119</v>
      </c>
      <c r="M504" s="292" t="s">
        <v>346</v>
      </c>
      <c r="N504" s="292" t="s">
        <v>36</v>
      </c>
      <c r="O504" s="294" t="s">
        <v>194</v>
      </c>
      <c r="P504" t="s">
        <v>37</v>
      </c>
      <c r="Q504" s="293"/>
    </row>
    <row r="505" spans="1:17" ht="30.6" x14ac:dyDescent="0.3">
      <c r="A505" s="288" t="s">
        <v>30</v>
      </c>
      <c r="B505" s="289" t="s">
        <v>5336</v>
      </c>
      <c r="C505" s="289" t="s">
        <v>2112</v>
      </c>
      <c r="D505" s="289" t="s">
        <v>2113</v>
      </c>
      <c r="E505" t="s">
        <v>2114</v>
      </c>
      <c r="F505" t="s">
        <v>5366</v>
      </c>
      <c r="G505" t="s">
        <v>5367</v>
      </c>
      <c r="H505" s="291" t="s">
        <v>33</v>
      </c>
      <c r="I505" s="291" t="s">
        <v>8</v>
      </c>
      <c r="J505" s="291" t="s">
        <v>5</v>
      </c>
      <c r="K505" s="291" t="s">
        <v>716</v>
      </c>
      <c r="L505" s="291" t="s">
        <v>1119</v>
      </c>
      <c r="M505" s="289" t="s">
        <v>346</v>
      </c>
      <c r="N505" s="289" t="s">
        <v>36</v>
      </c>
      <c r="O505" s="291" t="s">
        <v>194</v>
      </c>
      <c r="P505" t="s">
        <v>37</v>
      </c>
      <c r="Q505" s="290"/>
    </row>
    <row r="506" spans="1:17" ht="30.6" x14ac:dyDescent="0.3">
      <c r="A506" s="288" t="s">
        <v>30</v>
      </c>
      <c r="B506" s="292" t="s">
        <v>4817</v>
      </c>
      <c r="C506" s="292"/>
      <c r="D506" s="292" t="s">
        <v>2115</v>
      </c>
      <c r="E506" t="s">
        <v>2116</v>
      </c>
      <c r="F506" t="s">
        <v>2117</v>
      </c>
      <c r="G506" t="s">
        <v>2118</v>
      </c>
      <c r="H506" s="294" t="s">
        <v>33</v>
      </c>
      <c r="I506" s="294" t="s">
        <v>4</v>
      </c>
      <c r="J506" s="294" t="s">
        <v>6</v>
      </c>
      <c r="K506" s="294" t="s">
        <v>716</v>
      </c>
      <c r="L506" s="294" t="s">
        <v>1119</v>
      </c>
      <c r="M506" s="292" t="s">
        <v>346</v>
      </c>
      <c r="N506" s="292" t="s">
        <v>36</v>
      </c>
      <c r="O506" s="294" t="s">
        <v>194</v>
      </c>
      <c r="P506" t="s">
        <v>37</v>
      </c>
      <c r="Q506" s="293"/>
    </row>
    <row r="507" spans="1:17" ht="30.6" x14ac:dyDescent="0.3">
      <c r="A507" s="288" t="s">
        <v>30</v>
      </c>
      <c r="B507" s="289" t="s">
        <v>5336</v>
      </c>
      <c r="C507" s="289"/>
      <c r="D507" s="289" t="s">
        <v>2119</v>
      </c>
      <c r="E507" t="s">
        <v>2120</v>
      </c>
      <c r="F507" t="s">
        <v>2121</v>
      </c>
      <c r="G507" t="s">
        <v>2118</v>
      </c>
      <c r="H507" s="291" t="s">
        <v>33</v>
      </c>
      <c r="I507" s="291" t="s">
        <v>4</v>
      </c>
      <c r="J507" s="291" t="s">
        <v>5</v>
      </c>
      <c r="K507" s="291" t="s">
        <v>716</v>
      </c>
      <c r="L507" s="291" t="s">
        <v>1119</v>
      </c>
      <c r="M507" s="289" t="s">
        <v>346</v>
      </c>
      <c r="N507" s="289" t="s">
        <v>36</v>
      </c>
      <c r="O507" s="291" t="s">
        <v>194</v>
      </c>
      <c r="P507" t="s">
        <v>37</v>
      </c>
      <c r="Q507" s="290"/>
    </row>
    <row r="508" spans="1:17" ht="30.6" x14ac:dyDescent="0.3">
      <c r="A508" s="288" t="s">
        <v>30</v>
      </c>
      <c r="B508" s="292" t="s">
        <v>5368</v>
      </c>
      <c r="C508" s="292" t="s">
        <v>2122</v>
      </c>
      <c r="D508" s="292" t="s">
        <v>2123</v>
      </c>
      <c r="E508" t="s">
        <v>2124</v>
      </c>
      <c r="F508" t="s">
        <v>2125</v>
      </c>
      <c r="G508" t="s">
        <v>2126</v>
      </c>
      <c r="H508" s="294" t="s">
        <v>33</v>
      </c>
      <c r="I508" s="294" t="s">
        <v>8</v>
      </c>
      <c r="J508" s="294" t="s">
        <v>5</v>
      </c>
      <c r="K508" s="294" t="s">
        <v>69</v>
      </c>
      <c r="L508" s="294" t="s">
        <v>1211</v>
      </c>
      <c r="M508" s="292" t="s">
        <v>5874</v>
      </c>
      <c r="N508" s="292" t="s">
        <v>36</v>
      </c>
      <c r="O508" s="294" t="s">
        <v>2127</v>
      </c>
      <c r="P508" t="s">
        <v>37</v>
      </c>
      <c r="Q508" s="293"/>
    </row>
    <row r="509" spans="1:17" ht="30.6" x14ac:dyDescent="0.3">
      <c r="A509" s="288" t="s">
        <v>30</v>
      </c>
      <c r="B509" s="289" t="s">
        <v>5368</v>
      </c>
      <c r="C509" s="289" t="s">
        <v>2128</v>
      </c>
      <c r="D509" s="289" t="s">
        <v>2129</v>
      </c>
      <c r="E509" t="s">
        <v>2130</v>
      </c>
      <c r="F509" t="s">
        <v>2131</v>
      </c>
      <c r="G509" t="s">
        <v>2132</v>
      </c>
      <c r="H509" s="291" t="s">
        <v>33</v>
      </c>
      <c r="I509" s="291" t="s">
        <v>8</v>
      </c>
      <c r="J509" s="291" t="s">
        <v>5</v>
      </c>
      <c r="K509" s="291" t="s">
        <v>69</v>
      </c>
      <c r="L509" s="291" t="s">
        <v>1211</v>
      </c>
      <c r="M509" s="289" t="s">
        <v>5874</v>
      </c>
      <c r="N509" s="289" t="s">
        <v>36</v>
      </c>
      <c r="O509" s="291" t="s">
        <v>2127</v>
      </c>
      <c r="P509" t="s">
        <v>37</v>
      </c>
      <c r="Q509" s="290"/>
    </row>
    <row r="510" spans="1:17" ht="30.6" x14ac:dyDescent="0.3">
      <c r="A510" s="288" t="s">
        <v>30</v>
      </c>
      <c r="B510" s="292" t="s">
        <v>5368</v>
      </c>
      <c r="C510" s="292" t="s">
        <v>2133</v>
      </c>
      <c r="D510" s="292" t="s">
        <v>2134</v>
      </c>
      <c r="E510" t="s">
        <v>2135</v>
      </c>
      <c r="F510" t="s">
        <v>2136</v>
      </c>
      <c r="G510" t="s">
        <v>2137</v>
      </c>
      <c r="H510" s="294" t="s">
        <v>33</v>
      </c>
      <c r="I510" s="294" t="s">
        <v>8</v>
      </c>
      <c r="J510" s="294" t="s">
        <v>5</v>
      </c>
      <c r="K510" s="294" t="s">
        <v>69</v>
      </c>
      <c r="L510" s="294" t="s">
        <v>1211</v>
      </c>
      <c r="M510" s="292" t="s">
        <v>5874</v>
      </c>
      <c r="N510" s="292" t="s">
        <v>36</v>
      </c>
      <c r="O510" s="294" t="s">
        <v>2127</v>
      </c>
      <c r="P510" t="s">
        <v>37</v>
      </c>
      <c r="Q510" s="293"/>
    </row>
    <row r="511" spans="1:17" ht="30.6" x14ac:dyDescent="0.3">
      <c r="A511" s="288" t="s">
        <v>30</v>
      </c>
      <c r="B511" s="289" t="s">
        <v>5369</v>
      </c>
      <c r="C511" s="289" t="s">
        <v>2138</v>
      </c>
      <c r="D511" s="289" t="s">
        <v>2139</v>
      </c>
      <c r="E511" t="s">
        <v>2140</v>
      </c>
      <c r="F511" t="s">
        <v>2141</v>
      </c>
      <c r="G511" t="s">
        <v>2142</v>
      </c>
      <c r="H511" s="291" t="s">
        <v>33</v>
      </c>
      <c r="I511" s="291" t="s">
        <v>8</v>
      </c>
      <c r="J511" s="291" t="s">
        <v>5</v>
      </c>
      <c r="K511" s="291" t="s">
        <v>69</v>
      </c>
      <c r="L511" s="291" t="s">
        <v>1211</v>
      </c>
      <c r="M511" s="289" t="s">
        <v>5874</v>
      </c>
      <c r="N511" s="289" t="s">
        <v>36</v>
      </c>
      <c r="O511" s="291" t="s">
        <v>2127</v>
      </c>
      <c r="P511" t="s">
        <v>37</v>
      </c>
      <c r="Q511" s="290"/>
    </row>
    <row r="512" spans="1:17" ht="30.6" x14ac:dyDescent="0.3">
      <c r="A512" s="288" t="s">
        <v>30</v>
      </c>
      <c r="B512" s="292" t="s">
        <v>5368</v>
      </c>
      <c r="C512" s="292" t="s">
        <v>2143</v>
      </c>
      <c r="D512" s="292" t="s">
        <v>2144</v>
      </c>
      <c r="E512" t="s">
        <v>2145</v>
      </c>
      <c r="F512" t="s">
        <v>2146</v>
      </c>
      <c r="G512" t="s">
        <v>2147</v>
      </c>
      <c r="H512" s="294" t="s">
        <v>33</v>
      </c>
      <c r="I512" s="294" t="s">
        <v>8</v>
      </c>
      <c r="J512" s="294" t="s">
        <v>5</v>
      </c>
      <c r="K512" s="294" t="s">
        <v>69</v>
      </c>
      <c r="L512" s="294" t="s">
        <v>1211</v>
      </c>
      <c r="M512" s="292" t="s">
        <v>5874</v>
      </c>
      <c r="N512" s="292" t="s">
        <v>36</v>
      </c>
      <c r="O512" s="294" t="s">
        <v>2127</v>
      </c>
      <c r="P512" t="s">
        <v>37</v>
      </c>
      <c r="Q512" s="293"/>
    </row>
    <row r="513" spans="1:17" ht="30.6" x14ac:dyDescent="0.3">
      <c r="A513" s="288" t="s">
        <v>30</v>
      </c>
      <c r="B513" s="289" t="s">
        <v>5368</v>
      </c>
      <c r="C513" s="289" t="s">
        <v>2148</v>
      </c>
      <c r="D513" s="289" t="s">
        <v>2149</v>
      </c>
      <c r="E513" t="s">
        <v>2150</v>
      </c>
      <c r="F513" t="s">
        <v>2151</v>
      </c>
      <c r="G513" t="s">
        <v>2152</v>
      </c>
      <c r="H513" s="291" t="s">
        <v>33</v>
      </c>
      <c r="I513" s="291" t="s">
        <v>8</v>
      </c>
      <c r="J513" s="291" t="s">
        <v>5</v>
      </c>
      <c r="K513" s="291" t="s">
        <v>69</v>
      </c>
      <c r="L513" s="291" t="s">
        <v>1211</v>
      </c>
      <c r="M513" s="289" t="s">
        <v>5874</v>
      </c>
      <c r="N513" s="289" t="s">
        <v>36</v>
      </c>
      <c r="O513" s="291" t="s">
        <v>2127</v>
      </c>
      <c r="P513" t="s">
        <v>37</v>
      </c>
      <c r="Q513" s="290"/>
    </row>
    <row r="514" spans="1:17" ht="30.6" x14ac:dyDescent="0.3">
      <c r="A514" s="288" t="s">
        <v>30</v>
      </c>
      <c r="B514" s="292" t="s">
        <v>5368</v>
      </c>
      <c r="C514" s="292" t="s">
        <v>2153</v>
      </c>
      <c r="D514" s="292" t="s">
        <v>2154</v>
      </c>
      <c r="E514" t="s">
        <v>2155</v>
      </c>
      <c r="F514" t="s">
        <v>2156</v>
      </c>
      <c r="G514" t="s">
        <v>2157</v>
      </c>
      <c r="H514" s="294" t="s">
        <v>33</v>
      </c>
      <c r="I514" s="294" t="s">
        <v>8</v>
      </c>
      <c r="J514" s="294" t="s">
        <v>5</v>
      </c>
      <c r="K514" s="294" t="s">
        <v>69</v>
      </c>
      <c r="L514" s="294" t="s">
        <v>1211</v>
      </c>
      <c r="M514" s="292" t="s">
        <v>5874</v>
      </c>
      <c r="N514" s="292" t="s">
        <v>36</v>
      </c>
      <c r="O514" s="294" t="s">
        <v>13</v>
      </c>
      <c r="P514" t="s">
        <v>37</v>
      </c>
      <c r="Q514" s="293"/>
    </row>
    <row r="515" spans="1:17" ht="30.6" x14ac:dyDescent="0.3">
      <c r="A515" s="288" t="s">
        <v>30</v>
      </c>
      <c r="B515" s="289" t="s">
        <v>5368</v>
      </c>
      <c r="C515" s="289" t="s">
        <v>2158</v>
      </c>
      <c r="D515" s="289" t="s">
        <v>2159</v>
      </c>
      <c r="E515" t="s">
        <v>2160</v>
      </c>
      <c r="F515" t="s">
        <v>2161</v>
      </c>
      <c r="G515" t="s">
        <v>2162</v>
      </c>
      <c r="H515" s="291" t="s">
        <v>33</v>
      </c>
      <c r="I515" s="291" t="s">
        <v>8</v>
      </c>
      <c r="J515" s="291" t="s">
        <v>5</v>
      </c>
      <c r="K515" s="291" t="s">
        <v>69</v>
      </c>
      <c r="L515" s="291" t="s">
        <v>1211</v>
      </c>
      <c r="M515" s="289" t="s">
        <v>5874</v>
      </c>
      <c r="N515" s="289"/>
      <c r="O515" s="291" t="s">
        <v>2127</v>
      </c>
      <c r="P515" t="s">
        <v>37</v>
      </c>
      <c r="Q515" s="290"/>
    </row>
    <row r="516" spans="1:17" ht="30.6" x14ac:dyDescent="0.3">
      <c r="A516" s="288" t="s">
        <v>30</v>
      </c>
      <c r="B516" s="292" t="s">
        <v>5368</v>
      </c>
      <c r="C516" s="292" t="s">
        <v>2163</v>
      </c>
      <c r="D516" s="292" t="s">
        <v>2164</v>
      </c>
      <c r="E516" t="s">
        <v>2165</v>
      </c>
      <c r="F516" t="s">
        <v>2166</v>
      </c>
      <c r="G516" t="s">
        <v>2167</v>
      </c>
      <c r="H516" s="294" t="s">
        <v>33</v>
      </c>
      <c r="I516" s="294" t="s">
        <v>8</v>
      </c>
      <c r="J516" s="294" t="s">
        <v>5</v>
      </c>
      <c r="K516" s="294" t="s">
        <v>69</v>
      </c>
      <c r="L516" s="294" t="s">
        <v>1211</v>
      </c>
      <c r="M516" s="292" t="s">
        <v>5874</v>
      </c>
      <c r="N516" s="292" t="s">
        <v>36</v>
      </c>
      <c r="O516" s="294" t="s">
        <v>2127</v>
      </c>
      <c r="P516" t="s">
        <v>37</v>
      </c>
      <c r="Q516" s="293"/>
    </row>
    <row r="517" spans="1:17" ht="30.6" x14ac:dyDescent="0.3">
      <c r="A517" s="288" t="s">
        <v>30</v>
      </c>
      <c r="B517" s="289" t="s">
        <v>5368</v>
      </c>
      <c r="C517" s="289" t="s">
        <v>2168</v>
      </c>
      <c r="D517" s="289" t="s">
        <v>2169</v>
      </c>
      <c r="E517" t="s">
        <v>2170</v>
      </c>
      <c r="F517" t="s">
        <v>2171</v>
      </c>
      <c r="G517" t="s">
        <v>2172</v>
      </c>
      <c r="H517" s="291" t="s">
        <v>33</v>
      </c>
      <c r="I517" s="291" t="s">
        <v>8</v>
      </c>
      <c r="J517" s="291" t="s">
        <v>5</v>
      </c>
      <c r="K517" s="291" t="s">
        <v>69</v>
      </c>
      <c r="L517" s="291" t="s">
        <v>1211</v>
      </c>
      <c r="M517" s="289" t="s">
        <v>5874</v>
      </c>
      <c r="N517" s="289"/>
      <c r="O517" s="291" t="s">
        <v>2127</v>
      </c>
      <c r="P517" t="s">
        <v>37</v>
      </c>
      <c r="Q517" s="290"/>
    </row>
    <row r="518" spans="1:17" ht="30.6" x14ac:dyDescent="0.3">
      <c r="A518" s="288" t="s">
        <v>30</v>
      </c>
      <c r="B518" s="292" t="s">
        <v>5368</v>
      </c>
      <c r="C518" s="292" t="s">
        <v>2173</v>
      </c>
      <c r="D518" s="292" t="s">
        <v>2174</v>
      </c>
      <c r="E518" t="s">
        <v>2175</v>
      </c>
      <c r="F518" t="s">
        <v>2176</v>
      </c>
      <c r="G518" t="s">
        <v>2177</v>
      </c>
      <c r="H518" s="294" t="s">
        <v>33</v>
      </c>
      <c r="I518" s="294" t="s">
        <v>8</v>
      </c>
      <c r="J518" s="294" t="s">
        <v>5</v>
      </c>
      <c r="K518" s="294" t="s">
        <v>69</v>
      </c>
      <c r="L518" s="294" t="s">
        <v>1211</v>
      </c>
      <c r="M518" s="292" t="s">
        <v>5874</v>
      </c>
      <c r="N518" s="292" t="s">
        <v>36</v>
      </c>
      <c r="O518" s="294" t="s">
        <v>2127</v>
      </c>
      <c r="P518" t="s">
        <v>37</v>
      </c>
      <c r="Q518" s="293"/>
    </row>
    <row r="519" spans="1:17" ht="20.399999999999999" x14ac:dyDescent="0.3">
      <c r="A519" s="295" t="s">
        <v>4679</v>
      </c>
      <c r="B519" s="290"/>
      <c r="C519" s="289" t="s">
        <v>5370</v>
      </c>
      <c r="D519" s="289" t="s">
        <v>5371</v>
      </c>
      <c r="E519" t="s">
        <v>5372</v>
      </c>
      <c r="F519" t="s">
        <v>5373</v>
      </c>
      <c r="G519" t="s">
        <v>5374</v>
      </c>
      <c r="H519" s="291" t="s">
        <v>1109</v>
      </c>
      <c r="I519" s="291" t="s">
        <v>8</v>
      </c>
      <c r="J519" s="291" t="s">
        <v>5</v>
      </c>
      <c r="K519" s="291" t="s">
        <v>988</v>
      </c>
      <c r="L519" s="291" t="s">
        <v>5635</v>
      </c>
      <c r="M519" s="289" t="s">
        <v>5375</v>
      </c>
      <c r="N519" s="289" t="s">
        <v>101</v>
      </c>
      <c r="O519" s="291" t="s">
        <v>5284</v>
      </c>
      <c r="P519" t="s">
        <v>37</v>
      </c>
      <c r="Q519" s="290"/>
    </row>
    <row r="520" spans="1:17" ht="20.399999999999999" x14ac:dyDescent="0.3">
      <c r="A520" s="295" t="s">
        <v>4679</v>
      </c>
      <c r="B520" s="293"/>
      <c r="C520" s="292" t="s">
        <v>5376</v>
      </c>
      <c r="D520" s="292" t="s">
        <v>5377</v>
      </c>
      <c r="E520" t="s">
        <v>5378</v>
      </c>
      <c r="F520" t="s">
        <v>5379</v>
      </c>
      <c r="G520" t="s">
        <v>5380</v>
      </c>
      <c r="H520" s="294" t="s">
        <v>1109</v>
      </c>
      <c r="I520" s="294" t="s">
        <v>8</v>
      </c>
      <c r="J520" s="294" t="s">
        <v>5</v>
      </c>
      <c r="K520" s="294" t="s">
        <v>988</v>
      </c>
      <c r="L520" s="294" t="s">
        <v>5635</v>
      </c>
      <c r="M520" s="292" t="s">
        <v>5375</v>
      </c>
      <c r="N520" s="292" t="s">
        <v>101</v>
      </c>
      <c r="O520" s="294" t="s">
        <v>5284</v>
      </c>
      <c r="P520" t="s">
        <v>37</v>
      </c>
      <c r="Q520" s="293"/>
    </row>
    <row r="521" spans="1:17" ht="30.6" x14ac:dyDescent="0.3">
      <c r="A521" s="288" t="s">
        <v>30</v>
      </c>
      <c r="B521" s="290"/>
      <c r="C521" s="289" t="s">
        <v>5386</v>
      </c>
      <c r="D521" s="289" t="s">
        <v>5387</v>
      </c>
      <c r="E521" t="s">
        <v>5939</v>
      </c>
      <c r="F521" t="s">
        <v>5940</v>
      </c>
      <c r="G521" t="s">
        <v>5941</v>
      </c>
      <c r="H521" s="291" t="s">
        <v>1109</v>
      </c>
      <c r="I521" s="291" t="s">
        <v>8</v>
      </c>
      <c r="J521" s="291" t="s">
        <v>5</v>
      </c>
      <c r="K521" s="291" t="s">
        <v>988</v>
      </c>
      <c r="L521" s="291" t="s">
        <v>5635</v>
      </c>
      <c r="M521" s="289" t="s">
        <v>5375</v>
      </c>
      <c r="N521" s="289" t="s">
        <v>101</v>
      </c>
      <c r="O521" s="291" t="s">
        <v>5285</v>
      </c>
      <c r="P521" t="s">
        <v>37</v>
      </c>
      <c r="Q521" s="290"/>
    </row>
    <row r="522" spans="1:17" ht="20.399999999999999" x14ac:dyDescent="0.3">
      <c r="A522" s="295" t="s">
        <v>4679</v>
      </c>
      <c r="B522" s="293"/>
      <c r="C522" s="292" t="s">
        <v>5381</v>
      </c>
      <c r="D522" s="292" t="s">
        <v>5382</v>
      </c>
      <c r="E522" t="s">
        <v>5383</v>
      </c>
      <c r="F522" t="s">
        <v>5384</v>
      </c>
      <c r="G522" t="s">
        <v>5385</v>
      </c>
      <c r="H522" s="294" t="s">
        <v>1109</v>
      </c>
      <c r="I522" s="294" t="s">
        <v>8</v>
      </c>
      <c r="J522" s="294" t="s">
        <v>5</v>
      </c>
      <c r="K522" s="294" t="s">
        <v>988</v>
      </c>
      <c r="L522" s="294" t="s">
        <v>5635</v>
      </c>
      <c r="M522" s="292" t="s">
        <v>5375</v>
      </c>
      <c r="N522" s="292" t="s">
        <v>101</v>
      </c>
      <c r="O522" s="294" t="s">
        <v>5285</v>
      </c>
      <c r="P522" t="s">
        <v>37</v>
      </c>
      <c r="Q522" s="293"/>
    </row>
    <row r="523" spans="1:17" ht="30.6" x14ac:dyDescent="0.3">
      <c r="A523" s="288" t="s">
        <v>30</v>
      </c>
      <c r="B523" s="290"/>
      <c r="C523" s="289" t="s">
        <v>5388</v>
      </c>
      <c r="D523" s="289" t="s">
        <v>5389</v>
      </c>
      <c r="E523" t="s">
        <v>5390</v>
      </c>
      <c r="F523" t="s">
        <v>5391</v>
      </c>
      <c r="G523" t="s">
        <v>5392</v>
      </c>
      <c r="H523" s="291" t="s">
        <v>1109</v>
      </c>
      <c r="I523" s="291" t="s">
        <v>8</v>
      </c>
      <c r="J523" s="291" t="s">
        <v>5</v>
      </c>
      <c r="K523" s="291" t="s">
        <v>988</v>
      </c>
      <c r="L523" s="291" t="s">
        <v>5635</v>
      </c>
      <c r="M523" s="289" t="s">
        <v>5375</v>
      </c>
      <c r="N523" s="289" t="s">
        <v>101</v>
      </c>
      <c r="O523" s="291" t="s">
        <v>5285</v>
      </c>
      <c r="P523" t="s">
        <v>37</v>
      </c>
      <c r="Q523" s="290"/>
    </row>
    <row r="524" spans="1:17" ht="20.399999999999999" x14ac:dyDescent="0.3">
      <c r="A524" s="295" t="s">
        <v>4679</v>
      </c>
      <c r="B524" s="293"/>
      <c r="C524" s="292" t="s">
        <v>5942</v>
      </c>
      <c r="D524" s="292"/>
      <c r="E524" t="s">
        <v>5943</v>
      </c>
      <c r="F524" t="s">
        <v>5944</v>
      </c>
      <c r="G524" t="s">
        <v>5945</v>
      </c>
      <c r="H524" s="294" t="s">
        <v>1109</v>
      </c>
      <c r="I524" s="294" t="s">
        <v>8</v>
      </c>
      <c r="J524" s="294" t="s">
        <v>5</v>
      </c>
      <c r="K524" s="294" t="s">
        <v>1312</v>
      </c>
      <c r="L524" s="294"/>
      <c r="M524" s="292" t="s">
        <v>5375</v>
      </c>
      <c r="N524" s="292" t="s">
        <v>101</v>
      </c>
      <c r="O524" s="294" t="s">
        <v>5946</v>
      </c>
      <c r="P524" t="s">
        <v>37</v>
      </c>
      <c r="Q524" s="293"/>
    </row>
    <row r="525" spans="1:17" ht="30.6" x14ac:dyDescent="0.3">
      <c r="A525" s="288" t="s">
        <v>30</v>
      </c>
      <c r="B525" s="289" t="s">
        <v>5891</v>
      </c>
      <c r="C525" s="289"/>
      <c r="D525" s="289" t="s">
        <v>2178</v>
      </c>
      <c r="E525" t="s">
        <v>2179</v>
      </c>
      <c r="F525" t="s">
        <v>2180</v>
      </c>
      <c r="G525" t="s">
        <v>2181</v>
      </c>
      <c r="H525" s="291" t="s">
        <v>33</v>
      </c>
      <c r="I525" s="291" t="s">
        <v>4</v>
      </c>
      <c r="J525" s="291" t="s">
        <v>5</v>
      </c>
      <c r="K525" s="291" t="s">
        <v>53</v>
      </c>
      <c r="L525" s="291" t="s">
        <v>168</v>
      </c>
      <c r="M525" s="289" t="s">
        <v>2182</v>
      </c>
      <c r="N525" s="289" t="s">
        <v>101</v>
      </c>
      <c r="O525" s="291"/>
      <c r="P525" t="s">
        <v>37</v>
      </c>
      <c r="Q525" s="290"/>
    </row>
    <row r="526" spans="1:17" ht="30.6" x14ac:dyDescent="0.3">
      <c r="A526" s="288" t="s">
        <v>30</v>
      </c>
      <c r="B526" s="292" t="s">
        <v>5891</v>
      </c>
      <c r="C526" s="292"/>
      <c r="D526" s="292" t="s">
        <v>2183</v>
      </c>
      <c r="E526" t="s">
        <v>2184</v>
      </c>
      <c r="F526" t="s">
        <v>2185</v>
      </c>
      <c r="G526" t="s">
        <v>2186</v>
      </c>
      <c r="H526" s="294" t="s">
        <v>33</v>
      </c>
      <c r="I526" s="294" t="s">
        <v>4</v>
      </c>
      <c r="J526" s="294" t="s">
        <v>5</v>
      </c>
      <c r="K526" s="294" t="s">
        <v>53</v>
      </c>
      <c r="L526" s="294" t="s">
        <v>168</v>
      </c>
      <c r="M526" s="292" t="s">
        <v>2182</v>
      </c>
      <c r="N526" s="292" t="s">
        <v>101</v>
      </c>
      <c r="O526" s="294"/>
      <c r="P526" t="s">
        <v>37</v>
      </c>
      <c r="Q526" s="293"/>
    </row>
    <row r="527" spans="1:17" ht="30.6" x14ac:dyDescent="0.3">
      <c r="A527" s="288" t="s">
        <v>30</v>
      </c>
      <c r="B527" s="289" t="s">
        <v>5891</v>
      </c>
      <c r="C527" s="289"/>
      <c r="D527" s="289" t="s">
        <v>2187</v>
      </c>
      <c r="E527" t="s">
        <v>2188</v>
      </c>
      <c r="F527" t="s">
        <v>2189</v>
      </c>
      <c r="G527" t="s">
        <v>2190</v>
      </c>
      <c r="H527" s="291" t="s">
        <v>33</v>
      </c>
      <c r="I527" s="291" t="s">
        <v>4</v>
      </c>
      <c r="J527" s="291" t="s">
        <v>5</v>
      </c>
      <c r="K527" s="291" t="s">
        <v>53</v>
      </c>
      <c r="L527" s="291" t="s">
        <v>168</v>
      </c>
      <c r="M527" s="289" t="s">
        <v>2182</v>
      </c>
      <c r="N527" s="289" t="s">
        <v>101</v>
      </c>
      <c r="O527" s="291"/>
      <c r="P527" t="s">
        <v>37</v>
      </c>
      <c r="Q527" s="290"/>
    </row>
    <row r="528" spans="1:17" ht="30.6" x14ac:dyDescent="0.3">
      <c r="A528" s="288" t="s">
        <v>30</v>
      </c>
      <c r="B528" s="292" t="s">
        <v>5891</v>
      </c>
      <c r="C528" s="292"/>
      <c r="D528" s="292" t="s">
        <v>2191</v>
      </c>
      <c r="E528" t="s">
        <v>2192</v>
      </c>
      <c r="F528" t="s">
        <v>2193</v>
      </c>
      <c r="G528" t="s">
        <v>2194</v>
      </c>
      <c r="H528" s="294" t="s">
        <v>33</v>
      </c>
      <c r="I528" s="294" t="s">
        <v>4</v>
      </c>
      <c r="J528" s="294" t="s">
        <v>5</v>
      </c>
      <c r="K528" s="294" t="s">
        <v>53</v>
      </c>
      <c r="L528" s="294" t="s">
        <v>168</v>
      </c>
      <c r="M528" s="292" t="s">
        <v>2182</v>
      </c>
      <c r="N528" s="292" t="s">
        <v>101</v>
      </c>
      <c r="O528" s="294"/>
      <c r="P528" t="s">
        <v>37</v>
      </c>
      <c r="Q528" s="293"/>
    </row>
    <row r="529" spans="1:17" ht="30.6" x14ac:dyDescent="0.3">
      <c r="A529" s="288" t="s">
        <v>30</v>
      </c>
      <c r="B529" s="289" t="s">
        <v>4910</v>
      </c>
      <c r="C529" s="289" t="s">
        <v>2195</v>
      </c>
      <c r="D529" s="289" t="s">
        <v>2196</v>
      </c>
      <c r="E529" t="s">
        <v>2197</v>
      </c>
      <c r="F529" t="s">
        <v>2198</v>
      </c>
      <c r="G529" t="s">
        <v>2199</v>
      </c>
      <c r="H529" s="291" t="s">
        <v>68</v>
      </c>
      <c r="I529" s="291" t="s">
        <v>8</v>
      </c>
      <c r="J529" s="291" t="s">
        <v>6</v>
      </c>
      <c r="K529" s="291" t="s">
        <v>69</v>
      </c>
      <c r="L529" s="291" t="s">
        <v>2200</v>
      </c>
      <c r="M529" s="289" t="s">
        <v>5874</v>
      </c>
      <c r="N529" s="289" t="s">
        <v>101</v>
      </c>
      <c r="O529" s="291"/>
      <c r="P529" t="s">
        <v>37</v>
      </c>
      <c r="Q529" s="290"/>
    </row>
    <row r="530" spans="1:17" ht="30.6" x14ac:dyDescent="0.3">
      <c r="A530" s="288" t="s">
        <v>30</v>
      </c>
      <c r="B530" s="292" t="s">
        <v>4910</v>
      </c>
      <c r="C530" s="292" t="s">
        <v>2201</v>
      </c>
      <c r="D530" s="292" t="s">
        <v>2202</v>
      </c>
      <c r="E530" t="s">
        <v>2203</v>
      </c>
      <c r="F530" t="s">
        <v>2204</v>
      </c>
      <c r="G530" t="s">
        <v>2205</v>
      </c>
      <c r="H530" s="294" t="s">
        <v>68</v>
      </c>
      <c r="I530" s="294" t="s">
        <v>8</v>
      </c>
      <c r="J530" s="294" t="s">
        <v>6</v>
      </c>
      <c r="K530" s="294" t="s">
        <v>69</v>
      </c>
      <c r="L530" s="294" t="s">
        <v>2200</v>
      </c>
      <c r="M530" s="292" t="s">
        <v>5874</v>
      </c>
      <c r="N530" s="292" t="s">
        <v>101</v>
      </c>
      <c r="O530" s="294"/>
      <c r="P530" t="s">
        <v>37</v>
      </c>
      <c r="Q530" s="293"/>
    </row>
    <row r="531" spans="1:17" ht="30.6" x14ac:dyDescent="0.3">
      <c r="A531" s="288" t="s">
        <v>30</v>
      </c>
      <c r="B531" s="289" t="s">
        <v>4833</v>
      </c>
      <c r="C531" s="289" t="s">
        <v>2206</v>
      </c>
      <c r="D531" s="289" t="s">
        <v>2207</v>
      </c>
      <c r="E531" t="s">
        <v>2208</v>
      </c>
      <c r="F531" t="s">
        <v>2209</v>
      </c>
      <c r="G531" t="s">
        <v>2210</v>
      </c>
      <c r="H531" s="291" t="s">
        <v>33</v>
      </c>
      <c r="I531" s="291" t="s">
        <v>8</v>
      </c>
      <c r="J531" s="291" t="s">
        <v>6</v>
      </c>
      <c r="K531" s="291" t="s">
        <v>53</v>
      </c>
      <c r="L531" s="291" t="s">
        <v>667</v>
      </c>
      <c r="M531" s="289" t="s">
        <v>2211</v>
      </c>
      <c r="N531" s="289" t="s">
        <v>101</v>
      </c>
      <c r="O531" s="291"/>
      <c r="P531" t="s">
        <v>37</v>
      </c>
      <c r="Q531" s="290"/>
    </row>
    <row r="532" spans="1:17" ht="30.6" x14ac:dyDescent="0.3">
      <c r="A532" s="288" t="s">
        <v>30</v>
      </c>
      <c r="B532" s="292" t="s">
        <v>5898</v>
      </c>
      <c r="C532" s="292" t="s">
        <v>2212</v>
      </c>
      <c r="D532" s="292" t="s">
        <v>2213</v>
      </c>
      <c r="E532" t="s">
        <v>2214</v>
      </c>
      <c r="F532" t="s">
        <v>2215</v>
      </c>
      <c r="G532" t="s">
        <v>2216</v>
      </c>
      <c r="H532" s="294" t="s">
        <v>33</v>
      </c>
      <c r="I532" s="294" t="s">
        <v>8</v>
      </c>
      <c r="J532" s="294" t="s">
        <v>5</v>
      </c>
      <c r="K532" s="294" t="s">
        <v>53</v>
      </c>
      <c r="L532" s="294" t="s">
        <v>667</v>
      </c>
      <c r="M532" s="292" t="s">
        <v>2211</v>
      </c>
      <c r="N532" s="292" t="s">
        <v>101</v>
      </c>
      <c r="O532" s="294"/>
      <c r="P532" t="s">
        <v>37</v>
      </c>
      <c r="Q532" s="293"/>
    </row>
    <row r="533" spans="1:17" ht="30.6" x14ac:dyDescent="0.3">
      <c r="A533" s="288" t="s">
        <v>30</v>
      </c>
      <c r="B533" s="289" t="s">
        <v>5898</v>
      </c>
      <c r="C533" s="289" t="s">
        <v>2217</v>
      </c>
      <c r="D533" s="289" t="s">
        <v>2218</v>
      </c>
      <c r="E533" t="s">
        <v>2219</v>
      </c>
      <c r="F533" t="s">
        <v>2220</v>
      </c>
      <c r="G533" t="s">
        <v>2221</v>
      </c>
      <c r="H533" s="291" t="s">
        <v>33</v>
      </c>
      <c r="I533" s="291" t="s">
        <v>8</v>
      </c>
      <c r="J533" s="291" t="s">
        <v>5</v>
      </c>
      <c r="K533" s="291" t="s">
        <v>53</v>
      </c>
      <c r="L533" s="291" t="s">
        <v>667</v>
      </c>
      <c r="M533" s="289" t="s">
        <v>2211</v>
      </c>
      <c r="N533" s="289" t="s">
        <v>101</v>
      </c>
      <c r="O533" s="291"/>
      <c r="P533" t="s">
        <v>37</v>
      </c>
      <c r="Q533" s="290"/>
    </row>
    <row r="534" spans="1:17" ht="30.6" x14ac:dyDescent="0.3">
      <c r="A534" s="288" t="s">
        <v>30</v>
      </c>
      <c r="B534" s="292" t="s">
        <v>5898</v>
      </c>
      <c r="C534" s="292" t="s">
        <v>2222</v>
      </c>
      <c r="D534" s="292" t="s">
        <v>2223</v>
      </c>
      <c r="E534" t="s">
        <v>2224</v>
      </c>
      <c r="F534" t="s">
        <v>2225</v>
      </c>
      <c r="G534" t="s">
        <v>2226</v>
      </c>
      <c r="H534" s="294" t="s">
        <v>33</v>
      </c>
      <c r="I534" s="294" t="s">
        <v>8</v>
      </c>
      <c r="J534" s="294" t="s">
        <v>5</v>
      </c>
      <c r="K534" s="294" t="s">
        <v>53</v>
      </c>
      <c r="L534" s="294" t="s">
        <v>667</v>
      </c>
      <c r="M534" s="292" t="s">
        <v>2211</v>
      </c>
      <c r="N534" s="292" t="s">
        <v>101</v>
      </c>
      <c r="O534" s="294"/>
      <c r="P534" t="s">
        <v>37</v>
      </c>
      <c r="Q534" s="293"/>
    </row>
    <row r="535" spans="1:17" ht="30.6" x14ac:dyDescent="0.3">
      <c r="A535" s="288" t="s">
        <v>30</v>
      </c>
      <c r="B535" s="289" t="s">
        <v>4833</v>
      </c>
      <c r="C535" s="289" t="s">
        <v>2227</v>
      </c>
      <c r="D535" s="289" t="s">
        <v>2228</v>
      </c>
      <c r="E535" t="s">
        <v>2229</v>
      </c>
      <c r="F535" t="s">
        <v>2230</v>
      </c>
      <c r="G535" t="s">
        <v>2231</v>
      </c>
      <c r="H535" s="291" t="s">
        <v>33</v>
      </c>
      <c r="I535" s="291" t="s">
        <v>8</v>
      </c>
      <c r="J535" s="291" t="s">
        <v>6</v>
      </c>
      <c r="K535" s="291" t="s">
        <v>53</v>
      </c>
      <c r="L535" s="291" t="s">
        <v>667</v>
      </c>
      <c r="M535" s="289" t="s">
        <v>2211</v>
      </c>
      <c r="N535" s="289" t="s">
        <v>101</v>
      </c>
      <c r="O535" s="291"/>
      <c r="P535" t="s">
        <v>37</v>
      </c>
      <c r="Q535" s="290"/>
    </row>
    <row r="536" spans="1:17" ht="30.6" x14ac:dyDescent="0.3">
      <c r="A536" s="288" t="s">
        <v>30</v>
      </c>
      <c r="B536" s="292" t="s">
        <v>5898</v>
      </c>
      <c r="C536" s="292" t="s">
        <v>2232</v>
      </c>
      <c r="D536" s="292" t="s">
        <v>2233</v>
      </c>
      <c r="E536" t="s">
        <v>2234</v>
      </c>
      <c r="F536" t="s">
        <v>2209</v>
      </c>
      <c r="G536" t="s">
        <v>2235</v>
      </c>
      <c r="H536" s="294" t="s">
        <v>33</v>
      </c>
      <c r="I536" s="294" t="s">
        <v>8</v>
      </c>
      <c r="J536" s="294" t="s">
        <v>5</v>
      </c>
      <c r="K536" s="294" t="s">
        <v>53</v>
      </c>
      <c r="L536" s="294" t="s">
        <v>667</v>
      </c>
      <c r="M536" s="292" t="s">
        <v>2211</v>
      </c>
      <c r="N536" s="292" t="s">
        <v>101</v>
      </c>
      <c r="O536" s="294"/>
      <c r="P536" t="s">
        <v>37</v>
      </c>
      <c r="Q536" s="293"/>
    </row>
    <row r="537" spans="1:17" ht="30.6" x14ac:dyDescent="0.3">
      <c r="A537" s="288" t="s">
        <v>30</v>
      </c>
      <c r="B537" s="289" t="s">
        <v>4833</v>
      </c>
      <c r="C537" s="289" t="s">
        <v>2236</v>
      </c>
      <c r="D537" s="289" t="s">
        <v>2237</v>
      </c>
      <c r="E537" t="s">
        <v>2238</v>
      </c>
      <c r="F537" t="s">
        <v>2239</v>
      </c>
      <c r="G537" t="s">
        <v>2240</v>
      </c>
      <c r="H537" s="291" t="s">
        <v>33</v>
      </c>
      <c r="I537" s="291" t="s">
        <v>8</v>
      </c>
      <c r="J537" s="291" t="s">
        <v>6</v>
      </c>
      <c r="K537" s="291" t="s">
        <v>53</v>
      </c>
      <c r="L537" s="291" t="s">
        <v>667</v>
      </c>
      <c r="M537" s="289" t="s">
        <v>2211</v>
      </c>
      <c r="N537" s="289"/>
      <c r="O537" s="291"/>
      <c r="P537" t="s">
        <v>37</v>
      </c>
      <c r="Q537" s="290"/>
    </row>
    <row r="538" spans="1:17" ht="30.6" x14ac:dyDescent="0.3">
      <c r="A538" s="288" t="s">
        <v>30</v>
      </c>
      <c r="B538" s="292" t="s">
        <v>5898</v>
      </c>
      <c r="C538" s="292" t="s">
        <v>2241</v>
      </c>
      <c r="D538" s="292" t="s">
        <v>2242</v>
      </c>
      <c r="E538" t="s">
        <v>2243</v>
      </c>
      <c r="F538" t="s">
        <v>2244</v>
      </c>
      <c r="G538" t="s">
        <v>2245</v>
      </c>
      <c r="H538" s="294" t="s">
        <v>33</v>
      </c>
      <c r="I538" s="294" t="s">
        <v>8</v>
      </c>
      <c r="J538" s="294" t="s">
        <v>5</v>
      </c>
      <c r="K538" s="294" t="s">
        <v>53</v>
      </c>
      <c r="L538" s="294" t="s">
        <v>667</v>
      </c>
      <c r="M538" s="292" t="s">
        <v>2211</v>
      </c>
      <c r="N538" s="292"/>
      <c r="O538" s="294"/>
      <c r="P538" t="s">
        <v>37</v>
      </c>
      <c r="Q538" s="293"/>
    </row>
    <row r="539" spans="1:17" ht="30.6" x14ac:dyDescent="0.3">
      <c r="A539" s="288" t="s">
        <v>30</v>
      </c>
      <c r="B539" s="289" t="s">
        <v>4833</v>
      </c>
      <c r="C539" s="289" t="s">
        <v>2246</v>
      </c>
      <c r="D539" s="289" t="s">
        <v>2247</v>
      </c>
      <c r="E539" t="s">
        <v>2248</v>
      </c>
      <c r="F539" t="s">
        <v>2249</v>
      </c>
      <c r="G539" t="s">
        <v>2250</v>
      </c>
      <c r="H539" s="291" t="s">
        <v>33</v>
      </c>
      <c r="I539" s="291" t="s">
        <v>8</v>
      </c>
      <c r="J539" s="291" t="s">
        <v>6</v>
      </c>
      <c r="K539" s="291" t="s">
        <v>53</v>
      </c>
      <c r="L539" s="291" t="s">
        <v>667</v>
      </c>
      <c r="M539" s="289" t="s">
        <v>2211</v>
      </c>
      <c r="N539" s="289" t="s">
        <v>101</v>
      </c>
      <c r="O539" s="291"/>
      <c r="P539" t="s">
        <v>37</v>
      </c>
      <c r="Q539" s="290"/>
    </row>
    <row r="540" spans="1:17" ht="30.6" x14ac:dyDescent="0.3">
      <c r="A540" s="288" t="s">
        <v>30</v>
      </c>
      <c r="B540" s="292" t="s">
        <v>5898</v>
      </c>
      <c r="C540" s="292" t="s">
        <v>2251</v>
      </c>
      <c r="D540" s="292" t="s">
        <v>2252</v>
      </c>
      <c r="E540" t="s">
        <v>2253</v>
      </c>
      <c r="F540" t="s">
        <v>2254</v>
      </c>
      <c r="G540" t="s">
        <v>2255</v>
      </c>
      <c r="H540" s="294" t="s">
        <v>33</v>
      </c>
      <c r="I540" s="294" t="s">
        <v>8</v>
      </c>
      <c r="J540" s="294" t="s">
        <v>5</v>
      </c>
      <c r="K540" s="294" t="s">
        <v>53</v>
      </c>
      <c r="L540" s="294" t="s">
        <v>667</v>
      </c>
      <c r="M540" s="292" t="s">
        <v>2211</v>
      </c>
      <c r="N540" s="292" t="s">
        <v>101</v>
      </c>
      <c r="O540" s="294"/>
      <c r="P540" t="s">
        <v>37</v>
      </c>
      <c r="Q540" s="293"/>
    </row>
    <row r="541" spans="1:17" ht="30.6" x14ac:dyDescent="0.3">
      <c r="A541" s="288" t="s">
        <v>30</v>
      </c>
      <c r="B541" s="289" t="s">
        <v>5898</v>
      </c>
      <c r="C541" s="289" t="s">
        <v>2256</v>
      </c>
      <c r="D541" s="289" t="s">
        <v>2257</v>
      </c>
      <c r="E541" t="s">
        <v>2258</v>
      </c>
      <c r="F541" t="s">
        <v>2259</v>
      </c>
      <c r="G541" t="s">
        <v>2260</v>
      </c>
      <c r="H541" s="291" t="s">
        <v>33</v>
      </c>
      <c r="I541" s="291" t="s">
        <v>8</v>
      </c>
      <c r="J541" s="291" t="s">
        <v>5</v>
      </c>
      <c r="K541" s="291" t="s">
        <v>53</v>
      </c>
      <c r="L541" s="291" t="s">
        <v>667</v>
      </c>
      <c r="M541" s="289" t="s">
        <v>2211</v>
      </c>
      <c r="N541" s="289"/>
      <c r="O541" s="291"/>
      <c r="P541" t="s">
        <v>37</v>
      </c>
      <c r="Q541" s="290"/>
    </row>
    <row r="542" spans="1:17" ht="30.6" x14ac:dyDescent="0.3">
      <c r="A542" s="288" t="s">
        <v>30</v>
      </c>
      <c r="B542" s="292" t="s">
        <v>5898</v>
      </c>
      <c r="C542" s="292" t="s">
        <v>2261</v>
      </c>
      <c r="D542" s="292" t="s">
        <v>2262</v>
      </c>
      <c r="E542" t="s">
        <v>2263</v>
      </c>
      <c r="F542" t="s">
        <v>2264</v>
      </c>
      <c r="G542" t="s">
        <v>2265</v>
      </c>
      <c r="H542" s="294" t="s">
        <v>33</v>
      </c>
      <c r="I542" s="294" t="s">
        <v>8</v>
      </c>
      <c r="J542" s="294" t="s">
        <v>5</v>
      </c>
      <c r="K542" s="294" t="s">
        <v>53</v>
      </c>
      <c r="L542" s="294" t="s">
        <v>667</v>
      </c>
      <c r="M542" s="292" t="s">
        <v>2211</v>
      </c>
      <c r="N542" s="292" t="s">
        <v>101</v>
      </c>
      <c r="O542" s="294"/>
      <c r="P542" t="s">
        <v>37</v>
      </c>
      <c r="Q542" s="293"/>
    </row>
    <row r="543" spans="1:17" ht="30.6" x14ac:dyDescent="0.3">
      <c r="A543" s="288" t="s">
        <v>30</v>
      </c>
      <c r="B543" s="289" t="s">
        <v>5393</v>
      </c>
      <c r="C543" s="289" t="s">
        <v>2266</v>
      </c>
      <c r="D543" s="289" t="s">
        <v>2267</v>
      </c>
      <c r="E543" t="s">
        <v>2268</v>
      </c>
      <c r="F543" t="s">
        <v>2269</v>
      </c>
      <c r="G543" t="s">
        <v>2270</v>
      </c>
      <c r="H543" s="291" t="s">
        <v>68</v>
      </c>
      <c r="I543" s="291" t="s">
        <v>8</v>
      </c>
      <c r="J543" s="291" t="s">
        <v>5</v>
      </c>
      <c r="K543" s="291" t="s">
        <v>42</v>
      </c>
      <c r="L543" s="291" t="s">
        <v>48</v>
      </c>
      <c r="M543" s="289" t="s">
        <v>1263</v>
      </c>
      <c r="N543" s="289"/>
      <c r="O543" s="291"/>
      <c r="P543" t="s">
        <v>37</v>
      </c>
      <c r="Q543" s="290"/>
    </row>
    <row r="544" spans="1:17" ht="30.6" x14ac:dyDescent="0.3">
      <c r="A544" s="288" t="s">
        <v>30</v>
      </c>
      <c r="B544" s="292" t="s">
        <v>5393</v>
      </c>
      <c r="C544" s="292" t="s">
        <v>2271</v>
      </c>
      <c r="D544" s="292" t="s">
        <v>2272</v>
      </c>
      <c r="E544" t="s">
        <v>2273</v>
      </c>
      <c r="F544" t="s">
        <v>2274</v>
      </c>
      <c r="G544" t="s">
        <v>2275</v>
      </c>
      <c r="H544" s="294" t="s">
        <v>68</v>
      </c>
      <c r="I544" s="294" t="s">
        <v>8</v>
      </c>
      <c r="J544" s="294" t="s">
        <v>5</v>
      </c>
      <c r="K544" s="294" t="s">
        <v>42</v>
      </c>
      <c r="L544" s="294" t="s">
        <v>48</v>
      </c>
      <c r="M544" s="292" t="s">
        <v>1263</v>
      </c>
      <c r="N544" s="292"/>
      <c r="O544" s="294"/>
      <c r="P544" t="s">
        <v>37</v>
      </c>
      <c r="Q544" s="293"/>
    </row>
    <row r="545" spans="1:17" ht="30.6" x14ac:dyDescent="0.3">
      <c r="A545" s="288" t="s">
        <v>30</v>
      </c>
      <c r="B545" s="289" t="s">
        <v>5393</v>
      </c>
      <c r="C545" s="289" t="s">
        <v>2276</v>
      </c>
      <c r="D545" s="289" t="s">
        <v>2277</v>
      </c>
      <c r="E545" t="s">
        <v>2278</v>
      </c>
      <c r="F545" t="s">
        <v>2279</v>
      </c>
      <c r="G545" t="s">
        <v>2280</v>
      </c>
      <c r="H545" s="291" t="s">
        <v>33</v>
      </c>
      <c r="I545" s="291" t="s">
        <v>8</v>
      </c>
      <c r="J545" s="291" t="s">
        <v>5</v>
      </c>
      <c r="K545" s="291" t="s">
        <v>42</v>
      </c>
      <c r="L545" s="291" t="s">
        <v>48</v>
      </c>
      <c r="M545" s="289" t="s">
        <v>44</v>
      </c>
      <c r="N545" s="289" t="s">
        <v>36</v>
      </c>
      <c r="O545" s="291" t="s">
        <v>1043</v>
      </c>
      <c r="P545" t="s">
        <v>37</v>
      </c>
      <c r="Q545" s="290"/>
    </row>
    <row r="546" spans="1:17" ht="30.6" x14ac:dyDescent="0.3">
      <c r="A546" s="288" t="s">
        <v>30</v>
      </c>
      <c r="B546" s="292" t="s">
        <v>5393</v>
      </c>
      <c r="C546" s="292" t="s">
        <v>2281</v>
      </c>
      <c r="D546" s="292" t="s">
        <v>2282</v>
      </c>
      <c r="E546" t="s">
        <v>2283</v>
      </c>
      <c r="F546" t="s">
        <v>2284</v>
      </c>
      <c r="G546" t="s">
        <v>2285</v>
      </c>
      <c r="H546" s="294" t="s">
        <v>33</v>
      </c>
      <c r="I546" s="294" t="s">
        <v>8</v>
      </c>
      <c r="J546" s="294" t="s">
        <v>5</v>
      </c>
      <c r="K546" s="294" t="s">
        <v>42</v>
      </c>
      <c r="L546" s="294" t="s">
        <v>48</v>
      </c>
      <c r="M546" s="292" t="s">
        <v>44</v>
      </c>
      <c r="N546" s="292" t="s">
        <v>36</v>
      </c>
      <c r="O546" s="294" t="s">
        <v>1043</v>
      </c>
      <c r="P546" t="s">
        <v>37</v>
      </c>
      <c r="Q546" s="293"/>
    </row>
    <row r="547" spans="1:17" ht="30.6" x14ac:dyDescent="0.3">
      <c r="A547" s="288" t="s">
        <v>30</v>
      </c>
      <c r="B547" s="289" t="s">
        <v>1036</v>
      </c>
      <c r="C547" s="289" t="s">
        <v>2286</v>
      </c>
      <c r="D547" s="289" t="s">
        <v>2287</v>
      </c>
      <c r="E547" t="s">
        <v>2288</v>
      </c>
      <c r="F547" t="s">
        <v>2289</v>
      </c>
      <c r="G547" t="s">
        <v>2290</v>
      </c>
      <c r="H547" s="291" t="s">
        <v>33</v>
      </c>
      <c r="I547" s="291" t="s">
        <v>8</v>
      </c>
      <c r="J547" s="291" t="s">
        <v>6</v>
      </c>
      <c r="K547" s="291" t="s">
        <v>42</v>
      </c>
      <c r="L547" s="291" t="s">
        <v>48</v>
      </c>
      <c r="M547" s="289" t="s">
        <v>1042</v>
      </c>
      <c r="N547" s="289" t="s">
        <v>36</v>
      </c>
      <c r="O547" s="291" t="s">
        <v>1043</v>
      </c>
      <c r="P547" t="s">
        <v>37</v>
      </c>
      <c r="Q547" s="290"/>
    </row>
    <row r="548" spans="1:17" ht="30.6" x14ac:dyDescent="0.3">
      <c r="A548" s="288" t="s">
        <v>30</v>
      </c>
      <c r="B548" s="292" t="s">
        <v>5393</v>
      </c>
      <c r="C548" s="292" t="s">
        <v>2291</v>
      </c>
      <c r="D548" s="292" t="s">
        <v>2292</v>
      </c>
      <c r="E548" t="s">
        <v>2293</v>
      </c>
      <c r="F548" t="s">
        <v>2294</v>
      </c>
      <c r="G548" t="s">
        <v>2295</v>
      </c>
      <c r="H548" s="294" t="s">
        <v>33</v>
      </c>
      <c r="I548" s="294" t="s">
        <v>8</v>
      </c>
      <c r="J548" s="294" t="s">
        <v>5</v>
      </c>
      <c r="K548" s="294" t="s">
        <v>42</v>
      </c>
      <c r="L548" s="294" t="s">
        <v>48</v>
      </c>
      <c r="M548" s="292" t="s">
        <v>1042</v>
      </c>
      <c r="N548" s="292" t="s">
        <v>36</v>
      </c>
      <c r="O548" s="294" t="s">
        <v>1043</v>
      </c>
      <c r="P548" t="s">
        <v>37</v>
      </c>
      <c r="Q548" s="293"/>
    </row>
    <row r="549" spans="1:17" ht="30.6" x14ac:dyDescent="0.3">
      <c r="A549" s="288" t="s">
        <v>30</v>
      </c>
      <c r="B549" s="289" t="s">
        <v>5393</v>
      </c>
      <c r="C549" s="289" t="s">
        <v>2296</v>
      </c>
      <c r="D549" s="289" t="s">
        <v>2297</v>
      </c>
      <c r="E549" t="s">
        <v>2298</v>
      </c>
      <c r="F549" t="s">
        <v>2299</v>
      </c>
      <c r="G549" t="s">
        <v>2300</v>
      </c>
      <c r="H549" s="291" t="s">
        <v>33</v>
      </c>
      <c r="I549" s="291" t="s">
        <v>8</v>
      </c>
      <c r="J549" s="291" t="s">
        <v>5</v>
      </c>
      <c r="K549" s="291" t="s">
        <v>42</v>
      </c>
      <c r="L549" s="291" t="s">
        <v>48</v>
      </c>
      <c r="M549" s="289" t="s">
        <v>1042</v>
      </c>
      <c r="N549" s="289" t="s">
        <v>36</v>
      </c>
      <c r="O549" s="291" t="s">
        <v>1043</v>
      </c>
      <c r="P549" t="s">
        <v>37</v>
      </c>
      <c r="Q549" s="290"/>
    </row>
    <row r="550" spans="1:17" ht="30.6" x14ac:dyDescent="0.3">
      <c r="A550" s="288" t="s">
        <v>30</v>
      </c>
      <c r="B550" s="292" t="s">
        <v>5921</v>
      </c>
      <c r="C550" s="292" t="s">
        <v>2301</v>
      </c>
      <c r="D550" s="292" t="s">
        <v>2302</v>
      </c>
      <c r="E550" t="s">
        <v>2303</v>
      </c>
      <c r="F550" t="s">
        <v>2304</v>
      </c>
      <c r="G550" t="s">
        <v>2305</v>
      </c>
      <c r="H550" s="294" t="s">
        <v>33</v>
      </c>
      <c r="I550" s="294" t="s">
        <v>8</v>
      </c>
      <c r="J550" s="294" t="s">
        <v>5</v>
      </c>
      <c r="K550" s="294" t="s">
        <v>42</v>
      </c>
      <c r="L550" s="294" t="s">
        <v>48</v>
      </c>
      <c r="M550" s="292" t="s">
        <v>1042</v>
      </c>
      <c r="N550" s="292" t="s">
        <v>36</v>
      </c>
      <c r="O550" s="294" t="s">
        <v>1043</v>
      </c>
      <c r="P550" t="s">
        <v>37</v>
      </c>
      <c r="Q550" s="293"/>
    </row>
    <row r="551" spans="1:17" ht="30.6" x14ac:dyDescent="0.3">
      <c r="A551" s="288" t="s">
        <v>30</v>
      </c>
      <c r="B551" s="289" t="s">
        <v>4911</v>
      </c>
      <c r="C551" s="289" t="s">
        <v>2306</v>
      </c>
      <c r="D551" s="289" t="s">
        <v>2307</v>
      </c>
      <c r="E551" t="s">
        <v>2308</v>
      </c>
      <c r="F551" t="s">
        <v>2309</v>
      </c>
      <c r="G551" t="s">
        <v>2310</v>
      </c>
      <c r="H551" s="291" t="s">
        <v>33</v>
      </c>
      <c r="I551" s="291" t="s">
        <v>8</v>
      </c>
      <c r="J551" s="291" t="s">
        <v>6</v>
      </c>
      <c r="K551" s="291" t="s">
        <v>42</v>
      </c>
      <c r="L551" s="291" t="s">
        <v>48</v>
      </c>
      <c r="M551" s="289" t="s">
        <v>1042</v>
      </c>
      <c r="N551" s="289" t="s">
        <v>36</v>
      </c>
      <c r="O551" s="291" t="s">
        <v>1043</v>
      </c>
      <c r="P551" t="s">
        <v>37</v>
      </c>
      <c r="Q551" s="290"/>
    </row>
    <row r="552" spans="1:17" ht="30.6" x14ac:dyDescent="0.3">
      <c r="A552" s="288" t="s">
        <v>30</v>
      </c>
      <c r="B552" s="292" t="s">
        <v>5921</v>
      </c>
      <c r="C552" s="292" t="s">
        <v>2311</v>
      </c>
      <c r="D552" s="292" t="s">
        <v>2312</v>
      </c>
      <c r="E552" t="s">
        <v>2313</v>
      </c>
      <c r="F552" t="s">
        <v>2314</v>
      </c>
      <c r="G552" t="s">
        <v>2315</v>
      </c>
      <c r="H552" s="294" t="s">
        <v>33</v>
      </c>
      <c r="I552" s="294" t="s">
        <v>8</v>
      </c>
      <c r="J552" s="294" t="s">
        <v>5</v>
      </c>
      <c r="K552" s="294" t="s">
        <v>42</v>
      </c>
      <c r="L552" s="294" t="s">
        <v>48</v>
      </c>
      <c r="M552" s="292" t="s">
        <v>1042</v>
      </c>
      <c r="N552" s="292" t="s">
        <v>36</v>
      </c>
      <c r="O552" s="294" t="s">
        <v>1043</v>
      </c>
      <c r="P552" t="s">
        <v>37</v>
      </c>
      <c r="Q552" s="293"/>
    </row>
    <row r="553" spans="1:17" ht="30.6" x14ac:dyDescent="0.3">
      <c r="A553" s="288" t="s">
        <v>30</v>
      </c>
      <c r="B553" s="289" t="s">
        <v>5921</v>
      </c>
      <c r="C553" s="289" t="s">
        <v>2316</v>
      </c>
      <c r="D553" s="289" t="s">
        <v>2317</v>
      </c>
      <c r="E553" t="s">
        <v>2318</v>
      </c>
      <c r="F553" t="s">
        <v>2319</v>
      </c>
      <c r="G553" t="s">
        <v>2320</v>
      </c>
      <c r="H553" s="291" t="s">
        <v>33</v>
      </c>
      <c r="I553" s="291" t="s">
        <v>8</v>
      </c>
      <c r="J553" s="291" t="s">
        <v>5</v>
      </c>
      <c r="K553" s="291" t="s">
        <v>42</v>
      </c>
      <c r="L553" s="291" t="s">
        <v>48</v>
      </c>
      <c r="M553" s="289" t="s">
        <v>1042</v>
      </c>
      <c r="N553" s="289" t="s">
        <v>36</v>
      </c>
      <c r="O553" s="291" t="s">
        <v>1043</v>
      </c>
      <c r="P553" t="s">
        <v>37</v>
      </c>
      <c r="Q553" s="290"/>
    </row>
    <row r="554" spans="1:17" ht="30.6" x14ac:dyDescent="0.3">
      <c r="A554" s="288" t="s">
        <v>30</v>
      </c>
      <c r="B554" s="292" t="s">
        <v>4911</v>
      </c>
      <c r="C554" s="292" t="s">
        <v>2321</v>
      </c>
      <c r="D554" s="292" t="s">
        <v>2322</v>
      </c>
      <c r="E554" t="s">
        <v>2323</v>
      </c>
      <c r="F554" t="s">
        <v>2324</v>
      </c>
      <c r="G554" t="s">
        <v>2325</v>
      </c>
      <c r="H554" s="294" t="s">
        <v>33</v>
      </c>
      <c r="I554" s="294" t="s">
        <v>8</v>
      </c>
      <c r="J554" s="294" t="s">
        <v>6</v>
      </c>
      <c r="K554" s="294" t="s">
        <v>42</v>
      </c>
      <c r="L554" s="294" t="s">
        <v>48</v>
      </c>
      <c r="M554" s="292" t="s">
        <v>1042</v>
      </c>
      <c r="N554" s="292" t="s">
        <v>36</v>
      </c>
      <c r="O554" s="294" t="s">
        <v>1043</v>
      </c>
      <c r="P554" t="s">
        <v>37</v>
      </c>
      <c r="Q554" s="293"/>
    </row>
    <row r="555" spans="1:17" ht="30.6" x14ac:dyDescent="0.3">
      <c r="A555" s="288" t="s">
        <v>30</v>
      </c>
      <c r="B555" s="289" t="s">
        <v>5921</v>
      </c>
      <c r="C555" s="289" t="s">
        <v>2326</v>
      </c>
      <c r="D555" s="289" t="s">
        <v>2327</v>
      </c>
      <c r="E555" t="s">
        <v>2328</v>
      </c>
      <c r="F555" t="s">
        <v>2329</v>
      </c>
      <c r="G555" t="s">
        <v>2330</v>
      </c>
      <c r="H555" s="291" t="s">
        <v>33</v>
      </c>
      <c r="I555" s="291" t="s">
        <v>8</v>
      </c>
      <c r="J555" s="291" t="s">
        <v>5</v>
      </c>
      <c r="K555" s="291" t="s">
        <v>42</v>
      </c>
      <c r="L555" s="291" t="s">
        <v>48</v>
      </c>
      <c r="M555" s="289" t="s">
        <v>1042</v>
      </c>
      <c r="N555" s="289" t="s">
        <v>36</v>
      </c>
      <c r="O555" s="291" t="s">
        <v>1043</v>
      </c>
      <c r="P555" t="s">
        <v>37</v>
      </c>
      <c r="Q555" s="290"/>
    </row>
    <row r="556" spans="1:17" ht="30.6" x14ac:dyDescent="0.3">
      <c r="A556" s="288" t="s">
        <v>30</v>
      </c>
      <c r="B556" s="292" t="s">
        <v>5393</v>
      </c>
      <c r="C556" s="292" t="s">
        <v>2331</v>
      </c>
      <c r="D556" s="292" t="s">
        <v>2332</v>
      </c>
      <c r="E556" t="s">
        <v>2333</v>
      </c>
      <c r="F556" t="s">
        <v>2334</v>
      </c>
      <c r="G556" t="s">
        <v>2335</v>
      </c>
      <c r="H556" s="294" t="s">
        <v>33</v>
      </c>
      <c r="I556" s="294" t="s">
        <v>8</v>
      </c>
      <c r="J556" s="294" t="s">
        <v>5</v>
      </c>
      <c r="K556" s="294" t="s">
        <v>42</v>
      </c>
      <c r="L556" s="294" t="s">
        <v>48</v>
      </c>
      <c r="M556" s="292" t="s">
        <v>44</v>
      </c>
      <c r="N556" s="292" t="s">
        <v>36</v>
      </c>
      <c r="O556" s="294" t="s">
        <v>1043</v>
      </c>
      <c r="P556" t="s">
        <v>37</v>
      </c>
      <c r="Q556" s="293"/>
    </row>
    <row r="557" spans="1:17" ht="30.6" x14ac:dyDescent="0.3">
      <c r="A557" s="288" t="s">
        <v>30</v>
      </c>
      <c r="B557" s="289" t="s">
        <v>5393</v>
      </c>
      <c r="C557" s="289" t="s">
        <v>2337</v>
      </c>
      <c r="D557" s="289" t="s">
        <v>2338</v>
      </c>
      <c r="E557" t="s">
        <v>2339</v>
      </c>
      <c r="F557" t="s">
        <v>2340</v>
      </c>
      <c r="G557" t="s">
        <v>2341</v>
      </c>
      <c r="H557" s="291" t="s">
        <v>33</v>
      </c>
      <c r="I557" s="291" t="s">
        <v>8</v>
      </c>
      <c r="J557" s="291" t="s">
        <v>5</v>
      </c>
      <c r="K557" s="291" t="s">
        <v>42</v>
      </c>
      <c r="L557" s="291" t="s">
        <v>48</v>
      </c>
      <c r="M557" s="289" t="s">
        <v>44</v>
      </c>
      <c r="N557" s="289" t="s">
        <v>36</v>
      </c>
      <c r="O557" s="291" t="s">
        <v>1043</v>
      </c>
      <c r="P557" t="s">
        <v>37</v>
      </c>
      <c r="Q557" s="290"/>
    </row>
    <row r="558" spans="1:17" ht="30.6" x14ac:dyDescent="0.3">
      <c r="A558" s="288" t="s">
        <v>30</v>
      </c>
      <c r="B558" s="292" t="s">
        <v>4911</v>
      </c>
      <c r="C558" s="292" t="s">
        <v>2342</v>
      </c>
      <c r="D558" s="292" t="s">
        <v>2343</v>
      </c>
      <c r="E558" t="s">
        <v>2344</v>
      </c>
      <c r="F558" t="s">
        <v>2345</v>
      </c>
      <c r="G558" t="s">
        <v>2346</v>
      </c>
      <c r="H558" s="294" t="s">
        <v>33</v>
      </c>
      <c r="I558" s="294" t="s">
        <v>8</v>
      </c>
      <c r="J558" s="294" t="s">
        <v>6</v>
      </c>
      <c r="K558" s="294" t="s">
        <v>42</v>
      </c>
      <c r="L558" s="294" t="s">
        <v>48</v>
      </c>
      <c r="M558" s="292" t="s">
        <v>44</v>
      </c>
      <c r="N558" s="292" t="s">
        <v>36</v>
      </c>
      <c r="O558" s="294" t="s">
        <v>1043</v>
      </c>
      <c r="P558" t="s">
        <v>37</v>
      </c>
      <c r="Q558" s="293"/>
    </row>
    <row r="559" spans="1:17" ht="30.6" x14ac:dyDescent="0.3">
      <c r="A559" s="288" t="s">
        <v>30</v>
      </c>
      <c r="B559" s="289" t="s">
        <v>5899</v>
      </c>
      <c r="C559" s="289"/>
      <c r="D559" s="289" t="s">
        <v>5394</v>
      </c>
      <c r="E559" t="s">
        <v>5395</v>
      </c>
      <c r="F559" t="s">
        <v>5396</v>
      </c>
      <c r="G559" t="s">
        <v>5397</v>
      </c>
      <c r="H559" s="291" t="s">
        <v>33</v>
      </c>
      <c r="I559" s="291" t="s">
        <v>4</v>
      </c>
      <c r="J559" s="291" t="s">
        <v>5</v>
      </c>
      <c r="K559" s="291" t="s">
        <v>53</v>
      </c>
      <c r="L559" s="291" t="s">
        <v>437</v>
      </c>
      <c r="M559" s="289" t="s">
        <v>718</v>
      </c>
      <c r="N559" s="289" t="s">
        <v>101</v>
      </c>
      <c r="O559" s="291" t="s">
        <v>5286</v>
      </c>
      <c r="P559" t="s">
        <v>37</v>
      </c>
      <c r="Q559" s="290"/>
    </row>
    <row r="560" spans="1:17" ht="30.6" x14ac:dyDescent="0.3">
      <c r="A560" s="288" t="s">
        <v>30</v>
      </c>
      <c r="B560" s="292" t="s">
        <v>5899</v>
      </c>
      <c r="C560" s="292"/>
      <c r="D560" s="292" t="s">
        <v>5398</v>
      </c>
      <c r="E560" t="s">
        <v>5399</v>
      </c>
      <c r="F560" t="s">
        <v>5400</v>
      </c>
      <c r="G560" t="s">
        <v>5401</v>
      </c>
      <c r="H560" s="294" t="s">
        <v>33</v>
      </c>
      <c r="I560" s="294" t="s">
        <v>4</v>
      </c>
      <c r="J560" s="294" t="s">
        <v>5</v>
      </c>
      <c r="K560" s="294" t="s">
        <v>53</v>
      </c>
      <c r="L560" s="294" t="s">
        <v>437</v>
      </c>
      <c r="M560" s="292" t="s">
        <v>718</v>
      </c>
      <c r="N560" s="292" t="s">
        <v>101</v>
      </c>
      <c r="O560" s="294" t="s">
        <v>5287</v>
      </c>
      <c r="P560" t="s">
        <v>37</v>
      </c>
      <c r="Q560" s="293"/>
    </row>
    <row r="561" spans="1:17" ht="30.6" x14ac:dyDescent="0.3">
      <c r="A561" s="288" t="s">
        <v>30</v>
      </c>
      <c r="B561" s="289" t="s">
        <v>5899</v>
      </c>
      <c r="C561" s="289"/>
      <c r="D561" s="289" t="s">
        <v>5402</v>
      </c>
      <c r="E561" t="s">
        <v>5403</v>
      </c>
      <c r="F561" t="s">
        <v>5404</v>
      </c>
      <c r="G561" t="s">
        <v>5405</v>
      </c>
      <c r="H561" s="291" t="s">
        <v>33</v>
      </c>
      <c r="I561" s="291" t="s">
        <v>4</v>
      </c>
      <c r="J561" s="291" t="s">
        <v>5</v>
      </c>
      <c r="K561" s="291" t="s">
        <v>53</v>
      </c>
      <c r="L561" s="291" t="s">
        <v>437</v>
      </c>
      <c r="M561" s="289" t="s">
        <v>718</v>
      </c>
      <c r="N561" s="289" t="s">
        <v>101</v>
      </c>
      <c r="O561" s="291" t="s">
        <v>5287</v>
      </c>
      <c r="P561" t="s">
        <v>37</v>
      </c>
      <c r="Q561" s="290"/>
    </row>
    <row r="562" spans="1:17" ht="30.6" x14ac:dyDescent="0.3">
      <c r="A562" s="288" t="s">
        <v>30</v>
      </c>
      <c r="B562" s="292" t="s">
        <v>5899</v>
      </c>
      <c r="C562" s="292"/>
      <c r="D562" s="292" t="s">
        <v>5406</v>
      </c>
      <c r="E562" t="s">
        <v>5407</v>
      </c>
      <c r="F562" t="s">
        <v>5408</v>
      </c>
      <c r="G562" t="s">
        <v>5409</v>
      </c>
      <c r="H562" s="294" t="s">
        <v>33</v>
      </c>
      <c r="I562" s="294" t="s">
        <v>4</v>
      </c>
      <c r="J562" s="294" t="s">
        <v>5</v>
      </c>
      <c r="K562" s="294" t="s">
        <v>53</v>
      </c>
      <c r="L562" s="294" t="s">
        <v>437</v>
      </c>
      <c r="M562" s="292" t="s">
        <v>718</v>
      </c>
      <c r="N562" s="292" t="s">
        <v>101</v>
      </c>
      <c r="O562" s="294" t="s">
        <v>5287</v>
      </c>
      <c r="P562" t="s">
        <v>37</v>
      </c>
      <c r="Q562" s="293"/>
    </row>
    <row r="563" spans="1:17" ht="30.6" x14ac:dyDescent="0.3">
      <c r="A563" s="288" t="s">
        <v>30</v>
      </c>
      <c r="B563" s="289" t="s">
        <v>4767</v>
      </c>
      <c r="C563" s="289" t="s">
        <v>2347</v>
      </c>
      <c r="D563" s="289" t="s">
        <v>2348</v>
      </c>
      <c r="E563" t="s">
        <v>2349</v>
      </c>
      <c r="F563" t="s">
        <v>2350</v>
      </c>
      <c r="G563" t="s">
        <v>2351</v>
      </c>
      <c r="H563" s="291" t="s">
        <v>361</v>
      </c>
      <c r="I563" s="291" t="s">
        <v>8</v>
      </c>
      <c r="J563" s="291" t="s">
        <v>6</v>
      </c>
      <c r="K563" s="291" t="s">
        <v>60</v>
      </c>
      <c r="L563" s="291" t="s">
        <v>457</v>
      </c>
      <c r="M563" s="289" t="s">
        <v>2352</v>
      </c>
      <c r="N563" s="289" t="s">
        <v>36</v>
      </c>
      <c r="O563" s="291" t="s">
        <v>2353</v>
      </c>
      <c r="P563" t="s">
        <v>37</v>
      </c>
      <c r="Q563" s="290"/>
    </row>
    <row r="564" spans="1:17" ht="30.6" x14ac:dyDescent="0.3">
      <c r="A564" s="288" t="s">
        <v>30</v>
      </c>
      <c r="B564" s="292" t="s">
        <v>4767</v>
      </c>
      <c r="C564" s="292" t="s">
        <v>2354</v>
      </c>
      <c r="D564" s="292" t="s">
        <v>2355</v>
      </c>
      <c r="E564" t="s">
        <v>2356</v>
      </c>
      <c r="F564" t="s">
        <v>2357</v>
      </c>
      <c r="G564" t="s">
        <v>2358</v>
      </c>
      <c r="H564" s="294" t="s">
        <v>361</v>
      </c>
      <c r="I564" s="294" t="s">
        <v>8</v>
      </c>
      <c r="J564" s="294" t="s">
        <v>6</v>
      </c>
      <c r="K564" s="294" t="s">
        <v>60</v>
      </c>
      <c r="L564" s="294" t="s">
        <v>457</v>
      </c>
      <c r="M564" s="292" t="s">
        <v>2359</v>
      </c>
      <c r="N564" s="292" t="s">
        <v>36</v>
      </c>
      <c r="O564" s="294" t="s">
        <v>2353</v>
      </c>
      <c r="P564" t="s">
        <v>37</v>
      </c>
      <c r="Q564" s="293"/>
    </row>
    <row r="565" spans="1:17" ht="30.6" x14ac:dyDescent="0.3">
      <c r="A565" s="288" t="s">
        <v>30</v>
      </c>
      <c r="B565" s="289" t="s">
        <v>4767</v>
      </c>
      <c r="C565" s="289" t="s">
        <v>2360</v>
      </c>
      <c r="D565" s="289" t="s">
        <v>2361</v>
      </c>
      <c r="E565" t="s">
        <v>2362</v>
      </c>
      <c r="F565" t="s">
        <v>2363</v>
      </c>
      <c r="G565" t="s">
        <v>2364</v>
      </c>
      <c r="H565" s="291" t="s">
        <v>361</v>
      </c>
      <c r="I565" s="291" t="s">
        <v>8</v>
      </c>
      <c r="J565" s="291" t="s">
        <v>6</v>
      </c>
      <c r="K565" s="291" t="s">
        <v>60</v>
      </c>
      <c r="L565" s="291" t="s">
        <v>457</v>
      </c>
      <c r="M565" s="289" t="s">
        <v>2352</v>
      </c>
      <c r="N565" s="289" t="s">
        <v>36</v>
      </c>
      <c r="O565" s="291" t="s">
        <v>2353</v>
      </c>
      <c r="P565" t="s">
        <v>37</v>
      </c>
      <c r="Q565" s="290"/>
    </row>
    <row r="566" spans="1:17" ht="30.6" x14ac:dyDescent="0.3">
      <c r="A566" s="288" t="s">
        <v>30</v>
      </c>
      <c r="B566" s="292" t="s">
        <v>4767</v>
      </c>
      <c r="C566" s="292" t="s">
        <v>2365</v>
      </c>
      <c r="D566" s="292" t="s">
        <v>2366</v>
      </c>
      <c r="E566" t="s">
        <v>2367</v>
      </c>
      <c r="F566" t="s">
        <v>2368</v>
      </c>
      <c r="G566" t="s">
        <v>2369</v>
      </c>
      <c r="H566" s="294" t="s">
        <v>361</v>
      </c>
      <c r="I566" s="294" t="s">
        <v>8</v>
      </c>
      <c r="J566" s="294" t="s">
        <v>6</v>
      </c>
      <c r="K566" s="294" t="s">
        <v>60</v>
      </c>
      <c r="L566" s="294" t="s">
        <v>457</v>
      </c>
      <c r="M566" s="292" t="s">
        <v>2352</v>
      </c>
      <c r="N566" s="292" t="s">
        <v>36</v>
      </c>
      <c r="O566" s="294" t="s">
        <v>2353</v>
      </c>
      <c r="P566" t="s">
        <v>37</v>
      </c>
      <c r="Q566" s="293"/>
    </row>
    <row r="567" spans="1:17" ht="30.6" x14ac:dyDescent="0.3">
      <c r="A567" s="288" t="s">
        <v>30</v>
      </c>
      <c r="B567" s="289" t="s">
        <v>5947</v>
      </c>
      <c r="C567" s="289" t="s">
        <v>2370</v>
      </c>
      <c r="D567" s="289" t="s">
        <v>2371</v>
      </c>
      <c r="E567" t="s">
        <v>2372</v>
      </c>
      <c r="F567" t="s">
        <v>2373</v>
      </c>
      <c r="G567" t="s">
        <v>2374</v>
      </c>
      <c r="H567" s="291" t="s">
        <v>68</v>
      </c>
      <c r="I567" s="291" t="s">
        <v>8</v>
      </c>
      <c r="J567" s="291" t="s">
        <v>5</v>
      </c>
      <c r="K567" s="291" t="s">
        <v>716</v>
      </c>
      <c r="L567" s="291" t="s">
        <v>947</v>
      </c>
      <c r="M567" s="289" t="s">
        <v>2375</v>
      </c>
      <c r="N567" s="289" t="s">
        <v>101</v>
      </c>
      <c r="O567" s="291"/>
      <c r="P567" t="s">
        <v>37</v>
      </c>
      <c r="Q567" s="290"/>
    </row>
    <row r="568" spans="1:17" ht="30.6" x14ac:dyDescent="0.3">
      <c r="A568" s="288" t="s">
        <v>30</v>
      </c>
      <c r="B568" s="292" t="s">
        <v>5948</v>
      </c>
      <c r="C568" s="292" t="s">
        <v>2376</v>
      </c>
      <c r="D568" s="292" t="s">
        <v>2377</v>
      </c>
      <c r="E568" t="s">
        <v>2378</v>
      </c>
      <c r="F568" t="s">
        <v>2379</v>
      </c>
      <c r="G568" t="s">
        <v>2380</v>
      </c>
      <c r="H568" s="294" t="s">
        <v>33</v>
      </c>
      <c r="I568" s="294" t="s">
        <v>8</v>
      </c>
      <c r="J568" s="294" t="s">
        <v>5</v>
      </c>
      <c r="K568" s="294" t="s">
        <v>60</v>
      </c>
      <c r="L568" s="294" t="s">
        <v>99</v>
      </c>
      <c r="M568" s="292" t="s">
        <v>2381</v>
      </c>
      <c r="N568" s="292" t="s">
        <v>101</v>
      </c>
      <c r="O568" s="294"/>
      <c r="P568" t="s">
        <v>37</v>
      </c>
      <c r="Q568" s="293"/>
    </row>
    <row r="569" spans="1:17" ht="30.6" x14ac:dyDescent="0.3">
      <c r="A569" s="288" t="s">
        <v>30</v>
      </c>
      <c r="B569" s="289" t="s">
        <v>5873</v>
      </c>
      <c r="C569" s="289" t="s">
        <v>2382</v>
      </c>
      <c r="D569" s="289" t="s">
        <v>2383</v>
      </c>
      <c r="E569" t="s">
        <v>2384</v>
      </c>
      <c r="F569" t="s">
        <v>2385</v>
      </c>
      <c r="G569" t="s">
        <v>2386</v>
      </c>
      <c r="H569" s="291" t="s">
        <v>33</v>
      </c>
      <c r="I569" s="291" t="s">
        <v>8</v>
      </c>
      <c r="J569" s="291" t="s">
        <v>5</v>
      </c>
      <c r="K569" s="291" t="s">
        <v>60</v>
      </c>
      <c r="L569" s="291" t="s">
        <v>99</v>
      </c>
      <c r="M569" s="289" t="s">
        <v>2381</v>
      </c>
      <c r="N569" s="289" t="s">
        <v>101</v>
      </c>
      <c r="O569" s="291"/>
      <c r="P569" t="s">
        <v>37</v>
      </c>
      <c r="Q569" s="290"/>
    </row>
    <row r="570" spans="1:17" ht="30.6" x14ac:dyDescent="0.3">
      <c r="A570" s="288" t="s">
        <v>30</v>
      </c>
      <c r="B570" s="292" t="s">
        <v>5873</v>
      </c>
      <c r="C570" s="292" t="s">
        <v>2387</v>
      </c>
      <c r="D570" s="292" t="s">
        <v>2388</v>
      </c>
      <c r="E570" t="s">
        <v>2389</v>
      </c>
      <c r="F570" t="s">
        <v>2390</v>
      </c>
      <c r="G570" t="s">
        <v>2391</v>
      </c>
      <c r="H570" s="294" t="s">
        <v>33</v>
      </c>
      <c r="I570" s="294" t="s">
        <v>8</v>
      </c>
      <c r="J570" s="294" t="s">
        <v>5</v>
      </c>
      <c r="K570" s="294" t="s">
        <v>60</v>
      </c>
      <c r="L570" s="294" t="s">
        <v>99</v>
      </c>
      <c r="M570" s="292" t="s">
        <v>2381</v>
      </c>
      <c r="N570" s="292" t="s">
        <v>101</v>
      </c>
      <c r="O570" s="294"/>
      <c r="P570" t="s">
        <v>37</v>
      </c>
      <c r="Q570" s="293"/>
    </row>
    <row r="571" spans="1:17" ht="30.6" x14ac:dyDescent="0.3">
      <c r="A571" s="288" t="s">
        <v>30</v>
      </c>
      <c r="B571" s="289" t="s">
        <v>5873</v>
      </c>
      <c r="C571" s="289" t="s">
        <v>2392</v>
      </c>
      <c r="D571" s="289" t="s">
        <v>2393</v>
      </c>
      <c r="E571" t="s">
        <v>2394</v>
      </c>
      <c r="F571" t="s">
        <v>2395</v>
      </c>
      <c r="G571" t="s">
        <v>2396</v>
      </c>
      <c r="H571" s="291" t="s">
        <v>33</v>
      </c>
      <c r="I571" s="291" t="s">
        <v>8</v>
      </c>
      <c r="J571" s="291" t="s">
        <v>5</v>
      </c>
      <c r="K571" s="291" t="s">
        <v>60</v>
      </c>
      <c r="L571" s="291" t="s">
        <v>99</v>
      </c>
      <c r="M571" s="289" t="s">
        <v>2381</v>
      </c>
      <c r="N571" s="289" t="s">
        <v>101</v>
      </c>
      <c r="O571" s="291"/>
      <c r="P571" t="s">
        <v>37</v>
      </c>
      <c r="Q571" s="290"/>
    </row>
    <row r="572" spans="1:17" ht="30.6" x14ac:dyDescent="0.3">
      <c r="A572" s="288" t="s">
        <v>30</v>
      </c>
      <c r="B572" s="292" t="s">
        <v>5873</v>
      </c>
      <c r="C572" s="292" t="s">
        <v>2397</v>
      </c>
      <c r="D572" s="292" t="s">
        <v>2398</v>
      </c>
      <c r="E572" t="s">
        <v>2399</v>
      </c>
      <c r="F572" t="s">
        <v>2400</v>
      </c>
      <c r="G572" t="s">
        <v>2401</v>
      </c>
      <c r="H572" s="294" t="s">
        <v>33</v>
      </c>
      <c r="I572" s="294" t="s">
        <v>8</v>
      </c>
      <c r="J572" s="294" t="s">
        <v>5</v>
      </c>
      <c r="K572" s="294" t="s">
        <v>60</v>
      </c>
      <c r="L572" s="294" t="s">
        <v>99</v>
      </c>
      <c r="M572" s="292" t="s">
        <v>2381</v>
      </c>
      <c r="N572" s="292" t="s">
        <v>101</v>
      </c>
      <c r="O572" s="294"/>
      <c r="P572" t="s">
        <v>37</v>
      </c>
      <c r="Q572" s="293"/>
    </row>
    <row r="573" spans="1:17" ht="30.6" x14ac:dyDescent="0.3">
      <c r="A573" s="288" t="s">
        <v>30</v>
      </c>
      <c r="B573" s="289" t="s">
        <v>5873</v>
      </c>
      <c r="C573" s="289" t="s">
        <v>2402</v>
      </c>
      <c r="D573" s="289" t="s">
        <v>2403</v>
      </c>
      <c r="E573" t="s">
        <v>2404</v>
      </c>
      <c r="F573" t="s">
        <v>2405</v>
      </c>
      <c r="G573" t="s">
        <v>2406</v>
      </c>
      <c r="H573" s="291" t="s">
        <v>33</v>
      </c>
      <c r="I573" s="291" t="s">
        <v>8</v>
      </c>
      <c r="J573" s="291" t="s">
        <v>5</v>
      </c>
      <c r="K573" s="291" t="s">
        <v>60</v>
      </c>
      <c r="L573" s="291" t="s">
        <v>99</v>
      </c>
      <c r="M573" s="289" t="s">
        <v>2381</v>
      </c>
      <c r="N573" s="289" t="s">
        <v>101</v>
      </c>
      <c r="O573" s="291"/>
      <c r="P573" t="s">
        <v>37</v>
      </c>
      <c r="Q573" s="290"/>
    </row>
    <row r="574" spans="1:17" ht="30.6" x14ac:dyDescent="0.3">
      <c r="A574" s="288" t="s">
        <v>30</v>
      </c>
      <c r="B574" s="292" t="s">
        <v>5873</v>
      </c>
      <c r="C574" s="292" t="s">
        <v>2407</v>
      </c>
      <c r="D574" s="292" t="s">
        <v>2408</v>
      </c>
      <c r="E574" t="s">
        <v>2409</v>
      </c>
      <c r="F574" t="s">
        <v>2410</v>
      </c>
      <c r="G574" t="s">
        <v>2411</v>
      </c>
      <c r="H574" s="294" t="s">
        <v>33</v>
      </c>
      <c r="I574" s="294" t="s">
        <v>8</v>
      </c>
      <c r="J574" s="294" t="s">
        <v>5</v>
      </c>
      <c r="K574" s="294" t="s">
        <v>60</v>
      </c>
      <c r="L574" s="294" t="s">
        <v>99</v>
      </c>
      <c r="M574" s="292" t="s">
        <v>2381</v>
      </c>
      <c r="N574" s="292" t="s">
        <v>101</v>
      </c>
      <c r="O574" s="294"/>
      <c r="P574" t="s">
        <v>37</v>
      </c>
      <c r="Q574" s="293"/>
    </row>
    <row r="575" spans="1:17" ht="30.6" x14ac:dyDescent="0.3">
      <c r="A575" s="288" t="s">
        <v>30</v>
      </c>
      <c r="B575" s="289" t="s">
        <v>5873</v>
      </c>
      <c r="C575" s="289" t="s">
        <v>2412</v>
      </c>
      <c r="D575" s="289" t="s">
        <v>2413</v>
      </c>
      <c r="E575" t="s">
        <v>2414</v>
      </c>
      <c r="F575" t="s">
        <v>2415</v>
      </c>
      <c r="G575" t="s">
        <v>2416</v>
      </c>
      <c r="H575" s="291" t="s">
        <v>33</v>
      </c>
      <c r="I575" s="291" t="s">
        <v>8</v>
      </c>
      <c r="J575" s="291" t="s">
        <v>5</v>
      </c>
      <c r="K575" s="291" t="s">
        <v>60</v>
      </c>
      <c r="L575" s="291" t="s">
        <v>99</v>
      </c>
      <c r="M575" s="289" t="s">
        <v>2381</v>
      </c>
      <c r="N575" s="289" t="s">
        <v>101</v>
      </c>
      <c r="O575" s="291"/>
      <c r="P575" t="s">
        <v>37</v>
      </c>
      <c r="Q575" s="290"/>
    </row>
    <row r="576" spans="1:17" ht="30.6" x14ac:dyDescent="0.3">
      <c r="A576" s="288" t="s">
        <v>30</v>
      </c>
      <c r="B576" s="292" t="s">
        <v>4798</v>
      </c>
      <c r="C576" s="292" t="s">
        <v>2417</v>
      </c>
      <c r="D576" s="292" t="s">
        <v>2418</v>
      </c>
      <c r="E576" t="s">
        <v>2419</v>
      </c>
      <c r="F576" t="s">
        <v>2420</v>
      </c>
      <c r="G576" t="s">
        <v>2421</v>
      </c>
      <c r="H576" s="294" t="s">
        <v>33</v>
      </c>
      <c r="I576" s="294" t="s">
        <v>8</v>
      </c>
      <c r="J576" s="294" t="s">
        <v>6</v>
      </c>
      <c r="K576" s="294" t="s">
        <v>34</v>
      </c>
      <c r="L576" s="294" t="s">
        <v>1491</v>
      </c>
      <c r="M576" s="292" t="s">
        <v>610</v>
      </c>
      <c r="N576" s="292" t="s">
        <v>36</v>
      </c>
      <c r="O576" s="294" t="s">
        <v>611</v>
      </c>
      <c r="P576" t="s">
        <v>37</v>
      </c>
      <c r="Q576" s="293"/>
    </row>
    <row r="577" spans="1:17" ht="30.6" x14ac:dyDescent="0.3">
      <c r="A577" s="288" t="s">
        <v>30</v>
      </c>
      <c r="B577" s="289" t="s">
        <v>4798</v>
      </c>
      <c r="C577" s="289" t="s">
        <v>2422</v>
      </c>
      <c r="D577" s="289" t="s">
        <v>2423</v>
      </c>
      <c r="E577" t="s">
        <v>2424</v>
      </c>
      <c r="F577" t="s">
        <v>2425</v>
      </c>
      <c r="G577" t="s">
        <v>2426</v>
      </c>
      <c r="H577" s="291" t="s">
        <v>33</v>
      </c>
      <c r="I577" s="291" t="s">
        <v>8</v>
      </c>
      <c r="J577" s="291" t="s">
        <v>6</v>
      </c>
      <c r="K577" s="291" t="s">
        <v>34</v>
      </c>
      <c r="L577" s="291" t="s">
        <v>1491</v>
      </c>
      <c r="M577" s="289" t="s">
        <v>610</v>
      </c>
      <c r="N577" s="289" t="s">
        <v>36</v>
      </c>
      <c r="O577" s="291" t="s">
        <v>611</v>
      </c>
      <c r="P577" t="s">
        <v>37</v>
      </c>
      <c r="Q577" s="290"/>
    </row>
    <row r="578" spans="1:17" ht="30.6" x14ac:dyDescent="0.3">
      <c r="A578" s="288" t="s">
        <v>30</v>
      </c>
      <c r="B578" s="292" t="s">
        <v>4798</v>
      </c>
      <c r="C578" s="292" t="s">
        <v>2427</v>
      </c>
      <c r="D578" s="292" t="s">
        <v>2428</v>
      </c>
      <c r="E578" t="s">
        <v>2429</v>
      </c>
      <c r="F578" t="s">
        <v>2430</v>
      </c>
      <c r="G578" t="s">
        <v>2431</v>
      </c>
      <c r="H578" s="294" t="s">
        <v>33</v>
      </c>
      <c r="I578" s="294" t="s">
        <v>8</v>
      </c>
      <c r="J578" s="294" t="s">
        <v>6</v>
      </c>
      <c r="K578" s="294" t="s">
        <v>34</v>
      </c>
      <c r="L578" s="294" t="s">
        <v>1491</v>
      </c>
      <c r="M578" s="292" t="s">
        <v>610</v>
      </c>
      <c r="N578" s="292" t="s">
        <v>36</v>
      </c>
      <c r="O578" s="294" t="s">
        <v>611</v>
      </c>
      <c r="P578" t="s">
        <v>37</v>
      </c>
      <c r="Q578" s="293"/>
    </row>
    <row r="579" spans="1:17" ht="30.6" x14ac:dyDescent="0.3">
      <c r="A579" s="288" t="s">
        <v>30</v>
      </c>
      <c r="B579" s="289" t="s">
        <v>4798</v>
      </c>
      <c r="C579" s="289" t="s">
        <v>2432</v>
      </c>
      <c r="D579" s="289" t="s">
        <v>2433</v>
      </c>
      <c r="E579" t="s">
        <v>2434</v>
      </c>
      <c r="F579" t="s">
        <v>2435</v>
      </c>
      <c r="G579" t="s">
        <v>2436</v>
      </c>
      <c r="H579" s="291" t="s">
        <v>33</v>
      </c>
      <c r="I579" s="291" t="s">
        <v>8</v>
      </c>
      <c r="J579" s="291" t="s">
        <v>6</v>
      </c>
      <c r="K579" s="291" t="s">
        <v>34</v>
      </c>
      <c r="L579" s="291" t="s">
        <v>1491</v>
      </c>
      <c r="M579" s="289" t="s">
        <v>610</v>
      </c>
      <c r="N579" s="289" t="s">
        <v>36</v>
      </c>
      <c r="O579" s="291" t="s">
        <v>611</v>
      </c>
      <c r="P579" t="s">
        <v>37</v>
      </c>
      <c r="Q579" s="290"/>
    </row>
    <row r="580" spans="1:17" ht="30.6" x14ac:dyDescent="0.3">
      <c r="A580" s="288" t="s">
        <v>30</v>
      </c>
      <c r="B580" s="292" t="s">
        <v>4798</v>
      </c>
      <c r="C580" s="292" t="s">
        <v>2437</v>
      </c>
      <c r="D580" s="292" t="s">
        <v>2438</v>
      </c>
      <c r="E580" t="s">
        <v>2439</v>
      </c>
      <c r="F580" t="s">
        <v>2440</v>
      </c>
      <c r="G580" t="s">
        <v>2441</v>
      </c>
      <c r="H580" s="294" t="s">
        <v>33</v>
      </c>
      <c r="I580" s="294" t="s">
        <v>8</v>
      </c>
      <c r="J580" s="294" t="s">
        <v>6</v>
      </c>
      <c r="K580" s="294" t="s">
        <v>34</v>
      </c>
      <c r="L580" s="294" t="s">
        <v>1491</v>
      </c>
      <c r="M580" s="292" t="s">
        <v>610</v>
      </c>
      <c r="N580" s="292" t="s">
        <v>36</v>
      </c>
      <c r="O580" s="294" t="s">
        <v>611</v>
      </c>
      <c r="P580" t="s">
        <v>37</v>
      </c>
      <c r="Q580" s="293"/>
    </row>
    <row r="581" spans="1:17" ht="30.6" x14ac:dyDescent="0.3">
      <c r="A581" s="288" t="s">
        <v>30</v>
      </c>
      <c r="B581" s="289" t="s">
        <v>5904</v>
      </c>
      <c r="C581" s="289"/>
      <c r="D581" s="289" t="s">
        <v>2442</v>
      </c>
      <c r="E581" t="s">
        <v>2443</v>
      </c>
      <c r="F581" t="s">
        <v>2444</v>
      </c>
      <c r="G581" t="s">
        <v>2445</v>
      </c>
      <c r="H581" s="291" t="s">
        <v>33</v>
      </c>
      <c r="I581" s="291" t="s">
        <v>4</v>
      </c>
      <c r="J581" s="291" t="s">
        <v>5</v>
      </c>
      <c r="K581" s="291" t="s">
        <v>34</v>
      </c>
      <c r="L581" s="291" t="s">
        <v>1491</v>
      </c>
      <c r="M581" s="289" t="s">
        <v>610</v>
      </c>
      <c r="N581" s="289" t="s">
        <v>36</v>
      </c>
      <c r="O581" s="291" t="s">
        <v>611</v>
      </c>
      <c r="P581" t="s">
        <v>37</v>
      </c>
      <c r="Q581" s="290"/>
    </row>
    <row r="582" spans="1:17" ht="30.6" x14ac:dyDescent="0.3">
      <c r="A582" s="288" t="s">
        <v>30</v>
      </c>
      <c r="B582" s="292" t="s">
        <v>4798</v>
      </c>
      <c r="C582" s="292"/>
      <c r="D582" s="292" t="s">
        <v>2446</v>
      </c>
      <c r="E582" t="s">
        <v>2447</v>
      </c>
      <c r="F582" t="s">
        <v>2448</v>
      </c>
      <c r="G582" t="s">
        <v>2449</v>
      </c>
      <c r="H582" s="294" t="s">
        <v>33</v>
      </c>
      <c r="I582" s="294" t="s">
        <v>4</v>
      </c>
      <c r="J582" s="294" t="s">
        <v>6</v>
      </c>
      <c r="K582" s="294" t="s">
        <v>34</v>
      </c>
      <c r="L582" s="294" t="s">
        <v>1491</v>
      </c>
      <c r="M582" s="292" t="s">
        <v>610</v>
      </c>
      <c r="N582" s="292" t="s">
        <v>36</v>
      </c>
      <c r="O582" s="294" t="s">
        <v>611</v>
      </c>
      <c r="P582" t="s">
        <v>37</v>
      </c>
      <c r="Q582" s="293"/>
    </row>
    <row r="583" spans="1:17" ht="30.6" x14ac:dyDescent="0.3">
      <c r="A583" s="288" t="s">
        <v>30</v>
      </c>
      <c r="B583" s="289" t="s">
        <v>5904</v>
      </c>
      <c r="C583" s="289"/>
      <c r="D583" s="289" t="s">
        <v>2454</v>
      </c>
      <c r="E583" t="s">
        <v>5949</v>
      </c>
      <c r="F583" t="s">
        <v>2455</v>
      </c>
      <c r="G583" t="s">
        <v>2456</v>
      </c>
      <c r="H583" s="291" t="s">
        <v>33</v>
      </c>
      <c r="I583" s="291" t="s">
        <v>4</v>
      </c>
      <c r="J583" s="291" t="s">
        <v>5</v>
      </c>
      <c r="K583" s="291" t="s">
        <v>34</v>
      </c>
      <c r="L583" s="291" t="s">
        <v>1491</v>
      </c>
      <c r="M583" s="289" t="s">
        <v>610</v>
      </c>
      <c r="N583" s="289" t="s">
        <v>101</v>
      </c>
      <c r="O583" s="291"/>
      <c r="P583" t="s">
        <v>37</v>
      </c>
      <c r="Q583" s="290"/>
    </row>
    <row r="584" spans="1:17" ht="30.6" x14ac:dyDescent="0.3">
      <c r="A584" s="288" t="s">
        <v>30</v>
      </c>
      <c r="B584" s="292" t="s">
        <v>4520</v>
      </c>
      <c r="C584" s="292"/>
      <c r="D584" s="292" t="s">
        <v>2450</v>
      </c>
      <c r="E584" t="s">
        <v>2451</v>
      </c>
      <c r="F584" t="s">
        <v>2452</v>
      </c>
      <c r="G584" t="s">
        <v>2453</v>
      </c>
      <c r="H584" s="294" t="s">
        <v>1109</v>
      </c>
      <c r="I584" s="294" t="s">
        <v>4</v>
      </c>
      <c r="J584" s="294" t="s">
        <v>6</v>
      </c>
      <c r="K584" s="294" t="s">
        <v>34</v>
      </c>
      <c r="L584" s="294" t="s">
        <v>1491</v>
      </c>
      <c r="M584" s="292" t="s">
        <v>610</v>
      </c>
      <c r="N584" s="292" t="s">
        <v>36</v>
      </c>
      <c r="O584" s="294" t="s">
        <v>611</v>
      </c>
      <c r="P584" t="s">
        <v>37</v>
      </c>
      <c r="Q584" s="293"/>
    </row>
    <row r="585" spans="1:17" ht="40.799999999999997" x14ac:dyDescent="0.3">
      <c r="A585" s="288" t="s">
        <v>30</v>
      </c>
      <c r="B585" s="289" t="s">
        <v>5893</v>
      </c>
      <c r="C585" s="289"/>
      <c r="D585" s="289" t="s">
        <v>2457</v>
      </c>
      <c r="E585" t="s">
        <v>2458</v>
      </c>
      <c r="F585" t="s">
        <v>2459</v>
      </c>
      <c r="G585" t="s">
        <v>2460</v>
      </c>
      <c r="H585" s="291" t="s">
        <v>33</v>
      </c>
      <c r="I585" s="291" t="s">
        <v>4</v>
      </c>
      <c r="J585" s="291" t="s">
        <v>5</v>
      </c>
      <c r="K585" s="291" t="s">
        <v>60</v>
      </c>
      <c r="L585" s="291" t="s">
        <v>443</v>
      </c>
      <c r="M585" s="289" t="s">
        <v>2074</v>
      </c>
      <c r="N585" s="289" t="s">
        <v>36</v>
      </c>
      <c r="O585" s="291" t="s">
        <v>4472</v>
      </c>
      <c r="P585" t="s">
        <v>37</v>
      </c>
      <c r="Q585" s="290"/>
    </row>
    <row r="586" spans="1:17" ht="40.799999999999997" x14ac:dyDescent="0.3">
      <c r="A586" s="288" t="s">
        <v>30</v>
      </c>
      <c r="B586" s="292" t="s">
        <v>5893</v>
      </c>
      <c r="C586" s="292"/>
      <c r="D586" s="292" t="s">
        <v>2461</v>
      </c>
      <c r="E586" t="s">
        <v>2462</v>
      </c>
      <c r="F586" t="s">
        <v>2463</v>
      </c>
      <c r="G586" t="s">
        <v>2464</v>
      </c>
      <c r="H586" s="294" t="s">
        <v>33</v>
      </c>
      <c r="I586" s="294" t="s">
        <v>4</v>
      </c>
      <c r="J586" s="294" t="s">
        <v>5</v>
      </c>
      <c r="K586" s="294" t="s">
        <v>60</v>
      </c>
      <c r="L586" s="294" t="s">
        <v>443</v>
      </c>
      <c r="M586" s="292" t="s">
        <v>2074</v>
      </c>
      <c r="N586" s="292" t="s">
        <v>36</v>
      </c>
      <c r="O586" s="294" t="s">
        <v>4472</v>
      </c>
      <c r="P586" t="s">
        <v>37</v>
      </c>
      <c r="Q586" s="293"/>
    </row>
    <row r="587" spans="1:17" ht="30.6" x14ac:dyDescent="0.3">
      <c r="A587" s="288" t="s">
        <v>30</v>
      </c>
      <c r="B587" s="289" t="s">
        <v>4767</v>
      </c>
      <c r="C587" s="289"/>
      <c r="D587" s="289" t="s">
        <v>2465</v>
      </c>
      <c r="E587" t="s">
        <v>2466</v>
      </c>
      <c r="F587" t="s">
        <v>2467</v>
      </c>
      <c r="G587" t="s">
        <v>2468</v>
      </c>
      <c r="H587" s="291" t="s">
        <v>33</v>
      </c>
      <c r="I587" s="291" t="s">
        <v>4</v>
      </c>
      <c r="J587" s="291" t="s">
        <v>6</v>
      </c>
      <c r="K587" s="291" t="s">
        <v>60</v>
      </c>
      <c r="L587" s="291" t="s">
        <v>443</v>
      </c>
      <c r="M587" s="289" t="s">
        <v>5894</v>
      </c>
      <c r="N587" s="289" t="s">
        <v>101</v>
      </c>
      <c r="O587" s="291"/>
      <c r="P587" t="s">
        <v>37</v>
      </c>
      <c r="Q587" s="290"/>
    </row>
    <row r="588" spans="1:17" ht="30.6" x14ac:dyDescent="0.3">
      <c r="A588" s="288" t="s">
        <v>30</v>
      </c>
      <c r="B588" s="292" t="s">
        <v>5898</v>
      </c>
      <c r="C588" s="292" t="s">
        <v>2469</v>
      </c>
      <c r="D588" s="292" t="s">
        <v>2470</v>
      </c>
      <c r="E588" t="s">
        <v>2471</v>
      </c>
      <c r="F588" t="s">
        <v>2472</v>
      </c>
      <c r="G588" t="s">
        <v>2473</v>
      </c>
      <c r="H588" s="294" t="s">
        <v>68</v>
      </c>
      <c r="I588" s="294" t="s">
        <v>8</v>
      </c>
      <c r="J588" s="294" t="s">
        <v>5</v>
      </c>
      <c r="K588" s="294" t="s">
        <v>53</v>
      </c>
      <c r="L588" s="294" t="s">
        <v>667</v>
      </c>
      <c r="M588" s="292" t="s">
        <v>1263</v>
      </c>
      <c r="N588" s="292" t="s">
        <v>101</v>
      </c>
      <c r="O588" s="294"/>
      <c r="P588" t="s">
        <v>37</v>
      </c>
      <c r="Q588" s="293"/>
    </row>
    <row r="589" spans="1:17" ht="30.6" x14ac:dyDescent="0.3">
      <c r="A589" s="288" t="s">
        <v>30</v>
      </c>
      <c r="B589" s="289" t="s">
        <v>5898</v>
      </c>
      <c r="C589" s="289" t="s">
        <v>2474</v>
      </c>
      <c r="D589" s="289" t="s">
        <v>2475</v>
      </c>
      <c r="E589" t="s">
        <v>2476</v>
      </c>
      <c r="F589" t="s">
        <v>2477</v>
      </c>
      <c r="G589" t="s">
        <v>2478</v>
      </c>
      <c r="H589" s="291" t="s">
        <v>68</v>
      </c>
      <c r="I589" s="291" t="s">
        <v>8</v>
      </c>
      <c r="J589" s="291" t="s">
        <v>5</v>
      </c>
      <c r="K589" s="291" t="s">
        <v>53</v>
      </c>
      <c r="L589" s="291" t="s">
        <v>667</v>
      </c>
      <c r="M589" s="289" t="s">
        <v>1263</v>
      </c>
      <c r="N589" s="289" t="s">
        <v>101</v>
      </c>
      <c r="O589" s="291"/>
      <c r="P589" t="s">
        <v>37</v>
      </c>
      <c r="Q589" s="290"/>
    </row>
    <row r="590" spans="1:17" ht="40.799999999999997" x14ac:dyDescent="0.3">
      <c r="A590" s="288" t="s">
        <v>30</v>
      </c>
      <c r="B590" s="292" t="s">
        <v>5898</v>
      </c>
      <c r="C590" s="292"/>
      <c r="D590" s="292" t="s">
        <v>2479</v>
      </c>
      <c r="E590" t="s">
        <v>2480</v>
      </c>
      <c r="F590" t="s">
        <v>2481</v>
      </c>
      <c r="G590" t="s">
        <v>2482</v>
      </c>
      <c r="H590" s="294" t="s">
        <v>33</v>
      </c>
      <c r="I590" s="294" t="s">
        <v>4</v>
      </c>
      <c r="J590" s="294" t="s">
        <v>5</v>
      </c>
      <c r="K590" s="294" t="s">
        <v>53</v>
      </c>
      <c r="L590" s="294" t="s">
        <v>667</v>
      </c>
      <c r="M590" s="292" t="s">
        <v>2483</v>
      </c>
      <c r="N590" s="292" t="s">
        <v>36</v>
      </c>
      <c r="O590" s="294" t="s">
        <v>13</v>
      </c>
      <c r="P590" t="s">
        <v>37</v>
      </c>
      <c r="Q590" s="293"/>
    </row>
    <row r="591" spans="1:17" ht="30.6" x14ac:dyDescent="0.3">
      <c r="A591" s="288" t="s">
        <v>30</v>
      </c>
      <c r="B591" s="289" t="s">
        <v>4614</v>
      </c>
      <c r="C591" s="289"/>
      <c r="D591" s="289" t="s">
        <v>2484</v>
      </c>
      <c r="E591" t="s">
        <v>2485</v>
      </c>
      <c r="F591" t="s">
        <v>2486</v>
      </c>
      <c r="G591" t="s">
        <v>2487</v>
      </c>
      <c r="H591" s="291" t="s">
        <v>33</v>
      </c>
      <c r="I591" s="291" t="s">
        <v>4</v>
      </c>
      <c r="J591" s="291" t="s">
        <v>6</v>
      </c>
      <c r="K591" s="291" t="s">
        <v>53</v>
      </c>
      <c r="L591" s="291" t="s">
        <v>667</v>
      </c>
      <c r="M591" s="289" t="s">
        <v>982</v>
      </c>
      <c r="N591" s="289" t="s">
        <v>36</v>
      </c>
      <c r="O591" s="291" t="s">
        <v>13</v>
      </c>
      <c r="P591" t="s">
        <v>37</v>
      </c>
      <c r="Q591" s="290"/>
    </row>
    <row r="592" spans="1:17" ht="30.6" x14ac:dyDescent="0.3">
      <c r="A592" s="288" t="s">
        <v>30</v>
      </c>
      <c r="B592" s="292" t="s">
        <v>5346</v>
      </c>
      <c r="C592" s="292"/>
      <c r="D592" s="292" t="s">
        <v>2488</v>
      </c>
      <c r="E592" t="s">
        <v>2489</v>
      </c>
      <c r="F592" t="s">
        <v>4615</v>
      </c>
      <c r="G592" t="s">
        <v>4616</v>
      </c>
      <c r="H592" s="294" t="s">
        <v>33</v>
      </c>
      <c r="I592" s="294" t="s">
        <v>4</v>
      </c>
      <c r="J592" s="294" t="s">
        <v>5</v>
      </c>
      <c r="K592" s="294" t="s">
        <v>34</v>
      </c>
      <c r="L592" s="294" t="s">
        <v>35</v>
      </c>
      <c r="M592" s="292" t="s">
        <v>4730</v>
      </c>
      <c r="N592" s="292" t="s">
        <v>36</v>
      </c>
      <c r="O592" s="294" t="s">
        <v>585</v>
      </c>
      <c r="P592" t="s">
        <v>37</v>
      </c>
      <c r="Q592" s="293"/>
    </row>
    <row r="593" spans="1:17" ht="30.6" x14ac:dyDescent="0.3">
      <c r="A593" s="288" t="s">
        <v>30</v>
      </c>
      <c r="B593" s="289" t="s">
        <v>4912</v>
      </c>
      <c r="C593" s="289"/>
      <c r="D593" s="289" t="s">
        <v>4617</v>
      </c>
      <c r="E593" t="s">
        <v>4618</v>
      </c>
      <c r="F593" t="s">
        <v>4619</v>
      </c>
      <c r="G593" t="s">
        <v>4620</v>
      </c>
      <c r="H593" s="291" t="s">
        <v>33</v>
      </c>
      <c r="I593" s="291" t="s">
        <v>4</v>
      </c>
      <c r="J593" s="291" t="s">
        <v>6</v>
      </c>
      <c r="K593" s="291" t="s">
        <v>34</v>
      </c>
      <c r="L593" s="291" t="s">
        <v>35</v>
      </c>
      <c r="M593" s="289" t="s">
        <v>4730</v>
      </c>
      <c r="N593" s="289" t="s">
        <v>36</v>
      </c>
      <c r="O593" s="291" t="s">
        <v>9</v>
      </c>
      <c r="P593" t="s">
        <v>37</v>
      </c>
      <c r="Q593" s="290"/>
    </row>
    <row r="594" spans="1:17" ht="30.6" x14ac:dyDescent="0.3">
      <c r="A594" s="288" t="s">
        <v>30</v>
      </c>
      <c r="B594" s="292" t="s">
        <v>4818</v>
      </c>
      <c r="C594" s="292"/>
      <c r="D594" s="292" t="s">
        <v>2490</v>
      </c>
      <c r="E594" t="s">
        <v>2491</v>
      </c>
      <c r="F594" t="s">
        <v>2492</v>
      </c>
      <c r="G594" t="s">
        <v>2493</v>
      </c>
      <c r="H594" s="294" t="s">
        <v>33</v>
      </c>
      <c r="I594" s="294" t="s">
        <v>4</v>
      </c>
      <c r="J594" s="294" t="s">
        <v>6</v>
      </c>
      <c r="K594" s="294" t="s">
        <v>53</v>
      </c>
      <c r="L594" s="294" t="s">
        <v>497</v>
      </c>
      <c r="M594" s="292" t="s">
        <v>503</v>
      </c>
      <c r="N594" s="292" t="s">
        <v>36</v>
      </c>
      <c r="O594" s="294" t="s">
        <v>13</v>
      </c>
      <c r="P594" t="s">
        <v>37</v>
      </c>
      <c r="Q594" s="293"/>
    </row>
    <row r="595" spans="1:17" ht="30.6" x14ac:dyDescent="0.3">
      <c r="A595" s="288" t="s">
        <v>30</v>
      </c>
      <c r="B595" s="289" t="s">
        <v>5332</v>
      </c>
      <c r="C595" s="289" t="s">
        <v>2494</v>
      </c>
      <c r="D595" s="289" t="s">
        <v>2495</v>
      </c>
      <c r="E595" t="s">
        <v>2496</v>
      </c>
      <c r="F595" t="s">
        <v>2497</v>
      </c>
      <c r="G595" t="s">
        <v>2498</v>
      </c>
      <c r="H595" s="291" t="s">
        <v>33</v>
      </c>
      <c r="I595" s="291" t="s">
        <v>8</v>
      </c>
      <c r="J595" s="291" t="s">
        <v>5</v>
      </c>
      <c r="K595" s="291" t="s">
        <v>60</v>
      </c>
      <c r="L595" s="291" t="s">
        <v>61</v>
      </c>
      <c r="M595" s="289" t="s">
        <v>2499</v>
      </c>
      <c r="N595" s="289" t="s">
        <v>36</v>
      </c>
      <c r="O595" s="291" t="s">
        <v>2079</v>
      </c>
      <c r="P595" t="s">
        <v>37</v>
      </c>
      <c r="Q595" s="290"/>
    </row>
    <row r="596" spans="1:17" ht="30.6" x14ac:dyDescent="0.3">
      <c r="A596" s="288" t="s">
        <v>30</v>
      </c>
      <c r="B596" s="292" t="s">
        <v>4771</v>
      </c>
      <c r="C596" s="292" t="s">
        <v>2500</v>
      </c>
      <c r="D596" s="292" t="s">
        <v>2501</v>
      </c>
      <c r="E596" t="s">
        <v>2502</v>
      </c>
      <c r="F596" t="s">
        <v>2503</v>
      </c>
      <c r="G596" t="s">
        <v>2504</v>
      </c>
      <c r="H596" s="294" t="s">
        <v>33</v>
      </c>
      <c r="I596" s="294" t="s">
        <v>8</v>
      </c>
      <c r="J596" s="294" t="s">
        <v>6</v>
      </c>
      <c r="K596" s="294" t="s">
        <v>60</v>
      </c>
      <c r="L596" s="294" t="s">
        <v>61</v>
      </c>
      <c r="M596" s="292" t="s">
        <v>2499</v>
      </c>
      <c r="N596" s="292" t="s">
        <v>36</v>
      </c>
      <c r="O596" s="294" t="s">
        <v>2079</v>
      </c>
      <c r="P596" t="s">
        <v>37</v>
      </c>
      <c r="Q596" s="293"/>
    </row>
    <row r="597" spans="1:17" ht="30.6" x14ac:dyDescent="0.3">
      <c r="A597" s="288" t="s">
        <v>30</v>
      </c>
      <c r="B597" s="289" t="s">
        <v>5321</v>
      </c>
      <c r="C597" s="289"/>
      <c r="D597" s="289" t="s">
        <v>2505</v>
      </c>
      <c r="E597" t="s">
        <v>2506</v>
      </c>
      <c r="F597" t="s">
        <v>2507</v>
      </c>
      <c r="G597" t="s">
        <v>2508</v>
      </c>
      <c r="H597" s="291" t="s">
        <v>33</v>
      </c>
      <c r="I597" s="291" t="s">
        <v>4</v>
      </c>
      <c r="J597" s="291" t="s">
        <v>5</v>
      </c>
      <c r="K597" s="291" t="s">
        <v>60</v>
      </c>
      <c r="L597" s="291" t="s">
        <v>61</v>
      </c>
      <c r="M597" s="289" t="s">
        <v>2509</v>
      </c>
      <c r="N597" s="289" t="s">
        <v>36</v>
      </c>
      <c r="O597" s="291" t="s">
        <v>13</v>
      </c>
      <c r="P597" t="s">
        <v>37</v>
      </c>
      <c r="Q597" s="290"/>
    </row>
    <row r="598" spans="1:17" ht="30.6" x14ac:dyDescent="0.3">
      <c r="A598" s="288" t="s">
        <v>30</v>
      </c>
      <c r="B598" s="292" t="s">
        <v>4771</v>
      </c>
      <c r="C598" s="292"/>
      <c r="D598" s="292" t="s">
        <v>2510</v>
      </c>
      <c r="E598" t="s">
        <v>2511</v>
      </c>
      <c r="F598" t="s">
        <v>2512</v>
      </c>
      <c r="G598" t="s">
        <v>2513</v>
      </c>
      <c r="H598" s="294" t="s">
        <v>33</v>
      </c>
      <c r="I598" s="294" t="s">
        <v>4</v>
      </c>
      <c r="J598" s="294" t="s">
        <v>6</v>
      </c>
      <c r="K598" s="294" t="s">
        <v>2514</v>
      </c>
      <c r="L598" s="294" t="s">
        <v>567</v>
      </c>
      <c r="M598" s="292" t="s">
        <v>2515</v>
      </c>
      <c r="N598" s="292" t="s">
        <v>101</v>
      </c>
      <c r="O598" s="294"/>
      <c r="P598" t="s">
        <v>37</v>
      </c>
      <c r="Q598" s="293"/>
    </row>
    <row r="599" spans="1:17" ht="30.6" x14ac:dyDescent="0.3">
      <c r="A599" s="288" t="s">
        <v>30</v>
      </c>
      <c r="B599" s="289" t="s">
        <v>4771</v>
      </c>
      <c r="C599" s="289"/>
      <c r="D599" s="289" t="s">
        <v>2516</v>
      </c>
      <c r="E599" t="s">
        <v>2517</v>
      </c>
      <c r="F599" t="s">
        <v>2518</v>
      </c>
      <c r="G599" t="s">
        <v>2519</v>
      </c>
      <c r="H599" s="291" t="s">
        <v>33</v>
      </c>
      <c r="I599" s="291" t="s">
        <v>4</v>
      </c>
      <c r="J599" s="291" t="s">
        <v>6</v>
      </c>
      <c r="K599" s="291" t="s">
        <v>60</v>
      </c>
      <c r="L599" s="291" t="s">
        <v>567</v>
      </c>
      <c r="M599" s="289" t="s">
        <v>2520</v>
      </c>
      <c r="N599" s="289" t="s">
        <v>101</v>
      </c>
      <c r="O599" s="291"/>
      <c r="P599" t="s">
        <v>37</v>
      </c>
      <c r="Q599" s="290"/>
    </row>
    <row r="600" spans="1:17" ht="30.6" x14ac:dyDescent="0.3">
      <c r="A600" s="288" t="s">
        <v>30</v>
      </c>
      <c r="B600" s="292" t="s">
        <v>5320</v>
      </c>
      <c r="C600" s="292" t="s">
        <v>2521</v>
      </c>
      <c r="D600" s="292" t="s">
        <v>2522</v>
      </c>
      <c r="E600" t="s">
        <v>2523</v>
      </c>
      <c r="F600" t="s">
        <v>2524</v>
      </c>
      <c r="G600" t="s">
        <v>2525</v>
      </c>
      <c r="H600" s="294" t="s">
        <v>33</v>
      </c>
      <c r="I600" s="294" t="s">
        <v>8</v>
      </c>
      <c r="J600" s="294" t="s">
        <v>5</v>
      </c>
      <c r="K600" s="294" t="s">
        <v>69</v>
      </c>
      <c r="L600" s="294" t="s">
        <v>2200</v>
      </c>
      <c r="M600" s="292" t="s">
        <v>5874</v>
      </c>
      <c r="N600" s="292" t="s">
        <v>36</v>
      </c>
      <c r="O600" s="294"/>
      <c r="P600" t="s">
        <v>37</v>
      </c>
      <c r="Q600" s="293"/>
    </row>
    <row r="601" spans="1:17" ht="30.6" x14ac:dyDescent="0.3">
      <c r="A601" s="288" t="s">
        <v>30</v>
      </c>
      <c r="B601" s="289" t="s">
        <v>5320</v>
      </c>
      <c r="C601" s="289" t="s">
        <v>2526</v>
      </c>
      <c r="D601" s="289" t="s">
        <v>2527</v>
      </c>
      <c r="E601" t="s">
        <v>2528</v>
      </c>
      <c r="F601" t="s">
        <v>2529</v>
      </c>
      <c r="G601" t="s">
        <v>2530</v>
      </c>
      <c r="H601" s="291" t="s">
        <v>33</v>
      </c>
      <c r="I601" s="291" t="s">
        <v>8</v>
      </c>
      <c r="J601" s="291" t="s">
        <v>5</v>
      </c>
      <c r="K601" s="291" t="s">
        <v>69</v>
      </c>
      <c r="L601" s="291" t="s">
        <v>2200</v>
      </c>
      <c r="M601" s="289" t="s">
        <v>5874</v>
      </c>
      <c r="N601" s="289" t="s">
        <v>36</v>
      </c>
      <c r="O601" s="291"/>
      <c r="P601" t="s">
        <v>37</v>
      </c>
      <c r="Q601" s="290"/>
    </row>
    <row r="602" spans="1:17" ht="30.6" x14ac:dyDescent="0.3">
      <c r="A602" s="288" t="s">
        <v>30</v>
      </c>
      <c r="B602" s="292" t="s">
        <v>5320</v>
      </c>
      <c r="C602" s="292" t="s">
        <v>2531</v>
      </c>
      <c r="D602" s="292" t="s">
        <v>2532</v>
      </c>
      <c r="E602" t="s">
        <v>2533</v>
      </c>
      <c r="F602" t="s">
        <v>2534</v>
      </c>
      <c r="G602" t="s">
        <v>2535</v>
      </c>
      <c r="H602" s="294" t="s">
        <v>33</v>
      </c>
      <c r="I602" s="294" t="s">
        <v>8</v>
      </c>
      <c r="J602" s="294" t="s">
        <v>5</v>
      </c>
      <c r="K602" s="294" t="s">
        <v>69</v>
      </c>
      <c r="L602" s="294" t="s">
        <v>2200</v>
      </c>
      <c r="M602" s="292" t="s">
        <v>5874</v>
      </c>
      <c r="N602" s="292" t="s">
        <v>36</v>
      </c>
      <c r="O602" s="294"/>
      <c r="P602" t="s">
        <v>37</v>
      </c>
      <c r="Q602" s="293"/>
    </row>
    <row r="603" spans="1:17" ht="30.6" x14ac:dyDescent="0.3">
      <c r="A603" s="288" t="s">
        <v>30</v>
      </c>
      <c r="B603" s="289" t="s">
        <v>5320</v>
      </c>
      <c r="C603" s="289" t="s">
        <v>2536</v>
      </c>
      <c r="D603" s="289" t="s">
        <v>2537</v>
      </c>
      <c r="E603" t="s">
        <v>2538</v>
      </c>
      <c r="F603" t="s">
        <v>2539</v>
      </c>
      <c r="G603" t="s">
        <v>2540</v>
      </c>
      <c r="H603" s="291" t="s">
        <v>33</v>
      </c>
      <c r="I603" s="291" t="s">
        <v>8</v>
      </c>
      <c r="J603" s="291" t="s">
        <v>5</v>
      </c>
      <c r="K603" s="291" t="s">
        <v>69</v>
      </c>
      <c r="L603" s="291" t="s">
        <v>2200</v>
      </c>
      <c r="M603" s="289" t="s">
        <v>5874</v>
      </c>
      <c r="N603" s="289" t="s">
        <v>36</v>
      </c>
      <c r="O603" s="291"/>
      <c r="P603" t="s">
        <v>37</v>
      </c>
      <c r="Q603" s="290"/>
    </row>
    <row r="604" spans="1:17" ht="30.6" x14ac:dyDescent="0.3">
      <c r="A604" s="288" t="s">
        <v>30</v>
      </c>
      <c r="B604" s="292" t="s">
        <v>5320</v>
      </c>
      <c r="C604" s="292" t="s">
        <v>2541</v>
      </c>
      <c r="D604" s="292" t="s">
        <v>2542</v>
      </c>
      <c r="E604" t="s">
        <v>2543</v>
      </c>
      <c r="F604" t="s">
        <v>2539</v>
      </c>
      <c r="G604" t="s">
        <v>2544</v>
      </c>
      <c r="H604" s="294" t="s">
        <v>33</v>
      </c>
      <c r="I604" s="294" t="s">
        <v>8</v>
      </c>
      <c r="J604" s="294" t="s">
        <v>5</v>
      </c>
      <c r="K604" s="294" t="s">
        <v>69</v>
      </c>
      <c r="L604" s="294" t="s">
        <v>2200</v>
      </c>
      <c r="M604" s="292" t="s">
        <v>5874</v>
      </c>
      <c r="N604" s="292" t="s">
        <v>36</v>
      </c>
      <c r="O604" s="294"/>
      <c r="P604" t="s">
        <v>37</v>
      </c>
      <c r="Q604" s="293"/>
    </row>
    <row r="605" spans="1:17" ht="30.6" x14ac:dyDescent="0.3">
      <c r="A605" s="288" t="s">
        <v>30</v>
      </c>
      <c r="B605" s="289" t="s">
        <v>5950</v>
      </c>
      <c r="C605" s="289" t="s">
        <v>2545</v>
      </c>
      <c r="D605" s="289" t="s">
        <v>2546</v>
      </c>
      <c r="E605" t="s">
        <v>2547</v>
      </c>
      <c r="F605" t="s">
        <v>4621</v>
      </c>
      <c r="G605" t="s">
        <v>3785</v>
      </c>
      <c r="H605" s="291" t="s">
        <v>33</v>
      </c>
      <c r="I605" s="291" t="s">
        <v>8</v>
      </c>
      <c r="J605" s="291" t="s">
        <v>5</v>
      </c>
      <c r="K605" s="291" t="s">
        <v>69</v>
      </c>
      <c r="L605" s="291" t="s">
        <v>2200</v>
      </c>
      <c r="M605" s="289" t="s">
        <v>5874</v>
      </c>
      <c r="N605" s="289" t="s">
        <v>36</v>
      </c>
      <c r="O605" s="291"/>
      <c r="P605" t="s">
        <v>37</v>
      </c>
      <c r="Q605" s="290"/>
    </row>
    <row r="606" spans="1:17" ht="30.6" x14ac:dyDescent="0.3">
      <c r="A606" s="288" t="s">
        <v>30</v>
      </c>
      <c r="B606" s="292" t="s">
        <v>5320</v>
      </c>
      <c r="C606" s="292" t="s">
        <v>2548</v>
      </c>
      <c r="D606" s="292" t="s">
        <v>2549</v>
      </c>
      <c r="E606" t="s">
        <v>2550</v>
      </c>
      <c r="F606" t="s">
        <v>2551</v>
      </c>
      <c r="G606" t="s">
        <v>2552</v>
      </c>
      <c r="H606" s="294" t="s">
        <v>33</v>
      </c>
      <c r="I606" s="294" t="s">
        <v>8</v>
      </c>
      <c r="J606" s="294" t="s">
        <v>5</v>
      </c>
      <c r="K606" s="294" t="s">
        <v>69</v>
      </c>
      <c r="L606" s="294" t="s">
        <v>2200</v>
      </c>
      <c r="M606" s="292" t="s">
        <v>5874</v>
      </c>
      <c r="N606" s="292" t="s">
        <v>36</v>
      </c>
      <c r="O606" s="294"/>
      <c r="P606" t="s">
        <v>37</v>
      </c>
      <c r="Q606" s="293"/>
    </row>
    <row r="607" spans="1:17" ht="30.6" x14ac:dyDescent="0.3">
      <c r="A607" s="288" t="s">
        <v>30</v>
      </c>
      <c r="B607" s="289" t="s">
        <v>5320</v>
      </c>
      <c r="C607" s="289" t="s">
        <v>2553</v>
      </c>
      <c r="D607" s="289" t="s">
        <v>2554</v>
      </c>
      <c r="E607" t="s">
        <v>2555</v>
      </c>
      <c r="F607" t="s">
        <v>2556</v>
      </c>
      <c r="G607" t="s">
        <v>2552</v>
      </c>
      <c r="H607" s="291" t="s">
        <v>33</v>
      </c>
      <c r="I607" s="291" t="s">
        <v>8</v>
      </c>
      <c r="J607" s="291" t="s">
        <v>5</v>
      </c>
      <c r="K607" s="291" t="s">
        <v>69</v>
      </c>
      <c r="L607" s="291" t="s">
        <v>2200</v>
      </c>
      <c r="M607" s="289" t="s">
        <v>5874</v>
      </c>
      <c r="N607" s="289" t="s">
        <v>101</v>
      </c>
      <c r="O607" s="291"/>
      <c r="P607" t="s">
        <v>37</v>
      </c>
      <c r="Q607" s="290"/>
    </row>
    <row r="608" spans="1:17" ht="30.6" x14ac:dyDescent="0.3">
      <c r="A608" s="288" t="s">
        <v>30</v>
      </c>
      <c r="B608" s="292" t="s">
        <v>5320</v>
      </c>
      <c r="C608" s="292" t="s">
        <v>2557</v>
      </c>
      <c r="D608" s="292" t="s">
        <v>2558</v>
      </c>
      <c r="E608" t="s">
        <v>2559</v>
      </c>
      <c r="F608" t="s">
        <v>2560</v>
      </c>
      <c r="G608" t="s">
        <v>2561</v>
      </c>
      <c r="H608" s="294" t="s">
        <v>33</v>
      </c>
      <c r="I608" s="294" t="s">
        <v>8</v>
      </c>
      <c r="J608" s="294" t="s">
        <v>5</v>
      </c>
      <c r="K608" s="294" t="s">
        <v>69</v>
      </c>
      <c r="L608" s="294" t="s">
        <v>2200</v>
      </c>
      <c r="M608" s="292" t="s">
        <v>5874</v>
      </c>
      <c r="N608" s="292" t="s">
        <v>36</v>
      </c>
      <c r="O608" s="294" t="s">
        <v>2127</v>
      </c>
      <c r="P608" t="s">
        <v>37</v>
      </c>
      <c r="Q608" s="293"/>
    </row>
    <row r="609" spans="1:17" ht="30.6" x14ac:dyDescent="0.3">
      <c r="A609" s="288" t="s">
        <v>30</v>
      </c>
      <c r="B609" s="289" t="s">
        <v>5320</v>
      </c>
      <c r="C609" s="289"/>
      <c r="D609" s="289" t="s">
        <v>2562</v>
      </c>
      <c r="E609" t="s">
        <v>2563</v>
      </c>
      <c r="F609" t="s">
        <v>2564</v>
      </c>
      <c r="G609" t="s">
        <v>2374</v>
      </c>
      <c r="H609" s="291" t="s">
        <v>33</v>
      </c>
      <c r="I609" s="291" t="s">
        <v>4</v>
      </c>
      <c r="J609" s="291" t="s">
        <v>5</v>
      </c>
      <c r="K609" s="291" t="s">
        <v>69</v>
      </c>
      <c r="L609" s="291" t="s">
        <v>2200</v>
      </c>
      <c r="M609" s="289" t="s">
        <v>5874</v>
      </c>
      <c r="N609" s="289" t="s">
        <v>36</v>
      </c>
      <c r="O609" s="291"/>
      <c r="P609" t="s">
        <v>37</v>
      </c>
      <c r="Q609" s="290"/>
    </row>
    <row r="610" spans="1:17" ht="30.6" x14ac:dyDescent="0.3">
      <c r="A610" s="288" t="s">
        <v>30</v>
      </c>
      <c r="B610" s="292" t="s">
        <v>5410</v>
      </c>
      <c r="C610" s="292" t="s">
        <v>2565</v>
      </c>
      <c r="D610" s="292" t="s">
        <v>2566</v>
      </c>
      <c r="E610" t="s">
        <v>2567</v>
      </c>
      <c r="F610" t="s">
        <v>2568</v>
      </c>
      <c r="G610" t="s">
        <v>2569</v>
      </c>
      <c r="H610" s="294" t="s">
        <v>33</v>
      </c>
      <c r="I610" s="294" t="s">
        <v>8</v>
      </c>
      <c r="J610" s="294" t="s">
        <v>5</v>
      </c>
      <c r="K610" s="294" t="s">
        <v>69</v>
      </c>
      <c r="L610" s="294" t="s">
        <v>1211</v>
      </c>
      <c r="M610" s="292" t="s">
        <v>5874</v>
      </c>
      <c r="N610" s="292" t="s">
        <v>36</v>
      </c>
      <c r="O610" s="294" t="s">
        <v>146</v>
      </c>
      <c r="P610" t="s">
        <v>37</v>
      </c>
      <c r="Q610" s="293"/>
    </row>
    <row r="611" spans="1:17" ht="30.6" x14ac:dyDescent="0.3">
      <c r="A611" s="288" t="s">
        <v>30</v>
      </c>
      <c r="B611" s="289" t="s">
        <v>5368</v>
      </c>
      <c r="C611" s="289" t="s">
        <v>2570</v>
      </c>
      <c r="D611" s="289" t="s">
        <v>2571</v>
      </c>
      <c r="E611" t="s">
        <v>2572</v>
      </c>
      <c r="F611" t="s">
        <v>2573</v>
      </c>
      <c r="G611" t="s">
        <v>2574</v>
      </c>
      <c r="H611" s="291" t="s">
        <v>33</v>
      </c>
      <c r="I611" s="291" t="s">
        <v>8</v>
      </c>
      <c r="J611" s="291" t="s">
        <v>5</v>
      </c>
      <c r="K611" s="291" t="s">
        <v>69</v>
      </c>
      <c r="L611" s="291" t="s">
        <v>1211</v>
      </c>
      <c r="M611" s="289" t="s">
        <v>5874</v>
      </c>
      <c r="N611" s="289" t="s">
        <v>36</v>
      </c>
      <c r="O611" s="291" t="s">
        <v>146</v>
      </c>
      <c r="P611" t="s">
        <v>37</v>
      </c>
      <c r="Q611" s="290"/>
    </row>
    <row r="612" spans="1:17" ht="30.6" x14ac:dyDescent="0.3">
      <c r="A612" s="288" t="s">
        <v>30</v>
      </c>
      <c r="B612" s="292" t="s">
        <v>5410</v>
      </c>
      <c r="C612" s="292" t="s">
        <v>2575</v>
      </c>
      <c r="D612" s="292" t="s">
        <v>2576</v>
      </c>
      <c r="E612" t="s">
        <v>2577</v>
      </c>
      <c r="F612" t="s">
        <v>2578</v>
      </c>
      <c r="G612" t="s">
        <v>2579</v>
      </c>
      <c r="H612" s="294" t="s">
        <v>33</v>
      </c>
      <c r="I612" s="294" t="s">
        <v>8</v>
      </c>
      <c r="J612" s="294" t="s">
        <v>5</v>
      </c>
      <c r="K612" s="294" t="s">
        <v>69</v>
      </c>
      <c r="L612" s="294" t="s">
        <v>1211</v>
      </c>
      <c r="M612" s="292" t="s">
        <v>5874</v>
      </c>
      <c r="N612" s="292" t="s">
        <v>36</v>
      </c>
      <c r="O612" s="294" t="s">
        <v>146</v>
      </c>
      <c r="P612" t="s">
        <v>37</v>
      </c>
      <c r="Q612" s="293"/>
    </row>
    <row r="613" spans="1:17" ht="30.6" x14ac:dyDescent="0.3">
      <c r="A613" s="288" t="s">
        <v>30</v>
      </c>
      <c r="B613" s="289" t="s">
        <v>5411</v>
      </c>
      <c r="C613" s="289" t="s">
        <v>2580</v>
      </c>
      <c r="D613" s="289" t="s">
        <v>2581</v>
      </c>
      <c r="E613" t="s">
        <v>2582</v>
      </c>
      <c r="F613" t="s">
        <v>2583</v>
      </c>
      <c r="G613" t="s">
        <v>2584</v>
      </c>
      <c r="H613" s="291" t="s">
        <v>33</v>
      </c>
      <c r="I613" s="291" t="s">
        <v>8</v>
      </c>
      <c r="J613" s="291" t="s">
        <v>5</v>
      </c>
      <c r="K613" s="291" t="s">
        <v>69</v>
      </c>
      <c r="L613" s="291" t="s">
        <v>1211</v>
      </c>
      <c r="M613" s="289" t="s">
        <v>5874</v>
      </c>
      <c r="N613" s="289" t="s">
        <v>36</v>
      </c>
      <c r="O613" s="291" t="s">
        <v>146</v>
      </c>
      <c r="P613" t="s">
        <v>37</v>
      </c>
      <c r="Q613" s="290"/>
    </row>
    <row r="614" spans="1:17" ht="30.6" x14ac:dyDescent="0.3">
      <c r="A614" s="288" t="s">
        <v>30</v>
      </c>
      <c r="B614" s="292" t="s">
        <v>5411</v>
      </c>
      <c r="C614" s="292" t="s">
        <v>2585</v>
      </c>
      <c r="D614" s="292" t="s">
        <v>2586</v>
      </c>
      <c r="E614" t="s">
        <v>2587</v>
      </c>
      <c r="F614" t="s">
        <v>2588</v>
      </c>
      <c r="G614" t="s">
        <v>2589</v>
      </c>
      <c r="H614" s="294" t="s">
        <v>33</v>
      </c>
      <c r="I614" s="294" t="s">
        <v>8</v>
      </c>
      <c r="J614" s="294" t="s">
        <v>5</v>
      </c>
      <c r="K614" s="294" t="s">
        <v>69</v>
      </c>
      <c r="L614" s="294" t="s">
        <v>1211</v>
      </c>
      <c r="M614" s="292" t="s">
        <v>5874</v>
      </c>
      <c r="N614" s="292" t="s">
        <v>36</v>
      </c>
      <c r="O614" s="294" t="s">
        <v>146</v>
      </c>
      <c r="P614" t="s">
        <v>37</v>
      </c>
      <c r="Q614" s="293"/>
    </row>
    <row r="615" spans="1:17" ht="30.6" x14ac:dyDescent="0.3">
      <c r="A615" s="288" t="s">
        <v>30</v>
      </c>
      <c r="B615" s="289" t="s">
        <v>5411</v>
      </c>
      <c r="C615" s="289" t="s">
        <v>2590</v>
      </c>
      <c r="D615" s="289" t="s">
        <v>2591</v>
      </c>
      <c r="E615" t="s">
        <v>2592</v>
      </c>
      <c r="F615" t="s">
        <v>2593</v>
      </c>
      <c r="G615" t="s">
        <v>2594</v>
      </c>
      <c r="H615" s="291" t="s">
        <v>33</v>
      </c>
      <c r="I615" s="291" t="s">
        <v>8</v>
      </c>
      <c r="J615" s="291" t="s">
        <v>5</v>
      </c>
      <c r="K615" s="291" t="s">
        <v>69</v>
      </c>
      <c r="L615" s="291" t="s">
        <v>1211</v>
      </c>
      <c r="M615" s="289" t="s">
        <v>5874</v>
      </c>
      <c r="N615" s="289" t="s">
        <v>36</v>
      </c>
      <c r="O615" s="291" t="s">
        <v>146</v>
      </c>
      <c r="P615" t="s">
        <v>37</v>
      </c>
      <c r="Q615" s="290"/>
    </row>
    <row r="616" spans="1:17" ht="30.6" x14ac:dyDescent="0.3">
      <c r="A616" s="288" t="s">
        <v>30</v>
      </c>
      <c r="B616" s="292" t="s">
        <v>5411</v>
      </c>
      <c r="C616" s="292" t="s">
        <v>2595</v>
      </c>
      <c r="D616" s="292" t="s">
        <v>2596</v>
      </c>
      <c r="E616" t="s">
        <v>2597</v>
      </c>
      <c r="F616" t="s">
        <v>230</v>
      </c>
      <c r="G616" t="s">
        <v>2598</v>
      </c>
      <c r="H616" s="294" t="s">
        <v>33</v>
      </c>
      <c r="I616" s="294" t="s">
        <v>8</v>
      </c>
      <c r="J616" s="294" t="s">
        <v>5</v>
      </c>
      <c r="K616" s="294" t="s">
        <v>69</v>
      </c>
      <c r="L616" s="294" t="s">
        <v>1211</v>
      </c>
      <c r="M616" s="292" t="s">
        <v>5874</v>
      </c>
      <c r="N616" s="292" t="s">
        <v>36</v>
      </c>
      <c r="O616" s="294" t="s">
        <v>146</v>
      </c>
      <c r="P616" t="s">
        <v>37</v>
      </c>
      <c r="Q616" s="293"/>
    </row>
    <row r="617" spans="1:17" ht="30.6" x14ac:dyDescent="0.3">
      <c r="A617" s="288" t="s">
        <v>30</v>
      </c>
      <c r="B617" s="289" t="s">
        <v>5411</v>
      </c>
      <c r="C617" s="289" t="s">
        <v>2599</v>
      </c>
      <c r="D617" s="289" t="s">
        <v>2600</v>
      </c>
      <c r="E617" t="s">
        <v>2601</v>
      </c>
      <c r="F617" t="s">
        <v>2602</v>
      </c>
      <c r="G617" t="s">
        <v>2603</v>
      </c>
      <c r="H617" s="291" t="s">
        <v>33</v>
      </c>
      <c r="I617" s="291" t="s">
        <v>8</v>
      </c>
      <c r="J617" s="291" t="s">
        <v>5</v>
      </c>
      <c r="K617" s="291" t="s">
        <v>69</v>
      </c>
      <c r="L617" s="291" t="s">
        <v>1211</v>
      </c>
      <c r="M617" s="289" t="s">
        <v>5874</v>
      </c>
      <c r="N617" s="289" t="s">
        <v>36</v>
      </c>
      <c r="O617" s="291" t="s">
        <v>146</v>
      </c>
      <c r="P617" t="s">
        <v>37</v>
      </c>
      <c r="Q617" s="290"/>
    </row>
    <row r="618" spans="1:17" ht="30.6" x14ac:dyDescent="0.3">
      <c r="A618" s="288" t="s">
        <v>30</v>
      </c>
      <c r="B618" s="292" t="s">
        <v>5411</v>
      </c>
      <c r="C618" s="292" t="s">
        <v>2604</v>
      </c>
      <c r="D618" s="292" t="s">
        <v>2605</v>
      </c>
      <c r="E618" t="s">
        <v>2606</v>
      </c>
      <c r="F618" t="s">
        <v>2607</v>
      </c>
      <c r="G618" t="s">
        <v>2608</v>
      </c>
      <c r="H618" s="294" t="s">
        <v>33</v>
      </c>
      <c r="I618" s="294" t="s">
        <v>8</v>
      </c>
      <c r="J618" s="294" t="s">
        <v>5</v>
      </c>
      <c r="K618" s="294" t="s">
        <v>69</v>
      </c>
      <c r="L618" s="294" t="s">
        <v>1211</v>
      </c>
      <c r="M618" s="292" t="s">
        <v>5874</v>
      </c>
      <c r="N618" s="292" t="s">
        <v>36</v>
      </c>
      <c r="O618" s="294" t="s">
        <v>146</v>
      </c>
      <c r="P618" t="s">
        <v>37</v>
      </c>
      <c r="Q618" s="293"/>
    </row>
    <row r="619" spans="1:17" ht="30.6" x14ac:dyDescent="0.3">
      <c r="A619" s="288" t="s">
        <v>30</v>
      </c>
      <c r="B619" s="289" t="s">
        <v>5411</v>
      </c>
      <c r="C619" s="289" t="s">
        <v>2609</v>
      </c>
      <c r="D619" s="289" t="s">
        <v>2610</v>
      </c>
      <c r="E619" t="s">
        <v>2611</v>
      </c>
      <c r="F619" t="s">
        <v>2612</v>
      </c>
      <c r="G619" t="s">
        <v>2613</v>
      </c>
      <c r="H619" s="291" t="s">
        <v>33</v>
      </c>
      <c r="I619" s="291" t="s">
        <v>8</v>
      </c>
      <c r="J619" s="291" t="s">
        <v>5</v>
      </c>
      <c r="K619" s="291" t="s">
        <v>69</v>
      </c>
      <c r="L619" s="291" t="s">
        <v>1211</v>
      </c>
      <c r="M619" s="289" t="s">
        <v>5874</v>
      </c>
      <c r="N619" s="289" t="s">
        <v>36</v>
      </c>
      <c r="O619" s="291" t="s">
        <v>13</v>
      </c>
      <c r="P619" t="s">
        <v>37</v>
      </c>
      <c r="Q619" s="290"/>
    </row>
    <row r="620" spans="1:17" ht="30.6" x14ac:dyDescent="0.3">
      <c r="A620" s="288" t="s">
        <v>30</v>
      </c>
      <c r="B620" s="292" t="s">
        <v>5410</v>
      </c>
      <c r="C620" s="292"/>
      <c r="D620" s="292" t="s">
        <v>2614</v>
      </c>
      <c r="E620" t="s">
        <v>2615</v>
      </c>
      <c r="F620" t="s">
        <v>2616</v>
      </c>
      <c r="G620" t="s">
        <v>2617</v>
      </c>
      <c r="H620" s="294" t="s">
        <v>33</v>
      </c>
      <c r="I620" s="294" t="s">
        <v>4</v>
      </c>
      <c r="J620" s="294" t="s">
        <v>5</v>
      </c>
      <c r="K620" s="294" t="s">
        <v>69</v>
      </c>
      <c r="L620" s="294" t="s">
        <v>1211</v>
      </c>
      <c r="M620" s="292" t="s">
        <v>5874</v>
      </c>
      <c r="N620" s="292" t="s">
        <v>36</v>
      </c>
      <c r="O620" s="294" t="s">
        <v>13</v>
      </c>
      <c r="P620" t="s">
        <v>37</v>
      </c>
      <c r="Q620" s="293"/>
    </row>
    <row r="621" spans="1:17" ht="30.6" x14ac:dyDescent="0.3">
      <c r="A621" s="288" t="s">
        <v>30</v>
      </c>
      <c r="B621" s="289" t="s">
        <v>5410</v>
      </c>
      <c r="C621" s="289"/>
      <c r="D621" s="289" t="s">
        <v>2618</v>
      </c>
      <c r="E621" t="s">
        <v>2619</v>
      </c>
      <c r="F621" t="s">
        <v>2620</v>
      </c>
      <c r="G621" t="s">
        <v>2621</v>
      </c>
      <c r="H621" s="291" t="s">
        <v>33</v>
      </c>
      <c r="I621" s="291" t="s">
        <v>4</v>
      </c>
      <c r="J621" s="291" t="s">
        <v>5</v>
      </c>
      <c r="K621" s="291" t="s">
        <v>69</v>
      </c>
      <c r="L621" s="291" t="s">
        <v>1211</v>
      </c>
      <c r="M621" s="289" t="s">
        <v>5874</v>
      </c>
      <c r="N621" s="289" t="s">
        <v>36</v>
      </c>
      <c r="O621" s="291" t="s">
        <v>13</v>
      </c>
      <c r="P621" t="s">
        <v>37</v>
      </c>
      <c r="Q621" s="290"/>
    </row>
    <row r="622" spans="1:17" ht="30.6" x14ac:dyDescent="0.3">
      <c r="A622" s="288" t="s">
        <v>30</v>
      </c>
      <c r="B622" s="292" t="s">
        <v>5410</v>
      </c>
      <c r="C622" s="292"/>
      <c r="D622" s="292" t="s">
        <v>2622</v>
      </c>
      <c r="E622" t="s">
        <v>2623</v>
      </c>
      <c r="F622" t="s">
        <v>2624</v>
      </c>
      <c r="G622" t="s">
        <v>2625</v>
      </c>
      <c r="H622" s="294" t="s">
        <v>33</v>
      </c>
      <c r="I622" s="294" t="s">
        <v>4</v>
      </c>
      <c r="J622" s="294" t="s">
        <v>5</v>
      </c>
      <c r="K622" s="294" t="s">
        <v>69</v>
      </c>
      <c r="L622" s="294" t="s">
        <v>1211</v>
      </c>
      <c r="M622" s="292" t="s">
        <v>5874</v>
      </c>
      <c r="N622" s="292" t="s">
        <v>36</v>
      </c>
      <c r="O622" s="294" t="s">
        <v>13</v>
      </c>
      <c r="P622" t="s">
        <v>37</v>
      </c>
      <c r="Q622" s="293"/>
    </row>
    <row r="623" spans="1:17" ht="30.6" x14ac:dyDescent="0.3">
      <c r="A623" s="288" t="s">
        <v>30</v>
      </c>
      <c r="B623" s="289" t="s">
        <v>5410</v>
      </c>
      <c r="C623" s="289"/>
      <c r="D623" s="289" t="s">
        <v>2626</v>
      </c>
      <c r="E623" t="s">
        <v>2627</v>
      </c>
      <c r="F623" t="s">
        <v>2628</v>
      </c>
      <c r="G623" t="s">
        <v>2629</v>
      </c>
      <c r="H623" s="291" t="s">
        <v>33</v>
      </c>
      <c r="I623" s="291" t="s">
        <v>4</v>
      </c>
      <c r="J623" s="291" t="s">
        <v>5</v>
      </c>
      <c r="K623" s="291" t="s">
        <v>69</v>
      </c>
      <c r="L623" s="291" t="s">
        <v>1211</v>
      </c>
      <c r="M623" s="289" t="s">
        <v>5874</v>
      </c>
      <c r="N623" s="289" t="s">
        <v>36</v>
      </c>
      <c r="O623" s="291" t="s">
        <v>13</v>
      </c>
      <c r="P623" t="s">
        <v>37</v>
      </c>
      <c r="Q623" s="290"/>
    </row>
    <row r="624" spans="1:17" ht="30.6" x14ac:dyDescent="0.3">
      <c r="A624" s="288" t="s">
        <v>30</v>
      </c>
      <c r="B624" s="292" t="s">
        <v>5410</v>
      </c>
      <c r="C624" s="292"/>
      <c r="D624" s="292" t="s">
        <v>2630</v>
      </c>
      <c r="E624" t="s">
        <v>2631</v>
      </c>
      <c r="F624" t="s">
        <v>2632</v>
      </c>
      <c r="G624" t="s">
        <v>2633</v>
      </c>
      <c r="H624" s="294" t="s">
        <v>33</v>
      </c>
      <c r="I624" s="294" t="s">
        <v>4</v>
      </c>
      <c r="J624" s="294" t="s">
        <v>5</v>
      </c>
      <c r="K624" s="294" t="s">
        <v>69</v>
      </c>
      <c r="L624" s="294" t="s">
        <v>1211</v>
      </c>
      <c r="M624" s="292" t="s">
        <v>5874</v>
      </c>
      <c r="N624" s="292" t="s">
        <v>36</v>
      </c>
      <c r="O624" s="294" t="s">
        <v>13</v>
      </c>
      <c r="P624" t="s">
        <v>37</v>
      </c>
      <c r="Q624" s="293"/>
    </row>
    <row r="625" spans="1:17" ht="30.6" x14ac:dyDescent="0.3">
      <c r="A625" s="288" t="s">
        <v>30</v>
      </c>
      <c r="B625" s="289" t="s">
        <v>5369</v>
      </c>
      <c r="C625" s="289"/>
      <c r="D625" s="289" t="s">
        <v>2634</v>
      </c>
      <c r="E625" t="s">
        <v>2635</v>
      </c>
      <c r="F625" t="s">
        <v>2636</v>
      </c>
      <c r="G625" t="s">
        <v>2637</v>
      </c>
      <c r="H625" s="291" t="s">
        <v>33</v>
      </c>
      <c r="I625" s="291" t="s">
        <v>4</v>
      </c>
      <c r="J625" s="291" t="s">
        <v>5</v>
      </c>
      <c r="K625" s="291" t="s">
        <v>69</v>
      </c>
      <c r="L625" s="291" t="s">
        <v>1211</v>
      </c>
      <c r="M625" s="289" t="s">
        <v>5874</v>
      </c>
      <c r="N625" s="289" t="s">
        <v>36</v>
      </c>
      <c r="O625" s="291" t="s">
        <v>13</v>
      </c>
      <c r="P625" t="s">
        <v>37</v>
      </c>
      <c r="Q625" s="290"/>
    </row>
    <row r="626" spans="1:17" ht="40.799999999999997" x14ac:dyDescent="0.3">
      <c r="A626" s="288" t="s">
        <v>30</v>
      </c>
      <c r="B626" s="293"/>
      <c r="C626" s="292" t="s">
        <v>5412</v>
      </c>
      <c r="D626" s="292" t="s">
        <v>5636</v>
      </c>
      <c r="E626" t="s">
        <v>5413</v>
      </c>
      <c r="F626" t="s">
        <v>5414</v>
      </c>
      <c r="G626" t="s">
        <v>5415</v>
      </c>
      <c r="H626" s="294" t="s">
        <v>361</v>
      </c>
      <c r="I626" s="294" t="s">
        <v>8</v>
      </c>
      <c r="J626" s="294" t="s">
        <v>5</v>
      </c>
      <c r="K626" s="294" t="s">
        <v>1312</v>
      </c>
      <c r="L626" s="294"/>
      <c r="M626" s="292" t="s">
        <v>5416</v>
      </c>
      <c r="N626" s="292" t="s">
        <v>2065</v>
      </c>
      <c r="O626" s="294" t="s">
        <v>5637</v>
      </c>
      <c r="P626" t="s">
        <v>37</v>
      </c>
      <c r="Q626" s="293"/>
    </row>
    <row r="627" spans="1:17" ht="40.799999999999997" x14ac:dyDescent="0.3">
      <c r="A627" s="288" t="s">
        <v>30</v>
      </c>
      <c r="B627" s="290"/>
      <c r="C627" s="289" t="s">
        <v>5638</v>
      </c>
      <c r="D627" s="289" t="s">
        <v>5639</v>
      </c>
      <c r="E627" t="s">
        <v>5640</v>
      </c>
      <c r="F627" t="s">
        <v>5641</v>
      </c>
      <c r="G627" t="s">
        <v>5642</v>
      </c>
      <c r="H627" s="291" t="s">
        <v>361</v>
      </c>
      <c r="I627" s="291" t="s">
        <v>8</v>
      </c>
      <c r="J627" s="291" t="s">
        <v>5</v>
      </c>
      <c r="K627" s="291" t="s">
        <v>1312</v>
      </c>
      <c r="L627" s="291"/>
      <c r="M627" s="289" t="s">
        <v>5416</v>
      </c>
      <c r="N627" s="289" t="s">
        <v>2065</v>
      </c>
      <c r="O627" s="291" t="s">
        <v>5643</v>
      </c>
      <c r="P627" t="s">
        <v>37</v>
      </c>
      <c r="Q627" s="290"/>
    </row>
    <row r="628" spans="1:17" ht="30.6" x14ac:dyDescent="0.3">
      <c r="A628" s="288" t="s">
        <v>30</v>
      </c>
      <c r="B628" s="292" t="s">
        <v>5951</v>
      </c>
      <c r="C628" s="292" t="s">
        <v>2638</v>
      </c>
      <c r="D628" s="292" t="s">
        <v>2639</v>
      </c>
      <c r="E628" t="s">
        <v>2640</v>
      </c>
      <c r="F628" t="s">
        <v>2641</v>
      </c>
      <c r="G628" t="s">
        <v>2642</v>
      </c>
      <c r="H628" s="294" t="s">
        <v>68</v>
      </c>
      <c r="I628" s="294" t="s">
        <v>8</v>
      </c>
      <c r="J628" s="294" t="s">
        <v>5</v>
      </c>
      <c r="K628" s="294" t="s">
        <v>60</v>
      </c>
      <c r="L628" s="294" t="s">
        <v>99</v>
      </c>
      <c r="M628" s="292" t="s">
        <v>2643</v>
      </c>
      <c r="N628" s="292" t="s">
        <v>101</v>
      </c>
      <c r="O628" s="294"/>
      <c r="P628" t="s">
        <v>37</v>
      </c>
      <c r="Q628" s="293"/>
    </row>
    <row r="629" spans="1:17" ht="30.6" x14ac:dyDescent="0.3">
      <c r="A629" s="288" t="s">
        <v>30</v>
      </c>
      <c r="B629" s="289" t="s">
        <v>5952</v>
      </c>
      <c r="C629" s="289"/>
      <c r="D629" s="289" t="s">
        <v>2644</v>
      </c>
      <c r="E629" t="s">
        <v>2645</v>
      </c>
      <c r="F629" t="s">
        <v>2646</v>
      </c>
      <c r="G629" t="s">
        <v>2647</v>
      </c>
      <c r="H629" s="291" t="s">
        <v>33</v>
      </c>
      <c r="I629" s="291" t="s">
        <v>4</v>
      </c>
      <c r="J629" s="291" t="s">
        <v>5</v>
      </c>
      <c r="K629" s="291" t="s">
        <v>716</v>
      </c>
      <c r="L629" s="291" t="s">
        <v>2648</v>
      </c>
      <c r="M629" s="289" t="s">
        <v>2649</v>
      </c>
      <c r="N629" s="289" t="s">
        <v>36</v>
      </c>
      <c r="O629" s="291" t="s">
        <v>18</v>
      </c>
      <c r="P629" t="s">
        <v>37</v>
      </c>
      <c r="Q629" s="290"/>
    </row>
    <row r="630" spans="1:17" ht="30.6" x14ac:dyDescent="0.3">
      <c r="A630" s="288" t="s">
        <v>30</v>
      </c>
      <c r="B630" s="292" t="s">
        <v>5952</v>
      </c>
      <c r="C630" s="292"/>
      <c r="D630" s="292" t="s">
        <v>2650</v>
      </c>
      <c r="E630" t="s">
        <v>2651</v>
      </c>
      <c r="F630" t="s">
        <v>2652</v>
      </c>
      <c r="G630" t="s">
        <v>2653</v>
      </c>
      <c r="H630" s="294" t="s">
        <v>33</v>
      </c>
      <c r="I630" s="294" t="s">
        <v>4</v>
      </c>
      <c r="J630" s="294" t="s">
        <v>5</v>
      </c>
      <c r="K630" s="294" t="s">
        <v>716</v>
      </c>
      <c r="L630" s="294" t="s">
        <v>2648</v>
      </c>
      <c r="M630" s="292" t="s">
        <v>2649</v>
      </c>
      <c r="N630" s="292" t="s">
        <v>36</v>
      </c>
      <c r="O630" s="294" t="s">
        <v>146</v>
      </c>
      <c r="P630" t="s">
        <v>37</v>
      </c>
      <c r="Q630" s="293"/>
    </row>
    <row r="631" spans="1:17" ht="30.6" x14ac:dyDescent="0.3">
      <c r="A631" s="288" t="s">
        <v>30</v>
      </c>
      <c r="B631" s="289" t="s">
        <v>4622</v>
      </c>
      <c r="C631" s="289" t="s">
        <v>2654</v>
      </c>
      <c r="D631" s="289" t="s">
        <v>2655</v>
      </c>
      <c r="E631" t="s">
        <v>2656</v>
      </c>
      <c r="F631" t="s">
        <v>2657</v>
      </c>
      <c r="G631" t="s">
        <v>2295</v>
      </c>
      <c r="H631" s="291" t="s">
        <v>33</v>
      </c>
      <c r="I631" s="291" t="s">
        <v>8</v>
      </c>
      <c r="J631" s="291" t="s">
        <v>6</v>
      </c>
      <c r="K631" s="291" t="s">
        <v>716</v>
      </c>
      <c r="L631" s="291" t="s">
        <v>2648</v>
      </c>
      <c r="M631" s="289" t="s">
        <v>2649</v>
      </c>
      <c r="N631" s="289" t="s">
        <v>101</v>
      </c>
      <c r="O631" s="291"/>
      <c r="P631" t="s">
        <v>37</v>
      </c>
      <c r="Q631" s="290"/>
    </row>
    <row r="632" spans="1:17" ht="30.6" x14ac:dyDescent="0.3">
      <c r="A632" s="288" t="s">
        <v>30</v>
      </c>
      <c r="B632" s="292" t="s">
        <v>5952</v>
      </c>
      <c r="C632" s="292" t="s">
        <v>2658</v>
      </c>
      <c r="D632" s="292" t="s">
        <v>2659</v>
      </c>
      <c r="E632" t="s">
        <v>2660</v>
      </c>
      <c r="F632" t="s">
        <v>2661</v>
      </c>
      <c r="G632" t="s">
        <v>2662</v>
      </c>
      <c r="H632" s="294" t="s">
        <v>33</v>
      </c>
      <c r="I632" s="294" t="s">
        <v>8</v>
      </c>
      <c r="J632" s="294" t="s">
        <v>5</v>
      </c>
      <c r="K632" s="294" t="s">
        <v>716</v>
      </c>
      <c r="L632" s="294" t="s">
        <v>2648</v>
      </c>
      <c r="M632" s="292" t="s">
        <v>2649</v>
      </c>
      <c r="N632" s="292" t="s">
        <v>36</v>
      </c>
      <c r="O632" s="294" t="s">
        <v>7</v>
      </c>
      <c r="P632" t="s">
        <v>37</v>
      </c>
      <c r="Q632" s="293"/>
    </row>
    <row r="633" spans="1:17" ht="30.6" x14ac:dyDescent="0.3">
      <c r="A633" s="288" t="s">
        <v>30</v>
      </c>
      <c r="B633" s="289" t="s">
        <v>5952</v>
      </c>
      <c r="C633" s="289" t="s">
        <v>2663</v>
      </c>
      <c r="D633" s="289" t="s">
        <v>2664</v>
      </c>
      <c r="E633" t="s">
        <v>2665</v>
      </c>
      <c r="F633" t="s">
        <v>2666</v>
      </c>
      <c r="G633" t="s">
        <v>2667</v>
      </c>
      <c r="H633" s="291" t="s">
        <v>33</v>
      </c>
      <c r="I633" s="291" t="s">
        <v>8</v>
      </c>
      <c r="J633" s="291" t="s">
        <v>5</v>
      </c>
      <c r="K633" s="291" t="s">
        <v>716</v>
      </c>
      <c r="L633" s="291" t="s">
        <v>2648</v>
      </c>
      <c r="M633" s="289" t="s">
        <v>2649</v>
      </c>
      <c r="N633" s="289" t="s">
        <v>36</v>
      </c>
      <c r="O633" s="291" t="s">
        <v>2668</v>
      </c>
      <c r="P633" t="s">
        <v>37</v>
      </c>
      <c r="Q633" s="290"/>
    </row>
    <row r="634" spans="1:17" ht="30.6" x14ac:dyDescent="0.3">
      <c r="A634" s="288" t="s">
        <v>30</v>
      </c>
      <c r="B634" s="292" t="s">
        <v>5952</v>
      </c>
      <c r="C634" s="292" t="s">
        <v>2669</v>
      </c>
      <c r="D634" s="292" t="s">
        <v>2670</v>
      </c>
      <c r="E634" t="s">
        <v>2671</v>
      </c>
      <c r="F634" t="s">
        <v>2672</v>
      </c>
      <c r="G634" t="s">
        <v>2673</v>
      </c>
      <c r="H634" s="294" t="s">
        <v>361</v>
      </c>
      <c r="I634" s="294" t="s">
        <v>8</v>
      </c>
      <c r="J634" s="294" t="s">
        <v>5</v>
      </c>
      <c r="K634" s="294" t="s">
        <v>716</v>
      </c>
      <c r="L634" s="294" t="s">
        <v>2648</v>
      </c>
      <c r="M634" s="292" t="s">
        <v>2649</v>
      </c>
      <c r="N634" s="292"/>
      <c r="O634" s="294" t="s">
        <v>9</v>
      </c>
      <c r="P634" t="s">
        <v>37</v>
      </c>
      <c r="Q634" s="293"/>
    </row>
    <row r="635" spans="1:17" ht="30.6" x14ac:dyDescent="0.3">
      <c r="A635" s="288" t="s">
        <v>30</v>
      </c>
      <c r="B635" s="289" t="s">
        <v>5952</v>
      </c>
      <c r="C635" s="289" t="s">
        <v>2674</v>
      </c>
      <c r="D635" s="289" t="s">
        <v>2675</v>
      </c>
      <c r="E635" t="s">
        <v>2676</v>
      </c>
      <c r="F635" t="s">
        <v>2677</v>
      </c>
      <c r="G635" t="s">
        <v>2678</v>
      </c>
      <c r="H635" s="291" t="s">
        <v>68</v>
      </c>
      <c r="I635" s="291" t="s">
        <v>8</v>
      </c>
      <c r="J635" s="291" t="s">
        <v>5</v>
      </c>
      <c r="K635" s="291" t="s">
        <v>716</v>
      </c>
      <c r="L635" s="291" t="s">
        <v>2648</v>
      </c>
      <c r="M635" s="289" t="s">
        <v>2649</v>
      </c>
      <c r="N635" s="289" t="s">
        <v>36</v>
      </c>
      <c r="O635" s="291" t="s">
        <v>2668</v>
      </c>
      <c r="P635" t="s">
        <v>37</v>
      </c>
      <c r="Q635" s="290"/>
    </row>
    <row r="636" spans="1:17" ht="30.6" x14ac:dyDescent="0.3">
      <c r="A636" s="288" t="s">
        <v>30</v>
      </c>
      <c r="B636" s="292" t="s">
        <v>4765</v>
      </c>
      <c r="C636" s="292"/>
      <c r="D636" s="292" t="s">
        <v>2679</v>
      </c>
      <c r="E636" t="s">
        <v>2680</v>
      </c>
      <c r="F636" t="s">
        <v>2681</v>
      </c>
      <c r="G636" t="s">
        <v>2682</v>
      </c>
      <c r="H636" s="294" t="s">
        <v>33</v>
      </c>
      <c r="I636" s="294" t="s">
        <v>4</v>
      </c>
      <c r="J636" s="294" t="s">
        <v>6</v>
      </c>
      <c r="K636" s="294" t="s">
        <v>69</v>
      </c>
      <c r="L636" s="294" t="s">
        <v>1119</v>
      </c>
      <c r="M636" s="292" t="s">
        <v>346</v>
      </c>
      <c r="N636" s="292" t="s">
        <v>36</v>
      </c>
      <c r="O636" s="294" t="s">
        <v>9</v>
      </c>
      <c r="P636" t="s">
        <v>37</v>
      </c>
      <c r="Q636" s="293"/>
    </row>
    <row r="637" spans="1:17" ht="30.6" x14ac:dyDescent="0.3">
      <c r="A637" s="288" t="s">
        <v>30</v>
      </c>
      <c r="B637" s="289" t="s">
        <v>5336</v>
      </c>
      <c r="C637" s="289" t="s">
        <v>2683</v>
      </c>
      <c r="D637" s="289" t="s">
        <v>2684</v>
      </c>
      <c r="E637" t="s">
        <v>2685</v>
      </c>
      <c r="F637" t="s">
        <v>2686</v>
      </c>
      <c r="G637" t="s">
        <v>2687</v>
      </c>
      <c r="H637" s="291" t="s">
        <v>33</v>
      </c>
      <c r="I637" s="291" t="s">
        <v>8</v>
      </c>
      <c r="J637" s="291" t="s">
        <v>5</v>
      </c>
      <c r="K637" s="291" t="s">
        <v>69</v>
      </c>
      <c r="L637" s="291" t="s">
        <v>1119</v>
      </c>
      <c r="M637" s="289" t="s">
        <v>346</v>
      </c>
      <c r="N637" s="289" t="s">
        <v>36</v>
      </c>
      <c r="O637" s="291" t="s">
        <v>10</v>
      </c>
      <c r="P637" t="s">
        <v>37</v>
      </c>
      <c r="Q637" s="290"/>
    </row>
    <row r="638" spans="1:17" ht="30.6" x14ac:dyDescent="0.3">
      <c r="A638" s="288" t="s">
        <v>30</v>
      </c>
      <c r="B638" s="292" t="s">
        <v>5336</v>
      </c>
      <c r="C638" s="292" t="s">
        <v>2688</v>
      </c>
      <c r="D638" s="292" t="s">
        <v>2689</v>
      </c>
      <c r="E638" t="s">
        <v>2690</v>
      </c>
      <c r="F638" t="s">
        <v>2691</v>
      </c>
      <c r="G638" t="s">
        <v>2692</v>
      </c>
      <c r="H638" s="294" t="s">
        <v>33</v>
      </c>
      <c r="I638" s="294" t="s">
        <v>8</v>
      </c>
      <c r="J638" s="294" t="s">
        <v>5</v>
      </c>
      <c r="K638" s="294" t="s">
        <v>69</v>
      </c>
      <c r="L638" s="294" t="s">
        <v>1119</v>
      </c>
      <c r="M638" s="292" t="s">
        <v>346</v>
      </c>
      <c r="N638" s="292" t="s">
        <v>36</v>
      </c>
      <c r="O638" s="294" t="s">
        <v>10</v>
      </c>
      <c r="P638" t="s">
        <v>37</v>
      </c>
      <c r="Q638" s="293"/>
    </row>
    <row r="639" spans="1:17" ht="30.6" x14ac:dyDescent="0.3">
      <c r="A639" s="288" t="s">
        <v>30</v>
      </c>
      <c r="B639" s="289" t="s">
        <v>5336</v>
      </c>
      <c r="C639" s="289" t="s">
        <v>2693</v>
      </c>
      <c r="D639" s="289" t="s">
        <v>2694</v>
      </c>
      <c r="E639" t="s">
        <v>2695</v>
      </c>
      <c r="F639" t="s">
        <v>2696</v>
      </c>
      <c r="G639" t="s">
        <v>2697</v>
      </c>
      <c r="H639" s="291" t="s">
        <v>33</v>
      </c>
      <c r="I639" s="291" t="s">
        <v>8</v>
      </c>
      <c r="J639" s="291" t="s">
        <v>5</v>
      </c>
      <c r="K639" s="291" t="s">
        <v>69</v>
      </c>
      <c r="L639" s="291" t="s">
        <v>1119</v>
      </c>
      <c r="M639" s="289" t="s">
        <v>346</v>
      </c>
      <c r="N639" s="289" t="s">
        <v>36</v>
      </c>
      <c r="O639" s="291" t="s">
        <v>194</v>
      </c>
      <c r="P639" t="s">
        <v>37</v>
      </c>
      <c r="Q639" s="290"/>
    </row>
    <row r="640" spans="1:17" ht="30.6" x14ac:dyDescent="0.3">
      <c r="A640" s="288" t="s">
        <v>30</v>
      </c>
      <c r="B640" s="292" t="s">
        <v>5336</v>
      </c>
      <c r="C640" s="292" t="s">
        <v>2698</v>
      </c>
      <c r="D640" s="292" t="s">
        <v>2699</v>
      </c>
      <c r="E640" t="s">
        <v>2700</v>
      </c>
      <c r="F640" t="s">
        <v>2701</v>
      </c>
      <c r="G640" t="s">
        <v>2702</v>
      </c>
      <c r="H640" s="294" t="s">
        <v>33</v>
      </c>
      <c r="I640" s="294" t="s">
        <v>8</v>
      </c>
      <c r="J640" s="294" t="s">
        <v>5</v>
      </c>
      <c r="K640" s="294" t="s">
        <v>69</v>
      </c>
      <c r="L640" s="294" t="s">
        <v>1119</v>
      </c>
      <c r="M640" s="292" t="s">
        <v>346</v>
      </c>
      <c r="N640" s="292" t="s">
        <v>36</v>
      </c>
      <c r="O640" s="294" t="s">
        <v>194</v>
      </c>
      <c r="P640" t="s">
        <v>37</v>
      </c>
      <c r="Q640" s="293"/>
    </row>
    <row r="641" spans="1:17" ht="30.6" x14ac:dyDescent="0.3">
      <c r="A641" s="288" t="s">
        <v>30</v>
      </c>
      <c r="B641" s="289" t="s">
        <v>5336</v>
      </c>
      <c r="C641" s="289" t="s">
        <v>2703</v>
      </c>
      <c r="D641" s="289" t="s">
        <v>2704</v>
      </c>
      <c r="E641" t="s">
        <v>2705</v>
      </c>
      <c r="F641" t="s">
        <v>2706</v>
      </c>
      <c r="G641" t="s">
        <v>2707</v>
      </c>
      <c r="H641" s="291" t="s">
        <v>33</v>
      </c>
      <c r="I641" s="291" t="s">
        <v>8</v>
      </c>
      <c r="J641" s="291" t="s">
        <v>5</v>
      </c>
      <c r="K641" s="291" t="s">
        <v>69</v>
      </c>
      <c r="L641" s="291" t="s">
        <v>1119</v>
      </c>
      <c r="M641" s="289" t="s">
        <v>346</v>
      </c>
      <c r="N641" s="289" t="s">
        <v>36</v>
      </c>
      <c r="O641" s="291" t="s">
        <v>194</v>
      </c>
      <c r="P641" t="s">
        <v>37</v>
      </c>
      <c r="Q641" s="290"/>
    </row>
    <row r="642" spans="1:17" ht="30.6" x14ac:dyDescent="0.3">
      <c r="A642" s="288" t="s">
        <v>30</v>
      </c>
      <c r="B642" s="292" t="s">
        <v>5336</v>
      </c>
      <c r="C642" s="292" t="s">
        <v>4987</v>
      </c>
      <c r="D642" s="292" t="s">
        <v>4988</v>
      </c>
      <c r="E642" t="s">
        <v>4989</v>
      </c>
      <c r="F642" t="s">
        <v>4990</v>
      </c>
      <c r="G642" t="s">
        <v>4991</v>
      </c>
      <c r="H642" s="294" t="s">
        <v>33</v>
      </c>
      <c r="I642" s="294" t="s">
        <v>8</v>
      </c>
      <c r="J642" s="294" t="s">
        <v>5</v>
      </c>
      <c r="K642" s="294" t="s">
        <v>69</v>
      </c>
      <c r="L642" s="294" t="s">
        <v>1119</v>
      </c>
      <c r="M642" s="292" t="s">
        <v>4992</v>
      </c>
      <c r="N642" s="292" t="s">
        <v>36</v>
      </c>
      <c r="O642" s="294" t="s">
        <v>194</v>
      </c>
      <c r="P642" t="s">
        <v>37</v>
      </c>
      <c r="Q642" s="293"/>
    </row>
    <row r="643" spans="1:17" ht="30.6" x14ac:dyDescent="0.3">
      <c r="A643" s="288" t="s">
        <v>30</v>
      </c>
      <c r="B643" s="289" t="s">
        <v>4765</v>
      </c>
      <c r="C643" s="289"/>
      <c r="D643" s="289" t="s">
        <v>2708</v>
      </c>
      <c r="E643" t="s">
        <v>2709</v>
      </c>
      <c r="F643" t="s">
        <v>2706</v>
      </c>
      <c r="G643" t="s">
        <v>2710</v>
      </c>
      <c r="H643" s="291" t="s">
        <v>33</v>
      </c>
      <c r="I643" s="291" t="s">
        <v>4</v>
      </c>
      <c r="J643" s="291" t="s">
        <v>6</v>
      </c>
      <c r="K643" s="291" t="s">
        <v>69</v>
      </c>
      <c r="L643" s="291" t="s">
        <v>1119</v>
      </c>
      <c r="M643" s="289" t="s">
        <v>346</v>
      </c>
      <c r="N643" s="289" t="s">
        <v>36</v>
      </c>
      <c r="O643" s="291" t="s">
        <v>13</v>
      </c>
      <c r="P643" t="s">
        <v>37</v>
      </c>
      <c r="Q643" s="290"/>
    </row>
    <row r="644" spans="1:17" ht="30.6" x14ac:dyDescent="0.3">
      <c r="A644" s="288" t="s">
        <v>30</v>
      </c>
      <c r="B644" s="292" t="s">
        <v>4827</v>
      </c>
      <c r="C644" s="292" t="s">
        <v>2711</v>
      </c>
      <c r="D644" s="292" t="s">
        <v>2712</v>
      </c>
      <c r="E644" t="s">
        <v>2713</v>
      </c>
      <c r="F644" t="s">
        <v>2714</v>
      </c>
      <c r="G644" t="s">
        <v>2715</v>
      </c>
      <c r="H644" s="294" t="s">
        <v>33</v>
      </c>
      <c r="I644" s="294" t="s">
        <v>8</v>
      </c>
      <c r="J644" s="294" t="s">
        <v>6</v>
      </c>
      <c r="K644" s="294" t="s">
        <v>69</v>
      </c>
      <c r="L644" s="294" t="s">
        <v>1623</v>
      </c>
      <c r="M644" s="292" t="s">
        <v>1624</v>
      </c>
      <c r="N644" s="292"/>
      <c r="O644" s="294" t="s">
        <v>13</v>
      </c>
      <c r="P644" t="s">
        <v>37</v>
      </c>
      <c r="Q644" s="293"/>
    </row>
    <row r="645" spans="1:17" ht="30.6" x14ac:dyDescent="0.3">
      <c r="A645" s="288" t="s">
        <v>30</v>
      </c>
      <c r="B645" s="289" t="s">
        <v>4827</v>
      </c>
      <c r="C645" s="289" t="s">
        <v>2716</v>
      </c>
      <c r="D645" s="289" t="s">
        <v>2717</v>
      </c>
      <c r="E645" t="s">
        <v>2718</v>
      </c>
      <c r="F645" t="s">
        <v>2719</v>
      </c>
      <c r="G645" t="s">
        <v>2720</v>
      </c>
      <c r="H645" s="291" t="s">
        <v>33</v>
      </c>
      <c r="I645" s="291" t="s">
        <v>8</v>
      </c>
      <c r="J645" s="291" t="s">
        <v>6</v>
      </c>
      <c r="K645" s="291" t="s">
        <v>69</v>
      </c>
      <c r="L645" s="291" t="s">
        <v>1623</v>
      </c>
      <c r="M645" s="289" t="s">
        <v>1624</v>
      </c>
      <c r="N645" s="289"/>
      <c r="O645" s="291" t="s">
        <v>13</v>
      </c>
      <c r="P645" t="s">
        <v>37</v>
      </c>
      <c r="Q645" s="290"/>
    </row>
    <row r="646" spans="1:17" ht="30.6" x14ac:dyDescent="0.3">
      <c r="A646" s="288" t="s">
        <v>30</v>
      </c>
      <c r="B646" s="292" t="s">
        <v>5323</v>
      </c>
      <c r="C646" s="292"/>
      <c r="D646" s="292" t="s">
        <v>2721</v>
      </c>
      <c r="E646" t="s">
        <v>2722</v>
      </c>
      <c r="F646" t="s">
        <v>2723</v>
      </c>
      <c r="G646" t="s">
        <v>2724</v>
      </c>
      <c r="H646" s="294" t="s">
        <v>33</v>
      </c>
      <c r="I646" s="294" t="s">
        <v>4</v>
      </c>
      <c r="J646" s="294" t="s">
        <v>5</v>
      </c>
      <c r="K646" s="294" t="s">
        <v>53</v>
      </c>
      <c r="L646" s="294" t="s">
        <v>497</v>
      </c>
      <c r="M646" s="292" t="s">
        <v>2725</v>
      </c>
      <c r="N646" s="292" t="s">
        <v>101</v>
      </c>
      <c r="O646" s="294"/>
      <c r="P646" t="s">
        <v>37</v>
      </c>
      <c r="Q646" s="293"/>
    </row>
    <row r="647" spans="1:17" ht="30.6" x14ac:dyDescent="0.3">
      <c r="A647" s="288" t="s">
        <v>30</v>
      </c>
      <c r="B647" s="289" t="s">
        <v>5323</v>
      </c>
      <c r="C647" s="289"/>
      <c r="D647" s="289" t="s">
        <v>2726</v>
      </c>
      <c r="E647" t="s">
        <v>2727</v>
      </c>
      <c r="F647" t="s">
        <v>2728</v>
      </c>
      <c r="G647" t="s">
        <v>2729</v>
      </c>
      <c r="H647" s="291" t="s">
        <v>33</v>
      </c>
      <c r="I647" s="291" t="s">
        <v>4</v>
      </c>
      <c r="J647" s="291" t="s">
        <v>5</v>
      </c>
      <c r="K647" s="291" t="s">
        <v>53</v>
      </c>
      <c r="L647" s="291" t="s">
        <v>497</v>
      </c>
      <c r="M647" s="289" t="s">
        <v>2725</v>
      </c>
      <c r="N647" s="289" t="s">
        <v>101</v>
      </c>
      <c r="O647" s="291"/>
      <c r="P647" t="s">
        <v>37</v>
      </c>
      <c r="Q647" s="290"/>
    </row>
    <row r="648" spans="1:17" ht="30.6" x14ac:dyDescent="0.3">
      <c r="A648" s="288" t="s">
        <v>30</v>
      </c>
      <c r="B648" s="292" t="s">
        <v>5323</v>
      </c>
      <c r="C648" s="292"/>
      <c r="D648" s="292" t="s">
        <v>2730</v>
      </c>
      <c r="E648" t="s">
        <v>2731</v>
      </c>
      <c r="F648" t="s">
        <v>2732</v>
      </c>
      <c r="G648" t="s">
        <v>2733</v>
      </c>
      <c r="H648" s="294" t="s">
        <v>33</v>
      </c>
      <c r="I648" s="294" t="s">
        <v>4</v>
      </c>
      <c r="J648" s="294" t="s">
        <v>5</v>
      </c>
      <c r="K648" s="294" t="s">
        <v>53</v>
      </c>
      <c r="L648" s="294" t="s">
        <v>497</v>
      </c>
      <c r="M648" s="292" t="s">
        <v>2725</v>
      </c>
      <c r="N648" s="292" t="s">
        <v>101</v>
      </c>
      <c r="O648" s="294"/>
      <c r="P648" t="s">
        <v>37</v>
      </c>
      <c r="Q648" s="293"/>
    </row>
    <row r="649" spans="1:17" ht="30.6" x14ac:dyDescent="0.3">
      <c r="A649" s="288" t="s">
        <v>30</v>
      </c>
      <c r="B649" s="289" t="s">
        <v>5323</v>
      </c>
      <c r="C649" s="289"/>
      <c r="D649" s="289" t="s">
        <v>2734</v>
      </c>
      <c r="E649" t="s">
        <v>2735</v>
      </c>
      <c r="F649" t="s">
        <v>2736</v>
      </c>
      <c r="G649" t="s">
        <v>2737</v>
      </c>
      <c r="H649" s="291" t="s">
        <v>33</v>
      </c>
      <c r="I649" s="291" t="s">
        <v>4</v>
      </c>
      <c r="J649" s="291" t="s">
        <v>5</v>
      </c>
      <c r="K649" s="291" t="s">
        <v>53</v>
      </c>
      <c r="L649" s="291" t="s">
        <v>497</v>
      </c>
      <c r="M649" s="289" t="s">
        <v>2725</v>
      </c>
      <c r="N649" s="289" t="s">
        <v>101</v>
      </c>
      <c r="O649" s="291"/>
      <c r="P649" t="s">
        <v>37</v>
      </c>
      <c r="Q649" s="290"/>
    </row>
    <row r="650" spans="1:17" ht="30.6" x14ac:dyDescent="0.3">
      <c r="A650" s="288" t="s">
        <v>30</v>
      </c>
      <c r="B650" s="292" t="s">
        <v>5926</v>
      </c>
      <c r="C650" s="292"/>
      <c r="D650" s="292" t="s">
        <v>5417</v>
      </c>
      <c r="E650" t="s">
        <v>5418</v>
      </c>
      <c r="F650" t="s">
        <v>5419</v>
      </c>
      <c r="G650" t="s">
        <v>5420</v>
      </c>
      <c r="H650" s="294" t="s">
        <v>33</v>
      </c>
      <c r="I650" s="294" t="s">
        <v>4</v>
      </c>
      <c r="J650" s="294" t="s">
        <v>5</v>
      </c>
      <c r="K650" s="294" t="s">
        <v>53</v>
      </c>
      <c r="L650" s="294" t="s">
        <v>168</v>
      </c>
      <c r="M650" s="292" t="s">
        <v>5421</v>
      </c>
      <c r="N650" s="292" t="s">
        <v>36</v>
      </c>
      <c r="O650" s="294" t="s">
        <v>9</v>
      </c>
      <c r="P650" t="s">
        <v>37</v>
      </c>
      <c r="Q650" s="293"/>
    </row>
    <row r="651" spans="1:17" ht="30.6" x14ac:dyDescent="0.3">
      <c r="A651" s="288" t="s">
        <v>30</v>
      </c>
      <c r="B651" s="289" t="s">
        <v>4492</v>
      </c>
      <c r="C651" s="289"/>
      <c r="D651" s="289" t="s">
        <v>2738</v>
      </c>
      <c r="E651" t="s">
        <v>2739</v>
      </c>
      <c r="F651" t="s">
        <v>2740</v>
      </c>
      <c r="G651" t="s">
        <v>2741</v>
      </c>
      <c r="H651" s="291" t="s">
        <v>33</v>
      </c>
      <c r="I651" s="291" t="s">
        <v>4</v>
      </c>
      <c r="J651" s="291" t="s">
        <v>6</v>
      </c>
      <c r="K651" s="291" t="s">
        <v>53</v>
      </c>
      <c r="L651" s="291" t="s">
        <v>168</v>
      </c>
      <c r="M651" s="289" t="s">
        <v>393</v>
      </c>
      <c r="N651" s="289" t="s">
        <v>36</v>
      </c>
      <c r="O651" s="291" t="s">
        <v>183</v>
      </c>
      <c r="P651" t="s">
        <v>37</v>
      </c>
      <c r="Q651" s="290"/>
    </row>
    <row r="652" spans="1:17" ht="30.6" x14ac:dyDescent="0.3">
      <c r="A652" s="288" t="s">
        <v>30</v>
      </c>
      <c r="B652" s="292" t="s">
        <v>5926</v>
      </c>
      <c r="C652" s="292"/>
      <c r="D652" s="292" t="s">
        <v>2742</v>
      </c>
      <c r="E652" t="s">
        <v>2743</v>
      </c>
      <c r="F652" t="s">
        <v>2744</v>
      </c>
      <c r="G652" t="s">
        <v>2745</v>
      </c>
      <c r="H652" s="294" t="s">
        <v>33</v>
      </c>
      <c r="I652" s="294" t="s">
        <v>4</v>
      </c>
      <c r="J652" s="294" t="s">
        <v>5</v>
      </c>
      <c r="K652" s="294" t="s">
        <v>53</v>
      </c>
      <c r="L652" s="294" t="s">
        <v>168</v>
      </c>
      <c r="M652" s="292" t="s">
        <v>393</v>
      </c>
      <c r="N652" s="292" t="s">
        <v>36</v>
      </c>
      <c r="O652" s="294" t="s">
        <v>183</v>
      </c>
      <c r="P652" t="s">
        <v>37</v>
      </c>
      <c r="Q652" s="293"/>
    </row>
    <row r="653" spans="1:17" ht="30.6" x14ac:dyDescent="0.3">
      <c r="A653" s="288" t="s">
        <v>30</v>
      </c>
      <c r="B653" s="289" t="s">
        <v>5926</v>
      </c>
      <c r="C653" s="289"/>
      <c r="D653" s="289" t="s">
        <v>2746</v>
      </c>
      <c r="E653" t="s">
        <v>2747</v>
      </c>
      <c r="F653" t="s">
        <v>2748</v>
      </c>
      <c r="G653" t="s">
        <v>2749</v>
      </c>
      <c r="H653" s="291" t="s">
        <v>33</v>
      </c>
      <c r="I653" s="291" t="s">
        <v>4</v>
      </c>
      <c r="J653" s="291" t="s">
        <v>5</v>
      </c>
      <c r="K653" s="291" t="s">
        <v>53</v>
      </c>
      <c r="L653" s="291" t="s">
        <v>168</v>
      </c>
      <c r="M653" s="289" t="s">
        <v>393</v>
      </c>
      <c r="N653" s="289" t="s">
        <v>36</v>
      </c>
      <c r="O653" s="291" t="s">
        <v>9</v>
      </c>
      <c r="P653" t="s">
        <v>37</v>
      </c>
      <c r="Q653" s="290"/>
    </row>
    <row r="654" spans="1:17" ht="30.6" x14ac:dyDescent="0.3">
      <c r="A654" s="288" t="s">
        <v>30</v>
      </c>
      <c r="B654" s="292" t="s">
        <v>5926</v>
      </c>
      <c r="C654" s="292"/>
      <c r="D654" s="292" t="s">
        <v>2750</v>
      </c>
      <c r="E654" t="s">
        <v>2751</v>
      </c>
      <c r="F654" t="s">
        <v>2752</v>
      </c>
      <c r="G654" t="s">
        <v>2753</v>
      </c>
      <c r="H654" s="294" t="s">
        <v>33</v>
      </c>
      <c r="I654" s="294" t="s">
        <v>8</v>
      </c>
      <c r="J654" s="294" t="s">
        <v>5</v>
      </c>
      <c r="K654" s="294" t="s">
        <v>53</v>
      </c>
      <c r="L654" s="294" t="s">
        <v>168</v>
      </c>
      <c r="M654" s="292" t="s">
        <v>393</v>
      </c>
      <c r="N654" s="292" t="s">
        <v>36</v>
      </c>
      <c r="O654" s="294" t="s">
        <v>9</v>
      </c>
      <c r="P654" t="s">
        <v>37</v>
      </c>
      <c r="Q654" s="293"/>
    </row>
    <row r="655" spans="1:17" ht="30.6" x14ac:dyDescent="0.3">
      <c r="A655" s="288" t="s">
        <v>30</v>
      </c>
      <c r="B655" s="289" t="s">
        <v>5926</v>
      </c>
      <c r="C655" s="289"/>
      <c r="D655" s="289" t="s">
        <v>2754</v>
      </c>
      <c r="E655" t="s">
        <v>2755</v>
      </c>
      <c r="F655" t="s">
        <v>2756</v>
      </c>
      <c r="G655" t="s">
        <v>2757</v>
      </c>
      <c r="H655" s="291" t="s">
        <v>33</v>
      </c>
      <c r="I655" s="291" t="s">
        <v>4</v>
      </c>
      <c r="J655" s="291" t="s">
        <v>5</v>
      </c>
      <c r="K655" s="291" t="s">
        <v>53</v>
      </c>
      <c r="L655" s="291" t="s">
        <v>168</v>
      </c>
      <c r="M655" s="289" t="s">
        <v>393</v>
      </c>
      <c r="N655" s="289" t="s">
        <v>36</v>
      </c>
      <c r="O655" s="291" t="s">
        <v>170</v>
      </c>
      <c r="P655" t="s">
        <v>37</v>
      </c>
      <c r="Q655" s="290"/>
    </row>
    <row r="656" spans="1:17" ht="30.6" x14ac:dyDescent="0.3">
      <c r="A656" s="288" t="s">
        <v>30</v>
      </c>
      <c r="B656" s="292" t="s">
        <v>5926</v>
      </c>
      <c r="C656" s="292"/>
      <c r="D656" s="292" t="s">
        <v>2758</v>
      </c>
      <c r="E656" t="s">
        <v>2759</v>
      </c>
      <c r="F656" t="s">
        <v>2760</v>
      </c>
      <c r="G656" t="s">
        <v>2761</v>
      </c>
      <c r="H656" s="294" t="s">
        <v>33</v>
      </c>
      <c r="I656" s="294" t="s">
        <v>4</v>
      </c>
      <c r="J656" s="294" t="s">
        <v>5</v>
      </c>
      <c r="K656" s="294" t="s">
        <v>53</v>
      </c>
      <c r="L656" s="294" t="s">
        <v>168</v>
      </c>
      <c r="M656" s="292" t="s">
        <v>393</v>
      </c>
      <c r="N656" s="292" t="s">
        <v>36</v>
      </c>
      <c r="O656" s="294" t="s">
        <v>9</v>
      </c>
      <c r="P656" t="s">
        <v>37</v>
      </c>
      <c r="Q656" s="293"/>
    </row>
    <row r="657" spans="1:17" ht="30.6" x14ac:dyDescent="0.3">
      <c r="A657" s="288" t="s">
        <v>30</v>
      </c>
      <c r="B657" s="289" t="s">
        <v>5921</v>
      </c>
      <c r="C657" s="289"/>
      <c r="D657" s="289" t="s">
        <v>2762</v>
      </c>
      <c r="E657" t="s">
        <v>2763</v>
      </c>
      <c r="F657" t="s">
        <v>2764</v>
      </c>
      <c r="G657" t="s">
        <v>2765</v>
      </c>
      <c r="H657" s="291" t="s">
        <v>33</v>
      </c>
      <c r="I657" s="291" t="s">
        <v>4</v>
      </c>
      <c r="J657" s="291" t="s">
        <v>5</v>
      </c>
      <c r="K657" s="291" t="s">
        <v>42</v>
      </c>
      <c r="L657" s="291" t="s">
        <v>48</v>
      </c>
      <c r="M657" s="289" t="s">
        <v>1042</v>
      </c>
      <c r="N657" s="289" t="s">
        <v>101</v>
      </c>
      <c r="O657" s="291"/>
      <c r="P657" t="s">
        <v>37</v>
      </c>
      <c r="Q657" s="290"/>
    </row>
    <row r="658" spans="1:17" ht="30.6" x14ac:dyDescent="0.3">
      <c r="A658" s="288" t="s">
        <v>30</v>
      </c>
      <c r="B658" s="292" t="s">
        <v>4830</v>
      </c>
      <c r="C658" s="292"/>
      <c r="D658" s="292" t="s">
        <v>2766</v>
      </c>
      <c r="E658" t="s">
        <v>2767</v>
      </c>
      <c r="F658" t="s">
        <v>2768</v>
      </c>
      <c r="G658" t="s">
        <v>2769</v>
      </c>
      <c r="H658" s="294" t="s">
        <v>33</v>
      </c>
      <c r="I658" s="294" t="s">
        <v>4</v>
      </c>
      <c r="J658" s="294" t="s">
        <v>6</v>
      </c>
      <c r="K658" s="294" t="s">
        <v>60</v>
      </c>
      <c r="L658" s="294" t="s">
        <v>867</v>
      </c>
      <c r="M658" s="292" t="s">
        <v>62</v>
      </c>
      <c r="N658" s="292" t="s">
        <v>36</v>
      </c>
      <c r="O658" s="294" t="s">
        <v>183</v>
      </c>
      <c r="P658" t="s">
        <v>37</v>
      </c>
      <c r="Q658" s="293"/>
    </row>
    <row r="659" spans="1:17" ht="40.799999999999997" x14ac:dyDescent="0.3">
      <c r="A659" s="288" t="s">
        <v>30</v>
      </c>
      <c r="B659" s="289" t="s">
        <v>5893</v>
      </c>
      <c r="C659" s="289"/>
      <c r="D659" s="289" t="s">
        <v>2770</v>
      </c>
      <c r="E659" t="s">
        <v>2771</v>
      </c>
      <c r="F659" t="s">
        <v>2772</v>
      </c>
      <c r="G659" t="s">
        <v>2773</v>
      </c>
      <c r="H659" s="291" t="s">
        <v>33</v>
      </c>
      <c r="I659" s="291" t="s">
        <v>4</v>
      </c>
      <c r="J659" s="291" t="s">
        <v>5</v>
      </c>
      <c r="K659" s="291" t="s">
        <v>60</v>
      </c>
      <c r="L659" s="291" t="s">
        <v>443</v>
      </c>
      <c r="M659" s="289" t="s">
        <v>2074</v>
      </c>
      <c r="N659" s="289" t="s">
        <v>36</v>
      </c>
      <c r="O659" s="291" t="s">
        <v>4472</v>
      </c>
      <c r="P659" t="s">
        <v>37</v>
      </c>
      <c r="Q659" s="290"/>
    </row>
    <row r="660" spans="1:17" ht="30.6" x14ac:dyDescent="0.3">
      <c r="A660" s="288" t="s">
        <v>30</v>
      </c>
      <c r="B660" s="292" t="s">
        <v>5893</v>
      </c>
      <c r="C660" s="292"/>
      <c r="D660" s="292" t="s">
        <v>2774</v>
      </c>
      <c r="E660" t="s">
        <v>2775</v>
      </c>
      <c r="F660" t="s">
        <v>2776</v>
      </c>
      <c r="G660" t="s">
        <v>2777</v>
      </c>
      <c r="H660" s="294" t="s">
        <v>33</v>
      </c>
      <c r="I660" s="294" t="s">
        <v>4</v>
      </c>
      <c r="J660" s="294" t="s">
        <v>5</v>
      </c>
      <c r="K660" s="294" t="s">
        <v>60</v>
      </c>
      <c r="L660" s="294" t="s">
        <v>443</v>
      </c>
      <c r="M660" s="292" t="s">
        <v>5894</v>
      </c>
      <c r="N660" s="292" t="s">
        <v>36</v>
      </c>
      <c r="O660" s="294" t="s">
        <v>13</v>
      </c>
      <c r="P660" t="s">
        <v>37</v>
      </c>
      <c r="Q660" s="293"/>
    </row>
    <row r="661" spans="1:17" ht="30.6" x14ac:dyDescent="0.3">
      <c r="A661" s="288" t="s">
        <v>30</v>
      </c>
      <c r="B661" s="289" t="s">
        <v>5303</v>
      </c>
      <c r="C661" s="289" t="s">
        <v>2778</v>
      </c>
      <c r="D661" s="289" t="s">
        <v>2779</v>
      </c>
      <c r="E661" t="s">
        <v>2780</v>
      </c>
      <c r="F661" t="s">
        <v>5422</v>
      </c>
      <c r="G661" t="s">
        <v>5423</v>
      </c>
      <c r="H661" s="291" t="s">
        <v>33</v>
      </c>
      <c r="I661" s="291" t="s">
        <v>8</v>
      </c>
      <c r="J661" s="291" t="s">
        <v>5</v>
      </c>
      <c r="K661" s="291" t="s">
        <v>69</v>
      </c>
      <c r="L661" s="291" t="s">
        <v>145</v>
      </c>
      <c r="M661" s="289" t="s">
        <v>5874</v>
      </c>
      <c r="N661" s="289"/>
      <c r="O661" s="291" t="s">
        <v>146</v>
      </c>
      <c r="P661" t="s">
        <v>37</v>
      </c>
      <c r="Q661" s="290"/>
    </row>
    <row r="662" spans="1:17" ht="30.6" x14ac:dyDescent="0.3">
      <c r="A662" s="288" t="s">
        <v>30</v>
      </c>
      <c r="B662" s="292" t="s">
        <v>5303</v>
      </c>
      <c r="C662" s="292" t="s">
        <v>2781</v>
      </c>
      <c r="D662" s="292" t="s">
        <v>2782</v>
      </c>
      <c r="E662" t="s">
        <v>2783</v>
      </c>
      <c r="F662" t="s">
        <v>5424</v>
      </c>
      <c r="G662" t="s">
        <v>2787</v>
      </c>
      <c r="H662" s="294" t="s">
        <v>33</v>
      </c>
      <c r="I662" s="294" t="s">
        <v>8</v>
      </c>
      <c r="J662" s="294" t="s">
        <v>5</v>
      </c>
      <c r="K662" s="294" t="s">
        <v>69</v>
      </c>
      <c r="L662" s="294" t="s">
        <v>145</v>
      </c>
      <c r="M662" s="292" t="s">
        <v>5874</v>
      </c>
      <c r="N662" s="292"/>
      <c r="O662" s="294" t="s">
        <v>146</v>
      </c>
      <c r="P662" t="s">
        <v>37</v>
      </c>
      <c r="Q662" s="293"/>
    </row>
    <row r="663" spans="1:17" ht="30.6" x14ac:dyDescent="0.3">
      <c r="A663" s="288" t="s">
        <v>30</v>
      </c>
      <c r="B663" s="289" t="s">
        <v>5303</v>
      </c>
      <c r="C663" s="289" t="s">
        <v>2784</v>
      </c>
      <c r="D663" s="289" t="s">
        <v>2785</v>
      </c>
      <c r="E663" t="s">
        <v>2786</v>
      </c>
      <c r="F663" t="s">
        <v>5425</v>
      </c>
      <c r="G663" t="s">
        <v>5426</v>
      </c>
      <c r="H663" s="291" t="s">
        <v>33</v>
      </c>
      <c r="I663" s="291" t="s">
        <v>8</v>
      </c>
      <c r="J663" s="291" t="s">
        <v>5</v>
      </c>
      <c r="K663" s="291" t="s">
        <v>69</v>
      </c>
      <c r="L663" s="291" t="s">
        <v>145</v>
      </c>
      <c r="M663" s="289" t="s">
        <v>5874</v>
      </c>
      <c r="N663" s="289"/>
      <c r="O663" s="291" t="s">
        <v>146</v>
      </c>
      <c r="P663" t="s">
        <v>37</v>
      </c>
      <c r="Q663" s="290"/>
    </row>
    <row r="664" spans="1:17" ht="30.6" x14ac:dyDescent="0.3">
      <c r="A664" s="288" t="s">
        <v>30</v>
      </c>
      <c r="B664" s="292" t="s">
        <v>5303</v>
      </c>
      <c r="C664" s="292" t="s">
        <v>2788</v>
      </c>
      <c r="D664" s="292" t="s">
        <v>2789</v>
      </c>
      <c r="E664" t="s">
        <v>2790</v>
      </c>
      <c r="F664" t="s">
        <v>5427</v>
      </c>
      <c r="G664" t="s">
        <v>5428</v>
      </c>
      <c r="H664" s="294" t="s">
        <v>33</v>
      </c>
      <c r="I664" s="294" t="s">
        <v>8</v>
      </c>
      <c r="J664" s="294" t="s">
        <v>5</v>
      </c>
      <c r="K664" s="294" t="s">
        <v>69</v>
      </c>
      <c r="L664" s="294" t="s">
        <v>145</v>
      </c>
      <c r="M664" s="292" t="s">
        <v>5874</v>
      </c>
      <c r="N664" s="292"/>
      <c r="O664" s="294" t="s">
        <v>146</v>
      </c>
      <c r="P664" t="s">
        <v>37</v>
      </c>
      <c r="Q664" s="293"/>
    </row>
    <row r="665" spans="1:17" ht="30.6" x14ac:dyDescent="0.3">
      <c r="A665" s="288" t="s">
        <v>30</v>
      </c>
      <c r="B665" s="289" t="s">
        <v>5303</v>
      </c>
      <c r="C665" s="289" t="s">
        <v>2791</v>
      </c>
      <c r="D665" s="289" t="s">
        <v>2792</v>
      </c>
      <c r="E665" t="s">
        <v>2793</v>
      </c>
      <c r="F665" t="s">
        <v>5429</v>
      </c>
      <c r="G665" t="s">
        <v>5430</v>
      </c>
      <c r="H665" s="291" t="s">
        <v>33</v>
      </c>
      <c r="I665" s="291" t="s">
        <v>8</v>
      </c>
      <c r="J665" s="291" t="s">
        <v>5</v>
      </c>
      <c r="K665" s="291" t="s">
        <v>69</v>
      </c>
      <c r="L665" s="291" t="s">
        <v>145</v>
      </c>
      <c r="M665" s="289" t="s">
        <v>5874</v>
      </c>
      <c r="N665" s="289"/>
      <c r="O665" s="291" t="s">
        <v>146</v>
      </c>
      <c r="P665" t="s">
        <v>37</v>
      </c>
      <c r="Q665" s="290"/>
    </row>
    <row r="666" spans="1:17" ht="30.6" x14ac:dyDescent="0.3">
      <c r="A666" s="288" t="s">
        <v>30</v>
      </c>
      <c r="B666" s="292" t="s">
        <v>5320</v>
      </c>
      <c r="C666" s="292" t="s">
        <v>2794</v>
      </c>
      <c r="D666" s="292" t="s">
        <v>2795</v>
      </c>
      <c r="E666" t="s">
        <v>2796</v>
      </c>
      <c r="F666" t="s">
        <v>2797</v>
      </c>
      <c r="G666" t="s">
        <v>2798</v>
      </c>
      <c r="H666" s="294" t="s">
        <v>33</v>
      </c>
      <c r="I666" s="294" t="s">
        <v>8</v>
      </c>
      <c r="J666" s="294" t="s">
        <v>5</v>
      </c>
      <c r="K666" s="294" t="s">
        <v>69</v>
      </c>
      <c r="L666" s="294" t="s">
        <v>145</v>
      </c>
      <c r="M666" s="292" t="s">
        <v>5874</v>
      </c>
      <c r="N666" s="292"/>
      <c r="O666" s="294" t="s">
        <v>146</v>
      </c>
      <c r="P666" t="s">
        <v>37</v>
      </c>
      <c r="Q666" s="293"/>
    </row>
    <row r="667" spans="1:17" ht="30.6" x14ac:dyDescent="0.3">
      <c r="A667" s="288" t="s">
        <v>30</v>
      </c>
      <c r="B667" s="289" t="s">
        <v>5303</v>
      </c>
      <c r="C667" s="289" t="s">
        <v>2799</v>
      </c>
      <c r="D667" s="289" t="s">
        <v>2800</v>
      </c>
      <c r="E667" t="s">
        <v>2801</v>
      </c>
      <c r="F667" t="s">
        <v>5431</v>
      </c>
      <c r="G667" t="s">
        <v>5432</v>
      </c>
      <c r="H667" s="291" t="s">
        <v>33</v>
      </c>
      <c r="I667" s="291" t="s">
        <v>8</v>
      </c>
      <c r="J667" s="291" t="s">
        <v>5</v>
      </c>
      <c r="K667" s="291" t="s">
        <v>69</v>
      </c>
      <c r="L667" s="291" t="s">
        <v>145</v>
      </c>
      <c r="M667" s="289" t="s">
        <v>5874</v>
      </c>
      <c r="N667" s="289" t="s">
        <v>36</v>
      </c>
      <c r="O667" s="291" t="s">
        <v>146</v>
      </c>
      <c r="P667" t="s">
        <v>37</v>
      </c>
      <c r="Q667" s="290"/>
    </row>
    <row r="668" spans="1:17" ht="30.6" x14ac:dyDescent="0.3">
      <c r="A668" s="288" t="s">
        <v>30</v>
      </c>
      <c r="B668" s="292" t="s">
        <v>5303</v>
      </c>
      <c r="C668" s="292" t="s">
        <v>2803</v>
      </c>
      <c r="D668" s="292" t="s">
        <v>2804</v>
      </c>
      <c r="E668" t="s">
        <v>2805</v>
      </c>
      <c r="F668" t="s">
        <v>2806</v>
      </c>
      <c r="G668" t="s">
        <v>5433</v>
      </c>
      <c r="H668" s="294" t="s">
        <v>33</v>
      </c>
      <c r="I668" s="294" t="s">
        <v>8</v>
      </c>
      <c r="J668" s="294" t="s">
        <v>5</v>
      </c>
      <c r="K668" s="294" t="s">
        <v>69</v>
      </c>
      <c r="L668" s="294" t="s">
        <v>145</v>
      </c>
      <c r="M668" s="292" t="s">
        <v>5874</v>
      </c>
      <c r="N668" s="292"/>
      <c r="O668" s="294" t="s">
        <v>146</v>
      </c>
      <c r="P668" t="s">
        <v>37</v>
      </c>
      <c r="Q668" s="293"/>
    </row>
    <row r="669" spans="1:17" ht="30.6" x14ac:dyDescent="0.3">
      <c r="A669" s="288" t="s">
        <v>30</v>
      </c>
      <c r="B669" s="289" t="s">
        <v>5303</v>
      </c>
      <c r="C669" s="289" t="s">
        <v>2807</v>
      </c>
      <c r="D669" s="289" t="s">
        <v>2808</v>
      </c>
      <c r="E669" t="s">
        <v>2809</v>
      </c>
      <c r="F669" t="s">
        <v>3572</v>
      </c>
      <c r="G669" t="s">
        <v>5434</v>
      </c>
      <c r="H669" s="291" t="s">
        <v>33</v>
      </c>
      <c r="I669" s="291" t="s">
        <v>8</v>
      </c>
      <c r="J669" s="291" t="s">
        <v>5</v>
      </c>
      <c r="K669" s="291" t="s">
        <v>69</v>
      </c>
      <c r="L669" s="291" t="s">
        <v>145</v>
      </c>
      <c r="M669" s="289" t="s">
        <v>5874</v>
      </c>
      <c r="N669" s="289"/>
      <c r="O669" s="291" t="s">
        <v>146</v>
      </c>
      <c r="P669" t="s">
        <v>37</v>
      </c>
      <c r="Q669" s="290"/>
    </row>
    <row r="670" spans="1:17" ht="30.6" x14ac:dyDescent="0.3">
      <c r="A670" s="288" t="s">
        <v>30</v>
      </c>
      <c r="B670" s="292" t="s">
        <v>5303</v>
      </c>
      <c r="C670" s="292" t="s">
        <v>2811</v>
      </c>
      <c r="D670" s="292" t="s">
        <v>2812</v>
      </c>
      <c r="E670" t="s">
        <v>2813</v>
      </c>
      <c r="F670" t="s">
        <v>5435</v>
      </c>
      <c r="G670" t="s">
        <v>5436</v>
      </c>
      <c r="H670" s="294" t="s">
        <v>33</v>
      </c>
      <c r="I670" s="294" t="s">
        <v>8</v>
      </c>
      <c r="J670" s="294" t="s">
        <v>5</v>
      </c>
      <c r="K670" s="294" t="s">
        <v>69</v>
      </c>
      <c r="L670" s="294" t="s">
        <v>145</v>
      </c>
      <c r="M670" s="292" t="s">
        <v>5874</v>
      </c>
      <c r="N670" s="292"/>
      <c r="O670" s="294" t="s">
        <v>146</v>
      </c>
      <c r="P670" t="s">
        <v>37</v>
      </c>
      <c r="Q670" s="293"/>
    </row>
    <row r="671" spans="1:17" ht="30.6" x14ac:dyDescent="0.3">
      <c r="A671" s="288" t="s">
        <v>30</v>
      </c>
      <c r="B671" s="289" t="s">
        <v>5303</v>
      </c>
      <c r="C671" s="289" t="s">
        <v>2814</v>
      </c>
      <c r="D671" s="289" t="s">
        <v>2815</v>
      </c>
      <c r="E671" t="s">
        <v>2816</v>
      </c>
      <c r="F671" t="s">
        <v>5437</v>
      </c>
      <c r="G671" t="s">
        <v>5438</v>
      </c>
      <c r="H671" s="291" t="s">
        <v>33</v>
      </c>
      <c r="I671" s="291" t="s">
        <v>8</v>
      </c>
      <c r="J671" s="291" t="s">
        <v>5</v>
      </c>
      <c r="K671" s="291" t="s">
        <v>69</v>
      </c>
      <c r="L671" s="291" t="s">
        <v>145</v>
      </c>
      <c r="M671" s="289" t="s">
        <v>5874</v>
      </c>
      <c r="N671" s="289"/>
      <c r="O671" s="291" t="s">
        <v>146</v>
      </c>
      <c r="P671" t="s">
        <v>37</v>
      </c>
      <c r="Q671" s="290"/>
    </row>
    <row r="672" spans="1:17" ht="30.6" x14ac:dyDescent="0.3">
      <c r="A672" s="288" t="s">
        <v>30</v>
      </c>
      <c r="B672" s="292" t="s">
        <v>5303</v>
      </c>
      <c r="C672" s="292" t="s">
        <v>2817</v>
      </c>
      <c r="D672" s="292" t="s">
        <v>2818</v>
      </c>
      <c r="E672" t="s">
        <v>2819</v>
      </c>
      <c r="F672" t="s">
        <v>4920</v>
      </c>
      <c r="G672" t="s">
        <v>5439</v>
      </c>
      <c r="H672" s="294" t="s">
        <v>33</v>
      </c>
      <c r="I672" s="294" t="s">
        <v>8</v>
      </c>
      <c r="J672" s="294" t="s">
        <v>5</v>
      </c>
      <c r="K672" s="294" t="s">
        <v>69</v>
      </c>
      <c r="L672" s="294" t="s">
        <v>145</v>
      </c>
      <c r="M672" s="292" t="s">
        <v>5874</v>
      </c>
      <c r="N672" s="292"/>
      <c r="O672" s="294" t="s">
        <v>146</v>
      </c>
      <c r="P672" t="s">
        <v>37</v>
      </c>
      <c r="Q672" s="293"/>
    </row>
    <row r="673" spans="1:17" ht="30.6" x14ac:dyDescent="0.3">
      <c r="A673" s="288" t="s">
        <v>30</v>
      </c>
      <c r="B673" s="289" t="s">
        <v>5303</v>
      </c>
      <c r="C673" s="289" t="s">
        <v>2820</v>
      </c>
      <c r="D673" s="289" t="s">
        <v>2821</v>
      </c>
      <c r="E673" t="s">
        <v>2822</v>
      </c>
      <c r="F673" t="s">
        <v>5440</v>
      </c>
      <c r="G673" t="s">
        <v>5441</v>
      </c>
      <c r="H673" s="291" t="s">
        <v>33</v>
      </c>
      <c r="I673" s="291" t="s">
        <v>8</v>
      </c>
      <c r="J673" s="291" t="s">
        <v>5</v>
      </c>
      <c r="K673" s="291" t="s">
        <v>69</v>
      </c>
      <c r="L673" s="291" t="s">
        <v>145</v>
      </c>
      <c r="M673" s="289" t="s">
        <v>5874</v>
      </c>
      <c r="N673" s="289"/>
      <c r="O673" s="291" t="s">
        <v>146</v>
      </c>
      <c r="P673" t="s">
        <v>37</v>
      </c>
      <c r="Q673" s="290"/>
    </row>
    <row r="674" spans="1:17" ht="30.6" x14ac:dyDescent="0.3">
      <c r="A674" s="288" t="s">
        <v>30</v>
      </c>
      <c r="B674" s="292" t="s">
        <v>5303</v>
      </c>
      <c r="C674" s="292" t="s">
        <v>2823</v>
      </c>
      <c r="D674" s="292" t="s">
        <v>2824</v>
      </c>
      <c r="E674" t="s">
        <v>2825</v>
      </c>
      <c r="F674" t="s">
        <v>2826</v>
      </c>
      <c r="G674" t="s">
        <v>2827</v>
      </c>
      <c r="H674" s="294" t="s">
        <v>33</v>
      </c>
      <c r="I674" s="294" t="s">
        <v>8</v>
      </c>
      <c r="J674" s="294" t="s">
        <v>5</v>
      </c>
      <c r="K674" s="294" t="s">
        <v>69</v>
      </c>
      <c r="L674" s="294" t="s">
        <v>145</v>
      </c>
      <c r="M674" s="292" t="s">
        <v>5874</v>
      </c>
      <c r="N674" s="292"/>
      <c r="O674" s="294" t="s">
        <v>146</v>
      </c>
      <c r="P674" t="s">
        <v>37</v>
      </c>
      <c r="Q674" s="293"/>
    </row>
    <row r="675" spans="1:17" ht="30.6" x14ac:dyDescent="0.3">
      <c r="A675" s="288" t="s">
        <v>30</v>
      </c>
      <c r="B675" s="289" t="s">
        <v>5303</v>
      </c>
      <c r="C675" s="289" t="s">
        <v>2828</v>
      </c>
      <c r="D675" s="289" t="s">
        <v>2829</v>
      </c>
      <c r="E675" t="s">
        <v>2830</v>
      </c>
      <c r="F675" t="s">
        <v>5442</v>
      </c>
      <c r="G675" t="s">
        <v>5443</v>
      </c>
      <c r="H675" s="291" t="s">
        <v>33</v>
      </c>
      <c r="I675" s="291" t="s">
        <v>8</v>
      </c>
      <c r="J675" s="291" t="s">
        <v>5</v>
      </c>
      <c r="K675" s="291" t="s">
        <v>69</v>
      </c>
      <c r="L675" s="291" t="s">
        <v>145</v>
      </c>
      <c r="M675" s="289" t="s">
        <v>5874</v>
      </c>
      <c r="N675" s="289" t="s">
        <v>36</v>
      </c>
      <c r="O675" s="291" t="s">
        <v>146</v>
      </c>
      <c r="P675" t="s">
        <v>37</v>
      </c>
      <c r="Q675" s="290"/>
    </row>
    <row r="676" spans="1:17" ht="30.6" x14ac:dyDescent="0.3">
      <c r="A676" s="288" t="s">
        <v>30</v>
      </c>
      <c r="B676" s="292" t="s">
        <v>5303</v>
      </c>
      <c r="C676" s="292" t="s">
        <v>2831</v>
      </c>
      <c r="D676" s="292" t="s">
        <v>2832</v>
      </c>
      <c r="E676" t="s">
        <v>2833</v>
      </c>
      <c r="F676" t="s">
        <v>2834</v>
      </c>
      <c r="G676" t="s">
        <v>2835</v>
      </c>
      <c r="H676" s="294" t="s">
        <v>33</v>
      </c>
      <c r="I676" s="294" t="s">
        <v>8</v>
      </c>
      <c r="J676" s="294" t="s">
        <v>5</v>
      </c>
      <c r="K676" s="294" t="s">
        <v>69</v>
      </c>
      <c r="L676" s="294" t="s">
        <v>145</v>
      </c>
      <c r="M676" s="292" t="s">
        <v>5874</v>
      </c>
      <c r="N676" s="292"/>
      <c r="O676" s="294" t="s">
        <v>146</v>
      </c>
      <c r="P676" t="s">
        <v>37</v>
      </c>
      <c r="Q676" s="293"/>
    </row>
    <row r="677" spans="1:17" ht="30.6" x14ac:dyDescent="0.3">
      <c r="A677" s="288" t="s">
        <v>30</v>
      </c>
      <c r="B677" s="289" t="s">
        <v>5303</v>
      </c>
      <c r="C677" s="289" t="s">
        <v>2836</v>
      </c>
      <c r="D677" s="289" t="s">
        <v>2837</v>
      </c>
      <c r="E677" t="s">
        <v>2838</v>
      </c>
      <c r="F677" t="s">
        <v>5444</v>
      </c>
      <c r="G677" t="s">
        <v>5445</v>
      </c>
      <c r="H677" s="291" t="s">
        <v>33</v>
      </c>
      <c r="I677" s="291" t="s">
        <v>8</v>
      </c>
      <c r="J677" s="291" t="s">
        <v>5</v>
      </c>
      <c r="K677" s="291" t="s">
        <v>69</v>
      </c>
      <c r="L677" s="291" t="s">
        <v>145</v>
      </c>
      <c r="M677" s="289" t="s">
        <v>5874</v>
      </c>
      <c r="N677" s="289"/>
      <c r="O677" s="291" t="s">
        <v>146</v>
      </c>
      <c r="P677" t="s">
        <v>37</v>
      </c>
      <c r="Q677" s="290"/>
    </row>
    <row r="678" spans="1:17" ht="30.6" x14ac:dyDescent="0.3">
      <c r="A678" s="288" t="s">
        <v>30</v>
      </c>
      <c r="B678" s="292" t="s">
        <v>5303</v>
      </c>
      <c r="C678" s="292" t="s">
        <v>2839</v>
      </c>
      <c r="D678" s="292" t="s">
        <v>2840</v>
      </c>
      <c r="E678" t="s">
        <v>2841</v>
      </c>
      <c r="F678" t="s">
        <v>5446</v>
      </c>
      <c r="G678" t="s">
        <v>5447</v>
      </c>
      <c r="H678" s="294" t="s">
        <v>33</v>
      </c>
      <c r="I678" s="294" t="s">
        <v>8</v>
      </c>
      <c r="J678" s="294" t="s">
        <v>5</v>
      </c>
      <c r="K678" s="294" t="s">
        <v>69</v>
      </c>
      <c r="L678" s="294" t="s">
        <v>145</v>
      </c>
      <c r="M678" s="292" t="s">
        <v>5874</v>
      </c>
      <c r="N678" s="292"/>
      <c r="O678" s="294" t="s">
        <v>146</v>
      </c>
      <c r="P678" t="s">
        <v>37</v>
      </c>
      <c r="Q678" s="293"/>
    </row>
    <row r="679" spans="1:17" ht="30.6" x14ac:dyDescent="0.3">
      <c r="A679" s="288" t="s">
        <v>30</v>
      </c>
      <c r="B679" s="289" t="s">
        <v>5303</v>
      </c>
      <c r="C679" s="289" t="s">
        <v>2842</v>
      </c>
      <c r="D679" s="289" t="s">
        <v>2843</v>
      </c>
      <c r="E679" t="s">
        <v>2844</v>
      </c>
      <c r="F679" t="s">
        <v>2845</v>
      </c>
      <c r="G679" t="s">
        <v>2846</v>
      </c>
      <c r="H679" s="291" t="s">
        <v>33</v>
      </c>
      <c r="I679" s="291" t="s">
        <v>8</v>
      </c>
      <c r="J679" s="291" t="s">
        <v>5</v>
      </c>
      <c r="K679" s="291" t="s">
        <v>69</v>
      </c>
      <c r="L679" s="291" t="s">
        <v>145</v>
      </c>
      <c r="M679" s="289" t="s">
        <v>5874</v>
      </c>
      <c r="N679" s="289"/>
      <c r="O679" s="291" t="s">
        <v>146</v>
      </c>
      <c r="P679" t="s">
        <v>37</v>
      </c>
      <c r="Q679" s="290"/>
    </row>
    <row r="680" spans="1:17" ht="30.6" x14ac:dyDescent="0.3">
      <c r="A680" s="288" t="s">
        <v>30</v>
      </c>
      <c r="B680" s="292" t="s">
        <v>5303</v>
      </c>
      <c r="C680" s="292" t="s">
        <v>2847</v>
      </c>
      <c r="D680" s="292" t="s">
        <v>2848</v>
      </c>
      <c r="E680" t="s">
        <v>2849</v>
      </c>
      <c r="F680" t="s">
        <v>2850</v>
      </c>
      <c r="G680" t="s">
        <v>2851</v>
      </c>
      <c r="H680" s="294" t="s">
        <v>33</v>
      </c>
      <c r="I680" s="294" t="s">
        <v>8</v>
      </c>
      <c r="J680" s="294" t="s">
        <v>5</v>
      </c>
      <c r="K680" s="294" t="s">
        <v>69</v>
      </c>
      <c r="L680" s="294" t="s">
        <v>145</v>
      </c>
      <c r="M680" s="292" t="s">
        <v>5874</v>
      </c>
      <c r="N680" s="292"/>
      <c r="O680" s="294" t="s">
        <v>146</v>
      </c>
      <c r="P680" t="s">
        <v>37</v>
      </c>
      <c r="Q680" s="293"/>
    </row>
    <row r="681" spans="1:17" ht="30.6" x14ac:dyDescent="0.3">
      <c r="A681" s="288" t="s">
        <v>30</v>
      </c>
      <c r="B681" s="289" t="s">
        <v>5303</v>
      </c>
      <c r="C681" s="289" t="s">
        <v>2852</v>
      </c>
      <c r="D681" s="289" t="s">
        <v>2853</v>
      </c>
      <c r="E681" t="s">
        <v>2854</v>
      </c>
      <c r="F681" t="s">
        <v>2855</v>
      </c>
      <c r="G681" t="s">
        <v>2856</v>
      </c>
      <c r="H681" s="291" t="s">
        <v>33</v>
      </c>
      <c r="I681" s="291" t="s">
        <v>8</v>
      </c>
      <c r="J681" s="291" t="s">
        <v>5</v>
      </c>
      <c r="K681" s="291" t="s">
        <v>69</v>
      </c>
      <c r="L681" s="291" t="s">
        <v>145</v>
      </c>
      <c r="M681" s="289" t="s">
        <v>5874</v>
      </c>
      <c r="N681" s="289"/>
      <c r="O681" s="291" t="s">
        <v>146</v>
      </c>
      <c r="P681" t="s">
        <v>37</v>
      </c>
      <c r="Q681" s="290"/>
    </row>
    <row r="682" spans="1:17" ht="30.6" x14ac:dyDescent="0.3">
      <c r="A682" s="288" t="s">
        <v>30</v>
      </c>
      <c r="B682" s="292" t="s">
        <v>5303</v>
      </c>
      <c r="C682" s="292" t="s">
        <v>2857</v>
      </c>
      <c r="D682" s="292" t="s">
        <v>2858</v>
      </c>
      <c r="E682" t="s">
        <v>2859</v>
      </c>
      <c r="F682" t="s">
        <v>2860</v>
      </c>
      <c r="G682" t="s">
        <v>2861</v>
      </c>
      <c r="H682" s="294" t="s">
        <v>33</v>
      </c>
      <c r="I682" s="294" t="s">
        <v>8</v>
      </c>
      <c r="J682" s="294" t="s">
        <v>5</v>
      </c>
      <c r="K682" s="294" t="s">
        <v>69</v>
      </c>
      <c r="L682" s="294" t="s">
        <v>145</v>
      </c>
      <c r="M682" s="292" t="s">
        <v>5874</v>
      </c>
      <c r="N682" s="292"/>
      <c r="O682" s="294" t="s">
        <v>146</v>
      </c>
      <c r="P682" t="s">
        <v>37</v>
      </c>
      <c r="Q682" s="293"/>
    </row>
    <row r="683" spans="1:17" ht="30.6" x14ac:dyDescent="0.3">
      <c r="A683" s="288" t="s">
        <v>30</v>
      </c>
      <c r="B683" s="289" t="s">
        <v>5303</v>
      </c>
      <c r="C683" s="289" t="s">
        <v>2862</v>
      </c>
      <c r="D683" s="289" t="s">
        <v>2863</v>
      </c>
      <c r="E683" t="s">
        <v>2864</v>
      </c>
      <c r="F683" t="s">
        <v>2865</v>
      </c>
      <c r="G683" t="s">
        <v>2866</v>
      </c>
      <c r="H683" s="291" t="s">
        <v>33</v>
      </c>
      <c r="I683" s="291" t="s">
        <v>8</v>
      </c>
      <c r="J683" s="291" t="s">
        <v>5</v>
      </c>
      <c r="K683" s="291" t="s">
        <v>69</v>
      </c>
      <c r="L683" s="291" t="s">
        <v>145</v>
      </c>
      <c r="M683" s="289" t="s">
        <v>5874</v>
      </c>
      <c r="N683" s="289"/>
      <c r="O683" s="291" t="s">
        <v>146</v>
      </c>
      <c r="P683" t="s">
        <v>37</v>
      </c>
      <c r="Q683" s="290"/>
    </row>
    <row r="684" spans="1:17" ht="30.6" x14ac:dyDescent="0.3">
      <c r="A684" s="288" t="s">
        <v>30</v>
      </c>
      <c r="B684" s="292" t="s">
        <v>5303</v>
      </c>
      <c r="C684" s="292" t="s">
        <v>2867</v>
      </c>
      <c r="D684" s="292" t="s">
        <v>2868</v>
      </c>
      <c r="E684" t="s">
        <v>2869</v>
      </c>
      <c r="F684" t="s">
        <v>2870</v>
      </c>
      <c r="G684" t="s">
        <v>2871</v>
      </c>
      <c r="H684" s="294" t="s">
        <v>33</v>
      </c>
      <c r="I684" s="294" t="s">
        <v>8</v>
      </c>
      <c r="J684" s="294" t="s">
        <v>5</v>
      </c>
      <c r="K684" s="294" t="s">
        <v>69</v>
      </c>
      <c r="L684" s="294" t="s">
        <v>145</v>
      </c>
      <c r="M684" s="292" t="s">
        <v>5874</v>
      </c>
      <c r="N684" s="292" t="s">
        <v>36</v>
      </c>
      <c r="O684" s="294" t="s">
        <v>146</v>
      </c>
      <c r="P684" t="s">
        <v>37</v>
      </c>
      <c r="Q684" s="293"/>
    </row>
    <row r="685" spans="1:17" ht="30.6" x14ac:dyDescent="0.3">
      <c r="A685" s="288" t="s">
        <v>30</v>
      </c>
      <c r="B685" s="289" t="s">
        <v>5303</v>
      </c>
      <c r="C685" s="289" t="s">
        <v>2872</v>
      </c>
      <c r="D685" s="289" t="s">
        <v>2873</v>
      </c>
      <c r="E685" t="s">
        <v>2874</v>
      </c>
      <c r="F685" t="s">
        <v>5448</v>
      </c>
      <c r="G685" t="s">
        <v>2875</v>
      </c>
      <c r="H685" s="291" t="s">
        <v>33</v>
      </c>
      <c r="I685" s="291" t="s">
        <v>8</v>
      </c>
      <c r="J685" s="291" t="s">
        <v>5</v>
      </c>
      <c r="K685" s="291" t="s">
        <v>69</v>
      </c>
      <c r="L685" s="291" t="s">
        <v>145</v>
      </c>
      <c r="M685" s="289" t="s">
        <v>5874</v>
      </c>
      <c r="N685" s="289"/>
      <c r="O685" s="291" t="s">
        <v>146</v>
      </c>
      <c r="P685" t="s">
        <v>37</v>
      </c>
      <c r="Q685" s="290"/>
    </row>
    <row r="686" spans="1:17" ht="30.6" x14ac:dyDescent="0.3">
      <c r="A686" s="288" t="s">
        <v>30</v>
      </c>
      <c r="B686" s="292" t="s">
        <v>5303</v>
      </c>
      <c r="C686" s="292" t="s">
        <v>2876</v>
      </c>
      <c r="D686" s="292" t="s">
        <v>2877</v>
      </c>
      <c r="E686" t="s">
        <v>2878</v>
      </c>
      <c r="F686" t="s">
        <v>2879</v>
      </c>
      <c r="G686" t="s">
        <v>2880</v>
      </c>
      <c r="H686" s="294" t="s">
        <v>33</v>
      </c>
      <c r="I686" s="294" t="s">
        <v>8</v>
      </c>
      <c r="J686" s="294" t="s">
        <v>5</v>
      </c>
      <c r="K686" s="294" t="s">
        <v>69</v>
      </c>
      <c r="L686" s="294" t="s">
        <v>145</v>
      </c>
      <c r="M686" s="292" t="s">
        <v>5874</v>
      </c>
      <c r="N686" s="292"/>
      <c r="O686" s="294" t="s">
        <v>146</v>
      </c>
      <c r="P686" t="s">
        <v>37</v>
      </c>
      <c r="Q686" s="293"/>
    </row>
    <row r="687" spans="1:17" ht="30.6" x14ac:dyDescent="0.3">
      <c r="A687" s="288" t="s">
        <v>30</v>
      </c>
      <c r="B687" s="289" t="s">
        <v>5303</v>
      </c>
      <c r="C687" s="289" t="s">
        <v>2881</v>
      </c>
      <c r="D687" s="289" t="s">
        <v>2882</v>
      </c>
      <c r="E687" t="s">
        <v>2883</v>
      </c>
      <c r="F687" t="s">
        <v>5449</v>
      </c>
      <c r="G687" t="s">
        <v>5450</v>
      </c>
      <c r="H687" s="291" t="s">
        <v>33</v>
      </c>
      <c r="I687" s="291" t="s">
        <v>8</v>
      </c>
      <c r="J687" s="291" t="s">
        <v>5</v>
      </c>
      <c r="K687" s="291" t="s">
        <v>69</v>
      </c>
      <c r="L687" s="291" t="s">
        <v>145</v>
      </c>
      <c r="M687" s="289" t="s">
        <v>5874</v>
      </c>
      <c r="N687" s="289"/>
      <c r="O687" s="291" t="s">
        <v>146</v>
      </c>
      <c r="P687" t="s">
        <v>37</v>
      </c>
      <c r="Q687" s="290"/>
    </row>
    <row r="688" spans="1:17" ht="30.6" x14ac:dyDescent="0.3">
      <c r="A688" s="288" t="s">
        <v>30</v>
      </c>
      <c r="B688" s="292" t="s">
        <v>5303</v>
      </c>
      <c r="C688" s="292" t="s">
        <v>2884</v>
      </c>
      <c r="D688" s="292" t="s">
        <v>2885</v>
      </c>
      <c r="E688" t="s">
        <v>2886</v>
      </c>
      <c r="F688" t="s">
        <v>5451</v>
      </c>
      <c r="G688" t="s">
        <v>5452</v>
      </c>
      <c r="H688" s="294" t="s">
        <v>33</v>
      </c>
      <c r="I688" s="294" t="s">
        <v>8</v>
      </c>
      <c r="J688" s="294" t="s">
        <v>5</v>
      </c>
      <c r="K688" s="294" t="s">
        <v>69</v>
      </c>
      <c r="L688" s="294" t="s">
        <v>145</v>
      </c>
      <c r="M688" s="292" t="s">
        <v>5874</v>
      </c>
      <c r="N688" s="292"/>
      <c r="O688" s="294" t="s">
        <v>9</v>
      </c>
      <c r="P688" t="s">
        <v>37</v>
      </c>
      <c r="Q688" s="293"/>
    </row>
    <row r="689" spans="1:17" ht="30.6" x14ac:dyDescent="0.3">
      <c r="A689" s="288" t="s">
        <v>30</v>
      </c>
      <c r="B689" s="289" t="s">
        <v>5926</v>
      </c>
      <c r="C689" s="289"/>
      <c r="D689" s="289" t="s">
        <v>2888</v>
      </c>
      <c r="E689" t="s">
        <v>2889</v>
      </c>
      <c r="F689" t="s">
        <v>2890</v>
      </c>
      <c r="G689" t="s">
        <v>2891</v>
      </c>
      <c r="H689" s="291" t="s">
        <v>33</v>
      </c>
      <c r="I689" s="291" t="s">
        <v>4</v>
      </c>
      <c r="J689" s="291" t="s">
        <v>5</v>
      </c>
      <c r="K689" s="291" t="s">
        <v>53</v>
      </c>
      <c r="L689" s="291" t="s">
        <v>168</v>
      </c>
      <c r="M689" s="289" t="s">
        <v>393</v>
      </c>
      <c r="N689" s="289" t="s">
        <v>36</v>
      </c>
      <c r="O689" s="291" t="s">
        <v>9</v>
      </c>
      <c r="P689" t="s">
        <v>37</v>
      </c>
      <c r="Q689" s="290"/>
    </row>
    <row r="690" spans="1:17" ht="30.6" x14ac:dyDescent="0.3">
      <c r="A690" s="288" t="s">
        <v>30</v>
      </c>
      <c r="B690" s="292" t="s">
        <v>5926</v>
      </c>
      <c r="C690" s="292"/>
      <c r="D690" s="292" t="s">
        <v>2892</v>
      </c>
      <c r="E690" t="s">
        <v>2893</v>
      </c>
      <c r="F690" t="s">
        <v>2894</v>
      </c>
      <c r="G690" t="s">
        <v>2895</v>
      </c>
      <c r="H690" s="294" t="s">
        <v>33</v>
      </c>
      <c r="I690" s="294" t="s">
        <v>4</v>
      </c>
      <c r="J690" s="294" t="s">
        <v>5</v>
      </c>
      <c r="K690" s="294" t="s">
        <v>53</v>
      </c>
      <c r="L690" s="294" t="s">
        <v>168</v>
      </c>
      <c r="M690" s="292" t="s">
        <v>393</v>
      </c>
      <c r="N690" s="292" t="s">
        <v>36</v>
      </c>
      <c r="O690" s="294" t="s">
        <v>13</v>
      </c>
      <c r="P690" t="s">
        <v>37</v>
      </c>
      <c r="Q690" s="293"/>
    </row>
    <row r="691" spans="1:17" ht="30.6" x14ac:dyDescent="0.3">
      <c r="A691" s="288" t="s">
        <v>30</v>
      </c>
      <c r="B691" s="289" t="s">
        <v>5926</v>
      </c>
      <c r="C691" s="289"/>
      <c r="D691" s="289" t="s">
        <v>2896</v>
      </c>
      <c r="E691" t="s">
        <v>2897</v>
      </c>
      <c r="F691" t="s">
        <v>2898</v>
      </c>
      <c r="G691" t="s">
        <v>2899</v>
      </c>
      <c r="H691" s="291" t="s">
        <v>33</v>
      </c>
      <c r="I691" s="291" t="s">
        <v>4</v>
      </c>
      <c r="J691" s="291" t="s">
        <v>5</v>
      </c>
      <c r="K691" s="291" t="s">
        <v>53</v>
      </c>
      <c r="L691" s="291" t="s">
        <v>168</v>
      </c>
      <c r="M691" s="289" t="s">
        <v>393</v>
      </c>
      <c r="N691" s="289" t="s">
        <v>36</v>
      </c>
      <c r="O691" s="291" t="s">
        <v>194</v>
      </c>
      <c r="P691" t="s">
        <v>37</v>
      </c>
      <c r="Q691" s="290"/>
    </row>
    <row r="692" spans="1:17" ht="30.6" x14ac:dyDescent="0.3">
      <c r="A692" s="288" t="s">
        <v>30</v>
      </c>
      <c r="B692" s="292" t="s">
        <v>4771</v>
      </c>
      <c r="C692" s="292" t="s">
        <v>2900</v>
      </c>
      <c r="D692" s="292" t="s">
        <v>2901</v>
      </c>
      <c r="E692" t="s">
        <v>2902</v>
      </c>
      <c r="F692" t="s">
        <v>2903</v>
      </c>
      <c r="G692" t="s">
        <v>2904</v>
      </c>
      <c r="H692" s="294" t="s">
        <v>33</v>
      </c>
      <c r="I692" s="294" t="s">
        <v>8</v>
      </c>
      <c r="J692" s="294" t="s">
        <v>6</v>
      </c>
      <c r="K692" s="294" t="s">
        <v>60</v>
      </c>
      <c r="L692" s="294" t="s">
        <v>61</v>
      </c>
      <c r="M692" s="292" t="s">
        <v>2905</v>
      </c>
      <c r="N692" s="292" t="s">
        <v>36</v>
      </c>
      <c r="O692" s="294" t="s">
        <v>2079</v>
      </c>
      <c r="P692" t="s">
        <v>37</v>
      </c>
      <c r="Q692" s="293"/>
    </row>
    <row r="693" spans="1:17" ht="30.6" x14ac:dyDescent="0.3">
      <c r="A693" s="288" t="s">
        <v>30</v>
      </c>
      <c r="B693" s="289" t="s">
        <v>4771</v>
      </c>
      <c r="C693" s="289" t="s">
        <v>2906</v>
      </c>
      <c r="D693" s="289" t="s">
        <v>2907</v>
      </c>
      <c r="E693" t="s">
        <v>2908</v>
      </c>
      <c r="F693" t="s">
        <v>2909</v>
      </c>
      <c r="G693" t="s">
        <v>2910</v>
      </c>
      <c r="H693" s="291" t="s">
        <v>33</v>
      </c>
      <c r="I693" s="291" t="s">
        <v>8</v>
      </c>
      <c r="J693" s="291" t="s">
        <v>6</v>
      </c>
      <c r="K693" s="291" t="s">
        <v>60</v>
      </c>
      <c r="L693" s="291" t="s">
        <v>61</v>
      </c>
      <c r="M693" s="289" t="s">
        <v>2905</v>
      </c>
      <c r="N693" s="289" t="s">
        <v>36</v>
      </c>
      <c r="O693" s="291" t="s">
        <v>2079</v>
      </c>
      <c r="P693" t="s">
        <v>37</v>
      </c>
      <c r="Q693" s="290"/>
    </row>
    <row r="694" spans="1:17" ht="30.6" x14ac:dyDescent="0.3">
      <c r="A694" s="288" t="s">
        <v>30</v>
      </c>
      <c r="B694" s="292" t="s">
        <v>4911</v>
      </c>
      <c r="C694" s="292" t="s">
        <v>2911</v>
      </c>
      <c r="D694" s="292" t="s">
        <v>2912</v>
      </c>
      <c r="E694" t="s">
        <v>2913</v>
      </c>
      <c r="F694" t="s">
        <v>2914</v>
      </c>
      <c r="G694" t="s">
        <v>2915</v>
      </c>
      <c r="H694" s="294" t="s">
        <v>33</v>
      </c>
      <c r="I694" s="294" t="s">
        <v>8</v>
      </c>
      <c r="J694" s="294" t="s">
        <v>6</v>
      </c>
      <c r="K694" s="294" t="s">
        <v>42</v>
      </c>
      <c r="L694" s="294" t="s">
        <v>48</v>
      </c>
      <c r="M694" s="292" t="s">
        <v>1042</v>
      </c>
      <c r="N694" s="292" t="s">
        <v>36</v>
      </c>
      <c r="O694" s="294" t="s">
        <v>1043</v>
      </c>
      <c r="P694" t="s">
        <v>37</v>
      </c>
      <c r="Q694" s="293"/>
    </row>
    <row r="695" spans="1:17" ht="30.6" x14ac:dyDescent="0.3">
      <c r="A695" s="288" t="s">
        <v>30</v>
      </c>
      <c r="B695" s="289" t="s">
        <v>5393</v>
      </c>
      <c r="C695" s="289" t="s">
        <v>2920</v>
      </c>
      <c r="D695" s="289" t="s">
        <v>2921</v>
      </c>
      <c r="E695" t="s">
        <v>2922</v>
      </c>
      <c r="F695" t="s">
        <v>2923</v>
      </c>
      <c r="G695" t="s">
        <v>2924</v>
      </c>
      <c r="H695" s="291" t="s">
        <v>33</v>
      </c>
      <c r="I695" s="291" t="s">
        <v>8</v>
      </c>
      <c r="J695" s="291" t="s">
        <v>5</v>
      </c>
      <c r="K695" s="291" t="s">
        <v>42</v>
      </c>
      <c r="L695" s="291" t="s">
        <v>48</v>
      </c>
      <c r="M695" s="289" t="s">
        <v>44</v>
      </c>
      <c r="N695" s="289" t="s">
        <v>36</v>
      </c>
      <c r="O695" s="291" t="s">
        <v>1043</v>
      </c>
      <c r="P695" t="s">
        <v>37</v>
      </c>
      <c r="Q695" s="290"/>
    </row>
    <row r="696" spans="1:17" ht="30.6" x14ac:dyDescent="0.3">
      <c r="A696" s="288" t="s">
        <v>30</v>
      </c>
      <c r="B696" s="292" t="s">
        <v>5393</v>
      </c>
      <c r="C696" s="292" t="s">
        <v>2925</v>
      </c>
      <c r="D696" s="292" t="s">
        <v>2926</v>
      </c>
      <c r="E696" t="s">
        <v>2927</v>
      </c>
      <c r="F696" t="s">
        <v>2928</v>
      </c>
      <c r="G696" t="s">
        <v>2929</v>
      </c>
      <c r="H696" s="294" t="s">
        <v>33</v>
      </c>
      <c r="I696" s="294" t="s">
        <v>8</v>
      </c>
      <c r="J696" s="294" t="s">
        <v>5</v>
      </c>
      <c r="K696" s="294" t="s">
        <v>42</v>
      </c>
      <c r="L696" s="294" t="s">
        <v>48</v>
      </c>
      <c r="M696" s="292" t="s">
        <v>44</v>
      </c>
      <c r="N696" s="292" t="s">
        <v>36</v>
      </c>
      <c r="O696" s="294" t="s">
        <v>1043</v>
      </c>
      <c r="P696" t="s">
        <v>37</v>
      </c>
      <c r="Q696" s="293"/>
    </row>
    <row r="697" spans="1:17" ht="30.6" x14ac:dyDescent="0.3">
      <c r="A697" s="288" t="s">
        <v>30</v>
      </c>
      <c r="B697" s="289" t="s">
        <v>5393</v>
      </c>
      <c r="C697" s="289" t="s">
        <v>2930</v>
      </c>
      <c r="D697" s="289" t="s">
        <v>2931</v>
      </c>
      <c r="E697" t="s">
        <v>2932</v>
      </c>
      <c r="F697" t="s">
        <v>2933</v>
      </c>
      <c r="G697" t="s">
        <v>2934</v>
      </c>
      <c r="H697" s="291" t="s">
        <v>33</v>
      </c>
      <c r="I697" s="291" t="s">
        <v>8</v>
      </c>
      <c r="J697" s="291" t="s">
        <v>5</v>
      </c>
      <c r="K697" s="291" t="s">
        <v>42</v>
      </c>
      <c r="L697" s="291" t="s">
        <v>48</v>
      </c>
      <c r="M697" s="289" t="s">
        <v>44</v>
      </c>
      <c r="N697" s="289" t="s">
        <v>36</v>
      </c>
      <c r="O697" s="291" t="s">
        <v>1043</v>
      </c>
      <c r="P697" t="s">
        <v>37</v>
      </c>
      <c r="Q697" s="290"/>
    </row>
    <row r="698" spans="1:17" ht="30.6" x14ac:dyDescent="0.3">
      <c r="A698" s="288" t="s">
        <v>30</v>
      </c>
      <c r="B698" s="292" t="s">
        <v>4911</v>
      </c>
      <c r="C698" s="292"/>
      <c r="D698" s="292" t="s">
        <v>2935</v>
      </c>
      <c r="E698" t="s">
        <v>2936</v>
      </c>
      <c r="F698" t="s">
        <v>2937</v>
      </c>
      <c r="G698" t="s">
        <v>2938</v>
      </c>
      <c r="H698" s="294" t="s">
        <v>33</v>
      </c>
      <c r="I698" s="294" t="s">
        <v>4</v>
      </c>
      <c r="J698" s="294" t="s">
        <v>5</v>
      </c>
      <c r="K698" s="294" t="s">
        <v>42</v>
      </c>
      <c r="L698" s="294" t="s">
        <v>48</v>
      </c>
      <c r="M698" s="292" t="s">
        <v>44</v>
      </c>
      <c r="N698" s="292" t="s">
        <v>36</v>
      </c>
      <c r="O698" s="294" t="s">
        <v>13</v>
      </c>
      <c r="P698" t="s">
        <v>37</v>
      </c>
      <c r="Q698" s="293"/>
    </row>
    <row r="699" spans="1:17" ht="30.6" x14ac:dyDescent="0.3">
      <c r="A699" s="288" t="s">
        <v>30</v>
      </c>
      <c r="B699" s="289" t="s">
        <v>5393</v>
      </c>
      <c r="C699" s="289" t="s">
        <v>2939</v>
      </c>
      <c r="D699" s="289" t="s">
        <v>2940</v>
      </c>
      <c r="E699" t="s">
        <v>2941</v>
      </c>
      <c r="F699" t="s">
        <v>2942</v>
      </c>
      <c r="G699" t="s">
        <v>2943</v>
      </c>
      <c r="H699" s="291" t="s">
        <v>361</v>
      </c>
      <c r="I699" s="291" t="s">
        <v>8</v>
      </c>
      <c r="J699" s="291" t="s">
        <v>5</v>
      </c>
      <c r="K699" s="291" t="s">
        <v>42</v>
      </c>
      <c r="L699" s="291" t="s">
        <v>48</v>
      </c>
      <c r="M699" s="289" t="s">
        <v>44</v>
      </c>
      <c r="N699" s="289" t="s">
        <v>36</v>
      </c>
      <c r="O699" s="291" t="s">
        <v>1043</v>
      </c>
      <c r="P699" t="s">
        <v>37</v>
      </c>
      <c r="Q699" s="290"/>
    </row>
    <row r="700" spans="1:17" ht="30.6" x14ac:dyDescent="0.3">
      <c r="A700" s="288" t="s">
        <v>30</v>
      </c>
      <c r="B700" s="292" t="s">
        <v>2336</v>
      </c>
      <c r="C700" s="292" t="s">
        <v>2916</v>
      </c>
      <c r="D700" s="292" t="s">
        <v>2917</v>
      </c>
      <c r="E700" t="s">
        <v>5453</v>
      </c>
      <c r="F700" t="s">
        <v>2918</v>
      </c>
      <c r="G700" t="s">
        <v>2919</v>
      </c>
      <c r="H700" s="294" t="s">
        <v>361</v>
      </c>
      <c r="I700" s="294" t="s">
        <v>8</v>
      </c>
      <c r="J700" s="294" t="s">
        <v>6</v>
      </c>
      <c r="K700" s="294" t="s">
        <v>42</v>
      </c>
      <c r="L700" s="294" t="s">
        <v>48</v>
      </c>
      <c r="M700" s="292" t="s">
        <v>44</v>
      </c>
      <c r="N700" s="292" t="s">
        <v>36</v>
      </c>
      <c r="O700" s="294" t="s">
        <v>1043</v>
      </c>
      <c r="P700" t="s">
        <v>37</v>
      </c>
      <c r="Q700" s="293"/>
    </row>
    <row r="701" spans="1:17" ht="30.6" x14ac:dyDescent="0.3">
      <c r="A701" s="288" t="s">
        <v>30</v>
      </c>
      <c r="B701" s="289" t="s">
        <v>5299</v>
      </c>
      <c r="C701" s="289" t="s">
        <v>2944</v>
      </c>
      <c r="D701" s="289" t="s">
        <v>2945</v>
      </c>
      <c r="E701" t="s">
        <v>2946</v>
      </c>
      <c r="F701" t="s">
        <v>4623</v>
      </c>
      <c r="G701" t="s">
        <v>4624</v>
      </c>
      <c r="H701" s="291" t="s">
        <v>33</v>
      </c>
      <c r="I701" s="291" t="s">
        <v>8</v>
      </c>
      <c r="J701" s="291" t="s">
        <v>5</v>
      </c>
      <c r="K701" s="291" t="s">
        <v>34</v>
      </c>
      <c r="L701" s="291" t="s">
        <v>35</v>
      </c>
      <c r="M701" s="289" t="s">
        <v>4730</v>
      </c>
      <c r="N701" s="289" t="s">
        <v>36</v>
      </c>
      <c r="O701" s="291" t="s">
        <v>9</v>
      </c>
      <c r="P701" t="s">
        <v>37</v>
      </c>
      <c r="Q701" s="290"/>
    </row>
    <row r="702" spans="1:17" ht="30.6" x14ac:dyDescent="0.3">
      <c r="A702" s="288" t="s">
        <v>30</v>
      </c>
      <c r="B702" s="292" t="s">
        <v>5299</v>
      </c>
      <c r="C702" s="292" t="s">
        <v>2947</v>
      </c>
      <c r="D702" s="292" t="s">
        <v>2948</v>
      </c>
      <c r="E702" t="s">
        <v>2949</v>
      </c>
      <c r="F702" t="s">
        <v>5454</v>
      </c>
      <c r="G702" t="s">
        <v>5455</v>
      </c>
      <c r="H702" s="294" t="s">
        <v>33</v>
      </c>
      <c r="I702" s="294" t="s">
        <v>8</v>
      </c>
      <c r="J702" s="294" t="s">
        <v>5</v>
      </c>
      <c r="K702" s="294" t="s">
        <v>34</v>
      </c>
      <c r="L702" s="294" t="s">
        <v>35</v>
      </c>
      <c r="M702" s="292" t="s">
        <v>4730</v>
      </c>
      <c r="N702" s="292" t="s">
        <v>36</v>
      </c>
      <c r="O702" s="294" t="s">
        <v>9</v>
      </c>
      <c r="P702" t="s">
        <v>37</v>
      </c>
      <c r="Q702" s="293"/>
    </row>
    <row r="703" spans="1:17" ht="30.6" x14ac:dyDescent="0.3">
      <c r="A703" s="288" t="s">
        <v>30</v>
      </c>
      <c r="B703" s="289" t="s">
        <v>5299</v>
      </c>
      <c r="C703" s="289" t="s">
        <v>2950</v>
      </c>
      <c r="D703" s="289" t="s">
        <v>2951</v>
      </c>
      <c r="E703" t="s">
        <v>2952</v>
      </c>
      <c r="F703" t="s">
        <v>5456</v>
      </c>
      <c r="G703" t="s">
        <v>5457</v>
      </c>
      <c r="H703" s="291" t="s">
        <v>33</v>
      </c>
      <c r="I703" s="291" t="s">
        <v>8</v>
      </c>
      <c r="J703" s="291" t="s">
        <v>5</v>
      </c>
      <c r="K703" s="291" t="s">
        <v>34</v>
      </c>
      <c r="L703" s="291" t="s">
        <v>35</v>
      </c>
      <c r="M703" s="289" t="s">
        <v>4730</v>
      </c>
      <c r="N703" s="289" t="s">
        <v>36</v>
      </c>
      <c r="O703" s="291" t="s">
        <v>9</v>
      </c>
      <c r="P703" t="s">
        <v>37</v>
      </c>
      <c r="Q703" s="290"/>
    </row>
    <row r="704" spans="1:17" ht="30.6" x14ac:dyDescent="0.3">
      <c r="A704" s="288" t="s">
        <v>30</v>
      </c>
      <c r="B704" s="292" t="s">
        <v>5299</v>
      </c>
      <c r="C704" s="292" t="s">
        <v>2954</v>
      </c>
      <c r="D704" s="292" t="s">
        <v>2955</v>
      </c>
      <c r="E704" t="s">
        <v>2956</v>
      </c>
      <c r="F704" t="s">
        <v>5458</v>
      </c>
      <c r="G704" t="s">
        <v>5459</v>
      </c>
      <c r="H704" s="294" t="s">
        <v>33</v>
      </c>
      <c r="I704" s="294" t="s">
        <v>8</v>
      </c>
      <c r="J704" s="294" t="s">
        <v>5</v>
      </c>
      <c r="K704" s="294" t="s">
        <v>34</v>
      </c>
      <c r="L704" s="294" t="s">
        <v>35</v>
      </c>
      <c r="M704" s="292" t="s">
        <v>4730</v>
      </c>
      <c r="N704" s="292" t="s">
        <v>36</v>
      </c>
      <c r="O704" s="294" t="s">
        <v>9</v>
      </c>
      <c r="P704" t="s">
        <v>37</v>
      </c>
      <c r="Q704" s="293"/>
    </row>
    <row r="705" spans="1:17" ht="30.6" x14ac:dyDescent="0.3">
      <c r="A705" s="288" t="s">
        <v>30</v>
      </c>
      <c r="B705" s="289" t="s">
        <v>5299</v>
      </c>
      <c r="C705" s="289" t="s">
        <v>2957</v>
      </c>
      <c r="D705" s="289" t="s">
        <v>2958</v>
      </c>
      <c r="E705" t="s">
        <v>2959</v>
      </c>
      <c r="F705" t="s">
        <v>5460</v>
      </c>
      <c r="G705" t="s">
        <v>5461</v>
      </c>
      <c r="H705" s="291" t="s">
        <v>33</v>
      </c>
      <c r="I705" s="291" t="s">
        <v>8</v>
      </c>
      <c r="J705" s="291" t="s">
        <v>5</v>
      </c>
      <c r="K705" s="291" t="s">
        <v>34</v>
      </c>
      <c r="L705" s="291" t="s">
        <v>35</v>
      </c>
      <c r="M705" s="289" t="s">
        <v>4730</v>
      </c>
      <c r="N705" s="289" t="s">
        <v>36</v>
      </c>
      <c r="O705" s="291" t="s">
        <v>9</v>
      </c>
      <c r="P705" t="s">
        <v>37</v>
      </c>
      <c r="Q705" s="290"/>
    </row>
    <row r="706" spans="1:17" ht="30.6" x14ac:dyDescent="0.3">
      <c r="A706" s="288" t="s">
        <v>30</v>
      </c>
      <c r="B706" s="292" t="s">
        <v>5299</v>
      </c>
      <c r="C706" s="292" t="s">
        <v>2960</v>
      </c>
      <c r="D706" s="292" t="s">
        <v>2961</v>
      </c>
      <c r="E706" t="s">
        <v>2962</v>
      </c>
      <c r="F706" t="s">
        <v>4625</v>
      </c>
      <c r="G706" t="s">
        <v>4626</v>
      </c>
      <c r="H706" s="294" t="s">
        <v>361</v>
      </c>
      <c r="I706" s="294" t="s">
        <v>8</v>
      </c>
      <c r="J706" s="294" t="s">
        <v>5</v>
      </c>
      <c r="K706" s="294" t="s">
        <v>34</v>
      </c>
      <c r="L706" s="294" t="s">
        <v>35</v>
      </c>
      <c r="M706" s="292" t="s">
        <v>4730</v>
      </c>
      <c r="N706" s="292" t="s">
        <v>36</v>
      </c>
      <c r="O706" s="294" t="s">
        <v>9</v>
      </c>
      <c r="P706" t="s">
        <v>37</v>
      </c>
      <c r="Q706" s="293"/>
    </row>
    <row r="707" spans="1:17" ht="30.6" x14ac:dyDescent="0.3">
      <c r="A707" s="288" t="s">
        <v>30</v>
      </c>
      <c r="B707" s="289" t="s">
        <v>5299</v>
      </c>
      <c r="C707" s="289" t="s">
        <v>2963</v>
      </c>
      <c r="D707" s="289" t="s">
        <v>2964</v>
      </c>
      <c r="E707" t="s">
        <v>2965</v>
      </c>
      <c r="F707" t="s">
        <v>5462</v>
      </c>
      <c r="G707" t="s">
        <v>5463</v>
      </c>
      <c r="H707" s="291" t="s">
        <v>361</v>
      </c>
      <c r="I707" s="291" t="s">
        <v>8</v>
      </c>
      <c r="J707" s="291" t="s">
        <v>5</v>
      </c>
      <c r="K707" s="291" t="s">
        <v>34</v>
      </c>
      <c r="L707" s="291" t="s">
        <v>35</v>
      </c>
      <c r="M707" s="289" t="s">
        <v>4730</v>
      </c>
      <c r="N707" s="289" t="s">
        <v>36</v>
      </c>
      <c r="O707" s="291" t="s">
        <v>9</v>
      </c>
      <c r="P707" t="s">
        <v>37</v>
      </c>
      <c r="Q707" s="290"/>
    </row>
    <row r="708" spans="1:17" ht="30.6" x14ac:dyDescent="0.3">
      <c r="A708" s="288" t="s">
        <v>30</v>
      </c>
      <c r="B708" s="292" t="s">
        <v>5299</v>
      </c>
      <c r="C708" s="292" t="s">
        <v>2966</v>
      </c>
      <c r="D708" s="292" t="s">
        <v>2967</v>
      </c>
      <c r="E708" t="s">
        <v>2968</v>
      </c>
      <c r="F708" t="s">
        <v>5464</v>
      </c>
      <c r="G708" t="s">
        <v>5465</v>
      </c>
      <c r="H708" s="294" t="s">
        <v>33</v>
      </c>
      <c r="I708" s="294" t="s">
        <v>8</v>
      </c>
      <c r="J708" s="294" t="s">
        <v>5</v>
      </c>
      <c r="K708" s="294" t="s">
        <v>34</v>
      </c>
      <c r="L708" s="294" t="s">
        <v>35</v>
      </c>
      <c r="M708" s="292" t="s">
        <v>4730</v>
      </c>
      <c r="N708" s="292" t="s">
        <v>36</v>
      </c>
      <c r="O708" s="294" t="s">
        <v>9</v>
      </c>
      <c r="P708" t="s">
        <v>37</v>
      </c>
      <c r="Q708" s="293"/>
    </row>
    <row r="709" spans="1:17" ht="30.6" x14ac:dyDescent="0.3">
      <c r="A709" s="288" t="s">
        <v>30</v>
      </c>
      <c r="B709" s="289" t="s">
        <v>5299</v>
      </c>
      <c r="C709" s="289" t="s">
        <v>2969</v>
      </c>
      <c r="D709" s="289" t="s">
        <v>2970</v>
      </c>
      <c r="E709" t="s">
        <v>2971</v>
      </c>
      <c r="F709" t="s">
        <v>4627</v>
      </c>
      <c r="G709" t="s">
        <v>4628</v>
      </c>
      <c r="H709" s="291" t="s">
        <v>361</v>
      </c>
      <c r="I709" s="291" t="s">
        <v>8</v>
      </c>
      <c r="J709" s="291" t="s">
        <v>5</v>
      </c>
      <c r="K709" s="291" t="s">
        <v>34</v>
      </c>
      <c r="L709" s="291" t="s">
        <v>35</v>
      </c>
      <c r="M709" s="289" t="s">
        <v>4730</v>
      </c>
      <c r="N709" s="289" t="s">
        <v>36</v>
      </c>
      <c r="O709" s="291" t="s">
        <v>9</v>
      </c>
      <c r="P709" t="s">
        <v>37</v>
      </c>
      <c r="Q709" s="290"/>
    </row>
    <row r="710" spans="1:17" ht="30.6" x14ac:dyDescent="0.3">
      <c r="A710" s="288" t="s">
        <v>30</v>
      </c>
      <c r="B710" s="292" t="s">
        <v>5299</v>
      </c>
      <c r="C710" s="292" t="s">
        <v>2972</v>
      </c>
      <c r="D710" s="292" t="s">
        <v>2973</v>
      </c>
      <c r="E710" t="s">
        <v>2974</v>
      </c>
      <c r="F710" t="s">
        <v>5466</v>
      </c>
      <c r="G710" t="s">
        <v>5467</v>
      </c>
      <c r="H710" s="294" t="s">
        <v>361</v>
      </c>
      <c r="I710" s="294" t="s">
        <v>8</v>
      </c>
      <c r="J710" s="294" t="s">
        <v>5</v>
      </c>
      <c r="K710" s="294" t="s">
        <v>34</v>
      </c>
      <c r="L710" s="294" t="s">
        <v>35</v>
      </c>
      <c r="M710" s="292" t="s">
        <v>4730</v>
      </c>
      <c r="N710" s="292"/>
      <c r="O710" s="294" t="s">
        <v>9</v>
      </c>
      <c r="P710" t="s">
        <v>37</v>
      </c>
      <c r="Q710" s="293"/>
    </row>
    <row r="711" spans="1:17" ht="30.6" x14ac:dyDescent="0.3">
      <c r="A711" s="288" t="s">
        <v>30</v>
      </c>
      <c r="B711" s="289" t="s">
        <v>5299</v>
      </c>
      <c r="C711" s="289"/>
      <c r="D711" s="289" t="s">
        <v>2975</v>
      </c>
      <c r="E711" t="s">
        <v>2976</v>
      </c>
      <c r="F711" t="s">
        <v>2977</v>
      </c>
      <c r="G711" t="s">
        <v>4629</v>
      </c>
      <c r="H711" s="291" t="s">
        <v>33</v>
      </c>
      <c r="I711" s="291" t="s">
        <v>4</v>
      </c>
      <c r="J711" s="291" t="s">
        <v>5</v>
      </c>
      <c r="K711" s="291" t="s">
        <v>34</v>
      </c>
      <c r="L711" s="291" t="s">
        <v>35</v>
      </c>
      <c r="M711" s="289" t="s">
        <v>4730</v>
      </c>
      <c r="N711" s="289" t="s">
        <v>36</v>
      </c>
      <c r="O711" s="291" t="s">
        <v>585</v>
      </c>
      <c r="P711" t="s">
        <v>37</v>
      </c>
      <c r="Q711" s="290"/>
    </row>
    <row r="712" spans="1:17" ht="30.6" x14ac:dyDescent="0.3">
      <c r="A712" s="288" t="s">
        <v>30</v>
      </c>
      <c r="B712" s="292" t="s">
        <v>5299</v>
      </c>
      <c r="C712" s="292" t="s">
        <v>2978</v>
      </c>
      <c r="D712" s="292" t="s">
        <v>2979</v>
      </c>
      <c r="E712" t="s">
        <v>2980</v>
      </c>
      <c r="F712" t="s">
        <v>5468</v>
      </c>
      <c r="G712" t="s">
        <v>5469</v>
      </c>
      <c r="H712" s="294" t="s">
        <v>33</v>
      </c>
      <c r="I712" s="294" t="s">
        <v>8</v>
      </c>
      <c r="J712" s="294" t="s">
        <v>5</v>
      </c>
      <c r="K712" s="294" t="s">
        <v>34</v>
      </c>
      <c r="L712" s="294" t="s">
        <v>35</v>
      </c>
      <c r="M712" s="292" t="s">
        <v>4730</v>
      </c>
      <c r="N712" s="292"/>
      <c r="O712" s="294" t="s">
        <v>9</v>
      </c>
      <c r="P712" t="s">
        <v>37</v>
      </c>
      <c r="Q712" s="293"/>
    </row>
    <row r="713" spans="1:17" ht="30.6" x14ac:dyDescent="0.3">
      <c r="A713" s="288" t="s">
        <v>30</v>
      </c>
      <c r="B713" s="289" t="s">
        <v>5299</v>
      </c>
      <c r="C713" s="289" t="s">
        <v>2981</v>
      </c>
      <c r="D713" s="289" t="s">
        <v>2982</v>
      </c>
      <c r="E713" t="s">
        <v>2983</v>
      </c>
      <c r="F713" t="s">
        <v>2953</v>
      </c>
      <c r="G713" t="s">
        <v>4630</v>
      </c>
      <c r="H713" s="291" t="s">
        <v>33</v>
      </c>
      <c r="I713" s="291" t="s">
        <v>8</v>
      </c>
      <c r="J713" s="291" t="s">
        <v>5</v>
      </c>
      <c r="K713" s="291" t="s">
        <v>34</v>
      </c>
      <c r="L713" s="291" t="s">
        <v>35</v>
      </c>
      <c r="M713" s="289" t="s">
        <v>4730</v>
      </c>
      <c r="N713" s="289" t="s">
        <v>36</v>
      </c>
      <c r="O713" s="291" t="s">
        <v>9</v>
      </c>
      <c r="P713" t="s">
        <v>37</v>
      </c>
      <c r="Q713" s="290"/>
    </row>
    <row r="714" spans="1:17" ht="30.6" x14ac:dyDescent="0.3">
      <c r="A714" s="288" t="s">
        <v>30</v>
      </c>
      <c r="B714" s="292" t="s">
        <v>5299</v>
      </c>
      <c r="C714" s="292" t="s">
        <v>2984</v>
      </c>
      <c r="D714" s="292" t="s">
        <v>2985</v>
      </c>
      <c r="E714" t="s">
        <v>2986</v>
      </c>
      <c r="F714" t="s">
        <v>5470</v>
      </c>
      <c r="G714" t="s">
        <v>5471</v>
      </c>
      <c r="H714" s="294" t="s">
        <v>33</v>
      </c>
      <c r="I714" s="294" t="s">
        <v>8</v>
      </c>
      <c r="J714" s="294" t="s">
        <v>5</v>
      </c>
      <c r="K714" s="294" t="s">
        <v>34</v>
      </c>
      <c r="L714" s="294" t="s">
        <v>35</v>
      </c>
      <c r="M714" s="292" t="s">
        <v>4730</v>
      </c>
      <c r="N714" s="292" t="s">
        <v>36</v>
      </c>
      <c r="O714" s="294" t="s">
        <v>9</v>
      </c>
      <c r="P714" t="s">
        <v>37</v>
      </c>
      <c r="Q714" s="293"/>
    </row>
    <row r="715" spans="1:17" ht="30.6" x14ac:dyDescent="0.3">
      <c r="A715" s="288" t="s">
        <v>30</v>
      </c>
      <c r="B715" s="289" t="s">
        <v>5953</v>
      </c>
      <c r="C715" s="289" t="s">
        <v>2988</v>
      </c>
      <c r="D715" s="289" t="s">
        <v>2989</v>
      </c>
      <c r="E715" t="s">
        <v>2990</v>
      </c>
      <c r="F715" t="s">
        <v>5472</v>
      </c>
      <c r="G715" t="s">
        <v>5473</v>
      </c>
      <c r="H715" s="291" t="s">
        <v>361</v>
      </c>
      <c r="I715" s="291" t="s">
        <v>8</v>
      </c>
      <c r="J715" s="291" t="s">
        <v>5</v>
      </c>
      <c r="K715" s="291" t="s">
        <v>34</v>
      </c>
      <c r="L715" s="291" t="s">
        <v>35</v>
      </c>
      <c r="M715" s="289" t="s">
        <v>4730</v>
      </c>
      <c r="N715" s="289" t="s">
        <v>36</v>
      </c>
      <c r="O715" s="291" t="s">
        <v>9</v>
      </c>
      <c r="P715" t="s">
        <v>37</v>
      </c>
      <c r="Q715" s="290"/>
    </row>
    <row r="716" spans="1:17" ht="30.6" x14ac:dyDescent="0.3">
      <c r="A716" s="288" t="s">
        <v>30</v>
      </c>
      <c r="B716" s="292" t="s">
        <v>5299</v>
      </c>
      <c r="C716" s="292"/>
      <c r="D716" s="292" t="s">
        <v>2991</v>
      </c>
      <c r="E716" t="s">
        <v>2992</v>
      </c>
      <c r="F716" t="s">
        <v>4631</v>
      </c>
      <c r="G716" t="s">
        <v>4632</v>
      </c>
      <c r="H716" s="294" t="s">
        <v>33</v>
      </c>
      <c r="I716" s="294" t="s">
        <v>4</v>
      </c>
      <c r="J716" s="294" t="s">
        <v>5</v>
      </c>
      <c r="K716" s="294" t="s">
        <v>34</v>
      </c>
      <c r="L716" s="294" t="s">
        <v>35</v>
      </c>
      <c r="M716" s="292" t="s">
        <v>4730</v>
      </c>
      <c r="N716" s="292" t="s">
        <v>36</v>
      </c>
      <c r="O716" s="294" t="s">
        <v>9</v>
      </c>
      <c r="P716" t="s">
        <v>37</v>
      </c>
      <c r="Q716" s="293"/>
    </row>
    <row r="717" spans="1:17" ht="30.6" x14ac:dyDescent="0.3">
      <c r="A717" s="288" t="s">
        <v>30</v>
      </c>
      <c r="B717" s="289" t="s">
        <v>5299</v>
      </c>
      <c r="C717" s="289" t="s">
        <v>2993</v>
      </c>
      <c r="D717" s="289" t="s">
        <v>2994</v>
      </c>
      <c r="E717" t="s">
        <v>2995</v>
      </c>
      <c r="F717" t="s">
        <v>5474</v>
      </c>
      <c r="G717" t="s">
        <v>5475</v>
      </c>
      <c r="H717" s="291" t="s">
        <v>33</v>
      </c>
      <c r="I717" s="291" t="s">
        <v>8</v>
      </c>
      <c r="J717" s="291" t="s">
        <v>5</v>
      </c>
      <c r="K717" s="291" t="s">
        <v>34</v>
      </c>
      <c r="L717" s="291" t="s">
        <v>35</v>
      </c>
      <c r="M717" s="289" t="s">
        <v>4730</v>
      </c>
      <c r="N717" s="289" t="s">
        <v>36</v>
      </c>
      <c r="O717" s="291" t="s">
        <v>9</v>
      </c>
      <c r="P717" t="s">
        <v>37</v>
      </c>
      <c r="Q717" s="290"/>
    </row>
    <row r="718" spans="1:17" ht="30.6" x14ac:dyDescent="0.3">
      <c r="A718" s="288" t="s">
        <v>30</v>
      </c>
      <c r="B718" s="292" t="s">
        <v>5299</v>
      </c>
      <c r="C718" s="292" t="s">
        <v>2996</v>
      </c>
      <c r="D718" s="292" t="s">
        <v>2997</v>
      </c>
      <c r="E718" t="s">
        <v>2998</v>
      </c>
      <c r="F718" t="s">
        <v>5476</v>
      </c>
      <c r="G718" t="s">
        <v>5477</v>
      </c>
      <c r="H718" s="294" t="s">
        <v>33</v>
      </c>
      <c r="I718" s="294" t="s">
        <v>8</v>
      </c>
      <c r="J718" s="294" t="s">
        <v>5</v>
      </c>
      <c r="K718" s="294" t="s">
        <v>34</v>
      </c>
      <c r="L718" s="294" t="s">
        <v>35</v>
      </c>
      <c r="M718" s="292" t="s">
        <v>4730</v>
      </c>
      <c r="N718" s="292" t="s">
        <v>36</v>
      </c>
      <c r="O718" s="294" t="s">
        <v>9</v>
      </c>
      <c r="P718" t="s">
        <v>37</v>
      </c>
      <c r="Q718" s="293"/>
    </row>
    <row r="719" spans="1:17" ht="30.6" x14ac:dyDescent="0.3">
      <c r="A719" s="288" t="s">
        <v>30</v>
      </c>
      <c r="B719" s="289" t="s">
        <v>5299</v>
      </c>
      <c r="C719" s="289" t="s">
        <v>2999</v>
      </c>
      <c r="D719" s="289" t="s">
        <v>3000</v>
      </c>
      <c r="E719" t="s">
        <v>3001</v>
      </c>
      <c r="F719" t="s">
        <v>5478</v>
      </c>
      <c r="G719" t="s">
        <v>5479</v>
      </c>
      <c r="H719" s="291" t="s">
        <v>33</v>
      </c>
      <c r="I719" s="291" t="s">
        <v>8</v>
      </c>
      <c r="J719" s="291" t="s">
        <v>5</v>
      </c>
      <c r="K719" s="291" t="s">
        <v>34</v>
      </c>
      <c r="L719" s="291" t="s">
        <v>35</v>
      </c>
      <c r="M719" s="289" t="s">
        <v>4730</v>
      </c>
      <c r="N719" s="289" t="s">
        <v>36</v>
      </c>
      <c r="O719" s="291" t="s">
        <v>9</v>
      </c>
      <c r="P719" t="s">
        <v>37</v>
      </c>
      <c r="Q719" s="290"/>
    </row>
    <row r="720" spans="1:17" ht="30.6" x14ac:dyDescent="0.3">
      <c r="A720" s="288" t="s">
        <v>30</v>
      </c>
      <c r="B720" s="292" t="s">
        <v>5299</v>
      </c>
      <c r="C720" s="292" t="s">
        <v>3002</v>
      </c>
      <c r="D720" s="292" t="s">
        <v>3003</v>
      </c>
      <c r="E720" t="s">
        <v>3004</v>
      </c>
      <c r="F720" t="s">
        <v>4633</v>
      </c>
      <c r="G720" t="s">
        <v>4634</v>
      </c>
      <c r="H720" s="294" t="s">
        <v>33</v>
      </c>
      <c r="I720" s="294" t="s">
        <v>8</v>
      </c>
      <c r="J720" s="294" t="s">
        <v>5</v>
      </c>
      <c r="K720" s="294" t="s">
        <v>34</v>
      </c>
      <c r="L720" s="294" t="s">
        <v>35</v>
      </c>
      <c r="M720" s="292" t="s">
        <v>4730</v>
      </c>
      <c r="N720" s="292" t="s">
        <v>36</v>
      </c>
      <c r="O720" s="294" t="s">
        <v>9</v>
      </c>
      <c r="P720" t="s">
        <v>37</v>
      </c>
      <c r="Q720" s="293"/>
    </row>
    <row r="721" spans="1:17" ht="30.6" x14ac:dyDescent="0.3">
      <c r="A721" s="288" t="s">
        <v>30</v>
      </c>
      <c r="B721" s="289" t="s">
        <v>5299</v>
      </c>
      <c r="C721" s="289" t="s">
        <v>3005</v>
      </c>
      <c r="D721" s="289" t="s">
        <v>3006</v>
      </c>
      <c r="E721" t="s">
        <v>3007</v>
      </c>
      <c r="F721" t="s">
        <v>5480</v>
      </c>
      <c r="G721" t="s">
        <v>5481</v>
      </c>
      <c r="H721" s="291" t="s">
        <v>33</v>
      </c>
      <c r="I721" s="291" t="s">
        <v>8</v>
      </c>
      <c r="J721" s="291" t="s">
        <v>5</v>
      </c>
      <c r="K721" s="291" t="s">
        <v>34</v>
      </c>
      <c r="L721" s="291" t="s">
        <v>35</v>
      </c>
      <c r="M721" s="289" t="s">
        <v>4730</v>
      </c>
      <c r="N721" s="289" t="s">
        <v>36</v>
      </c>
      <c r="O721" s="291" t="s">
        <v>9</v>
      </c>
      <c r="P721" t="s">
        <v>37</v>
      </c>
      <c r="Q721" s="290"/>
    </row>
    <row r="722" spans="1:17" ht="30.6" x14ac:dyDescent="0.3">
      <c r="A722" s="288" t="s">
        <v>30</v>
      </c>
      <c r="B722" s="292" t="s">
        <v>4912</v>
      </c>
      <c r="C722" s="292"/>
      <c r="D722" s="292" t="s">
        <v>3008</v>
      </c>
      <c r="E722" t="s">
        <v>3009</v>
      </c>
      <c r="F722" t="s">
        <v>2987</v>
      </c>
      <c r="G722" t="s">
        <v>4635</v>
      </c>
      <c r="H722" s="294" t="s">
        <v>33</v>
      </c>
      <c r="I722" s="294" t="s">
        <v>4</v>
      </c>
      <c r="J722" s="294" t="s">
        <v>5</v>
      </c>
      <c r="K722" s="294" t="s">
        <v>988</v>
      </c>
      <c r="L722" s="294" t="s">
        <v>35</v>
      </c>
      <c r="M722" s="292" t="s">
        <v>4730</v>
      </c>
      <c r="N722" s="292" t="s">
        <v>36</v>
      </c>
      <c r="O722" s="294" t="s">
        <v>9</v>
      </c>
      <c r="P722" t="s">
        <v>37</v>
      </c>
      <c r="Q722" s="293"/>
    </row>
    <row r="723" spans="1:17" ht="30.6" x14ac:dyDescent="0.3">
      <c r="A723" s="288" t="s">
        <v>30</v>
      </c>
      <c r="B723" s="289" t="s">
        <v>4912</v>
      </c>
      <c r="C723" s="289"/>
      <c r="D723" s="289" t="s">
        <v>3010</v>
      </c>
      <c r="E723" t="s">
        <v>3011</v>
      </c>
      <c r="F723" t="s">
        <v>4636</v>
      </c>
      <c r="G723" t="s">
        <v>4637</v>
      </c>
      <c r="H723" s="291" t="s">
        <v>33</v>
      </c>
      <c r="I723" s="291" t="s">
        <v>4</v>
      </c>
      <c r="J723" s="291" t="s">
        <v>6</v>
      </c>
      <c r="K723" s="291" t="s">
        <v>988</v>
      </c>
      <c r="L723" s="291" t="s">
        <v>35</v>
      </c>
      <c r="M723" s="289" t="s">
        <v>4730</v>
      </c>
      <c r="N723" s="289" t="s">
        <v>36</v>
      </c>
      <c r="O723" s="291" t="s">
        <v>9</v>
      </c>
      <c r="P723" t="s">
        <v>37</v>
      </c>
      <c r="Q723" s="290"/>
    </row>
    <row r="724" spans="1:17" ht="30.6" x14ac:dyDescent="0.3">
      <c r="A724" s="288" t="s">
        <v>30</v>
      </c>
      <c r="B724" s="292" t="s">
        <v>4912</v>
      </c>
      <c r="C724" s="292"/>
      <c r="D724" s="292" t="s">
        <v>3013</v>
      </c>
      <c r="E724" t="s">
        <v>3014</v>
      </c>
      <c r="F724" t="s">
        <v>97</v>
      </c>
      <c r="G724" t="s">
        <v>4638</v>
      </c>
      <c r="H724" s="294" t="s">
        <v>33</v>
      </c>
      <c r="I724" s="294" t="s">
        <v>4</v>
      </c>
      <c r="J724" s="294" t="s">
        <v>6</v>
      </c>
      <c r="K724" s="294" t="s">
        <v>988</v>
      </c>
      <c r="L724" s="294" t="s">
        <v>35</v>
      </c>
      <c r="M724" s="292" t="s">
        <v>4730</v>
      </c>
      <c r="N724" s="292" t="s">
        <v>36</v>
      </c>
      <c r="O724" s="294" t="s">
        <v>9</v>
      </c>
      <c r="P724" t="s">
        <v>37</v>
      </c>
      <c r="Q724" s="293"/>
    </row>
    <row r="725" spans="1:17" ht="30.6" x14ac:dyDescent="0.3">
      <c r="A725" s="288" t="s">
        <v>30</v>
      </c>
      <c r="B725" s="289" t="s">
        <v>4912</v>
      </c>
      <c r="C725" s="289"/>
      <c r="D725" s="289" t="s">
        <v>3015</v>
      </c>
      <c r="E725" t="s">
        <v>3016</v>
      </c>
      <c r="F725" t="s">
        <v>4639</v>
      </c>
      <c r="G725" t="s">
        <v>4640</v>
      </c>
      <c r="H725" s="291" t="s">
        <v>33</v>
      </c>
      <c r="I725" s="291" t="s">
        <v>4</v>
      </c>
      <c r="J725" s="291" t="s">
        <v>6</v>
      </c>
      <c r="K725" s="291" t="s">
        <v>988</v>
      </c>
      <c r="L725" s="291" t="s">
        <v>35</v>
      </c>
      <c r="M725" s="289" t="s">
        <v>4730</v>
      </c>
      <c r="N725" s="289" t="s">
        <v>36</v>
      </c>
      <c r="O725" s="291" t="s">
        <v>9</v>
      </c>
      <c r="P725" t="s">
        <v>37</v>
      </c>
      <c r="Q725" s="290"/>
    </row>
    <row r="726" spans="1:17" ht="30.6" x14ac:dyDescent="0.3">
      <c r="A726" s="288" t="s">
        <v>30</v>
      </c>
      <c r="B726" s="292" t="s">
        <v>5299</v>
      </c>
      <c r="C726" s="292" t="s">
        <v>3017</v>
      </c>
      <c r="D726" s="292" t="s">
        <v>3018</v>
      </c>
      <c r="E726" t="s">
        <v>3019</v>
      </c>
      <c r="F726" t="s">
        <v>5482</v>
      </c>
      <c r="G726" t="s">
        <v>4641</v>
      </c>
      <c r="H726" s="294" t="s">
        <v>33</v>
      </c>
      <c r="I726" s="294" t="s">
        <v>8</v>
      </c>
      <c r="J726" s="294" t="s">
        <v>5</v>
      </c>
      <c r="K726" s="294" t="s">
        <v>34</v>
      </c>
      <c r="L726" s="294" t="s">
        <v>35</v>
      </c>
      <c r="M726" s="292" t="s">
        <v>4730</v>
      </c>
      <c r="N726" s="292" t="s">
        <v>36</v>
      </c>
      <c r="O726" s="294" t="s">
        <v>9</v>
      </c>
      <c r="P726" t="s">
        <v>37</v>
      </c>
      <c r="Q726" s="293"/>
    </row>
    <row r="727" spans="1:17" ht="30.6" x14ac:dyDescent="0.3">
      <c r="A727" s="288" t="s">
        <v>30</v>
      </c>
      <c r="B727" s="289" t="s">
        <v>5299</v>
      </c>
      <c r="C727" s="289" t="s">
        <v>3020</v>
      </c>
      <c r="D727" s="289" t="s">
        <v>3021</v>
      </c>
      <c r="E727" t="s">
        <v>3022</v>
      </c>
      <c r="F727" t="s">
        <v>4642</v>
      </c>
      <c r="G727" t="s">
        <v>4643</v>
      </c>
      <c r="H727" s="291" t="s">
        <v>33</v>
      </c>
      <c r="I727" s="291" t="s">
        <v>8</v>
      </c>
      <c r="J727" s="291" t="s">
        <v>5</v>
      </c>
      <c r="K727" s="291" t="s">
        <v>34</v>
      </c>
      <c r="L727" s="291" t="s">
        <v>35</v>
      </c>
      <c r="M727" s="289" t="s">
        <v>4730</v>
      </c>
      <c r="N727" s="289" t="s">
        <v>36</v>
      </c>
      <c r="O727" s="291" t="s">
        <v>9</v>
      </c>
      <c r="P727" t="s">
        <v>37</v>
      </c>
      <c r="Q727" s="290"/>
    </row>
    <row r="728" spans="1:17" ht="30.6" x14ac:dyDescent="0.3">
      <c r="A728" s="288" t="s">
        <v>30</v>
      </c>
      <c r="B728" s="292" t="s">
        <v>5299</v>
      </c>
      <c r="C728" s="292" t="s">
        <v>3023</v>
      </c>
      <c r="D728" s="292" t="s">
        <v>3024</v>
      </c>
      <c r="E728" t="s">
        <v>3025</v>
      </c>
      <c r="F728" t="s">
        <v>5483</v>
      </c>
      <c r="G728" t="s">
        <v>5484</v>
      </c>
      <c r="H728" s="294" t="s">
        <v>33</v>
      </c>
      <c r="I728" s="294" t="s">
        <v>8</v>
      </c>
      <c r="J728" s="294" t="s">
        <v>5</v>
      </c>
      <c r="K728" s="294" t="s">
        <v>34</v>
      </c>
      <c r="L728" s="294" t="s">
        <v>35</v>
      </c>
      <c r="M728" s="292" t="s">
        <v>4730</v>
      </c>
      <c r="N728" s="292" t="s">
        <v>36</v>
      </c>
      <c r="O728" s="294" t="s">
        <v>9</v>
      </c>
      <c r="P728" t="s">
        <v>37</v>
      </c>
      <c r="Q728" s="293"/>
    </row>
    <row r="729" spans="1:17" ht="30.6" x14ac:dyDescent="0.3">
      <c r="A729" s="288" t="s">
        <v>30</v>
      </c>
      <c r="B729" s="289" t="s">
        <v>5299</v>
      </c>
      <c r="C729" s="289" t="s">
        <v>3026</v>
      </c>
      <c r="D729" s="289" t="s">
        <v>3027</v>
      </c>
      <c r="E729" t="s">
        <v>3028</v>
      </c>
      <c r="F729" t="s">
        <v>5485</v>
      </c>
      <c r="G729" t="s">
        <v>5486</v>
      </c>
      <c r="H729" s="291" t="s">
        <v>33</v>
      </c>
      <c r="I729" s="291" t="s">
        <v>8</v>
      </c>
      <c r="J729" s="291" t="s">
        <v>5</v>
      </c>
      <c r="K729" s="291" t="s">
        <v>34</v>
      </c>
      <c r="L729" s="291" t="s">
        <v>35</v>
      </c>
      <c r="M729" s="289" t="s">
        <v>4730</v>
      </c>
      <c r="N729" s="289" t="s">
        <v>36</v>
      </c>
      <c r="O729" s="291" t="s">
        <v>9</v>
      </c>
      <c r="P729" t="s">
        <v>37</v>
      </c>
      <c r="Q729" s="290"/>
    </row>
    <row r="730" spans="1:17" ht="30.6" x14ac:dyDescent="0.3">
      <c r="A730" s="288" t="s">
        <v>30</v>
      </c>
      <c r="B730" s="292" t="s">
        <v>5299</v>
      </c>
      <c r="C730" s="292" t="s">
        <v>3029</v>
      </c>
      <c r="D730" s="292" t="s">
        <v>3030</v>
      </c>
      <c r="E730" t="s">
        <v>3031</v>
      </c>
      <c r="F730" t="s">
        <v>5487</v>
      </c>
      <c r="G730" t="s">
        <v>5488</v>
      </c>
      <c r="H730" s="294" t="s">
        <v>33</v>
      </c>
      <c r="I730" s="294" t="s">
        <v>8</v>
      </c>
      <c r="J730" s="294" t="s">
        <v>5</v>
      </c>
      <c r="K730" s="294" t="s">
        <v>34</v>
      </c>
      <c r="L730" s="294" t="s">
        <v>35</v>
      </c>
      <c r="M730" s="292" t="s">
        <v>4730</v>
      </c>
      <c r="N730" s="292" t="s">
        <v>36</v>
      </c>
      <c r="O730" s="294" t="s">
        <v>9</v>
      </c>
      <c r="P730" t="s">
        <v>37</v>
      </c>
      <c r="Q730" s="293"/>
    </row>
    <row r="731" spans="1:17" ht="30.6" x14ac:dyDescent="0.3">
      <c r="A731" s="288" t="s">
        <v>30</v>
      </c>
      <c r="B731" s="289" t="s">
        <v>5299</v>
      </c>
      <c r="C731" s="289" t="s">
        <v>3032</v>
      </c>
      <c r="D731" s="289" t="s">
        <v>3033</v>
      </c>
      <c r="E731" t="s">
        <v>3034</v>
      </c>
      <c r="F731" t="s">
        <v>4644</v>
      </c>
      <c r="G731" t="s">
        <v>4645</v>
      </c>
      <c r="H731" s="291" t="s">
        <v>33</v>
      </c>
      <c r="I731" s="291" t="s">
        <v>8</v>
      </c>
      <c r="J731" s="291" t="s">
        <v>5</v>
      </c>
      <c r="K731" s="291" t="s">
        <v>34</v>
      </c>
      <c r="L731" s="291" t="s">
        <v>35</v>
      </c>
      <c r="M731" s="289" t="s">
        <v>4730</v>
      </c>
      <c r="N731" s="289" t="s">
        <v>36</v>
      </c>
      <c r="O731" s="291" t="s">
        <v>9</v>
      </c>
      <c r="P731" t="s">
        <v>37</v>
      </c>
      <c r="Q731" s="290"/>
    </row>
    <row r="732" spans="1:17" ht="30.6" x14ac:dyDescent="0.3">
      <c r="A732" s="288" t="s">
        <v>30</v>
      </c>
      <c r="B732" s="292" t="s">
        <v>5299</v>
      </c>
      <c r="C732" s="292" t="s">
        <v>3035</v>
      </c>
      <c r="D732" s="292" t="s">
        <v>3036</v>
      </c>
      <c r="E732" t="s">
        <v>3037</v>
      </c>
      <c r="F732" t="s">
        <v>4646</v>
      </c>
      <c r="G732" t="s">
        <v>4647</v>
      </c>
      <c r="H732" s="294" t="s">
        <v>33</v>
      </c>
      <c r="I732" s="294" t="s">
        <v>8</v>
      </c>
      <c r="J732" s="294" t="s">
        <v>5</v>
      </c>
      <c r="K732" s="294" t="s">
        <v>34</v>
      </c>
      <c r="L732" s="294" t="s">
        <v>35</v>
      </c>
      <c r="M732" s="292" t="s">
        <v>4730</v>
      </c>
      <c r="N732" s="292" t="s">
        <v>36</v>
      </c>
      <c r="O732" s="294" t="s">
        <v>9</v>
      </c>
      <c r="P732" t="s">
        <v>37</v>
      </c>
      <c r="Q732" s="293"/>
    </row>
    <row r="733" spans="1:17" ht="30.6" x14ac:dyDescent="0.3">
      <c r="A733" s="288" t="s">
        <v>30</v>
      </c>
      <c r="B733" s="289" t="s">
        <v>5299</v>
      </c>
      <c r="C733" s="289" t="s">
        <v>3038</v>
      </c>
      <c r="D733" s="289" t="s">
        <v>3039</v>
      </c>
      <c r="E733" t="s">
        <v>3040</v>
      </c>
      <c r="F733" t="s">
        <v>4648</v>
      </c>
      <c r="G733" t="s">
        <v>3041</v>
      </c>
      <c r="H733" s="291" t="s">
        <v>361</v>
      </c>
      <c r="I733" s="291" t="s">
        <v>8</v>
      </c>
      <c r="J733" s="291" t="s">
        <v>5</v>
      </c>
      <c r="K733" s="291" t="s">
        <v>34</v>
      </c>
      <c r="L733" s="291" t="s">
        <v>35</v>
      </c>
      <c r="M733" s="289" t="s">
        <v>4730</v>
      </c>
      <c r="N733" s="289" t="s">
        <v>36</v>
      </c>
      <c r="O733" s="291" t="s">
        <v>9</v>
      </c>
      <c r="P733" t="s">
        <v>37</v>
      </c>
      <c r="Q733" s="290"/>
    </row>
    <row r="734" spans="1:17" ht="30.6" x14ac:dyDescent="0.3">
      <c r="A734" s="288" t="s">
        <v>30</v>
      </c>
      <c r="B734" s="292" t="s">
        <v>5299</v>
      </c>
      <c r="C734" s="292" t="s">
        <v>3042</v>
      </c>
      <c r="D734" s="292" t="s">
        <v>3043</v>
      </c>
      <c r="E734" t="s">
        <v>3044</v>
      </c>
      <c r="F734" t="s">
        <v>3045</v>
      </c>
      <c r="G734" t="s">
        <v>3046</v>
      </c>
      <c r="H734" s="294" t="s">
        <v>361</v>
      </c>
      <c r="I734" s="294" t="s">
        <v>8</v>
      </c>
      <c r="J734" s="294" t="s">
        <v>5</v>
      </c>
      <c r="K734" s="294" t="s">
        <v>34</v>
      </c>
      <c r="L734" s="294" t="s">
        <v>35</v>
      </c>
      <c r="M734" s="292" t="s">
        <v>4730</v>
      </c>
      <c r="N734" s="292" t="s">
        <v>36</v>
      </c>
      <c r="O734" s="294" t="s">
        <v>9</v>
      </c>
      <c r="P734" t="s">
        <v>37</v>
      </c>
      <c r="Q734" s="293"/>
    </row>
    <row r="735" spans="1:17" ht="30.6" x14ac:dyDescent="0.3">
      <c r="A735" s="288" t="s">
        <v>30</v>
      </c>
      <c r="B735" s="289" t="s">
        <v>5299</v>
      </c>
      <c r="C735" s="289"/>
      <c r="D735" s="289" t="s">
        <v>3047</v>
      </c>
      <c r="E735" t="s">
        <v>3048</v>
      </c>
      <c r="F735" t="s">
        <v>3049</v>
      </c>
      <c r="G735" t="s">
        <v>3050</v>
      </c>
      <c r="H735" s="291" t="s">
        <v>33</v>
      </c>
      <c r="I735" s="291" t="s">
        <v>4</v>
      </c>
      <c r="J735" s="291" t="s">
        <v>5</v>
      </c>
      <c r="K735" s="291" t="s">
        <v>34</v>
      </c>
      <c r="L735" s="291" t="s">
        <v>35</v>
      </c>
      <c r="M735" s="289" t="s">
        <v>4730</v>
      </c>
      <c r="N735" s="289" t="s">
        <v>36</v>
      </c>
      <c r="O735" s="291" t="s">
        <v>9</v>
      </c>
      <c r="P735" t="s">
        <v>37</v>
      </c>
      <c r="Q735" s="290"/>
    </row>
    <row r="736" spans="1:17" ht="30.6" x14ac:dyDescent="0.3">
      <c r="A736" s="288" t="s">
        <v>30</v>
      </c>
      <c r="B736" s="292" t="s">
        <v>5299</v>
      </c>
      <c r="C736" s="292"/>
      <c r="D736" s="292" t="s">
        <v>3051</v>
      </c>
      <c r="E736" t="s">
        <v>3052</v>
      </c>
      <c r="F736" t="s">
        <v>4649</v>
      </c>
      <c r="G736" t="s">
        <v>4650</v>
      </c>
      <c r="H736" s="294" t="s">
        <v>33</v>
      </c>
      <c r="I736" s="294" t="s">
        <v>4</v>
      </c>
      <c r="J736" s="294" t="s">
        <v>5</v>
      </c>
      <c r="K736" s="294" t="s">
        <v>34</v>
      </c>
      <c r="L736" s="294" t="s">
        <v>35</v>
      </c>
      <c r="M736" s="292" t="s">
        <v>4730</v>
      </c>
      <c r="N736" s="292" t="s">
        <v>36</v>
      </c>
      <c r="O736" s="294" t="s">
        <v>9</v>
      </c>
      <c r="P736" t="s">
        <v>37</v>
      </c>
      <c r="Q736" s="293"/>
    </row>
    <row r="737" spans="1:17" ht="30.6" x14ac:dyDescent="0.3">
      <c r="A737" s="288" t="s">
        <v>30</v>
      </c>
      <c r="B737" s="289" t="s">
        <v>4651</v>
      </c>
      <c r="C737" s="289"/>
      <c r="D737" s="289" t="s">
        <v>3053</v>
      </c>
      <c r="E737" t="s">
        <v>3054</v>
      </c>
      <c r="F737" t="s">
        <v>3055</v>
      </c>
      <c r="G737" t="s">
        <v>3056</v>
      </c>
      <c r="H737" s="291" t="s">
        <v>33</v>
      </c>
      <c r="I737" s="291" t="s">
        <v>4</v>
      </c>
      <c r="J737" s="291" t="s">
        <v>6</v>
      </c>
      <c r="K737" s="291" t="s">
        <v>34</v>
      </c>
      <c r="L737" s="291" t="s">
        <v>1491</v>
      </c>
      <c r="M737" s="289" t="s">
        <v>610</v>
      </c>
      <c r="N737" s="289" t="s">
        <v>36</v>
      </c>
      <c r="O737" s="291"/>
      <c r="P737" t="s">
        <v>37</v>
      </c>
      <c r="Q737" s="290"/>
    </row>
    <row r="738" spans="1:17" ht="30.6" x14ac:dyDescent="0.3">
      <c r="A738" s="288" t="s">
        <v>30</v>
      </c>
      <c r="B738" s="292" t="s">
        <v>5954</v>
      </c>
      <c r="C738" s="292"/>
      <c r="D738" s="292" t="s">
        <v>3058</v>
      </c>
      <c r="E738" t="s">
        <v>3059</v>
      </c>
      <c r="F738" t="s">
        <v>3060</v>
      </c>
      <c r="G738" t="s">
        <v>3061</v>
      </c>
      <c r="H738" s="294" t="s">
        <v>33</v>
      </c>
      <c r="I738" s="294" t="s">
        <v>4</v>
      </c>
      <c r="J738" s="294" t="s">
        <v>5</v>
      </c>
      <c r="K738" s="294" t="s">
        <v>716</v>
      </c>
      <c r="L738" s="294" t="s">
        <v>3057</v>
      </c>
      <c r="M738" s="292" t="s">
        <v>4913</v>
      </c>
      <c r="N738" s="292" t="s">
        <v>101</v>
      </c>
      <c r="O738" s="294"/>
      <c r="P738" t="s">
        <v>37</v>
      </c>
      <c r="Q738" s="293"/>
    </row>
    <row r="739" spans="1:17" ht="30.6" x14ac:dyDescent="0.3">
      <c r="A739" s="288" t="s">
        <v>30</v>
      </c>
      <c r="B739" s="289" t="s">
        <v>4790</v>
      </c>
      <c r="C739" s="289"/>
      <c r="D739" s="289" t="s">
        <v>3062</v>
      </c>
      <c r="E739" t="s">
        <v>3063</v>
      </c>
      <c r="F739" t="s">
        <v>3064</v>
      </c>
      <c r="G739" t="s">
        <v>3065</v>
      </c>
      <c r="H739" s="291" t="s">
        <v>33</v>
      </c>
      <c r="I739" s="291" t="s">
        <v>4</v>
      </c>
      <c r="J739" s="291" t="s">
        <v>6</v>
      </c>
      <c r="K739" s="291" t="s">
        <v>716</v>
      </c>
      <c r="L739" s="291" t="s">
        <v>3057</v>
      </c>
      <c r="M739" s="289" t="s">
        <v>4913</v>
      </c>
      <c r="N739" s="289" t="s">
        <v>101</v>
      </c>
      <c r="O739" s="291"/>
      <c r="P739" t="s">
        <v>37</v>
      </c>
      <c r="Q739" s="290"/>
    </row>
    <row r="740" spans="1:17" ht="30.6" x14ac:dyDescent="0.3">
      <c r="A740" s="288" t="s">
        <v>30</v>
      </c>
      <c r="B740" s="292" t="s">
        <v>5954</v>
      </c>
      <c r="C740" s="292"/>
      <c r="D740" s="292" t="s">
        <v>3066</v>
      </c>
      <c r="E740" t="s">
        <v>3067</v>
      </c>
      <c r="F740" t="s">
        <v>3068</v>
      </c>
      <c r="G740" t="s">
        <v>3069</v>
      </c>
      <c r="H740" s="294" t="s">
        <v>33</v>
      </c>
      <c r="I740" s="294" t="s">
        <v>4</v>
      </c>
      <c r="J740" s="294" t="s">
        <v>5</v>
      </c>
      <c r="K740" s="294" t="s">
        <v>716</v>
      </c>
      <c r="L740" s="294" t="s">
        <v>3057</v>
      </c>
      <c r="M740" s="292" t="s">
        <v>4913</v>
      </c>
      <c r="N740" s="292" t="s">
        <v>101</v>
      </c>
      <c r="O740" s="294"/>
      <c r="P740" t="s">
        <v>37</v>
      </c>
      <c r="Q740" s="293"/>
    </row>
    <row r="741" spans="1:17" ht="30.6" x14ac:dyDescent="0.3">
      <c r="A741" s="288" t="s">
        <v>30</v>
      </c>
      <c r="B741" s="289" t="s">
        <v>3070</v>
      </c>
      <c r="C741" s="289"/>
      <c r="D741" s="289" t="s">
        <v>3071</v>
      </c>
      <c r="E741" t="s">
        <v>3072</v>
      </c>
      <c r="F741" t="s">
        <v>3073</v>
      </c>
      <c r="G741" t="s">
        <v>3074</v>
      </c>
      <c r="H741" s="291" t="s">
        <v>33</v>
      </c>
      <c r="I741" s="291" t="s">
        <v>4</v>
      </c>
      <c r="J741" s="291" t="s">
        <v>6</v>
      </c>
      <c r="K741" s="291" t="s">
        <v>716</v>
      </c>
      <c r="L741" s="291" t="s">
        <v>3057</v>
      </c>
      <c r="M741" s="289" t="s">
        <v>4913</v>
      </c>
      <c r="N741" s="289" t="s">
        <v>101</v>
      </c>
      <c r="O741" s="291"/>
      <c r="P741" t="s">
        <v>37</v>
      </c>
      <c r="Q741" s="290"/>
    </row>
    <row r="742" spans="1:17" ht="30.6" x14ac:dyDescent="0.3">
      <c r="A742" s="288" t="s">
        <v>30</v>
      </c>
      <c r="B742" s="292" t="s">
        <v>5955</v>
      </c>
      <c r="C742" s="292" t="s">
        <v>3075</v>
      </c>
      <c r="D742" s="292" t="s">
        <v>3076</v>
      </c>
      <c r="E742" t="s">
        <v>3077</v>
      </c>
      <c r="F742" t="s">
        <v>3078</v>
      </c>
      <c r="G742" t="s">
        <v>3079</v>
      </c>
      <c r="H742" s="294" t="s">
        <v>33</v>
      </c>
      <c r="I742" s="294" t="s">
        <v>8</v>
      </c>
      <c r="J742" s="294" t="s">
        <v>5</v>
      </c>
      <c r="K742" s="294" t="s">
        <v>69</v>
      </c>
      <c r="L742" s="294" t="s">
        <v>1623</v>
      </c>
      <c r="M742" s="292" t="s">
        <v>1624</v>
      </c>
      <c r="N742" s="292"/>
      <c r="O742" s="294" t="s">
        <v>9</v>
      </c>
      <c r="P742" t="s">
        <v>37</v>
      </c>
      <c r="Q742" s="293"/>
    </row>
    <row r="743" spans="1:17" ht="30.6" x14ac:dyDescent="0.3">
      <c r="A743" s="288" t="s">
        <v>30</v>
      </c>
      <c r="B743" s="289" t="s">
        <v>5955</v>
      </c>
      <c r="C743" s="289" t="s">
        <v>3080</v>
      </c>
      <c r="D743" s="289" t="s">
        <v>3081</v>
      </c>
      <c r="E743" t="s">
        <v>3082</v>
      </c>
      <c r="F743" t="s">
        <v>3083</v>
      </c>
      <c r="G743" t="s">
        <v>3084</v>
      </c>
      <c r="H743" s="291" t="s">
        <v>33</v>
      </c>
      <c r="I743" s="291" t="s">
        <v>8</v>
      </c>
      <c r="J743" s="291" t="s">
        <v>5</v>
      </c>
      <c r="K743" s="291" t="s">
        <v>69</v>
      </c>
      <c r="L743" s="291" t="s">
        <v>1623</v>
      </c>
      <c r="M743" s="289" t="s">
        <v>1624</v>
      </c>
      <c r="N743" s="289"/>
      <c r="O743" s="291" t="s">
        <v>9</v>
      </c>
      <c r="P743" t="s">
        <v>37</v>
      </c>
      <c r="Q743" s="290"/>
    </row>
    <row r="744" spans="1:17" ht="30.6" x14ac:dyDescent="0.3">
      <c r="A744" s="288" t="s">
        <v>30</v>
      </c>
      <c r="B744" s="292" t="s">
        <v>5323</v>
      </c>
      <c r="C744" s="292" t="s">
        <v>3085</v>
      </c>
      <c r="D744" s="292" t="s">
        <v>3086</v>
      </c>
      <c r="E744" t="s">
        <v>3087</v>
      </c>
      <c r="F744" t="s">
        <v>3088</v>
      </c>
      <c r="G744" t="s">
        <v>3089</v>
      </c>
      <c r="H744" s="294" t="s">
        <v>33</v>
      </c>
      <c r="I744" s="294" t="s">
        <v>8</v>
      </c>
      <c r="J744" s="294" t="s">
        <v>5</v>
      </c>
      <c r="K744" s="294" t="s">
        <v>53</v>
      </c>
      <c r="L744" s="294" t="s">
        <v>497</v>
      </c>
      <c r="M744" s="292" t="s">
        <v>1079</v>
      </c>
      <c r="N744" s="292"/>
      <c r="O744" s="294"/>
      <c r="P744" t="s">
        <v>37</v>
      </c>
      <c r="Q744" s="293"/>
    </row>
    <row r="745" spans="1:17" ht="30.6" x14ac:dyDescent="0.3">
      <c r="A745" s="288" t="s">
        <v>30</v>
      </c>
      <c r="B745" s="289" t="s">
        <v>5323</v>
      </c>
      <c r="C745" s="289" t="s">
        <v>3090</v>
      </c>
      <c r="D745" s="289" t="s">
        <v>3091</v>
      </c>
      <c r="E745" t="s">
        <v>3092</v>
      </c>
      <c r="F745" t="s">
        <v>3093</v>
      </c>
      <c r="G745" t="s">
        <v>3094</v>
      </c>
      <c r="H745" s="291" t="s">
        <v>33</v>
      </c>
      <c r="I745" s="291" t="s">
        <v>8</v>
      </c>
      <c r="J745" s="291" t="s">
        <v>5</v>
      </c>
      <c r="K745" s="291" t="s">
        <v>53</v>
      </c>
      <c r="L745" s="291" t="s">
        <v>497</v>
      </c>
      <c r="M745" s="289" t="s">
        <v>1079</v>
      </c>
      <c r="N745" s="289"/>
      <c r="O745" s="291"/>
      <c r="P745" t="s">
        <v>37</v>
      </c>
      <c r="Q745" s="290"/>
    </row>
    <row r="746" spans="1:17" ht="30.6" x14ac:dyDescent="0.3">
      <c r="A746" s="288" t="s">
        <v>30</v>
      </c>
      <c r="B746" s="292" t="s">
        <v>4818</v>
      </c>
      <c r="C746" s="292"/>
      <c r="D746" s="292" t="s">
        <v>3095</v>
      </c>
      <c r="E746" t="s">
        <v>3096</v>
      </c>
      <c r="F746" t="s">
        <v>3097</v>
      </c>
      <c r="G746" t="s">
        <v>3098</v>
      </c>
      <c r="H746" s="294" t="s">
        <v>33</v>
      </c>
      <c r="I746" s="294" t="s">
        <v>4</v>
      </c>
      <c r="J746" s="294" t="s">
        <v>6</v>
      </c>
      <c r="K746" s="294" t="s">
        <v>53</v>
      </c>
      <c r="L746" s="294" t="s">
        <v>497</v>
      </c>
      <c r="M746" s="292" t="s">
        <v>3099</v>
      </c>
      <c r="N746" s="292" t="s">
        <v>101</v>
      </c>
      <c r="O746" s="294"/>
      <c r="P746" t="s">
        <v>37</v>
      </c>
      <c r="Q746" s="293"/>
    </row>
    <row r="747" spans="1:17" ht="30.6" x14ac:dyDescent="0.3">
      <c r="A747" s="288" t="s">
        <v>30</v>
      </c>
      <c r="B747" s="289" t="s">
        <v>4818</v>
      </c>
      <c r="C747" s="289"/>
      <c r="D747" s="289" t="s">
        <v>3100</v>
      </c>
      <c r="E747" t="s">
        <v>3101</v>
      </c>
      <c r="F747" t="s">
        <v>3102</v>
      </c>
      <c r="G747" t="s">
        <v>3103</v>
      </c>
      <c r="H747" s="291" t="s">
        <v>33</v>
      </c>
      <c r="I747" s="291" t="s">
        <v>4</v>
      </c>
      <c r="J747" s="291" t="s">
        <v>6</v>
      </c>
      <c r="K747" s="291" t="s">
        <v>53</v>
      </c>
      <c r="L747" s="291" t="s">
        <v>497</v>
      </c>
      <c r="M747" s="289" t="s">
        <v>3099</v>
      </c>
      <c r="N747" s="289" t="s">
        <v>101</v>
      </c>
      <c r="O747" s="291"/>
      <c r="P747" t="s">
        <v>37</v>
      </c>
      <c r="Q747" s="290"/>
    </row>
    <row r="748" spans="1:17" ht="30.6" x14ac:dyDescent="0.3">
      <c r="A748" s="288" t="s">
        <v>30</v>
      </c>
      <c r="B748" s="292" t="s">
        <v>4818</v>
      </c>
      <c r="C748" s="292"/>
      <c r="D748" s="292" t="s">
        <v>3104</v>
      </c>
      <c r="E748" t="s">
        <v>3105</v>
      </c>
      <c r="F748" t="s">
        <v>3106</v>
      </c>
      <c r="G748" t="s">
        <v>3107</v>
      </c>
      <c r="H748" s="294" t="s">
        <v>33</v>
      </c>
      <c r="I748" s="294" t="s">
        <v>4</v>
      </c>
      <c r="J748" s="294" t="s">
        <v>6</v>
      </c>
      <c r="K748" s="294" t="s">
        <v>53</v>
      </c>
      <c r="L748" s="294" t="s">
        <v>497</v>
      </c>
      <c r="M748" s="292" t="s">
        <v>3099</v>
      </c>
      <c r="N748" s="292" t="s">
        <v>101</v>
      </c>
      <c r="O748" s="294"/>
      <c r="P748" t="s">
        <v>37</v>
      </c>
      <c r="Q748" s="293"/>
    </row>
    <row r="749" spans="1:17" ht="30.6" x14ac:dyDescent="0.3">
      <c r="A749" s="288" t="s">
        <v>30</v>
      </c>
      <c r="B749" s="289" t="s">
        <v>5323</v>
      </c>
      <c r="C749" s="289"/>
      <c r="D749" s="289" t="s">
        <v>3108</v>
      </c>
      <c r="E749" t="s">
        <v>3109</v>
      </c>
      <c r="F749" t="s">
        <v>3106</v>
      </c>
      <c r="G749" t="s">
        <v>3110</v>
      </c>
      <c r="H749" s="291" t="s">
        <v>33</v>
      </c>
      <c r="I749" s="291" t="s">
        <v>4</v>
      </c>
      <c r="J749" s="291" t="s">
        <v>5</v>
      </c>
      <c r="K749" s="291" t="s">
        <v>53</v>
      </c>
      <c r="L749" s="291" t="s">
        <v>497</v>
      </c>
      <c r="M749" s="289" t="s">
        <v>3099</v>
      </c>
      <c r="N749" s="289" t="s">
        <v>101</v>
      </c>
      <c r="O749" s="291"/>
      <c r="P749" t="s">
        <v>37</v>
      </c>
      <c r="Q749" s="290"/>
    </row>
    <row r="750" spans="1:17" ht="30.6" x14ac:dyDescent="0.3">
      <c r="A750" s="288" t="s">
        <v>30</v>
      </c>
      <c r="B750" s="292" t="s">
        <v>5893</v>
      </c>
      <c r="C750" s="292"/>
      <c r="D750" s="292" t="s">
        <v>3111</v>
      </c>
      <c r="E750" t="s">
        <v>3112</v>
      </c>
      <c r="F750" t="s">
        <v>3113</v>
      </c>
      <c r="G750" t="s">
        <v>3114</v>
      </c>
      <c r="H750" s="294" t="s">
        <v>33</v>
      </c>
      <c r="I750" s="294" t="s">
        <v>4</v>
      </c>
      <c r="J750" s="294" t="s">
        <v>5</v>
      </c>
      <c r="K750" s="294" t="s">
        <v>60</v>
      </c>
      <c r="L750" s="294" t="s">
        <v>443</v>
      </c>
      <c r="M750" s="292" t="s">
        <v>5894</v>
      </c>
      <c r="N750" s="292" t="s">
        <v>36</v>
      </c>
      <c r="O750" s="294" t="s">
        <v>13</v>
      </c>
      <c r="P750" t="s">
        <v>37</v>
      </c>
      <c r="Q750" s="293"/>
    </row>
    <row r="751" spans="1:17" ht="30.6" x14ac:dyDescent="0.3">
      <c r="A751" s="288" t="s">
        <v>30</v>
      </c>
      <c r="B751" s="289" t="s">
        <v>5893</v>
      </c>
      <c r="C751" s="289"/>
      <c r="D751" s="289" t="s">
        <v>3115</v>
      </c>
      <c r="E751" t="s">
        <v>3116</v>
      </c>
      <c r="F751" t="s">
        <v>3117</v>
      </c>
      <c r="G751" t="s">
        <v>3118</v>
      </c>
      <c r="H751" s="291" t="s">
        <v>33</v>
      </c>
      <c r="I751" s="291" t="s">
        <v>4</v>
      </c>
      <c r="J751" s="291" t="s">
        <v>5</v>
      </c>
      <c r="K751" s="291" t="s">
        <v>60</v>
      </c>
      <c r="L751" s="291" t="s">
        <v>443</v>
      </c>
      <c r="M751" s="289" t="s">
        <v>5894</v>
      </c>
      <c r="N751" s="289" t="s">
        <v>36</v>
      </c>
      <c r="O751" s="291" t="s">
        <v>13</v>
      </c>
      <c r="P751" t="s">
        <v>37</v>
      </c>
      <c r="Q751" s="290"/>
    </row>
    <row r="752" spans="1:17" ht="30.6" x14ac:dyDescent="0.3">
      <c r="A752" s="288" t="s">
        <v>30</v>
      </c>
      <c r="B752" s="292" t="s">
        <v>5890</v>
      </c>
      <c r="C752" s="292" t="s">
        <v>3119</v>
      </c>
      <c r="D752" s="292" t="s">
        <v>3120</v>
      </c>
      <c r="E752" t="s">
        <v>3121</v>
      </c>
      <c r="F752" t="s">
        <v>3122</v>
      </c>
      <c r="G752" t="s">
        <v>3123</v>
      </c>
      <c r="H752" s="294" t="s">
        <v>33</v>
      </c>
      <c r="I752" s="294" t="s">
        <v>8</v>
      </c>
      <c r="J752" s="294" t="s">
        <v>5</v>
      </c>
      <c r="K752" s="294" t="s">
        <v>53</v>
      </c>
      <c r="L752" s="294" t="s">
        <v>168</v>
      </c>
      <c r="M752" s="292" t="s">
        <v>3124</v>
      </c>
      <c r="N752" s="292" t="s">
        <v>36</v>
      </c>
      <c r="O752" s="294" t="s">
        <v>13</v>
      </c>
      <c r="P752" t="s">
        <v>37</v>
      </c>
      <c r="Q752" s="293"/>
    </row>
    <row r="753" spans="1:17" ht="30.6" x14ac:dyDescent="0.3">
      <c r="A753" s="288" t="s">
        <v>30</v>
      </c>
      <c r="B753" s="289" t="s">
        <v>5890</v>
      </c>
      <c r="C753" s="289" t="s">
        <v>3125</v>
      </c>
      <c r="D753" s="289" t="s">
        <v>3126</v>
      </c>
      <c r="E753" t="s">
        <v>3127</v>
      </c>
      <c r="F753" t="s">
        <v>3128</v>
      </c>
      <c r="G753" t="s">
        <v>3129</v>
      </c>
      <c r="H753" s="291" t="s">
        <v>33</v>
      </c>
      <c r="I753" s="291" t="s">
        <v>8</v>
      </c>
      <c r="J753" s="291" t="s">
        <v>5</v>
      </c>
      <c r="K753" s="291" t="s">
        <v>53</v>
      </c>
      <c r="L753" s="291" t="s">
        <v>168</v>
      </c>
      <c r="M753" s="289" t="s">
        <v>3124</v>
      </c>
      <c r="N753" s="289" t="s">
        <v>36</v>
      </c>
      <c r="O753" s="291" t="s">
        <v>13</v>
      </c>
      <c r="P753" t="s">
        <v>37</v>
      </c>
      <c r="Q753" s="290"/>
    </row>
    <row r="754" spans="1:17" ht="30.6" x14ac:dyDescent="0.3">
      <c r="A754" s="288" t="s">
        <v>30</v>
      </c>
      <c r="B754" s="292" t="s">
        <v>5890</v>
      </c>
      <c r="C754" s="292" t="s">
        <v>3130</v>
      </c>
      <c r="D754" s="292" t="s">
        <v>3131</v>
      </c>
      <c r="E754" t="s">
        <v>3132</v>
      </c>
      <c r="F754" t="s">
        <v>3133</v>
      </c>
      <c r="G754" t="s">
        <v>3134</v>
      </c>
      <c r="H754" s="294" t="s">
        <v>33</v>
      </c>
      <c r="I754" s="294" t="s">
        <v>8</v>
      </c>
      <c r="J754" s="294" t="s">
        <v>5</v>
      </c>
      <c r="K754" s="294" t="s">
        <v>53</v>
      </c>
      <c r="L754" s="294" t="s">
        <v>168</v>
      </c>
      <c r="M754" s="292" t="s">
        <v>3124</v>
      </c>
      <c r="N754" s="292" t="s">
        <v>36</v>
      </c>
      <c r="O754" s="294" t="s">
        <v>13</v>
      </c>
      <c r="P754" t="s">
        <v>37</v>
      </c>
      <c r="Q754" s="293"/>
    </row>
    <row r="755" spans="1:17" ht="30.6" x14ac:dyDescent="0.3">
      <c r="A755" s="288" t="s">
        <v>30</v>
      </c>
      <c r="B755" s="289" t="s">
        <v>5890</v>
      </c>
      <c r="C755" s="289" t="s">
        <v>3135</v>
      </c>
      <c r="D755" s="289" t="s">
        <v>3136</v>
      </c>
      <c r="E755" t="s">
        <v>3137</v>
      </c>
      <c r="F755" t="s">
        <v>3138</v>
      </c>
      <c r="G755" t="s">
        <v>3139</v>
      </c>
      <c r="H755" s="291" t="s">
        <v>33</v>
      </c>
      <c r="I755" s="291" t="s">
        <v>8</v>
      </c>
      <c r="J755" s="291" t="s">
        <v>5</v>
      </c>
      <c r="K755" s="291" t="s">
        <v>53</v>
      </c>
      <c r="L755" s="291" t="s">
        <v>168</v>
      </c>
      <c r="M755" s="289" t="s">
        <v>3124</v>
      </c>
      <c r="N755" s="289" t="s">
        <v>36</v>
      </c>
      <c r="O755" s="291" t="s">
        <v>13</v>
      </c>
      <c r="P755" t="s">
        <v>37</v>
      </c>
      <c r="Q755" s="290"/>
    </row>
    <row r="756" spans="1:17" ht="30.6" x14ac:dyDescent="0.3">
      <c r="A756" s="288" t="s">
        <v>30</v>
      </c>
      <c r="B756" s="292" t="s">
        <v>5890</v>
      </c>
      <c r="C756" s="292"/>
      <c r="D756" s="292" t="s">
        <v>3140</v>
      </c>
      <c r="E756" t="s">
        <v>3141</v>
      </c>
      <c r="F756" t="s">
        <v>3142</v>
      </c>
      <c r="G756" t="s">
        <v>3143</v>
      </c>
      <c r="H756" s="294" t="s">
        <v>33</v>
      </c>
      <c r="I756" s="294" t="s">
        <v>4</v>
      </c>
      <c r="J756" s="294" t="s">
        <v>5</v>
      </c>
      <c r="K756" s="294" t="s">
        <v>53</v>
      </c>
      <c r="L756" s="294" t="s">
        <v>168</v>
      </c>
      <c r="M756" s="292" t="s">
        <v>393</v>
      </c>
      <c r="N756" s="292" t="s">
        <v>36</v>
      </c>
      <c r="O756" s="294" t="s">
        <v>9</v>
      </c>
      <c r="P756" t="s">
        <v>37</v>
      </c>
      <c r="Q756" s="293"/>
    </row>
    <row r="757" spans="1:17" ht="30.6" x14ac:dyDescent="0.3">
      <c r="A757" s="296" t="s">
        <v>4774</v>
      </c>
      <c r="B757" s="290"/>
      <c r="C757" s="289" t="s">
        <v>6166</v>
      </c>
      <c r="D757" s="289" t="s">
        <v>6167</v>
      </c>
      <c r="E757" t="s">
        <v>5956</v>
      </c>
      <c r="F757" t="s">
        <v>5644</v>
      </c>
      <c r="G757" t="s">
        <v>5645</v>
      </c>
      <c r="H757" s="291" t="s">
        <v>68</v>
      </c>
      <c r="I757" s="291" t="s">
        <v>16</v>
      </c>
      <c r="J757" s="291" t="s">
        <v>5</v>
      </c>
      <c r="K757" s="291" t="s">
        <v>1312</v>
      </c>
      <c r="L757" s="291"/>
      <c r="M757" s="289" t="s">
        <v>6168</v>
      </c>
      <c r="N757" s="289" t="s">
        <v>101</v>
      </c>
      <c r="O757" s="291" t="s">
        <v>5646</v>
      </c>
      <c r="P757" t="s">
        <v>37</v>
      </c>
      <c r="Q757" s="290"/>
    </row>
    <row r="758" spans="1:17" ht="30.6" x14ac:dyDescent="0.3">
      <c r="A758" s="296" t="s">
        <v>4774</v>
      </c>
      <c r="B758" s="293"/>
      <c r="C758" s="292" t="s">
        <v>6169</v>
      </c>
      <c r="D758" s="292" t="s">
        <v>6170</v>
      </c>
      <c r="E758" t="s">
        <v>5957</v>
      </c>
      <c r="F758" t="s">
        <v>5647</v>
      </c>
      <c r="G758" t="s">
        <v>5648</v>
      </c>
      <c r="H758" s="294" t="s">
        <v>68</v>
      </c>
      <c r="I758" s="294" t="s">
        <v>16</v>
      </c>
      <c r="J758" s="294" t="s">
        <v>5</v>
      </c>
      <c r="K758" s="294" t="s">
        <v>1312</v>
      </c>
      <c r="L758" s="294"/>
      <c r="M758" s="292" t="s">
        <v>6168</v>
      </c>
      <c r="N758" s="292" t="s">
        <v>101</v>
      </c>
      <c r="O758" s="294" t="s">
        <v>5646</v>
      </c>
      <c r="P758" t="s">
        <v>37</v>
      </c>
      <c r="Q758" s="293"/>
    </row>
    <row r="759" spans="1:17" ht="30.6" x14ac:dyDescent="0.3">
      <c r="A759" s="296" t="s">
        <v>4774</v>
      </c>
      <c r="B759" s="289" t="s">
        <v>6171</v>
      </c>
      <c r="C759" s="289" t="s">
        <v>5649</v>
      </c>
      <c r="D759" s="289" t="s">
        <v>5650</v>
      </c>
      <c r="E759" t="s">
        <v>5651</v>
      </c>
      <c r="F759" t="s">
        <v>5652</v>
      </c>
      <c r="G759" t="s">
        <v>5653</v>
      </c>
      <c r="H759" s="291" t="s">
        <v>68</v>
      </c>
      <c r="I759" s="291" t="s">
        <v>16</v>
      </c>
      <c r="J759" s="291" t="s">
        <v>6</v>
      </c>
      <c r="K759" s="291" t="s">
        <v>988</v>
      </c>
      <c r="L759" s="291" t="s">
        <v>5185</v>
      </c>
      <c r="M759" s="289" t="s">
        <v>6168</v>
      </c>
      <c r="N759" s="289" t="s">
        <v>101</v>
      </c>
      <c r="O759" s="291" t="s">
        <v>5646</v>
      </c>
      <c r="P759" t="s">
        <v>37</v>
      </c>
      <c r="Q759" s="290"/>
    </row>
    <row r="760" spans="1:17" ht="30.6" x14ac:dyDescent="0.3">
      <c r="A760" s="296" t="s">
        <v>4774</v>
      </c>
      <c r="B760" s="293"/>
      <c r="C760" s="292" t="s">
        <v>5654</v>
      </c>
      <c r="D760" s="292" t="s">
        <v>5655</v>
      </c>
      <c r="E760" t="s">
        <v>5656</v>
      </c>
      <c r="F760" t="s">
        <v>5657</v>
      </c>
      <c r="G760" t="s">
        <v>5658</v>
      </c>
      <c r="H760" s="294" t="s">
        <v>68</v>
      </c>
      <c r="I760" s="294" t="s">
        <v>16</v>
      </c>
      <c r="J760" s="294" t="s">
        <v>6</v>
      </c>
      <c r="K760" s="294" t="s">
        <v>988</v>
      </c>
      <c r="L760" s="294" t="s">
        <v>5185</v>
      </c>
      <c r="M760" s="292" t="s">
        <v>6168</v>
      </c>
      <c r="N760" s="292" t="s">
        <v>101</v>
      </c>
      <c r="O760" s="294" t="s">
        <v>5646</v>
      </c>
      <c r="P760" t="s">
        <v>37</v>
      </c>
      <c r="Q760" s="293"/>
    </row>
    <row r="761" spans="1:17" ht="30.6" x14ac:dyDescent="0.3">
      <c r="A761" s="296" t="s">
        <v>4774</v>
      </c>
      <c r="B761" s="290"/>
      <c r="C761" s="289" t="s">
        <v>5959</v>
      </c>
      <c r="D761" s="289" t="s">
        <v>5960</v>
      </c>
      <c r="E761" t="s">
        <v>5659</v>
      </c>
      <c r="F761" t="s">
        <v>5660</v>
      </c>
      <c r="G761" t="s">
        <v>5661</v>
      </c>
      <c r="H761" s="291" t="s">
        <v>68</v>
      </c>
      <c r="I761" s="291" t="s">
        <v>16</v>
      </c>
      <c r="J761" s="291" t="s">
        <v>6</v>
      </c>
      <c r="K761" s="291" t="s">
        <v>988</v>
      </c>
      <c r="L761" s="291" t="s">
        <v>5185</v>
      </c>
      <c r="M761" s="289" t="s">
        <v>6168</v>
      </c>
      <c r="N761" s="289" t="s">
        <v>101</v>
      </c>
      <c r="O761" s="291" t="s">
        <v>5646</v>
      </c>
      <c r="P761" t="s">
        <v>37</v>
      </c>
      <c r="Q761" s="290"/>
    </row>
    <row r="762" spans="1:17" ht="30.6" x14ac:dyDescent="0.3">
      <c r="A762" s="296" t="s">
        <v>4774</v>
      </c>
      <c r="B762" s="293"/>
      <c r="C762" s="292" t="s">
        <v>5961</v>
      </c>
      <c r="D762" s="292" t="s">
        <v>5962</v>
      </c>
      <c r="E762" t="s">
        <v>5662</v>
      </c>
      <c r="F762" t="s">
        <v>5663</v>
      </c>
      <c r="G762" t="s">
        <v>5664</v>
      </c>
      <c r="H762" s="294" t="s">
        <v>68</v>
      </c>
      <c r="I762" s="294" t="s">
        <v>16</v>
      </c>
      <c r="J762" s="294" t="s">
        <v>6</v>
      </c>
      <c r="K762" s="294" t="s">
        <v>988</v>
      </c>
      <c r="L762" s="294" t="s">
        <v>5185</v>
      </c>
      <c r="M762" s="292" t="s">
        <v>6168</v>
      </c>
      <c r="N762" s="292" t="s">
        <v>101</v>
      </c>
      <c r="O762" s="294" t="s">
        <v>5646</v>
      </c>
      <c r="P762" t="s">
        <v>37</v>
      </c>
      <c r="Q762" s="293"/>
    </row>
    <row r="763" spans="1:17" ht="30.6" x14ac:dyDescent="0.3">
      <c r="A763" s="296" t="s">
        <v>4774</v>
      </c>
      <c r="B763" s="290"/>
      <c r="C763" s="289" t="s">
        <v>5665</v>
      </c>
      <c r="D763" s="289" t="s">
        <v>5666</v>
      </c>
      <c r="E763" t="s">
        <v>5667</v>
      </c>
      <c r="F763" t="s">
        <v>5668</v>
      </c>
      <c r="G763" t="s">
        <v>5669</v>
      </c>
      <c r="H763" s="291" t="s">
        <v>68</v>
      </c>
      <c r="I763" s="291" t="s">
        <v>16</v>
      </c>
      <c r="J763" s="291" t="s">
        <v>6</v>
      </c>
      <c r="K763" s="291" t="s">
        <v>988</v>
      </c>
      <c r="L763" s="291" t="s">
        <v>5185</v>
      </c>
      <c r="M763" s="289" t="s">
        <v>6168</v>
      </c>
      <c r="N763" s="289" t="s">
        <v>101</v>
      </c>
      <c r="O763" s="291" t="s">
        <v>5646</v>
      </c>
      <c r="P763" t="s">
        <v>37</v>
      </c>
      <c r="Q763" s="290"/>
    </row>
    <row r="764" spans="1:17" ht="30.6" x14ac:dyDescent="0.3">
      <c r="A764" s="296" t="s">
        <v>4774</v>
      </c>
      <c r="B764" s="293"/>
      <c r="C764" s="292" t="s">
        <v>5670</v>
      </c>
      <c r="D764" s="292" t="s">
        <v>5671</v>
      </c>
      <c r="E764" t="s">
        <v>5672</v>
      </c>
      <c r="F764" t="s">
        <v>5673</v>
      </c>
      <c r="G764" t="s">
        <v>5674</v>
      </c>
      <c r="H764" s="294" t="s">
        <v>68</v>
      </c>
      <c r="I764" s="294" t="s">
        <v>16</v>
      </c>
      <c r="J764" s="294" t="s">
        <v>6</v>
      </c>
      <c r="K764" s="294" t="s">
        <v>988</v>
      </c>
      <c r="L764" s="294" t="s">
        <v>5185</v>
      </c>
      <c r="M764" s="292" t="s">
        <v>6168</v>
      </c>
      <c r="N764" s="292" t="s">
        <v>101</v>
      </c>
      <c r="O764" s="294" t="s">
        <v>5646</v>
      </c>
      <c r="P764" t="s">
        <v>37</v>
      </c>
      <c r="Q764" s="293"/>
    </row>
    <row r="765" spans="1:17" ht="30.6" x14ac:dyDescent="0.3">
      <c r="A765" s="296" t="s">
        <v>4774</v>
      </c>
      <c r="B765" s="289" t="s">
        <v>6171</v>
      </c>
      <c r="C765" s="289" t="s">
        <v>5675</v>
      </c>
      <c r="D765" s="289" t="s">
        <v>5676</v>
      </c>
      <c r="E765" t="s">
        <v>5677</v>
      </c>
      <c r="F765" t="s">
        <v>5678</v>
      </c>
      <c r="G765" t="s">
        <v>5679</v>
      </c>
      <c r="H765" s="291" t="s">
        <v>68</v>
      </c>
      <c r="I765" s="291" t="s">
        <v>16</v>
      </c>
      <c r="J765" s="291" t="s">
        <v>6</v>
      </c>
      <c r="K765" s="291" t="s">
        <v>988</v>
      </c>
      <c r="L765" s="291" t="s">
        <v>5185</v>
      </c>
      <c r="M765" s="289" t="s">
        <v>6168</v>
      </c>
      <c r="N765" s="289" t="s">
        <v>101</v>
      </c>
      <c r="O765" s="291" t="s">
        <v>5646</v>
      </c>
      <c r="P765" t="s">
        <v>37</v>
      </c>
      <c r="Q765" s="290"/>
    </row>
    <row r="766" spans="1:17" ht="20.399999999999999" x14ac:dyDescent="0.3">
      <c r="A766" s="297" t="s">
        <v>5080</v>
      </c>
      <c r="B766" s="293"/>
      <c r="C766" s="292"/>
      <c r="D766" s="292"/>
      <c r="E766" t="s">
        <v>5680</v>
      </c>
      <c r="F766" t="s">
        <v>5681</v>
      </c>
      <c r="G766" t="s">
        <v>5682</v>
      </c>
      <c r="H766" s="294" t="s">
        <v>68</v>
      </c>
      <c r="I766" s="294" t="s">
        <v>16</v>
      </c>
      <c r="J766" s="294" t="s">
        <v>5</v>
      </c>
      <c r="K766" s="294" t="s">
        <v>1312</v>
      </c>
      <c r="L766" s="294"/>
      <c r="M766" s="292" t="s">
        <v>6168</v>
      </c>
      <c r="N766" s="292" t="s">
        <v>101</v>
      </c>
      <c r="O766" s="294" t="s">
        <v>5646</v>
      </c>
      <c r="P766" t="s">
        <v>37</v>
      </c>
      <c r="Q766" s="293"/>
    </row>
    <row r="767" spans="1:17" ht="20.399999999999999" x14ac:dyDescent="0.3">
      <c r="A767" s="297" t="s">
        <v>5080</v>
      </c>
      <c r="B767" s="290"/>
      <c r="C767" s="289"/>
      <c r="D767" s="289"/>
      <c r="E767" t="s">
        <v>5683</v>
      </c>
      <c r="F767" t="s">
        <v>5684</v>
      </c>
      <c r="G767" t="s">
        <v>5685</v>
      </c>
      <c r="H767" s="291" t="s">
        <v>68</v>
      </c>
      <c r="I767" s="291" t="s">
        <v>16</v>
      </c>
      <c r="J767" s="291" t="s">
        <v>5</v>
      </c>
      <c r="K767" s="291" t="s">
        <v>1312</v>
      </c>
      <c r="L767" s="291"/>
      <c r="M767" s="289" t="s">
        <v>6168</v>
      </c>
      <c r="N767" s="289" t="s">
        <v>101</v>
      </c>
      <c r="O767" s="291" t="s">
        <v>5646</v>
      </c>
      <c r="P767" t="s">
        <v>37</v>
      </c>
      <c r="Q767" s="290"/>
    </row>
    <row r="768" spans="1:17" ht="30.6" x14ac:dyDescent="0.3">
      <c r="A768" s="296" t="s">
        <v>4774</v>
      </c>
      <c r="B768" s="293"/>
      <c r="C768" s="292" t="s">
        <v>5963</v>
      </c>
      <c r="D768" s="292" t="s">
        <v>5964</v>
      </c>
      <c r="E768" t="s">
        <v>5686</v>
      </c>
      <c r="F768" t="s">
        <v>5687</v>
      </c>
      <c r="G768" t="s">
        <v>5688</v>
      </c>
      <c r="H768" s="294" t="s">
        <v>68</v>
      </c>
      <c r="I768" s="294" t="s">
        <v>16</v>
      </c>
      <c r="J768" s="294" t="s">
        <v>6</v>
      </c>
      <c r="K768" s="294" t="s">
        <v>988</v>
      </c>
      <c r="L768" s="294" t="s">
        <v>5185</v>
      </c>
      <c r="M768" s="292" t="s">
        <v>6168</v>
      </c>
      <c r="N768" s="292" t="s">
        <v>101</v>
      </c>
      <c r="O768" s="294" t="s">
        <v>5646</v>
      </c>
      <c r="P768" t="s">
        <v>37</v>
      </c>
      <c r="Q768" s="293"/>
    </row>
    <row r="769" spans="1:17" ht="30.6" x14ac:dyDescent="0.3">
      <c r="A769" s="296" t="s">
        <v>4774</v>
      </c>
      <c r="B769" s="290"/>
      <c r="C769" s="289" t="s">
        <v>5965</v>
      </c>
      <c r="D769" s="289" t="s">
        <v>5966</v>
      </c>
      <c r="E769" t="s">
        <v>5689</v>
      </c>
      <c r="F769" t="s">
        <v>5690</v>
      </c>
      <c r="G769" t="s">
        <v>5691</v>
      </c>
      <c r="H769" s="291" t="s">
        <v>68</v>
      </c>
      <c r="I769" s="291" t="s">
        <v>16</v>
      </c>
      <c r="J769" s="291" t="s">
        <v>6</v>
      </c>
      <c r="K769" s="291" t="s">
        <v>988</v>
      </c>
      <c r="L769" s="291" t="s">
        <v>5185</v>
      </c>
      <c r="M769" s="289" t="s">
        <v>6168</v>
      </c>
      <c r="N769" s="289" t="s">
        <v>101</v>
      </c>
      <c r="O769" s="291" t="s">
        <v>5646</v>
      </c>
      <c r="P769" t="s">
        <v>37</v>
      </c>
      <c r="Q769" s="290"/>
    </row>
    <row r="770" spans="1:17" ht="20.399999999999999" x14ac:dyDescent="0.3">
      <c r="A770" s="297" t="s">
        <v>5080</v>
      </c>
      <c r="B770" s="293"/>
      <c r="C770" s="292"/>
      <c r="D770" s="292"/>
      <c r="E770" t="s">
        <v>5692</v>
      </c>
      <c r="F770" t="s">
        <v>5693</v>
      </c>
      <c r="G770" t="s">
        <v>5694</v>
      </c>
      <c r="H770" s="294" t="s">
        <v>68</v>
      </c>
      <c r="I770" s="294" t="s">
        <v>16</v>
      </c>
      <c r="J770" s="294" t="s">
        <v>5</v>
      </c>
      <c r="K770" s="294" t="s">
        <v>1312</v>
      </c>
      <c r="L770" s="294"/>
      <c r="M770" s="292" t="s">
        <v>6168</v>
      </c>
      <c r="N770" s="292" t="s">
        <v>101</v>
      </c>
      <c r="O770" s="294" t="s">
        <v>5646</v>
      </c>
      <c r="P770" t="s">
        <v>37</v>
      </c>
      <c r="Q770" s="293"/>
    </row>
    <row r="771" spans="1:17" ht="20.399999999999999" x14ac:dyDescent="0.3">
      <c r="A771" s="297" t="s">
        <v>5080</v>
      </c>
      <c r="B771" s="290"/>
      <c r="C771" s="289"/>
      <c r="D771" s="289"/>
      <c r="E771" t="s">
        <v>5695</v>
      </c>
      <c r="F771" t="s">
        <v>5696</v>
      </c>
      <c r="G771" t="s">
        <v>5697</v>
      </c>
      <c r="H771" s="291" t="s">
        <v>68</v>
      </c>
      <c r="I771" s="291" t="s">
        <v>16</v>
      </c>
      <c r="J771" s="291" t="s">
        <v>5</v>
      </c>
      <c r="K771" s="291" t="s">
        <v>1312</v>
      </c>
      <c r="L771" s="291"/>
      <c r="M771" s="289" t="s">
        <v>6168</v>
      </c>
      <c r="N771" s="289" t="s">
        <v>101</v>
      </c>
      <c r="O771" s="291" t="s">
        <v>5646</v>
      </c>
      <c r="P771" t="s">
        <v>37</v>
      </c>
      <c r="Q771" s="290"/>
    </row>
    <row r="772" spans="1:17" ht="30.6" x14ac:dyDescent="0.3">
      <c r="A772" s="296" t="s">
        <v>4774</v>
      </c>
      <c r="B772" s="292" t="s">
        <v>6171</v>
      </c>
      <c r="C772" s="292" t="s">
        <v>5698</v>
      </c>
      <c r="D772" s="292" t="s">
        <v>5699</v>
      </c>
      <c r="E772" t="s">
        <v>5700</v>
      </c>
      <c r="F772" t="s">
        <v>5701</v>
      </c>
      <c r="G772" t="s">
        <v>5702</v>
      </c>
      <c r="H772" s="294" t="s">
        <v>68</v>
      </c>
      <c r="I772" s="294" t="s">
        <v>16</v>
      </c>
      <c r="J772" s="294" t="s">
        <v>6</v>
      </c>
      <c r="K772" s="294" t="s">
        <v>988</v>
      </c>
      <c r="L772" s="294" t="s">
        <v>5185</v>
      </c>
      <c r="M772" s="292" t="s">
        <v>6168</v>
      </c>
      <c r="N772" s="292" t="s">
        <v>101</v>
      </c>
      <c r="O772" s="294" t="s">
        <v>5646</v>
      </c>
      <c r="P772" t="s">
        <v>37</v>
      </c>
      <c r="Q772" s="293"/>
    </row>
    <row r="773" spans="1:17" ht="30.6" x14ac:dyDescent="0.3">
      <c r="A773" s="296" t="s">
        <v>4774</v>
      </c>
      <c r="B773" s="290"/>
      <c r="C773" s="289" t="s">
        <v>5967</v>
      </c>
      <c r="D773" s="289" t="s">
        <v>5968</v>
      </c>
      <c r="E773" t="s">
        <v>5703</v>
      </c>
      <c r="F773" t="s">
        <v>5704</v>
      </c>
      <c r="G773" t="s">
        <v>5705</v>
      </c>
      <c r="H773" s="291" t="s">
        <v>68</v>
      </c>
      <c r="I773" s="291" t="s">
        <v>16</v>
      </c>
      <c r="J773" s="291" t="s">
        <v>6</v>
      </c>
      <c r="K773" s="291" t="s">
        <v>988</v>
      </c>
      <c r="L773" s="291" t="s">
        <v>5185</v>
      </c>
      <c r="M773" s="289" t="s">
        <v>6168</v>
      </c>
      <c r="N773" s="289" t="s">
        <v>101</v>
      </c>
      <c r="O773" s="291" t="s">
        <v>5646</v>
      </c>
      <c r="P773" t="s">
        <v>37</v>
      </c>
      <c r="Q773" s="290"/>
    </row>
    <row r="774" spans="1:17" ht="30.6" x14ac:dyDescent="0.3">
      <c r="A774" s="296" t="s">
        <v>4774</v>
      </c>
      <c r="B774" s="293"/>
      <c r="C774" s="292" t="s">
        <v>6172</v>
      </c>
      <c r="D774" s="292" t="s">
        <v>6173</v>
      </c>
      <c r="E774" t="s">
        <v>5706</v>
      </c>
      <c r="F774" t="s">
        <v>5707</v>
      </c>
      <c r="G774" t="s">
        <v>5708</v>
      </c>
      <c r="H774" s="294" t="s">
        <v>68</v>
      </c>
      <c r="I774" s="294" t="s">
        <v>16</v>
      </c>
      <c r="J774" s="294" t="s">
        <v>5</v>
      </c>
      <c r="K774" s="294" t="s">
        <v>1312</v>
      </c>
      <c r="L774" s="294"/>
      <c r="M774" s="292" t="s">
        <v>6168</v>
      </c>
      <c r="N774" s="292" t="s">
        <v>101</v>
      </c>
      <c r="O774" s="294" t="s">
        <v>5646</v>
      </c>
      <c r="P774" t="s">
        <v>37</v>
      </c>
      <c r="Q774" s="293"/>
    </row>
    <row r="775" spans="1:17" ht="30.6" x14ac:dyDescent="0.3">
      <c r="A775" s="296" t="s">
        <v>4774</v>
      </c>
      <c r="B775" s="290"/>
      <c r="C775" s="289" t="s">
        <v>5969</v>
      </c>
      <c r="D775" s="289" t="s">
        <v>5970</v>
      </c>
      <c r="E775" t="s">
        <v>5709</v>
      </c>
      <c r="F775" t="s">
        <v>5710</v>
      </c>
      <c r="G775" t="s">
        <v>5711</v>
      </c>
      <c r="H775" s="291" t="s">
        <v>68</v>
      </c>
      <c r="I775" s="291" t="s">
        <v>16</v>
      </c>
      <c r="J775" s="291" t="s">
        <v>6</v>
      </c>
      <c r="K775" s="291" t="s">
        <v>988</v>
      </c>
      <c r="L775" s="291" t="s">
        <v>5185</v>
      </c>
      <c r="M775" s="289" t="s">
        <v>6168</v>
      </c>
      <c r="N775" s="289" t="s">
        <v>101</v>
      </c>
      <c r="O775" s="291" t="s">
        <v>5646</v>
      </c>
      <c r="P775" t="s">
        <v>37</v>
      </c>
      <c r="Q775" s="290"/>
    </row>
    <row r="776" spans="1:17" ht="30.6" x14ac:dyDescent="0.3">
      <c r="A776" s="296" t="s">
        <v>4774</v>
      </c>
      <c r="B776" s="293"/>
      <c r="C776" s="292" t="s">
        <v>5971</v>
      </c>
      <c r="D776" s="292" t="s">
        <v>5972</v>
      </c>
      <c r="E776" t="s">
        <v>5712</v>
      </c>
      <c r="F776" t="s">
        <v>5713</v>
      </c>
      <c r="G776" t="s">
        <v>5714</v>
      </c>
      <c r="H776" s="294" t="s">
        <v>68</v>
      </c>
      <c r="I776" s="294" t="s">
        <v>16</v>
      </c>
      <c r="J776" s="294" t="s">
        <v>6</v>
      </c>
      <c r="K776" s="294" t="s">
        <v>988</v>
      </c>
      <c r="L776" s="294" t="s">
        <v>5185</v>
      </c>
      <c r="M776" s="292" t="s">
        <v>6168</v>
      </c>
      <c r="N776" s="292" t="s">
        <v>101</v>
      </c>
      <c r="O776" s="294" t="s">
        <v>5646</v>
      </c>
      <c r="P776" t="s">
        <v>37</v>
      </c>
      <c r="Q776" s="293"/>
    </row>
    <row r="777" spans="1:17" ht="30.6" x14ac:dyDescent="0.3">
      <c r="A777" s="296" t="s">
        <v>4774</v>
      </c>
      <c r="B777" s="290"/>
      <c r="C777" s="289" t="s">
        <v>5973</v>
      </c>
      <c r="D777" s="289" t="s">
        <v>5974</v>
      </c>
      <c r="E777" t="s">
        <v>5715</v>
      </c>
      <c r="F777" t="s">
        <v>5716</v>
      </c>
      <c r="G777" t="s">
        <v>5717</v>
      </c>
      <c r="H777" s="291" t="s">
        <v>68</v>
      </c>
      <c r="I777" s="291" t="s">
        <v>16</v>
      </c>
      <c r="J777" s="291" t="s">
        <v>6</v>
      </c>
      <c r="K777" s="291" t="s">
        <v>988</v>
      </c>
      <c r="L777" s="291" t="s">
        <v>5185</v>
      </c>
      <c r="M777" s="289" t="s">
        <v>6168</v>
      </c>
      <c r="N777" s="289" t="s">
        <v>101</v>
      </c>
      <c r="O777" s="291" t="s">
        <v>5646</v>
      </c>
      <c r="P777" t="s">
        <v>37</v>
      </c>
      <c r="Q777" s="290"/>
    </row>
    <row r="778" spans="1:17" ht="30.6" x14ac:dyDescent="0.3">
      <c r="A778" s="296" t="s">
        <v>4774</v>
      </c>
      <c r="B778" s="293"/>
      <c r="C778" s="292" t="s">
        <v>5975</v>
      </c>
      <c r="D778" s="292" t="s">
        <v>5976</v>
      </c>
      <c r="E778" t="s">
        <v>5718</v>
      </c>
      <c r="F778" t="s">
        <v>5719</v>
      </c>
      <c r="G778" t="s">
        <v>5720</v>
      </c>
      <c r="H778" s="294" t="s">
        <v>68</v>
      </c>
      <c r="I778" s="294" t="s">
        <v>16</v>
      </c>
      <c r="J778" s="294" t="s">
        <v>6</v>
      </c>
      <c r="K778" s="294" t="s">
        <v>988</v>
      </c>
      <c r="L778" s="294" t="s">
        <v>5185</v>
      </c>
      <c r="M778" s="292" t="s">
        <v>6168</v>
      </c>
      <c r="N778" s="292" t="s">
        <v>101</v>
      </c>
      <c r="O778" s="294" t="s">
        <v>5646</v>
      </c>
      <c r="P778" t="s">
        <v>37</v>
      </c>
      <c r="Q778" s="293"/>
    </row>
    <row r="779" spans="1:17" ht="20.399999999999999" x14ac:dyDescent="0.3">
      <c r="A779" s="297" t="s">
        <v>5080</v>
      </c>
      <c r="B779" s="290"/>
      <c r="C779" s="289"/>
      <c r="D779" s="289"/>
      <c r="E779" t="s">
        <v>5721</v>
      </c>
      <c r="F779" t="s">
        <v>5722</v>
      </c>
      <c r="G779" t="s">
        <v>5723</v>
      </c>
      <c r="H779" s="291" t="s">
        <v>68</v>
      </c>
      <c r="I779" s="291" t="s">
        <v>16</v>
      </c>
      <c r="J779" s="291" t="s">
        <v>5</v>
      </c>
      <c r="K779" s="291" t="s">
        <v>1312</v>
      </c>
      <c r="L779" s="291"/>
      <c r="M779" s="289" t="s">
        <v>6168</v>
      </c>
      <c r="N779" s="289" t="s">
        <v>101</v>
      </c>
      <c r="O779" s="291" t="s">
        <v>5646</v>
      </c>
      <c r="P779" t="s">
        <v>37</v>
      </c>
      <c r="Q779" s="290"/>
    </row>
    <row r="780" spans="1:17" ht="30.6" x14ac:dyDescent="0.3">
      <c r="A780" s="296" t="s">
        <v>4774</v>
      </c>
      <c r="B780" s="293"/>
      <c r="C780" s="292" t="s">
        <v>5977</v>
      </c>
      <c r="D780" s="292" t="s">
        <v>5978</v>
      </c>
      <c r="E780" t="s">
        <v>5724</v>
      </c>
      <c r="F780" t="s">
        <v>5725</v>
      </c>
      <c r="G780" t="s">
        <v>5726</v>
      </c>
      <c r="H780" s="294" t="s">
        <v>68</v>
      </c>
      <c r="I780" s="294" t="s">
        <v>16</v>
      </c>
      <c r="J780" s="294" t="s">
        <v>6</v>
      </c>
      <c r="K780" s="294" t="s">
        <v>988</v>
      </c>
      <c r="L780" s="294" t="s">
        <v>5185</v>
      </c>
      <c r="M780" s="292" t="s">
        <v>6168</v>
      </c>
      <c r="N780" s="292" t="s">
        <v>101</v>
      </c>
      <c r="O780" s="294" t="s">
        <v>5646</v>
      </c>
      <c r="P780" t="s">
        <v>37</v>
      </c>
      <c r="Q780" s="293"/>
    </row>
    <row r="781" spans="1:17" ht="30.6" x14ac:dyDescent="0.3">
      <c r="A781" s="296" t="s">
        <v>4774</v>
      </c>
      <c r="B781" s="290"/>
      <c r="C781" s="289" t="s">
        <v>5979</v>
      </c>
      <c r="D781" s="289" t="s">
        <v>5980</v>
      </c>
      <c r="E781" t="s">
        <v>5727</v>
      </c>
      <c r="F781" t="s">
        <v>5728</v>
      </c>
      <c r="G781" t="s">
        <v>5729</v>
      </c>
      <c r="H781" s="291" t="s">
        <v>68</v>
      </c>
      <c r="I781" s="291" t="s">
        <v>16</v>
      </c>
      <c r="J781" s="291" t="s">
        <v>6</v>
      </c>
      <c r="K781" s="291" t="s">
        <v>988</v>
      </c>
      <c r="L781" s="291" t="s">
        <v>5185</v>
      </c>
      <c r="M781" s="289" t="s">
        <v>6168</v>
      </c>
      <c r="N781" s="289" t="s">
        <v>101</v>
      </c>
      <c r="O781" s="291" t="s">
        <v>5646</v>
      </c>
      <c r="P781" t="s">
        <v>37</v>
      </c>
      <c r="Q781" s="290"/>
    </row>
    <row r="782" spans="1:17" ht="30.6" x14ac:dyDescent="0.3">
      <c r="A782" s="296" t="s">
        <v>4774</v>
      </c>
      <c r="B782" s="292" t="s">
        <v>6171</v>
      </c>
      <c r="C782" s="292" t="s">
        <v>5730</v>
      </c>
      <c r="D782" s="292" t="s">
        <v>5981</v>
      </c>
      <c r="E782" t="s">
        <v>5731</v>
      </c>
      <c r="F782" t="s">
        <v>5732</v>
      </c>
      <c r="G782" t="s">
        <v>5733</v>
      </c>
      <c r="H782" s="294" t="s">
        <v>68</v>
      </c>
      <c r="I782" s="294" t="s">
        <v>16</v>
      </c>
      <c r="J782" s="294" t="s">
        <v>6</v>
      </c>
      <c r="K782" s="294" t="s">
        <v>988</v>
      </c>
      <c r="L782" s="294" t="s">
        <v>5185</v>
      </c>
      <c r="M782" s="292" t="s">
        <v>6168</v>
      </c>
      <c r="N782" s="292" t="s">
        <v>101</v>
      </c>
      <c r="O782" s="294" t="s">
        <v>5646</v>
      </c>
      <c r="P782" t="s">
        <v>37</v>
      </c>
      <c r="Q782" s="293"/>
    </row>
    <row r="783" spans="1:17" ht="30.6" x14ac:dyDescent="0.3">
      <c r="A783" s="296" t="s">
        <v>4774</v>
      </c>
      <c r="B783" s="290"/>
      <c r="C783" s="289" t="s">
        <v>5982</v>
      </c>
      <c r="D783" s="289" t="s">
        <v>5983</v>
      </c>
      <c r="E783" t="s">
        <v>5734</v>
      </c>
      <c r="F783" t="s">
        <v>5735</v>
      </c>
      <c r="G783" t="s">
        <v>5736</v>
      </c>
      <c r="H783" s="291" t="s">
        <v>68</v>
      </c>
      <c r="I783" s="291" t="s">
        <v>16</v>
      </c>
      <c r="J783" s="291" t="s">
        <v>6</v>
      </c>
      <c r="K783" s="291" t="s">
        <v>988</v>
      </c>
      <c r="L783" s="291" t="s">
        <v>5185</v>
      </c>
      <c r="M783" s="289" t="s">
        <v>6168</v>
      </c>
      <c r="N783" s="289" t="s">
        <v>101</v>
      </c>
      <c r="O783" s="291" t="s">
        <v>5646</v>
      </c>
      <c r="P783" t="s">
        <v>37</v>
      </c>
      <c r="Q783" s="290"/>
    </row>
    <row r="784" spans="1:17" ht="20.399999999999999" x14ac:dyDescent="0.3">
      <c r="A784" s="297" t="s">
        <v>5080</v>
      </c>
      <c r="B784" s="293"/>
      <c r="C784" s="292"/>
      <c r="D784" s="292"/>
      <c r="E784" t="s">
        <v>5737</v>
      </c>
      <c r="F784" t="s">
        <v>5738</v>
      </c>
      <c r="G784" t="s">
        <v>5739</v>
      </c>
      <c r="H784" s="294" t="s">
        <v>68</v>
      </c>
      <c r="I784" s="294" t="s">
        <v>16</v>
      </c>
      <c r="J784" s="294" t="s">
        <v>5</v>
      </c>
      <c r="K784" s="294" t="s">
        <v>1312</v>
      </c>
      <c r="L784" s="294"/>
      <c r="M784" s="292" t="s">
        <v>6168</v>
      </c>
      <c r="N784" s="292" t="s">
        <v>101</v>
      </c>
      <c r="O784" s="294" t="s">
        <v>5646</v>
      </c>
      <c r="P784" t="s">
        <v>37</v>
      </c>
      <c r="Q784" s="293"/>
    </row>
    <row r="785" spans="1:17" ht="30.6" x14ac:dyDescent="0.3">
      <c r="A785" s="296" t="s">
        <v>4774</v>
      </c>
      <c r="B785" s="290"/>
      <c r="C785" s="289" t="s">
        <v>6174</v>
      </c>
      <c r="D785" s="289" t="s">
        <v>6175</v>
      </c>
      <c r="E785" t="s">
        <v>5740</v>
      </c>
      <c r="F785" t="s">
        <v>5741</v>
      </c>
      <c r="G785" t="s">
        <v>5742</v>
      </c>
      <c r="H785" s="291" t="s">
        <v>68</v>
      </c>
      <c r="I785" s="291" t="s">
        <v>16</v>
      </c>
      <c r="J785" s="291" t="s">
        <v>5</v>
      </c>
      <c r="K785" s="291" t="s">
        <v>1312</v>
      </c>
      <c r="L785" s="291"/>
      <c r="M785" s="289" t="s">
        <v>6168</v>
      </c>
      <c r="N785" s="289" t="s">
        <v>101</v>
      </c>
      <c r="O785" s="291" t="s">
        <v>5646</v>
      </c>
      <c r="P785" t="s">
        <v>37</v>
      </c>
      <c r="Q785" s="290"/>
    </row>
    <row r="786" spans="1:17" ht="20.399999999999999" x14ac:dyDescent="0.3">
      <c r="A786" s="297" t="s">
        <v>5080</v>
      </c>
      <c r="B786" s="293"/>
      <c r="C786" s="292"/>
      <c r="D786" s="292"/>
      <c r="E786" t="s">
        <v>5743</v>
      </c>
      <c r="F786" t="s">
        <v>5744</v>
      </c>
      <c r="G786" t="s">
        <v>5745</v>
      </c>
      <c r="H786" s="294" t="s">
        <v>68</v>
      </c>
      <c r="I786" s="294" t="s">
        <v>16</v>
      </c>
      <c r="J786" s="294" t="s">
        <v>5</v>
      </c>
      <c r="K786" s="294" t="s">
        <v>1312</v>
      </c>
      <c r="L786" s="294"/>
      <c r="M786" s="292" t="s">
        <v>6168</v>
      </c>
      <c r="N786" s="292" t="s">
        <v>101</v>
      </c>
      <c r="O786" s="294" t="s">
        <v>5646</v>
      </c>
      <c r="P786" t="s">
        <v>37</v>
      </c>
      <c r="Q786" s="293"/>
    </row>
    <row r="787" spans="1:17" ht="30.6" x14ac:dyDescent="0.3">
      <c r="A787" s="296" t="s">
        <v>4774</v>
      </c>
      <c r="B787" s="290"/>
      <c r="C787" s="289" t="s">
        <v>5984</v>
      </c>
      <c r="D787" s="289" t="s">
        <v>5985</v>
      </c>
      <c r="E787" t="s">
        <v>5746</v>
      </c>
      <c r="F787" t="s">
        <v>5747</v>
      </c>
      <c r="G787" t="s">
        <v>5748</v>
      </c>
      <c r="H787" s="291" t="s">
        <v>68</v>
      </c>
      <c r="I787" s="291" t="s">
        <v>16</v>
      </c>
      <c r="J787" s="291" t="s">
        <v>6</v>
      </c>
      <c r="K787" s="291" t="s">
        <v>988</v>
      </c>
      <c r="L787" s="291" t="s">
        <v>5185</v>
      </c>
      <c r="M787" s="289" t="s">
        <v>6168</v>
      </c>
      <c r="N787" s="289" t="s">
        <v>101</v>
      </c>
      <c r="O787" s="291" t="s">
        <v>5646</v>
      </c>
      <c r="P787" t="s">
        <v>37</v>
      </c>
      <c r="Q787" s="290"/>
    </row>
    <row r="788" spans="1:17" ht="30.6" x14ac:dyDescent="0.3">
      <c r="A788" s="296" t="s">
        <v>4774</v>
      </c>
      <c r="B788" s="293"/>
      <c r="C788" s="292" t="s">
        <v>5986</v>
      </c>
      <c r="D788" s="292" t="s">
        <v>5987</v>
      </c>
      <c r="E788" t="s">
        <v>5749</v>
      </c>
      <c r="F788" t="s">
        <v>5750</v>
      </c>
      <c r="G788" t="s">
        <v>5751</v>
      </c>
      <c r="H788" s="294" t="s">
        <v>68</v>
      </c>
      <c r="I788" s="294" t="s">
        <v>16</v>
      </c>
      <c r="J788" s="294" t="s">
        <v>6</v>
      </c>
      <c r="K788" s="294" t="s">
        <v>988</v>
      </c>
      <c r="L788" s="294" t="s">
        <v>5185</v>
      </c>
      <c r="M788" s="292" t="s">
        <v>6168</v>
      </c>
      <c r="N788" s="292" t="s">
        <v>101</v>
      </c>
      <c r="O788" s="294" t="s">
        <v>5646</v>
      </c>
      <c r="P788" t="s">
        <v>37</v>
      </c>
      <c r="Q788" s="293"/>
    </row>
    <row r="789" spans="1:17" ht="30.6" x14ac:dyDescent="0.3">
      <c r="A789" s="296" t="s">
        <v>4774</v>
      </c>
      <c r="B789" s="290"/>
      <c r="C789" s="289" t="s">
        <v>5988</v>
      </c>
      <c r="D789" s="289" t="s">
        <v>5989</v>
      </c>
      <c r="E789" t="s">
        <v>5752</v>
      </c>
      <c r="F789" t="s">
        <v>5753</v>
      </c>
      <c r="G789" t="s">
        <v>5754</v>
      </c>
      <c r="H789" s="291" t="s">
        <v>68</v>
      </c>
      <c r="I789" s="291" t="s">
        <v>16</v>
      </c>
      <c r="J789" s="291" t="s">
        <v>6</v>
      </c>
      <c r="K789" s="291" t="s">
        <v>988</v>
      </c>
      <c r="L789" s="291" t="s">
        <v>5185</v>
      </c>
      <c r="M789" s="289" t="s">
        <v>6168</v>
      </c>
      <c r="N789" s="289" t="s">
        <v>101</v>
      </c>
      <c r="O789" s="291" t="s">
        <v>5646</v>
      </c>
      <c r="P789" t="s">
        <v>37</v>
      </c>
      <c r="Q789" s="290"/>
    </row>
    <row r="790" spans="1:17" ht="30.6" x14ac:dyDescent="0.3">
      <c r="A790" s="296" t="s">
        <v>4774</v>
      </c>
      <c r="B790" s="293"/>
      <c r="C790" s="292" t="s">
        <v>5990</v>
      </c>
      <c r="D790" s="292" t="s">
        <v>5991</v>
      </c>
      <c r="E790" t="s">
        <v>5755</v>
      </c>
      <c r="F790" t="s">
        <v>5756</v>
      </c>
      <c r="G790" t="s">
        <v>5757</v>
      </c>
      <c r="H790" s="294" t="s">
        <v>68</v>
      </c>
      <c r="I790" s="294" t="s">
        <v>16</v>
      </c>
      <c r="J790" s="294" t="s">
        <v>6</v>
      </c>
      <c r="K790" s="294" t="s">
        <v>988</v>
      </c>
      <c r="L790" s="294" t="s">
        <v>5185</v>
      </c>
      <c r="M790" s="292" t="s">
        <v>6168</v>
      </c>
      <c r="N790" s="292" t="s">
        <v>101</v>
      </c>
      <c r="O790" s="294" t="s">
        <v>5646</v>
      </c>
      <c r="P790" t="s">
        <v>37</v>
      </c>
      <c r="Q790" s="293"/>
    </row>
    <row r="791" spans="1:17" ht="30.6" x14ac:dyDescent="0.3">
      <c r="A791" s="296" t="s">
        <v>4774</v>
      </c>
      <c r="B791" s="290"/>
      <c r="C791" s="289" t="s">
        <v>6176</v>
      </c>
      <c r="D791" s="289" t="s">
        <v>6177</v>
      </c>
      <c r="E791" t="s">
        <v>5758</v>
      </c>
      <c r="F791" t="s">
        <v>5759</v>
      </c>
      <c r="G791" t="s">
        <v>5760</v>
      </c>
      <c r="H791" s="291" t="s">
        <v>68</v>
      </c>
      <c r="I791" s="291" t="s">
        <v>16</v>
      </c>
      <c r="J791" s="291" t="s">
        <v>5</v>
      </c>
      <c r="K791" s="291" t="s">
        <v>1312</v>
      </c>
      <c r="L791" s="291"/>
      <c r="M791" s="289" t="s">
        <v>6168</v>
      </c>
      <c r="N791" s="289" t="s">
        <v>101</v>
      </c>
      <c r="O791" s="291" t="s">
        <v>5646</v>
      </c>
      <c r="P791" t="s">
        <v>37</v>
      </c>
      <c r="Q791" s="290"/>
    </row>
    <row r="792" spans="1:17" ht="30.6" x14ac:dyDescent="0.3">
      <c r="A792" s="296" t="s">
        <v>4774</v>
      </c>
      <c r="B792" s="293"/>
      <c r="C792" s="292" t="s">
        <v>5992</v>
      </c>
      <c r="D792" s="292" t="s">
        <v>5993</v>
      </c>
      <c r="E792" t="s">
        <v>5761</v>
      </c>
      <c r="F792" t="s">
        <v>5762</v>
      </c>
      <c r="G792" t="s">
        <v>5763</v>
      </c>
      <c r="H792" s="294" t="s">
        <v>68</v>
      </c>
      <c r="I792" s="294" t="s">
        <v>16</v>
      </c>
      <c r="J792" s="294" t="s">
        <v>6</v>
      </c>
      <c r="K792" s="294" t="s">
        <v>988</v>
      </c>
      <c r="L792" s="294" t="s">
        <v>5185</v>
      </c>
      <c r="M792" s="292" t="s">
        <v>6168</v>
      </c>
      <c r="N792" s="292" t="s">
        <v>101</v>
      </c>
      <c r="O792" s="294" t="s">
        <v>5646</v>
      </c>
      <c r="P792" t="s">
        <v>37</v>
      </c>
      <c r="Q792" s="293"/>
    </row>
    <row r="793" spans="1:17" ht="30.6" x14ac:dyDescent="0.3">
      <c r="A793" s="296" t="s">
        <v>4774</v>
      </c>
      <c r="B793" s="290"/>
      <c r="C793" s="289" t="s">
        <v>5994</v>
      </c>
      <c r="D793" s="289" t="s">
        <v>5995</v>
      </c>
      <c r="E793" t="s">
        <v>5764</v>
      </c>
      <c r="F793" t="s">
        <v>5765</v>
      </c>
      <c r="G793" t="s">
        <v>5766</v>
      </c>
      <c r="H793" s="291" t="s">
        <v>68</v>
      </c>
      <c r="I793" s="291" t="s">
        <v>16</v>
      </c>
      <c r="J793" s="291" t="s">
        <v>6</v>
      </c>
      <c r="K793" s="291" t="s">
        <v>988</v>
      </c>
      <c r="L793" s="291" t="s">
        <v>5185</v>
      </c>
      <c r="M793" s="289" t="s">
        <v>6168</v>
      </c>
      <c r="N793" s="289" t="s">
        <v>101</v>
      </c>
      <c r="O793" s="291" t="s">
        <v>5646</v>
      </c>
      <c r="P793" t="s">
        <v>37</v>
      </c>
      <c r="Q793" s="290"/>
    </row>
    <row r="794" spans="1:17" ht="30.6" x14ac:dyDescent="0.3">
      <c r="A794" s="296" t="s">
        <v>4774</v>
      </c>
      <c r="B794" s="293"/>
      <c r="C794" s="292" t="s">
        <v>5996</v>
      </c>
      <c r="D794" s="292" t="s">
        <v>5997</v>
      </c>
      <c r="E794" t="s">
        <v>5767</v>
      </c>
      <c r="F794" t="s">
        <v>5768</v>
      </c>
      <c r="G794" t="s">
        <v>5769</v>
      </c>
      <c r="H794" s="294" t="s">
        <v>68</v>
      </c>
      <c r="I794" s="294" t="s">
        <v>16</v>
      </c>
      <c r="J794" s="294" t="s">
        <v>6</v>
      </c>
      <c r="K794" s="294" t="s">
        <v>988</v>
      </c>
      <c r="L794" s="294" t="s">
        <v>5185</v>
      </c>
      <c r="M794" s="292" t="s">
        <v>6168</v>
      </c>
      <c r="N794" s="292" t="s">
        <v>101</v>
      </c>
      <c r="O794" s="294" t="s">
        <v>5646</v>
      </c>
      <c r="P794" t="s">
        <v>37</v>
      </c>
      <c r="Q794" s="293"/>
    </row>
    <row r="795" spans="1:17" ht="20.399999999999999" x14ac:dyDescent="0.3">
      <c r="A795" s="297" t="s">
        <v>5080</v>
      </c>
      <c r="B795" s="290"/>
      <c r="C795" s="289"/>
      <c r="D795" s="289"/>
      <c r="E795" t="s">
        <v>5770</v>
      </c>
      <c r="F795" t="s">
        <v>5771</v>
      </c>
      <c r="G795" t="s">
        <v>5772</v>
      </c>
      <c r="H795" s="291" t="s">
        <v>68</v>
      </c>
      <c r="I795" s="291" t="s">
        <v>16</v>
      </c>
      <c r="J795" s="291" t="s">
        <v>5</v>
      </c>
      <c r="K795" s="291" t="s">
        <v>1312</v>
      </c>
      <c r="L795" s="291"/>
      <c r="M795" s="289" t="s">
        <v>6168</v>
      </c>
      <c r="N795" s="289" t="s">
        <v>101</v>
      </c>
      <c r="O795" s="291" t="s">
        <v>5646</v>
      </c>
      <c r="P795" t="s">
        <v>37</v>
      </c>
      <c r="Q795" s="290"/>
    </row>
    <row r="796" spans="1:17" ht="30.6" x14ac:dyDescent="0.3">
      <c r="A796" s="296" t="s">
        <v>4774</v>
      </c>
      <c r="B796" s="293"/>
      <c r="C796" s="292" t="s">
        <v>5998</v>
      </c>
      <c r="D796" s="292" t="s">
        <v>5999</v>
      </c>
      <c r="E796" t="s">
        <v>5773</v>
      </c>
      <c r="F796" t="s">
        <v>5774</v>
      </c>
      <c r="G796" t="s">
        <v>5775</v>
      </c>
      <c r="H796" s="294" t="s">
        <v>68</v>
      </c>
      <c r="I796" s="294" t="s">
        <v>16</v>
      </c>
      <c r="J796" s="294" t="s">
        <v>6</v>
      </c>
      <c r="K796" s="294" t="s">
        <v>988</v>
      </c>
      <c r="L796" s="294" t="s">
        <v>5185</v>
      </c>
      <c r="M796" s="292" t="s">
        <v>6168</v>
      </c>
      <c r="N796" s="292" t="s">
        <v>101</v>
      </c>
      <c r="O796" s="294" t="s">
        <v>5646</v>
      </c>
      <c r="P796" t="s">
        <v>37</v>
      </c>
      <c r="Q796" s="293"/>
    </row>
    <row r="797" spans="1:17" ht="30.6" x14ac:dyDescent="0.3">
      <c r="A797" s="296" t="s">
        <v>4774</v>
      </c>
      <c r="B797" s="289" t="s">
        <v>5958</v>
      </c>
      <c r="C797" s="289" t="s">
        <v>5776</v>
      </c>
      <c r="D797" s="289" t="s">
        <v>5777</v>
      </c>
      <c r="E797" t="s">
        <v>5778</v>
      </c>
      <c r="F797" t="s">
        <v>5779</v>
      </c>
      <c r="G797" t="s">
        <v>5780</v>
      </c>
      <c r="H797" s="291" t="s">
        <v>68</v>
      </c>
      <c r="I797" s="291" t="s">
        <v>16</v>
      </c>
      <c r="J797" s="291" t="s">
        <v>6</v>
      </c>
      <c r="K797" s="291" t="s">
        <v>988</v>
      </c>
      <c r="L797" s="291" t="s">
        <v>5185</v>
      </c>
      <c r="M797" s="289" t="s">
        <v>6178</v>
      </c>
      <c r="N797" s="289" t="s">
        <v>101</v>
      </c>
      <c r="O797" s="291" t="s">
        <v>5646</v>
      </c>
      <c r="P797" t="s">
        <v>37</v>
      </c>
      <c r="Q797" s="290"/>
    </row>
    <row r="798" spans="1:17" ht="30.6" x14ac:dyDescent="0.3">
      <c r="A798" s="296" t="s">
        <v>4774</v>
      </c>
      <c r="B798" s="293"/>
      <c r="C798" s="292" t="s">
        <v>6179</v>
      </c>
      <c r="D798" s="292" t="s">
        <v>6180</v>
      </c>
      <c r="E798" t="s">
        <v>5781</v>
      </c>
      <c r="F798" t="s">
        <v>5782</v>
      </c>
      <c r="G798" t="s">
        <v>5783</v>
      </c>
      <c r="H798" s="294" t="s">
        <v>68</v>
      </c>
      <c r="I798" s="294" t="s">
        <v>16</v>
      </c>
      <c r="J798" s="294" t="s">
        <v>5</v>
      </c>
      <c r="K798" s="294" t="s">
        <v>1312</v>
      </c>
      <c r="L798" s="294"/>
      <c r="M798" s="292" t="s">
        <v>6168</v>
      </c>
      <c r="N798" s="292" t="s">
        <v>101</v>
      </c>
      <c r="O798" s="294" t="s">
        <v>5646</v>
      </c>
      <c r="P798" t="s">
        <v>37</v>
      </c>
      <c r="Q798" s="293"/>
    </row>
    <row r="799" spans="1:17" ht="30.6" x14ac:dyDescent="0.3">
      <c r="A799" s="296" t="s">
        <v>4774</v>
      </c>
      <c r="B799" s="290"/>
      <c r="C799" s="289" t="s">
        <v>6000</v>
      </c>
      <c r="D799" s="289" t="s">
        <v>6001</v>
      </c>
      <c r="E799" t="s">
        <v>5784</v>
      </c>
      <c r="F799" t="s">
        <v>5785</v>
      </c>
      <c r="G799" t="s">
        <v>5786</v>
      </c>
      <c r="H799" s="291" t="s">
        <v>68</v>
      </c>
      <c r="I799" s="291" t="s">
        <v>16</v>
      </c>
      <c r="J799" s="291" t="s">
        <v>6</v>
      </c>
      <c r="K799" s="291" t="s">
        <v>988</v>
      </c>
      <c r="L799" s="291" t="s">
        <v>5185</v>
      </c>
      <c r="M799" s="289" t="s">
        <v>6168</v>
      </c>
      <c r="N799" s="289" t="s">
        <v>101</v>
      </c>
      <c r="O799" s="291" t="s">
        <v>5646</v>
      </c>
      <c r="P799" t="s">
        <v>37</v>
      </c>
      <c r="Q799" s="290"/>
    </row>
    <row r="800" spans="1:17" ht="30.6" x14ac:dyDescent="0.3">
      <c r="A800" s="296" t="s">
        <v>4774</v>
      </c>
      <c r="B800" s="293"/>
      <c r="C800" s="292" t="s">
        <v>6181</v>
      </c>
      <c r="D800" s="292" t="s">
        <v>6182</v>
      </c>
      <c r="E800" t="s">
        <v>5787</v>
      </c>
      <c r="F800" t="s">
        <v>5788</v>
      </c>
      <c r="G800" t="s">
        <v>5789</v>
      </c>
      <c r="H800" s="294" t="s">
        <v>68</v>
      </c>
      <c r="I800" s="294" t="s">
        <v>16</v>
      </c>
      <c r="J800" s="294" t="s">
        <v>5</v>
      </c>
      <c r="K800" s="294" t="s">
        <v>1312</v>
      </c>
      <c r="L800" s="294"/>
      <c r="M800" s="292" t="s">
        <v>6168</v>
      </c>
      <c r="N800" s="292" t="s">
        <v>101</v>
      </c>
      <c r="O800" s="294" t="s">
        <v>5646</v>
      </c>
      <c r="P800" t="s">
        <v>37</v>
      </c>
      <c r="Q800" s="293"/>
    </row>
    <row r="801" spans="1:17" ht="30.6" x14ac:dyDescent="0.3">
      <c r="A801" s="296" t="s">
        <v>4774</v>
      </c>
      <c r="B801" s="290"/>
      <c r="C801" s="289" t="s">
        <v>6002</v>
      </c>
      <c r="D801" s="289" t="s">
        <v>6003</v>
      </c>
      <c r="E801" t="s">
        <v>5790</v>
      </c>
      <c r="F801" t="s">
        <v>5791</v>
      </c>
      <c r="G801" t="s">
        <v>5792</v>
      </c>
      <c r="H801" s="291" t="s">
        <v>68</v>
      </c>
      <c r="I801" s="291" t="s">
        <v>16</v>
      </c>
      <c r="J801" s="291" t="s">
        <v>6</v>
      </c>
      <c r="K801" s="291" t="s">
        <v>988</v>
      </c>
      <c r="L801" s="291" t="s">
        <v>5185</v>
      </c>
      <c r="M801" s="289" t="s">
        <v>6168</v>
      </c>
      <c r="N801" s="289" t="s">
        <v>101</v>
      </c>
      <c r="O801" s="291" t="s">
        <v>5646</v>
      </c>
      <c r="P801" t="s">
        <v>37</v>
      </c>
      <c r="Q801" s="290"/>
    </row>
    <row r="802" spans="1:17" ht="30.6" x14ac:dyDescent="0.3">
      <c r="A802" s="296" t="s">
        <v>4774</v>
      </c>
      <c r="B802" s="293"/>
      <c r="C802" s="292" t="s">
        <v>6004</v>
      </c>
      <c r="D802" s="292" t="s">
        <v>6005</v>
      </c>
      <c r="E802" t="s">
        <v>5793</v>
      </c>
      <c r="F802" t="s">
        <v>5794</v>
      </c>
      <c r="G802" t="s">
        <v>5795</v>
      </c>
      <c r="H802" s="294" t="s">
        <v>68</v>
      </c>
      <c r="I802" s="294" t="s">
        <v>16</v>
      </c>
      <c r="J802" s="294" t="s">
        <v>6</v>
      </c>
      <c r="K802" s="294" t="s">
        <v>988</v>
      </c>
      <c r="L802" s="294" t="s">
        <v>5185</v>
      </c>
      <c r="M802" s="292" t="s">
        <v>6168</v>
      </c>
      <c r="N802" s="292" t="s">
        <v>101</v>
      </c>
      <c r="O802" s="294" t="s">
        <v>5646</v>
      </c>
      <c r="P802" t="s">
        <v>37</v>
      </c>
      <c r="Q802" s="293"/>
    </row>
    <row r="803" spans="1:17" ht="30.6" x14ac:dyDescent="0.3">
      <c r="A803" s="296" t="s">
        <v>4774</v>
      </c>
      <c r="B803" s="289" t="s">
        <v>5958</v>
      </c>
      <c r="C803" s="289" t="s">
        <v>6006</v>
      </c>
      <c r="D803" s="289" t="s">
        <v>6007</v>
      </c>
      <c r="E803" t="s">
        <v>5796</v>
      </c>
      <c r="F803" t="s">
        <v>5797</v>
      </c>
      <c r="G803" t="s">
        <v>5798</v>
      </c>
      <c r="H803" s="291" t="s">
        <v>68</v>
      </c>
      <c r="I803" s="291" t="s">
        <v>16</v>
      </c>
      <c r="J803" s="291" t="s">
        <v>6</v>
      </c>
      <c r="K803" s="291" t="s">
        <v>988</v>
      </c>
      <c r="L803" s="291" t="s">
        <v>5185</v>
      </c>
      <c r="M803" s="289" t="s">
        <v>6168</v>
      </c>
      <c r="N803" s="289" t="s">
        <v>101</v>
      </c>
      <c r="O803" s="291" t="s">
        <v>5646</v>
      </c>
      <c r="P803" t="s">
        <v>37</v>
      </c>
      <c r="Q803" s="290"/>
    </row>
    <row r="804" spans="1:17" ht="30.6" x14ac:dyDescent="0.3">
      <c r="A804" s="296" t="s">
        <v>4774</v>
      </c>
      <c r="B804" s="293"/>
      <c r="C804" s="292" t="s">
        <v>6008</v>
      </c>
      <c r="D804" s="292" t="s">
        <v>6009</v>
      </c>
      <c r="E804" t="s">
        <v>5799</v>
      </c>
      <c r="F804" t="s">
        <v>5800</v>
      </c>
      <c r="G804" t="s">
        <v>5801</v>
      </c>
      <c r="H804" s="294" t="s">
        <v>68</v>
      </c>
      <c r="I804" s="294" t="s">
        <v>16</v>
      </c>
      <c r="J804" s="294" t="s">
        <v>6</v>
      </c>
      <c r="K804" s="294" t="s">
        <v>988</v>
      </c>
      <c r="L804" s="294" t="s">
        <v>5185</v>
      </c>
      <c r="M804" s="292" t="s">
        <v>6168</v>
      </c>
      <c r="N804" s="292" t="s">
        <v>101</v>
      </c>
      <c r="O804" s="294" t="s">
        <v>5646</v>
      </c>
      <c r="P804" t="s">
        <v>37</v>
      </c>
      <c r="Q804" s="293"/>
    </row>
    <row r="805" spans="1:17" ht="30.6" x14ac:dyDescent="0.3">
      <c r="A805" s="296" t="s">
        <v>4774</v>
      </c>
      <c r="B805" s="290"/>
      <c r="C805" s="289" t="s">
        <v>6010</v>
      </c>
      <c r="D805" s="289" t="s">
        <v>6011</v>
      </c>
      <c r="E805" t="s">
        <v>5802</v>
      </c>
      <c r="F805" t="s">
        <v>5803</v>
      </c>
      <c r="G805" t="s">
        <v>5804</v>
      </c>
      <c r="H805" s="291" t="s">
        <v>68</v>
      </c>
      <c r="I805" s="291" t="s">
        <v>16</v>
      </c>
      <c r="J805" s="291" t="s">
        <v>6</v>
      </c>
      <c r="K805" s="291" t="s">
        <v>988</v>
      </c>
      <c r="L805" s="291" t="s">
        <v>5185</v>
      </c>
      <c r="M805" s="289" t="s">
        <v>6168</v>
      </c>
      <c r="N805" s="289" t="s">
        <v>101</v>
      </c>
      <c r="O805" s="291" t="s">
        <v>5646</v>
      </c>
      <c r="P805" t="s">
        <v>37</v>
      </c>
      <c r="Q805" s="290"/>
    </row>
    <row r="806" spans="1:17" ht="30.6" x14ac:dyDescent="0.3">
      <c r="A806" s="296" t="s">
        <v>4774</v>
      </c>
      <c r="B806" s="293"/>
      <c r="C806" s="292" t="s">
        <v>6012</v>
      </c>
      <c r="D806" s="292" t="s">
        <v>6013</v>
      </c>
      <c r="E806" t="s">
        <v>5805</v>
      </c>
      <c r="F806" t="s">
        <v>5806</v>
      </c>
      <c r="G806" t="s">
        <v>5807</v>
      </c>
      <c r="H806" s="294" t="s">
        <v>68</v>
      </c>
      <c r="I806" s="294" t="s">
        <v>16</v>
      </c>
      <c r="J806" s="294" t="s">
        <v>6</v>
      </c>
      <c r="K806" s="294" t="s">
        <v>988</v>
      </c>
      <c r="L806" s="294" t="s">
        <v>5185</v>
      </c>
      <c r="M806" s="292" t="s">
        <v>6168</v>
      </c>
      <c r="N806" s="292" t="s">
        <v>101</v>
      </c>
      <c r="O806" s="294" t="s">
        <v>5646</v>
      </c>
      <c r="P806" t="s">
        <v>37</v>
      </c>
      <c r="Q806" s="293"/>
    </row>
    <row r="807" spans="1:17" ht="30.6" x14ac:dyDescent="0.3">
      <c r="A807" s="296" t="s">
        <v>4774</v>
      </c>
      <c r="B807" s="290"/>
      <c r="C807" s="289" t="s">
        <v>6014</v>
      </c>
      <c r="D807" s="289" t="s">
        <v>6015</v>
      </c>
      <c r="E807" t="s">
        <v>5808</v>
      </c>
      <c r="F807" t="s">
        <v>5809</v>
      </c>
      <c r="G807" t="s">
        <v>5810</v>
      </c>
      <c r="H807" s="291" t="s">
        <v>68</v>
      </c>
      <c r="I807" s="291" t="s">
        <v>16</v>
      </c>
      <c r="J807" s="291" t="s">
        <v>6</v>
      </c>
      <c r="K807" s="291" t="s">
        <v>988</v>
      </c>
      <c r="L807" s="291" t="s">
        <v>5185</v>
      </c>
      <c r="M807" s="289" t="s">
        <v>6168</v>
      </c>
      <c r="N807" s="289" t="s">
        <v>101</v>
      </c>
      <c r="O807" s="291" t="s">
        <v>5646</v>
      </c>
      <c r="P807" t="s">
        <v>37</v>
      </c>
      <c r="Q807" s="290"/>
    </row>
    <row r="808" spans="1:17" ht="30.6" x14ac:dyDescent="0.3">
      <c r="A808" s="296" t="s">
        <v>4774</v>
      </c>
      <c r="B808" s="293"/>
      <c r="C808" s="292" t="s">
        <v>6016</v>
      </c>
      <c r="D808" s="292" t="s">
        <v>6017</v>
      </c>
      <c r="E808" t="s">
        <v>5811</v>
      </c>
      <c r="F808" t="s">
        <v>5812</v>
      </c>
      <c r="G808" t="s">
        <v>5813</v>
      </c>
      <c r="H808" s="294" t="s">
        <v>68</v>
      </c>
      <c r="I808" s="294" t="s">
        <v>16</v>
      </c>
      <c r="J808" s="294" t="s">
        <v>6</v>
      </c>
      <c r="K808" s="294" t="s">
        <v>988</v>
      </c>
      <c r="L808" s="294" t="s">
        <v>5185</v>
      </c>
      <c r="M808" s="292" t="s">
        <v>6168</v>
      </c>
      <c r="N808" s="292" t="s">
        <v>101</v>
      </c>
      <c r="O808" s="294" t="s">
        <v>5646</v>
      </c>
      <c r="P808" t="s">
        <v>37</v>
      </c>
      <c r="Q808" s="293"/>
    </row>
    <row r="809" spans="1:17" ht="30.6" x14ac:dyDescent="0.3">
      <c r="A809" s="296" t="s">
        <v>4774</v>
      </c>
      <c r="B809" s="290"/>
      <c r="C809" s="289" t="s">
        <v>6018</v>
      </c>
      <c r="D809" s="289" t="s">
        <v>6019</v>
      </c>
      <c r="E809" t="s">
        <v>5814</v>
      </c>
      <c r="F809" t="s">
        <v>5815</v>
      </c>
      <c r="G809" t="s">
        <v>5816</v>
      </c>
      <c r="H809" s="291" t="s">
        <v>68</v>
      </c>
      <c r="I809" s="291" t="s">
        <v>16</v>
      </c>
      <c r="J809" s="291" t="s">
        <v>6</v>
      </c>
      <c r="K809" s="291" t="s">
        <v>988</v>
      </c>
      <c r="L809" s="291" t="s">
        <v>5185</v>
      </c>
      <c r="M809" s="289" t="s">
        <v>6168</v>
      </c>
      <c r="N809" s="289" t="s">
        <v>101</v>
      </c>
      <c r="O809" s="291" t="s">
        <v>5646</v>
      </c>
      <c r="P809" t="s">
        <v>37</v>
      </c>
      <c r="Q809" s="290"/>
    </row>
    <row r="810" spans="1:17" ht="30.6" x14ac:dyDescent="0.3">
      <c r="A810" s="296" t="s">
        <v>4774</v>
      </c>
      <c r="B810" s="293"/>
      <c r="C810" s="292" t="s">
        <v>6020</v>
      </c>
      <c r="D810" s="292" t="s">
        <v>6021</v>
      </c>
      <c r="E810" t="s">
        <v>5817</v>
      </c>
      <c r="F810" t="s">
        <v>5818</v>
      </c>
      <c r="G810" t="s">
        <v>5819</v>
      </c>
      <c r="H810" s="294" t="s">
        <v>68</v>
      </c>
      <c r="I810" s="294" t="s">
        <v>16</v>
      </c>
      <c r="J810" s="294" t="s">
        <v>6</v>
      </c>
      <c r="K810" s="294" t="s">
        <v>988</v>
      </c>
      <c r="L810" s="294" t="s">
        <v>5185</v>
      </c>
      <c r="M810" s="292" t="s">
        <v>6168</v>
      </c>
      <c r="N810" s="292" t="s">
        <v>101</v>
      </c>
      <c r="O810" s="294" t="s">
        <v>5646</v>
      </c>
      <c r="P810" t="s">
        <v>37</v>
      </c>
      <c r="Q810" s="293"/>
    </row>
    <row r="811" spans="1:17" ht="30.6" x14ac:dyDescent="0.3">
      <c r="A811" s="296" t="s">
        <v>4774</v>
      </c>
      <c r="B811" s="289" t="s">
        <v>5958</v>
      </c>
      <c r="C811" s="289" t="s">
        <v>6022</v>
      </c>
      <c r="D811" s="289" t="s">
        <v>6023</v>
      </c>
      <c r="E811" t="s">
        <v>5820</v>
      </c>
      <c r="F811" t="s">
        <v>5821</v>
      </c>
      <c r="G811" t="s">
        <v>5822</v>
      </c>
      <c r="H811" s="291" t="s">
        <v>68</v>
      </c>
      <c r="I811" s="291" t="s">
        <v>16</v>
      </c>
      <c r="J811" s="291" t="s">
        <v>6</v>
      </c>
      <c r="K811" s="291" t="s">
        <v>988</v>
      </c>
      <c r="L811" s="291" t="s">
        <v>5185</v>
      </c>
      <c r="M811" s="289" t="s">
        <v>6168</v>
      </c>
      <c r="N811" s="289" t="s">
        <v>101</v>
      </c>
      <c r="O811" s="291" t="s">
        <v>5646</v>
      </c>
      <c r="P811" t="s">
        <v>37</v>
      </c>
      <c r="Q811" s="290"/>
    </row>
    <row r="812" spans="1:17" ht="30.6" x14ac:dyDescent="0.3">
      <c r="A812" s="296" t="s">
        <v>4774</v>
      </c>
      <c r="B812" s="293"/>
      <c r="C812" s="292" t="s">
        <v>6024</v>
      </c>
      <c r="D812" s="292" t="s">
        <v>6025</v>
      </c>
      <c r="E812" t="s">
        <v>5823</v>
      </c>
      <c r="F812" t="s">
        <v>5824</v>
      </c>
      <c r="G812" t="s">
        <v>5825</v>
      </c>
      <c r="H812" s="294" t="s">
        <v>68</v>
      </c>
      <c r="I812" s="294" t="s">
        <v>16</v>
      </c>
      <c r="J812" s="294" t="s">
        <v>6</v>
      </c>
      <c r="K812" s="294" t="s">
        <v>988</v>
      </c>
      <c r="L812" s="294" t="s">
        <v>5185</v>
      </c>
      <c r="M812" s="292" t="s">
        <v>6168</v>
      </c>
      <c r="N812" s="292" t="s">
        <v>101</v>
      </c>
      <c r="O812" s="294" t="s">
        <v>5646</v>
      </c>
      <c r="P812" t="s">
        <v>37</v>
      </c>
      <c r="Q812" s="293"/>
    </row>
    <row r="813" spans="1:17" ht="20.399999999999999" x14ac:dyDescent="0.3">
      <c r="A813" s="297" t="s">
        <v>5080</v>
      </c>
      <c r="B813" s="290"/>
      <c r="C813" s="289"/>
      <c r="D813" s="289"/>
      <c r="E813" t="s">
        <v>5826</v>
      </c>
      <c r="F813" t="s">
        <v>5827</v>
      </c>
      <c r="G813" t="s">
        <v>5828</v>
      </c>
      <c r="H813" s="291" t="s">
        <v>68</v>
      </c>
      <c r="I813" s="291" t="s">
        <v>16</v>
      </c>
      <c r="J813" s="291" t="s">
        <v>5</v>
      </c>
      <c r="K813" s="291" t="s">
        <v>1312</v>
      </c>
      <c r="L813" s="291"/>
      <c r="M813" s="289" t="s">
        <v>6168</v>
      </c>
      <c r="N813" s="289" t="s">
        <v>101</v>
      </c>
      <c r="O813" s="291" t="s">
        <v>5646</v>
      </c>
      <c r="P813" t="s">
        <v>37</v>
      </c>
      <c r="Q813" s="290"/>
    </row>
    <row r="814" spans="1:17" ht="30.6" x14ac:dyDescent="0.3">
      <c r="A814" s="296" t="s">
        <v>4774</v>
      </c>
      <c r="B814" s="292" t="s">
        <v>5958</v>
      </c>
      <c r="C814" s="292" t="s">
        <v>6026</v>
      </c>
      <c r="D814" s="292" t="s">
        <v>6027</v>
      </c>
      <c r="E814" t="s">
        <v>5829</v>
      </c>
      <c r="F814" t="s">
        <v>5830</v>
      </c>
      <c r="G814" t="s">
        <v>5831</v>
      </c>
      <c r="H814" s="294" t="s">
        <v>68</v>
      </c>
      <c r="I814" s="294" t="s">
        <v>16</v>
      </c>
      <c r="J814" s="294" t="s">
        <v>6</v>
      </c>
      <c r="K814" s="294" t="s">
        <v>988</v>
      </c>
      <c r="L814" s="294" t="s">
        <v>5185</v>
      </c>
      <c r="M814" s="292" t="s">
        <v>6168</v>
      </c>
      <c r="N814" s="292" t="s">
        <v>101</v>
      </c>
      <c r="O814" s="294" t="s">
        <v>5646</v>
      </c>
      <c r="P814" t="s">
        <v>37</v>
      </c>
      <c r="Q814" s="293"/>
    </row>
    <row r="815" spans="1:17" ht="30.6" x14ac:dyDescent="0.3">
      <c r="A815" s="296" t="s">
        <v>4774</v>
      </c>
      <c r="B815" s="290"/>
      <c r="C815" s="289" t="s">
        <v>6028</v>
      </c>
      <c r="D815" s="289" t="s">
        <v>6029</v>
      </c>
      <c r="E815" t="s">
        <v>5832</v>
      </c>
      <c r="F815" t="s">
        <v>5833</v>
      </c>
      <c r="G815" t="s">
        <v>5834</v>
      </c>
      <c r="H815" s="291" t="s">
        <v>68</v>
      </c>
      <c r="I815" s="291" t="s">
        <v>16</v>
      </c>
      <c r="J815" s="291" t="s">
        <v>6</v>
      </c>
      <c r="K815" s="291" t="s">
        <v>988</v>
      </c>
      <c r="L815" s="291" t="s">
        <v>5185</v>
      </c>
      <c r="M815" s="289" t="s">
        <v>6168</v>
      </c>
      <c r="N815" s="289" t="s">
        <v>101</v>
      </c>
      <c r="O815" s="291" t="s">
        <v>5646</v>
      </c>
      <c r="P815" t="s">
        <v>37</v>
      </c>
      <c r="Q815" s="290"/>
    </row>
    <row r="816" spans="1:17" ht="30.6" x14ac:dyDescent="0.3">
      <c r="A816" s="296" t="s">
        <v>4774</v>
      </c>
      <c r="B816" s="293"/>
      <c r="C816" s="292" t="s">
        <v>6183</v>
      </c>
      <c r="D816" s="292" t="s">
        <v>6184</v>
      </c>
      <c r="E816" t="s">
        <v>5835</v>
      </c>
      <c r="F816" t="s">
        <v>5836</v>
      </c>
      <c r="G816" t="s">
        <v>5837</v>
      </c>
      <c r="H816" s="294" t="s">
        <v>68</v>
      </c>
      <c r="I816" s="294" t="s">
        <v>16</v>
      </c>
      <c r="J816" s="294" t="s">
        <v>5</v>
      </c>
      <c r="K816" s="294" t="s">
        <v>1312</v>
      </c>
      <c r="L816" s="294"/>
      <c r="M816" s="292" t="s">
        <v>6168</v>
      </c>
      <c r="N816" s="292" t="s">
        <v>101</v>
      </c>
      <c r="O816" s="294" t="s">
        <v>5646</v>
      </c>
      <c r="P816" t="s">
        <v>37</v>
      </c>
      <c r="Q816" s="293"/>
    </row>
    <row r="817" spans="1:17" ht="30.6" x14ac:dyDescent="0.3">
      <c r="A817" s="296" t="s">
        <v>4774</v>
      </c>
      <c r="B817" s="289" t="s">
        <v>5958</v>
      </c>
      <c r="C817" s="289" t="s">
        <v>5838</v>
      </c>
      <c r="D817" s="289" t="s">
        <v>5839</v>
      </c>
      <c r="E817" t="s">
        <v>5840</v>
      </c>
      <c r="F817" t="s">
        <v>5841</v>
      </c>
      <c r="G817" t="s">
        <v>5842</v>
      </c>
      <c r="H817" s="291" t="s">
        <v>68</v>
      </c>
      <c r="I817" s="291" t="s">
        <v>16</v>
      </c>
      <c r="J817" s="291" t="s">
        <v>6</v>
      </c>
      <c r="K817" s="291" t="s">
        <v>988</v>
      </c>
      <c r="L817" s="291" t="s">
        <v>5185</v>
      </c>
      <c r="M817" s="289" t="s">
        <v>6168</v>
      </c>
      <c r="N817" s="289" t="s">
        <v>101</v>
      </c>
      <c r="O817" s="291" t="s">
        <v>5646</v>
      </c>
      <c r="P817" t="s">
        <v>37</v>
      </c>
      <c r="Q817" s="290"/>
    </row>
    <row r="818" spans="1:17" ht="20.399999999999999" x14ac:dyDescent="0.3">
      <c r="A818" s="297" t="s">
        <v>5080</v>
      </c>
      <c r="B818" s="293"/>
      <c r="C818" s="292"/>
      <c r="D818" s="292"/>
      <c r="E818" t="s">
        <v>5843</v>
      </c>
      <c r="F818" t="s">
        <v>5844</v>
      </c>
      <c r="G818" t="s">
        <v>5845</v>
      </c>
      <c r="H818" s="294" t="s">
        <v>68</v>
      </c>
      <c r="I818" s="294" t="s">
        <v>16</v>
      </c>
      <c r="J818" s="294" t="s">
        <v>5</v>
      </c>
      <c r="K818" s="294" t="s">
        <v>1312</v>
      </c>
      <c r="L818" s="294"/>
      <c r="M818" s="292" t="s">
        <v>6168</v>
      </c>
      <c r="N818" s="292" t="s">
        <v>101</v>
      </c>
      <c r="O818" s="294" t="s">
        <v>5646</v>
      </c>
      <c r="P818" t="s">
        <v>37</v>
      </c>
      <c r="Q818" s="293"/>
    </row>
    <row r="819" spans="1:17" ht="20.399999999999999" x14ac:dyDescent="0.3">
      <c r="A819" s="297" t="s">
        <v>5080</v>
      </c>
      <c r="B819" s="290"/>
      <c r="C819" s="289"/>
      <c r="D819" s="289"/>
      <c r="E819" t="s">
        <v>5846</v>
      </c>
      <c r="F819" t="s">
        <v>5847</v>
      </c>
      <c r="G819" t="s">
        <v>5848</v>
      </c>
      <c r="H819" s="291" t="s">
        <v>68</v>
      </c>
      <c r="I819" s="291" t="s">
        <v>16</v>
      </c>
      <c r="J819" s="291" t="s">
        <v>5</v>
      </c>
      <c r="K819" s="291" t="s">
        <v>1312</v>
      </c>
      <c r="L819" s="291"/>
      <c r="M819" s="289" t="s">
        <v>6168</v>
      </c>
      <c r="N819" s="289" t="s">
        <v>101</v>
      </c>
      <c r="O819" s="291" t="s">
        <v>5646</v>
      </c>
      <c r="P819" t="s">
        <v>37</v>
      </c>
      <c r="Q819" s="290"/>
    </row>
    <row r="820" spans="1:17" ht="30.6" x14ac:dyDescent="0.3">
      <c r="A820" s="296" t="s">
        <v>4774</v>
      </c>
      <c r="B820" s="292" t="s">
        <v>5958</v>
      </c>
      <c r="C820" s="292" t="s">
        <v>6030</v>
      </c>
      <c r="D820" s="292" t="s">
        <v>6031</v>
      </c>
      <c r="E820" t="s">
        <v>5849</v>
      </c>
      <c r="F820" t="s">
        <v>5850</v>
      </c>
      <c r="G820" t="s">
        <v>5851</v>
      </c>
      <c r="H820" s="294" t="s">
        <v>68</v>
      </c>
      <c r="I820" s="294" t="s">
        <v>16</v>
      </c>
      <c r="J820" s="294" t="s">
        <v>6</v>
      </c>
      <c r="K820" s="294" t="s">
        <v>988</v>
      </c>
      <c r="L820" s="294" t="s">
        <v>5185</v>
      </c>
      <c r="M820" s="292" t="s">
        <v>6168</v>
      </c>
      <c r="N820" s="292" t="s">
        <v>101</v>
      </c>
      <c r="O820" s="294" t="s">
        <v>5646</v>
      </c>
      <c r="P820" t="s">
        <v>37</v>
      </c>
      <c r="Q820" s="293"/>
    </row>
    <row r="821" spans="1:17" ht="30.6" x14ac:dyDescent="0.3">
      <c r="A821" s="296" t="s">
        <v>4774</v>
      </c>
      <c r="B821" s="289" t="s">
        <v>5958</v>
      </c>
      <c r="C821" s="289" t="s">
        <v>6032</v>
      </c>
      <c r="D821" s="289" t="s">
        <v>6033</v>
      </c>
      <c r="E821" t="s">
        <v>5852</v>
      </c>
      <c r="F821" t="s">
        <v>5853</v>
      </c>
      <c r="G821" t="s">
        <v>5854</v>
      </c>
      <c r="H821" s="291" t="s">
        <v>68</v>
      </c>
      <c r="I821" s="291" t="s">
        <v>16</v>
      </c>
      <c r="J821" s="291" t="s">
        <v>6</v>
      </c>
      <c r="K821" s="291" t="s">
        <v>988</v>
      </c>
      <c r="L821" s="291" t="s">
        <v>5185</v>
      </c>
      <c r="M821" s="289" t="s">
        <v>6168</v>
      </c>
      <c r="N821" s="289" t="s">
        <v>101</v>
      </c>
      <c r="O821" s="291" t="s">
        <v>5646</v>
      </c>
      <c r="P821" t="s">
        <v>37</v>
      </c>
      <c r="Q821" s="290"/>
    </row>
    <row r="822" spans="1:17" ht="30.6" x14ac:dyDescent="0.3">
      <c r="A822" s="296" t="s">
        <v>4774</v>
      </c>
      <c r="B822" s="292" t="s">
        <v>5958</v>
      </c>
      <c r="C822" s="292" t="s">
        <v>6034</v>
      </c>
      <c r="D822" s="292" t="s">
        <v>6035</v>
      </c>
      <c r="E822" t="s">
        <v>5855</v>
      </c>
      <c r="F822" t="s">
        <v>5856</v>
      </c>
      <c r="G822" t="s">
        <v>5857</v>
      </c>
      <c r="H822" s="294" t="s">
        <v>68</v>
      </c>
      <c r="I822" s="294" t="s">
        <v>16</v>
      </c>
      <c r="J822" s="294" t="s">
        <v>6</v>
      </c>
      <c r="K822" s="294" t="s">
        <v>988</v>
      </c>
      <c r="L822" s="294" t="s">
        <v>5185</v>
      </c>
      <c r="M822" s="292" t="s">
        <v>6168</v>
      </c>
      <c r="N822" s="292" t="s">
        <v>101</v>
      </c>
      <c r="O822" s="294" t="s">
        <v>5646</v>
      </c>
      <c r="P822" t="s">
        <v>37</v>
      </c>
      <c r="Q822" s="293"/>
    </row>
    <row r="823" spans="1:17" ht="30.6" x14ac:dyDescent="0.3">
      <c r="A823" s="296" t="s">
        <v>4774</v>
      </c>
      <c r="B823" s="289" t="s">
        <v>5958</v>
      </c>
      <c r="C823" s="289" t="s">
        <v>6036</v>
      </c>
      <c r="D823" s="289" t="s">
        <v>6037</v>
      </c>
      <c r="E823" t="s">
        <v>5858</v>
      </c>
      <c r="F823" t="s">
        <v>5859</v>
      </c>
      <c r="G823" t="s">
        <v>5860</v>
      </c>
      <c r="H823" s="291" t="s">
        <v>68</v>
      </c>
      <c r="I823" s="291" t="s">
        <v>16</v>
      </c>
      <c r="J823" s="291" t="s">
        <v>6</v>
      </c>
      <c r="K823" s="291" t="s">
        <v>988</v>
      </c>
      <c r="L823" s="291" t="s">
        <v>5185</v>
      </c>
      <c r="M823" s="289" t="s">
        <v>6168</v>
      </c>
      <c r="N823" s="289" t="s">
        <v>101</v>
      </c>
      <c r="O823" s="291" t="s">
        <v>5646</v>
      </c>
      <c r="P823" t="s">
        <v>37</v>
      </c>
      <c r="Q823" s="290"/>
    </row>
    <row r="824" spans="1:17" ht="30.6" x14ac:dyDescent="0.3">
      <c r="A824" s="288" t="s">
        <v>30</v>
      </c>
      <c r="B824" s="292" t="s">
        <v>4556</v>
      </c>
      <c r="C824" s="292"/>
      <c r="D824" s="292" t="s">
        <v>3144</v>
      </c>
      <c r="E824" t="s">
        <v>3145</v>
      </c>
      <c r="F824" t="s">
        <v>3146</v>
      </c>
      <c r="G824" t="s">
        <v>3147</v>
      </c>
      <c r="H824" s="294" t="s">
        <v>33</v>
      </c>
      <c r="I824" s="294" t="s">
        <v>4</v>
      </c>
      <c r="J824" s="294" t="s">
        <v>6</v>
      </c>
      <c r="K824" s="294" t="s">
        <v>69</v>
      </c>
      <c r="L824" s="294" t="s">
        <v>1211</v>
      </c>
      <c r="M824" s="292" t="s">
        <v>5874</v>
      </c>
      <c r="N824" s="292" t="s">
        <v>36</v>
      </c>
      <c r="O824" s="294" t="s">
        <v>13</v>
      </c>
      <c r="P824" t="s">
        <v>37</v>
      </c>
      <c r="Q824" s="293"/>
    </row>
    <row r="825" spans="1:17" ht="30.6" x14ac:dyDescent="0.3">
      <c r="A825" s="288" t="s">
        <v>30</v>
      </c>
      <c r="B825" s="289" t="s">
        <v>4914</v>
      </c>
      <c r="C825" s="289" t="s">
        <v>3148</v>
      </c>
      <c r="D825" s="289" t="s">
        <v>3149</v>
      </c>
      <c r="E825" t="s">
        <v>3150</v>
      </c>
      <c r="F825" t="s">
        <v>3151</v>
      </c>
      <c r="G825" t="s">
        <v>3152</v>
      </c>
      <c r="H825" s="291" t="s">
        <v>68</v>
      </c>
      <c r="I825" s="291" t="s">
        <v>8</v>
      </c>
      <c r="J825" s="291" t="s">
        <v>6</v>
      </c>
      <c r="K825" s="291" t="s">
        <v>716</v>
      </c>
      <c r="L825" s="291" t="s">
        <v>947</v>
      </c>
      <c r="M825" s="289" t="s">
        <v>1624</v>
      </c>
      <c r="N825" s="289" t="s">
        <v>101</v>
      </c>
      <c r="O825" s="291"/>
      <c r="P825" t="s">
        <v>37</v>
      </c>
      <c r="Q825" s="290"/>
    </row>
    <row r="826" spans="1:17" ht="30.6" x14ac:dyDescent="0.3">
      <c r="A826" s="288" t="s">
        <v>30</v>
      </c>
      <c r="B826" s="292" t="s">
        <v>4827</v>
      </c>
      <c r="C826" s="292" t="s">
        <v>3153</v>
      </c>
      <c r="D826" s="292" t="s">
        <v>3154</v>
      </c>
      <c r="E826" t="s">
        <v>3155</v>
      </c>
      <c r="F826" t="s">
        <v>3156</v>
      </c>
      <c r="G826" t="s">
        <v>3157</v>
      </c>
      <c r="H826" s="294" t="s">
        <v>68</v>
      </c>
      <c r="I826" s="294" t="s">
        <v>8</v>
      </c>
      <c r="J826" s="294" t="s">
        <v>6</v>
      </c>
      <c r="K826" s="294" t="s">
        <v>716</v>
      </c>
      <c r="L826" s="294" t="s">
        <v>947</v>
      </c>
      <c r="M826" s="292" t="s">
        <v>1624</v>
      </c>
      <c r="N826" s="292" t="s">
        <v>101</v>
      </c>
      <c r="O826" s="294"/>
      <c r="P826" t="s">
        <v>37</v>
      </c>
      <c r="Q826" s="293"/>
    </row>
    <row r="827" spans="1:17" ht="30.6" x14ac:dyDescent="0.3">
      <c r="A827" s="288" t="s">
        <v>30</v>
      </c>
      <c r="B827" s="289" t="s">
        <v>4827</v>
      </c>
      <c r="C827" s="289" t="s">
        <v>3158</v>
      </c>
      <c r="D827" s="289" t="s">
        <v>3159</v>
      </c>
      <c r="E827" t="s">
        <v>3160</v>
      </c>
      <c r="F827" t="s">
        <v>3161</v>
      </c>
      <c r="G827" t="s">
        <v>3162</v>
      </c>
      <c r="H827" s="291" t="s">
        <v>33</v>
      </c>
      <c r="I827" s="291" t="s">
        <v>8</v>
      </c>
      <c r="J827" s="291" t="s">
        <v>6</v>
      </c>
      <c r="K827" s="291" t="s">
        <v>69</v>
      </c>
      <c r="L827" s="291" t="s">
        <v>1373</v>
      </c>
      <c r="M827" s="289" t="s">
        <v>71</v>
      </c>
      <c r="N827" s="289" t="s">
        <v>36</v>
      </c>
      <c r="O827" s="291" t="s">
        <v>13</v>
      </c>
      <c r="P827" t="s">
        <v>37</v>
      </c>
      <c r="Q827" s="290"/>
    </row>
    <row r="828" spans="1:17" ht="30.6" x14ac:dyDescent="0.3">
      <c r="A828" s="288" t="s">
        <v>30</v>
      </c>
      <c r="B828" s="292" t="s">
        <v>4827</v>
      </c>
      <c r="C828" s="292" t="s">
        <v>3163</v>
      </c>
      <c r="D828" s="292" t="s">
        <v>3164</v>
      </c>
      <c r="E828" t="s">
        <v>3165</v>
      </c>
      <c r="F828" t="s">
        <v>3166</v>
      </c>
      <c r="G828" t="s">
        <v>3167</v>
      </c>
      <c r="H828" s="294" t="s">
        <v>33</v>
      </c>
      <c r="I828" s="294" t="s">
        <v>8</v>
      </c>
      <c r="J828" s="294" t="s">
        <v>6</v>
      </c>
      <c r="K828" s="294" t="s">
        <v>69</v>
      </c>
      <c r="L828" s="294" t="s">
        <v>1373</v>
      </c>
      <c r="M828" s="292" t="s">
        <v>71</v>
      </c>
      <c r="N828" s="292" t="s">
        <v>36</v>
      </c>
      <c r="O828" s="294" t="s">
        <v>13</v>
      </c>
      <c r="P828" t="s">
        <v>37</v>
      </c>
      <c r="Q828" s="293"/>
    </row>
    <row r="829" spans="1:17" ht="30.6" x14ac:dyDescent="0.3">
      <c r="A829" s="288" t="s">
        <v>30</v>
      </c>
      <c r="B829" s="289" t="s">
        <v>4827</v>
      </c>
      <c r="C829" s="289" t="s">
        <v>3168</v>
      </c>
      <c r="D829" s="289" t="s">
        <v>3169</v>
      </c>
      <c r="E829" t="s">
        <v>3170</v>
      </c>
      <c r="F829" t="s">
        <v>3171</v>
      </c>
      <c r="G829" t="s">
        <v>3172</v>
      </c>
      <c r="H829" s="291" t="s">
        <v>33</v>
      </c>
      <c r="I829" s="291" t="s">
        <v>8</v>
      </c>
      <c r="J829" s="291" t="s">
        <v>6</v>
      </c>
      <c r="K829" s="291" t="s">
        <v>69</v>
      </c>
      <c r="L829" s="291" t="s">
        <v>1373</v>
      </c>
      <c r="M829" s="289" t="s">
        <v>71</v>
      </c>
      <c r="N829" s="289" t="s">
        <v>36</v>
      </c>
      <c r="O829" s="291" t="s">
        <v>13</v>
      </c>
      <c r="P829" t="s">
        <v>37</v>
      </c>
      <c r="Q829" s="290"/>
    </row>
    <row r="830" spans="1:17" ht="30.6" x14ac:dyDescent="0.3">
      <c r="A830" s="288" t="s">
        <v>30</v>
      </c>
      <c r="B830" s="292" t="s">
        <v>4827</v>
      </c>
      <c r="C830" s="292" t="s">
        <v>3173</v>
      </c>
      <c r="D830" s="292" t="s">
        <v>3174</v>
      </c>
      <c r="E830" t="s">
        <v>3175</v>
      </c>
      <c r="F830" t="s">
        <v>3176</v>
      </c>
      <c r="G830" t="s">
        <v>3177</v>
      </c>
      <c r="H830" s="294" t="s">
        <v>33</v>
      </c>
      <c r="I830" s="294" t="s">
        <v>8</v>
      </c>
      <c r="J830" s="294" t="s">
        <v>6</v>
      </c>
      <c r="K830" s="294" t="s">
        <v>69</v>
      </c>
      <c r="L830" s="294" t="s">
        <v>1373</v>
      </c>
      <c r="M830" s="292" t="s">
        <v>71</v>
      </c>
      <c r="N830" s="292" t="s">
        <v>36</v>
      </c>
      <c r="O830" s="294" t="s">
        <v>13</v>
      </c>
      <c r="P830" t="s">
        <v>37</v>
      </c>
      <c r="Q830" s="293"/>
    </row>
    <row r="831" spans="1:17" ht="30.6" x14ac:dyDescent="0.3">
      <c r="A831" s="288" t="s">
        <v>30</v>
      </c>
      <c r="B831" s="289" t="s">
        <v>4827</v>
      </c>
      <c r="C831" s="289" t="s">
        <v>3178</v>
      </c>
      <c r="D831" s="289" t="s">
        <v>3179</v>
      </c>
      <c r="E831" t="s">
        <v>3180</v>
      </c>
      <c r="F831" t="s">
        <v>3181</v>
      </c>
      <c r="G831" t="s">
        <v>3182</v>
      </c>
      <c r="H831" s="291" t="s">
        <v>33</v>
      </c>
      <c r="I831" s="291" t="s">
        <v>8</v>
      </c>
      <c r="J831" s="291" t="s">
        <v>6</v>
      </c>
      <c r="K831" s="291" t="s">
        <v>69</v>
      </c>
      <c r="L831" s="291" t="s">
        <v>1373</v>
      </c>
      <c r="M831" s="289" t="s">
        <v>71</v>
      </c>
      <c r="N831" s="289" t="s">
        <v>36</v>
      </c>
      <c r="O831" s="291" t="s">
        <v>13</v>
      </c>
      <c r="P831" t="s">
        <v>37</v>
      </c>
      <c r="Q831" s="290"/>
    </row>
    <row r="832" spans="1:17" ht="30.6" x14ac:dyDescent="0.3">
      <c r="A832" s="288" t="s">
        <v>30</v>
      </c>
      <c r="B832" s="292" t="s">
        <v>4827</v>
      </c>
      <c r="C832" s="292" t="s">
        <v>3183</v>
      </c>
      <c r="D832" s="292" t="s">
        <v>3184</v>
      </c>
      <c r="E832" t="s">
        <v>3185</v>
      </c>
      <c r="F832" t="s">
        <v>3186</v>
      </c>
      <c r="G832" t="s">
        <v>3187</v>
      </c>
      <c r="H832" s="294" t="s">
        <v>33</v>
      </c>
      <c r="I832" s="294" t="s">
        <v>8</v>
      </c>
      <c r="J832" s="294" t="s">
        <v>6</v>
      </c>
      <c r="K832" s="294" t="s">
        <v>69</v>
      </c>
      <c r="L832" s="294" t="s">
        <v>1373</v>
      </c>
      <c r="M832" s="292" t="s">
        <v>71</v>
      </c>
      <c r="N832" s="292" t="s">
        <v>36</v>
      </c>
      <c r="O832" s="294" t="s">
        <v>13</v>
      </c>
      <c r="P832" t="s">
        <v>37</v>
      </c>
      <c r="Q832" s="293"/>
    </row>
    <row r="833" spans="1:17" ht="30.6" x14ac:dyDescent="0.3">
      <c r="A833" s="288" t="s">
        <v>30</v>
      </c>
      <c r="B833" s="289" t="s">
        <v>5303</v>
      </c>
      <c r="C833" s="289" t="s">
        <v>3188</v>
      </c>
      <c r="D833" s="289" t="s">
        <v>3189</v>
      </c>
      <c r="E833" t="s">
        <v>3190</v>
      </c>
      <c r="F833" t="s">
        <v>2887</v>
      </c>
      <c r="G833" t="s">
        <v>3191</v>
      </c>
      <c r="H833" s="291" t="s">
        <v>33</v>
      </c>
      <c r="I833" s="291" t="s">
        <v>8</v>
      </c>
      <c r="J833" s="291" t="s">
        <v>5</v>
      </c>
      <c r="K833" s="291" t="s">
        <v>69</v>
      </c>
      <c r="L833" s="291" t="s">
        <v>418</v>
      </c>
      <c r="M833" s="289" t="s">
        <v>5874</v>
      </c>
      <c r="N833" s="289"/>
      <c r="O833" s="291" t="s">
        <v>13</v>
      </c>
      <c r="P833" t="s">
        <v>37</v>
      </c>
      <c r="Q833" s="290"/>
    </row>
    <row r="834" spans="1:17" ht="30.6" x14ac:dyDescent="0.3">
      <c r="A834" s="288" t="s">
        <v>30</v>
      </c>
      <c r="B834" s="292" t="s">
        <v>5303</v>
      </c>
      <c r="C834" s="292" t="s">
        <v>3192</v>
      </c>
      <c r="D834" s="292" t="s">
        <v>3193</v>
      </c>
      <c r="E834" t="s">
        <v>3194</v>
      </c>
      <c r="F834" t="s">
        <v>3195</v>
      </c>
      <c r="G834" t="s">
        <v>3196</v>
      </c>
      <c r="H834" s="294" t="s">
        <v>33</v>
      </c>
      <c r="I834" s="294" t="s">
        <v>8</v>
      </c>
      <c r="J834" s="294" t="s">
        <v>5</v>
      </c>
      <c r="K834" s="294" t="s">
        <v>69</v>
      </c>
      <c r="L834" s="294" t="s">
        <v>418</v>
      </c>
      <c r="M834" s="292" t="s">
        <v>5874</v>
      </c>
      <c r="N834" s="292"/>
      <c r="O834" s="294" t="s">
        <v>183</v>
      </c>
      <c r="P834" t="s">
        <v>37</v>
      </c>
      <c r="Q834" s="293"/>
    </row>
    <row r="835" spans="1:17" ht="30.6" x14ac:dyDescent="0.3">
      <c r="A835" s="288" t="s">
        <v>30</v>
      </c>
      <c r="B835" s="289" t="s">
        <v>5303</v>
      </c>
      <c r="C835" s="289" t="s">
        <v>3197</v>
      </c>
      <c r="D835" s="289" t="s">
        <v>3198</v>
      </c>
      <c r="E835" t="s">
        <v>3199</v>
      </c>
      <c r="F835" t="s">
        <v>3200</v>
      </c>
      <c r="G835" t="s">
        <v>2613</v>
      </c>
      <c r="H835" s="291" t="s">
        <v>33</v>
      </c>
      <c r="I835" s="291" t="s">
        <v>8</v>
      </c>
      <c r="J835" s="291" t="s">
        <v>5</v>
      </c>
      <c r="K835" s="291" t="s">
        <v>69</v>
      </c>
      <c r="L835" s="291" t="s">
        <v>418</v>
      </c>
      <c r="M835" s="289" t="s">
        <v>5874</v>
      </c>
      <c r="N835" s="289" t="s">
        <v>36</v>
      </c>
      <c r="O835" s="291" t="s">
        <v>183</v>
      </c>
      <c r="P835" t="s">
        <v>37</v>
      </c>
      <c r="Q835" s="290"/>
    </row>
    <row r="836" spans="1:17" ht="30.6" x14ac:dyDescent="0.3">
      <c r="A836" s="288" t="s">
        <v>30</v>
      </c>
      <c r="B836" s="292" t="s">
        <v>5303</v>
      </c>
      <c r="C836" s="292" t="s">
        <v>3201</v>
      </c>
      <c r="D836" s="292" t="s">
        <v>3202</v>
      </c>
      <c r="E836" t="s">
        <v>3203</v>
      </c>
      <c r="F836" t="s">
        <v>3204</v>
      </c>
      <c r="G836" t="s">
        <v>3205</v>
      </c>
      <c r="H836" s="294" t="s">
        <v>33</v>
      </c>
      <c r="I836" s="294" t="s">
        <v>8</v>
      </c>
      <c r="J836" s="294" t="s">
        <v>5</v>
      </c>
      <c r="K836" s="294" t="s">
        <v>69</v>
      </c>
      <c r="L836" s="294" t="s">
        <v>418</v>
      </c>
      <c r="M836" s="292" t="s">
        <v>5874</v>
      </c>
      <c r="N836" s="292"/>
      <c r="O836" s="294" t="s">
        <v>183</v>
      </c>
      <c r="P836" t="s">
        <v>37</v>
      </c>
      <c r="Q836" s="293"/>
    </row>
    <row r="837" spans="1:17" ht="30.6" x14ac:dyDescent="0.3">
      <c r="A837" s="288" t="s">
        <v>30</v>
      </c>
      <c r="B837" s="289" t="s">
        <v>5303</v>
      </c>
      <c r="C837" s="289" t="s">
        <v>3206</v>
      </c>
      <c r="D837" s="289" t="s">
        <v>3207</v>
      </c>
      <c r="E837" t="s">
        <v>3208</v>
      </c>
      <c r="F837" t="s">
        <v>5489</v>
      </c>
      <c r="G837" t="s">
        <v>3209</v>
      </c>
      <c r="H837" s="291" t="s">
        <v>33</v>
      </c>
      <c r="I837" s="291" t="s">
        <v>8</v>
      </c>
      <c r="J837" s="291" t="s">
        <v>5</v>
      </c>
      <c r="K837" s="291" t="s">
        <v>69</v>
      </c>
      <c r="L837" s="291" t="s">
        <v>418</v>
      </c>
      <c r="M837" s="289" t="s">
        <v>5874</v>
      </c>
      <c r="N837" s="289"/>
      <c r="O837" s="291" t="s">
        <v>183</v>
      </c>
      <c r="P837" t="s">
        <v>37</v>
      </c>
      <c r="Q837" s="290"/>
    </row>
    <row r="838" spans="1:17" ht="30.6" x14ac:dyDescent="0.3">
      <c r="A838" s="288" t="s">
        <v>30</v>
      </c>
      <c r="B838" s="292" t="s">
        <v>5303</v>
      </c>
      <c r="C838" s="292" t="s">
        <v>3210</v>
      </c>
      <c r="D838" s="292" t="s">
        <v>3211</v>
      </c>
      <c r="E838" t="s">
        <v>3212</v>
      </c>
      <c r="F838" t="s">
        <v>2810</v>
      </c>
      <c r="G838" t="s">
        <v>3213</v>
      </c>
      <c r="H838" s="294" t="s">
        <v>33</v>
      </c>
      <c r="I838" s="294" t="s">
        <v>8</v>
      </c>
      <c r="J838" s="294" t="s">
        <v>5</v>
      </c>
      <c r="K838" s="294" t="s">
        <v>69</v>
      </c>
      <c r="L838" s="294" t="s">
        <v>418</v>
      </c>
      <c r="M838" s="292" t="s">
        <v>5874</v>
      </c>
      <c r="N838" s="292"/>
      <c r="O838" s="294" t="s">
        <v>183</v>
      </c>
      <c r="P838" t="s">
        <v>37</v>
      </c>
      <c r="Q838" s="293"/>
    </row>
    <row r="839" spans="1:17" ht="30.6" x14ac:dyDescent="0.3">
      <c r="A839" s="288" t="s">
        <v>30</v>
      </c>
      <c r="B839" s="289" t="s">
        <v>5303</v>
      </c>
      <c r="C839" s="289" t="s">
        <v>3214</v>
      </c>
      <c r="D839" s="289" t="s">
        <v>3215</v>
      </c>
      <c r="E839" t="s">
        <v>3216</v>
      </c>
      <c r="F839" t="s">
        <v>1928</v>
      </c>
      <c r="G839" t="s">
        <v>3217</v>
      </c>
      <c r="H839" s="291" t="s">
        <v>33</v>
      </c>
      <c r="I839" s="291" t="s">
        <v>8</v>
      </c>
      <c r="J839" s="291" t="s">
        <v>5</v>
      </c>
      <c r="K839" s="291" t="s">
        <v>69</v>
      </c>
      <c r="L839" s="291" t="s">
        <v>418</v>
      </c>
      <c r="M839" s="289" t="s">
        <v>5874</v>
      </c>
      <c r="N839" s="289"/>
      <c r="O839" s="291" t="s">
        <v>183</v>
      </c>
      <c r="P839" t="s">
        <v>37</v>
      </c>
      <c r="Q839" s="290"/>
    </row>
    <row r="840" spans="1:17" ht="30.6" x14ac:dyDescent="0.3">
      <c r="A840" s="288" t="s">
        <v>30</v>
      </c>
      <c r="B840" s="292" t="s">
        <v>5303</v>
      </c>
      <c r="C840" s="292" t="s">
        <v>3218</v>
      </c>
      <c r="D840" s="292" t="s">
        <v>3219</v>
      </c>
      <c r="E840" t="s">
        <v>3220</v>
      </c>
      <c r="F840" t="s">
        <v>5490</v>
      </c>
      <c r="G840" t="s">
        <v>5491</v>
      </c>
      <c r="H840" s="294" t="s">
        <v>33</v>
      </c>
      <c r="I840" s="294" t="s">
        <v>8</v>
      </c>
      <c r="J840" s="294" t="s">
        <v>5</v>
      </c>
      <c r="K840" s="294" t="s">
        <v>69</v>
      </c>
      <c r="L840" s="294" t="s">
        <v>418</v>
      </c>
      <c r="M840" s="292" t="s">
        <v>5874</v>
      </c>
      <c r="N840" s="292"/>
      <c r="O840" s="294" t="s">
        <v>183</v>
      </c>
      <c r="P840" t="s">
        <v>37</v>
      </c>
      <c r="Q840" s="293"/>
    </row>
    <row r="841" spans="1:17" ht="30.6" x14ac:dyDescent="0.3">
      <c r="A841" s="288" t="s">
        <v>30</v>
      </c>
      <c r="B841" s="289" t="s">
        <v>5303</v>
      </c>
      <c r="C841" s="289" t="s">
        <v>3221</v>
      </c>
      <c r="D841" s="289" t="s">
        <v>3222</v>
      </c>
      <c r="E841" t="s">
        <v>3223</v>
      </c>
      <c r="F841" t="s">
        <v>3224</v>
      </c>
      <c r="G841" t="s">
        <v>3225</v>
      </c>
      <c r="H841" s="291" t="s">
        <v>33</v>
      </c>
      <c r="I841" s="291" t="s">
        <v>8</v>
      </c>
      <c r="J841" s="291" t="s">
        <v>5</v>
      </c>
      <c r="K841" s="291" t="s">
        <v>69</v>
      </c>
      <c r="L841" s="291" t="s">
        <v>418</v>
      </c>
      <c r="M841" s="289" t="s">
        <v>5874</v>
      </c>
      <c r="N841" s="289"/>
      <c r="O841" s="291" t="s">
        <v>183</v>
      </c>
      <c r="P841" t="s">
        <v>37</v>
      </c>
      <c r="Q841" s="290"/>
    </row>
    <row r="842" spans="1:17" ht="30.6" x14ac:dyDescent="0.3">
      <c r="A842" s="288" t="s">
        <v>30</v>
      </c>
      <c r="B842" s="292" t="s">
        <v>5303</v>
      </c>
      <c r="C842" s="292" t="s">
        <v>3226</v>
      </c>
      <c r="D842" s="292" t="s">
        <v>3227</v>
      </c>
      <c r="E842" t="s">
        <v>3228</v>
      </c>
      <c r="F842" t="s">
        <v>3229</v>
      </c>
      <c r="G842" t="s">
        <v>3230</v>
      </c>
      <c r="H842" s="294" t="s">
        <v>33</v>
      </c>
      <c r="I842" s="294" t="s">
        <v>8</v>
      </c>
      <c r="J842" s="294" t="s">
        <v>5</v>
      </c>
      <c r="K842" s="294" t="s">
        <v>69</v>
      </c>
      <c r="L842" s="294" t="s">
        <v>418</v>
      </c>
      <c r="M842" s="292" t="s">
        <v>5874</v>
      </c>
      <c r="N842" s="292"/>
      <c r="O842" s="294" t="s">
        <v>2127</v>
      </c>
      <c r="P842" t="s">
        <v>37</v>
      </c>
      <c r="Q842" s="293"/>
    </row>
    <row r="843" spans="1:17" ht="30.6" x14ac:dyDescent="0.3">
      <c r="A843" s="288" t="s">
        <v>30</v>
      </c>
      <c r="B843" s="289" t="s">
        <v>5303</v>
      </c>
      <c r="C843" s="289" t="s">
        <v>3231</v>
      </c>
      <c r="D843" s="289" t="s">
        <v>3232</v>
      </c>
      <c r="E843" t="s">
        <v>3233</v>
      </c>
      <c r="F843" t="s">
        <v>3234</v>
      </c>
      <c r="G843" t="s">
        <v>3235</v>
      </c>
      <c r="H843" s="291" t="s">
        <v>33</v>
      </c>
      <c r="I843" s="291" t="s">
        <v>8</v>
      </c>
      <c r="J843" s="291" t="s">
        <v>5</v>
      </c>
      <c r="K843" s="291" t="s">
        <v>69</v>
      </c>
      <c r="L843" s="291" t="s">
        <v>418</v>
      </c>
      <c r="M843" s="289" t="s">
        <v>5874</v>
      </c>
      <c r="N843" s="289"/>
      <c r="O843" s="291" t="s">
        <v>146</v>
      </c>
      <c r="P843" t="s">
        <v>37</v>
      </c>
      <c r="Q843" s="290"/>
    </row>
    <row r="844" spans="1:17" ht="30.6" x14ac:dyDescent="0.3">
      <c r="A844" s="288" t="s">
        <v>30</v>
      </c>
      <c r="B844" s="292" t="s">
        <v>5303</v>
      </c>
      <c r="C844" s="292" t="s">
        <v>3236</v>
      </c>
      <c r="D844" s="292" t="s">
        <v>3237</v>
      </c>
      <c r="E844" t="s">
        <v>3238</v>
      </c>
      <c r="F844" t="s">
        <v>2802</v>
      </c>
      <c r="G844" t="s">
        <v>3239</v>
      </c>
      <c r="H844" s="294" t="s">
        <v>33</v>
      </c>
      <c r="I844" s="294" t="s">
        <v>8</v>
      </c>
      <c r="J844" s="294" t="s">
        <v>5</v>
      </c>
      <c r="K844" s="294" t="s">
        <v>69</v>
      </c>
      <c r="L844" s="294" t="s">
        <v>418</v>
      </c>
      <c r="M844" s="292" t="s">
        <v>5874</v>
      </c>
      <c r="N844" s="292" t="s">
        <v>36</v>
      </c>
      <c r="O844" s="294" t="s">
        <v>183</v>
      </c>
      <c r="P844" t="s">
        <v>37</v>
      </c>
      <c r="Q844" s="293"/>
    </row>
    <row r="845" spans="1:17" ht="30.6" x14ac:dyDescent="0.3">
      <c r="A845" s="288" t="s">
        <v>30</v>
      </c>
      <c r="B845" s="289" t="s">
        <v>5320</v>
      </c>
      <c r="C845" s="289"/>
      <c r="D845" s="289" t="s">
        <v>3240</v>
      </c>
      <c r="E845" t="s">
        <v>3241</v>
      </c>
      <c r="F845" t="s">
        <v>1600</v>
      </c>
      <c r="G845" t="s">
        <v>3242</v>
      </c>
      <c r="H845" s="291" t="s">
        <v>33</v>
      </c>
      <c r="I845" s="291" t="s">
        <v>4</v>
      </c>
      <c r="J845" s="291" t="s">
        <v>5</v>
      </c>
      <c r="K845" s="291" t="s">
        <v>69</v>
      </c>
      <c r="L845" s="291" t="s">
        <v>418</v>
      </c>
      <c r="M845" s="289" t="s">
        <v>5874</v>
      </c>
      <c r="N845" s="289"/>
      <c r="O845" s="291" t="s">
        <v>13</v>
      </c>
      <c r="P845" t="s">
        <v>37</v>
      </c>
      <c r="Q845" s="290"/>
    </row>
    <row r="846" spans="1:17" ht="30.6" x14ac:dyDescent="0.3">
      <c r="A846" s="288" t="s">
        <v>30</v>
      </c>
      <c r="B846" s="292" t="s">
        <v>4790</v>
      </c>
      <c r="C846" s="292"/>
      <c r="D846" s="292" t="s">
        <v>3243</v>
      </c>
      <c r="E846" t="s">
        <v>3244</v>
      </c>
      <c r="F846" t="s">
        <v>3245</v>
      </c>
      <c r="G846" t="s">
        <v>3246</v>
      </c>
      <c r="H846" s="294" t="s">
        <v>33</v>
      </c>
      <c r="I846" s="294" t="s">
        <v>4</v>
      </c>
      <c r="J846" s="294" t="s">
        <v>6</v>
      </c>
      <c r="K846" s="294" t="s">
        <v>53</v>
      </c>
      <c r="L846" s="294" t="s">
        <v>3247</v>
      </c>
      <c r="M846" s="292" t="s">
        <v>393</v>
      </c>
      <c r="N846" s="292" t="s">
        <v>36</v>
      </c>
      <c r="O846" s="294" t="s">
        <v>170</v>
      </c>
      <c r="P846" t="s">
        <v>37</v>
      </c>
      <c r="Q846" s="293"/>
    </row>
    <row r="847" spans="1:17" ht="30.6" x14ac:dyDescent="0.3">
      <c r="A847" s="288" t="s">
        <v>30</v>
      </c>
      <c r="B847" s="289" t="s">
        <v>4822</v>
      </c>
      <c r="C847" s="289" t="s">
        <v>3248</v>
      </c>
      <c r="D847" s="289" t="s">
        <v>3249</v>
      </c>
      <c r="E847" t="s">
        <v>3250</v>
      </c>
      <c r="F847" t="s">
        <v>4915</v>
      </c>
      <c r="G847" t="s">
        <v>4916</v>
      </c>
      <c r="H847" s="291" t="s">
        <v>33</v>
      </c>
      <c r="I847" s="291" t="s">
        <v>8</v>
      </c>
      <c r="J847" s="291" t="s">
        <v>6</v>
      </c>
      <c r="K847" s="291" t="s">
        <v>716</v>
      </c>
      <c r="L847" s="291" t="s">
        <v>1902</v>
      </c>
      <c r="M847" s="289" t="s">
        <v>610</v>
      </c>
      <c r="N847" s="289" t="s">
        <v>36</v>
      </c>
      <c r="O847" s="291" t="s">
        <v>13</v>
      </c>
      <c r="P847" t="s">
        <v>37</v>
      </c>
      <c r="Q847" s="290"/>
    </row>
    <row r="848" spans="1:17" ht="30.6" x14ac:dyDescent="0.3">
      <c r="A848" s="288" t="s">
        <v>30</v>
      </c>
      <c r="B848" s="292" t="s">
        <v>4822</v>
      </c>
      <c r="C848" s="292" t="s">
        <v>3251</v>
      </c>
      <c r="D848" s="292" t="s">
        <v>3252</v>
      </c>
      <c r="E848" t="s">
        <v>3253</v>
      </c>
      <c r="F848" t="s">
        <v>4825</v>
      </c>
      <c r="G848" t="s">
        <v>4917</v>
      </c>
      <c r="H848" s="294" t="s">
        <v>33</v>
      </c>
      <c r="I848" s="294" t="s">
        <v>8</v>
      </c>
      <c r="J848" s="294" t="s">
        <v>6</v>
      </c>
      <c r="K848" s="294" t="s">
        <v>716</v>
      </c>
      <c r="L848" s="294" t="s">
        <v>1902</v>
      </c>
      <c r="M848" s="292" t="s">
        <v>610</v>
      </c>
      <c r="N848" s="292" t="s">
        <v>36</v>
      </c>
      <c r="O848" s="294" t="s">
        <v>13</v>
      </c>
      <c r="P848" t="s">
        <v>37</v>
      </c>
      <c r="Q848" s="293"/>
    </row>
    <row r="849" spans="1:17" ht="30.6" x14ac:dyDescent="0.3">
      <c r="A849" s="288" t="s">
        <v>30</v>
      </c>
      <c r="B849" s="289" t="s">
        <v>4822</v>
      </c>
      <c r="C849" s="289" t="s">
        <v>3254</v>
      </c>
      <c r="D849" s="289" t="s">
        <v>3255</v>
      </c>
      <c r="E849" t="s">
        <v>3256</v>
      </c>
      <c r="F849" t="s">
        <v>4918</v>
      </c>
      <c r="G849" t="s">
        <v>4919</v>
      </c>
      <c r="H849" s="291" t="s">
        <v>33</v>
      </c>
      <c r="I849" s="291" t="s">
        <v>8</v>
      </c>
      <c r="J849" s="291" t="s">
        <v>6</v>
      </c>
      <c r="K849" s="291" t="s">
        <v>716</v>
      </c>
      <c r="L849" s="291" t="s">
        <v>1902</v>
      </c>
      <c r="M849" s="289" t="s">
        <v>610</v>
      </c>
      <c r="N849" s="289" t="s">
        <v>36</v>
      </c>
      <c r="O849" s="291" t="s">
        <v>13</v>
      </c>
      <c r="P849" t="s">
        <v>37</v>
      </c>
      <c r="Q849" s="290"/>
    </row>
    <row r="850" spans="1:17" ht="30.6" x14ac:dyDescent="0.3">
      <c r="A850" s="288" t="s">
        <v>30</v>
      </c>
      <c r="B850" s="292" t="s">
        <v>4822</v>
      </c>
      <c r="C850" s="292" t="s">
        <v>3257</v>
      </c>
      <c r="D850" s="292" t="s">
        <v>3258</v>
      </c>
      <c r="E850" t="s">
        <v>3259</v>
      </c>
      <c r="F850" t="s">
        <v>4920</v>
      </c>
      <c r="G850" t="s">
        <v>4921</v>
      </c>
      <c r="H850" s="294" t="s">
        <v>33</v>
      </c>
      <c r="I850" s="294" t="s">
        <v>8</v>
      </c>
      <c r="J850" s="294" t="s">
        <v>6</v>
      </c>
      <c r="K850" s="294" t="s">
        <v>716</v>
      </c>
      <c r="L850" s="294" t="s">
        <v>1902</v>
      </c>
      <c r="M850" s="292" t="s">
        <v>610</v>
      </c>
      <c r="N850" s="292" t="s">
        <v>36</v>
      </c>
      <c r="O850" s="294" t="s">
        <v>13</v>
      </c>
      <c r="P850" t="s">
        <v>37</v>
      </c>
      <c r="Q850" s="293"/>
    </row>
    <row r="851" spans="1:17" ht="30.6" x14ac:dyDescent="0.3">
      <c r="A851" s="288" t="s">
        <v>30</v>
      </c>
      <c r="B851" s="289" t="s">
        <v>4822</v>
      </c>
      <c r="C851" s="289" t="s">
        <v>3260</v>
      </c>
      <c r="D851" s="289" t="s">
        <v>3261</v>
      </c>
      <c r="E851" t="s">
        <v>3262</v>
      </c>
      <c r="F851" t="s">
        <v>4922</v>
      </c>
      <c r="G851" t="s">
        <v>4923</v>
      </c>
      <c r="H851" s="291" t="s">
        <v>33</v>
      </c>
      <c r="I851" s="291" t="s">
        <v>8</v>
      </c>
      <c r="J851" s="291" t="s">
        <v>6</v>
      </c>
      <c r="K851" s="291" t="s">
        <v>716</v>
      </c>
      <c r="L851" s="291" t="s">
        <v>1902</v>
      </c>
      <c r="M851" s="289" t="s">
        <v>610</v>
      </c>
      <c r="N851" s="289" t="s">
        <v>36</v>
      </c>
      <c r="O851" s="291" t="s">
        <v>13</v>
      </c>
      <c r="P851" t="s">
        <v>37</v>
      </c>
      <c r="Q851" s="290"/>
    </row>
    <row r="852" spans="1:17" ht="30.6" x14ac:dyDescent="0.3">
      <c r="A852" s="288" t="s">
        <v>30</v>
      </c>
      <c r="B852" s="292" t="s">
        <v>4822</v>
      </c>
      <c r="C852" s="292" t="s">
        <v>3263</v>
      </c>
      <c r="D852" s="292" t="s">
        <v>3264</v>
      </c>
      <c r="E852" t="s">
        <v>3265</v>
      </c>
      <c r="F852" t="s">
        <v>3266</v>
      </c>
      <c r="G852" t="s">
        <v>3267</v>
      </c>
      <c r="H852" s="294" t="s">
        <v>68</v>
      </c>
      <c r="I852" s="294" t="s">
        <v>8</v>
      </c>
      <c r="J852" s="294" t="s">
        <v>6</v>
      </c>
      <c r="K852" s="294" t="s">
        <v>716</v>
      </c>
      <c r="L852" s="294" t="s">
        <v>1902</v>
      </c>
      <c r="M852" s="292" t="s">
        <v>3268</v>
      </c>
      <c r="N852" s="292" t="s">
        <v>101</v>
      </c>
      <c r="O852" s="294"/>
      <c r="P852" t="s">
        <v>37</v>
      </c>
      <c r="Q852" s="293"/>
    </row>
    <row r="853" spans="1:17" ht="30.6" x14ac:dyDescent="0.3">
      <c r="A853" s="288" t="s">
        <v>30</v>
      </c>
      <c r="B853" s="289" t="s">
        <v>5299</v>
      </c>
      <c r="C853" s="289" t="s">
        <v>3269</v>
      </c>
      <c r="D853" s="289" t="s">
        <v>3270</v>
      </c>
      <c r="E853" t="s">
        <v>3271</v>
      </c>
      <c r="F853" t="s">
        <v>5492</v>
      </c>
      <c r="G853" t="s">
        <v>5493</v>
      </c>
      <c r="H853" s="291" t="s">
        <v>33</v>
      </c>
      <c r="I853" s="291" t="s">
        <v>8</v>
      </c>
      <c r="J853" s="291" t="s">
        <v>5</v>
      </c>
      <c r="K853" s="291" t="s">
        <v>34</v>
      </c>
      <c r="L853" s="291" t="s">
        <v>35</v>
      </c>
      <c r="M853" s="289" t="s">
        <v>4730</v>
      </c>
      <c r="N853" s="289" t="s">
        <v>36</v>
      </c>
      <c r="O853" s="291" t="s">
        <v>9</v>
      </c>
      <c r="P853" t="s">
        <v>37</v>
      </c>
      <c r="Q853" s="290"/>
    </row>
    <row r="854" spans="1:17" ht="30.6" x14ac:dyDescent="0.3">
      <c r="A854" s="288" t="s">
        <v>30</v>
      </c>
      <c r="B854" s="292" t="s">
        <v>5299</v>
      </c>
      <c r="C854" s="292" t="s">
        <v>3272</v>
      </c>
      <c r="D854" s="292" t="s">
        <v>3273</v>
      </c>
      <c r="E854" t="s">
        <v>3274</v>
      </c>
      <c r="F854" t="s">
        <v>5494</v>
      </c>
      <c r="G854" t="s">
        <v>5495</v>
      </c>
      <c r="H854" s="294" t="s">
        <v>33</v>
      </c>
      <c r="I854" s="294" t="s">
        <v>8</v>
      </c>
      <c r="J854" s="294" t="s">
        <v>5</v>
      </c>
      <c r="K854" s="294" t="s">
        <v>34</v>
      </c>
      <c r="L854" s="294" t="s">
        <v>35</v>
      </c>
      <c r="M854" s="292" t="s">
        <v>4730</v>
      </c>
      <c r="N854" s="292" t="s">
        <v>36</v>
      </c>
      <c r="O854" s="294" t="s">
        <v>9</v>
      </c>
      <c r="P854" t="s">
        <v>37</v>
      </c>
      <c r="Q854" s="293"/>
    </row>
    <row r="855" spans="1:17" ht="30.6" x14ac:dyDescent="0.3">
      <c r="A855" s="288" t="s">
        <v>30</v>
      </c>
      <c r="B855" s="289" t="s">
        <v>5299</v>
      </c>
      <c r="C855" s="289" t="s">
        <v>3275</v>
      </c>
      <c r="D855" s="289" t="s">
        <v>3276</v>
      </c>
      <c r="E855" t="s">
        <v>3277</v>
      </c>
      <c r="F855" t="s">
        <v>5496</v>
      </c>
      <c r="G855" t="s">
        <v>5497</v>
      </c>
      <c r="H855" s="291" t="s">
        <v>33</v>
      </c>
      <c r="I855" s="291" t="s">
        <v>8</v>
      </c>
      <c r="J855" s="291" t="s">
        <v>5</v>
      </c>
      <c r="K855" s="291" t="s">
        <v>34</v>
      </c>
      <c r="L855" s="291" t="s">
        <v>35</v>
      </c>
      <c r="M855" s="289" t="s">
        <v>4730</v>
      </c>
      <c r="N855" s="289" t="s">
        <v>36</v>
      </c>
      <c r="O855" s="291" t="s">
        <v>9</v>
      </c>
      <c r="P855" t="s">
        <v>37</v>
      </c>
      <c r="Q855" s="290"/>
    </row>
    <row r="856" spans="1:17" ht="30.6" x14ac:dyDescent="0.3">
      <c r="A856" s="288" t="s">
        <v>30</v>
      </c>
      <c r="B856" s="292" t="s">
        <v>5299</v>
      </c>
      <c r="C856" s="292" t="s">
        <v>3278</v>
      </c>
      <c r="D856" s="292" t="s">
        <v>3279</v>
      </c>
      <c r="E856" t="s">
        <v>3280</v>
      </c>
      <c r="F856" t="s">
        <v>5498</v>
      </c>
      <c r="G856" t="s">
        <v>5499</v>
      </c>
      <c r="H856" s="294" t="s">
        <v>33</v>
      </c>
      <c r="I856" s="294" t="s">
        <v>8</v>
      </c>
      <c r="J856" s="294" t="s">
        <v>5</v>
      </c>
      <c r="K856" s="294" t="s">
        <v>34</v>
      </c>
      <c r="L856" s="294" t="s">
        <v>35</v>
      </c>
      <c r="M856" s="292" t="s">
        <v>4730</v>
      </c>
      <c r="N856" s="292" t="s">
        <v>36</v>
      </c>
      <c r="O856" s="294" t="s">
        <v>9</v>
      </c>
      <c r="P856" t="s">
        <v>37</v>
      </c>
      <c r="Q856" s="293"/>
    </row>
    <row r="857" spans="1:17" ht="30.6" x14ac:dyDescent="0.3">
      <c r="A857" s="288" t="s">
        <v>30</v>
      </c>
      <c r="B857" s="289" t="s">
        <v>5299</v>
      </c>
      <c r="C857" s="289" t="s">
        <v>3281</v>
      </c>
      <c r="D857" s="289" t="s">
        <v>3282</v>
      </c>
      <c r="E857" t="s">
        <v>3283</v>
      </c>
      <c r="F857" t="s">
        <v>3284</v>
      </c>
      <c r="G857" t="s">
        <v>3285</v>
      </c>
      <c r="H857" s="291" t="s">
        <v>33</v>
      </c>
      <c r="I857" s="291" t="s">
        <v>8</v>
      </c>
      <c r="J857" s="291" t="s">
        <v>5</v>
      </c>
      <c r="K857" s="291" t="s">
        <v>34</v>
      </c>
      <c r="L857" s="291" t="s">
        <v>35</v>
      </c>
      <c r="M857" s="289" t="s">
        <v>4730</v>
      </c>
      <c r="N857" s="289" t="s">
        <v>36</v>
      </c>
      <c r="O857" s="291" t="s">
        <v>9</v>
      </c>
      <c r="P857" t="s">
        <v>37</v>
      </c>
      <c r="Q857" s="290"/>
    </row>
    <row r="858" spans="1:17" ht="30.6" x14ac:dyDescent="0.3">
      <c r="A858" s="288" t="s">
        <v>30</v>
      </c>
      <c r="B858" s="292" t="s">
        <v>4912</v>
      </c>
      <c r="C858" s="292"/>
      <c r="D858" s="292" t="s">
        <v>3286</v>
      </c>
      <c r="E858" t="s">
        <v>3287</v>
      </c>
      <c r="F858" t="s">
        <v>4652</v>
      </c>
      <c r="G858" t="s">
        <v>4653</v>
      </c>
      <c r="H858" s="294" t="s">
        <v>33</v>
      </c>
      <c r="I858" s="294" t="s">
        <v>4</v>
      </c>
      <c r="J858" s="294" t="s">
        <v>6</v>
      </c>
      <c r="K858" s="294" t="s">
        <v>988</v>
      </c>
      <c r="L858" s="294" t="s">
        <v>35</v>
      </c>
      <c r="M858" s="292" t="s">
        <v>4730</v>
      </c>
      <c r="N858" s="292" t="s">
        <v>36</v>
      </c>
      <c r="O858" s="294" t="s">
        <v>9</v>
      </c>
      <c r="P858" t="s">
        <v>37</v>
      </c>
      <c r="Q858" s="293"/>
    </row>
    <row r="859" spans="1:17" ht="30.6" x14ac:dyDescent="0.3">
      <c r="A859" s="288" t="s">
        <v>30</v>
      </c>
      <c r="B859" s="289" t="s">
        <v>4479</v>
      </c>
      <c r="C859" s="289"/>
      <c r="D859" s="289" t="s">
        <v>3288</v>
      </c>
      <c r="E859" t="s">
        <v>3289</v>
      </c>
      <c r="F859" t="s">
        <v>3290</v>
      </c>
      <c r="G859" t="s">
        <v>3291</v>
      </c>
      <c r="H859" s="291" t="s">
        <v>33</v>
      </c>
      <c r="I859" s="291" t="s">
        <v>4</v>
      </c>
      <c r="J859" s="291" t="s">
        <v>6</v>
      </c>
      <c r="K859" s="291" t="s">
        <v>69</v>
      </c>
      <c r="L859" s="291" t="s">
        <v>1119</v>
      </c>
      <c r="M859" s="289" t="s">
        <v>346</v>
      </c>
      <c r="N859" s="289" t="s">
        <v>36</v>
      </c>
      <c r="O859" s="291" t="s">
        <v>13</v>
      </c>
      <c r="P859" t="s">
        <v>37</v>
      </c>
      <c r="Q859" s="290"/>
    </row>
    <row r="860" spans="1:17" ht="30.6" x14ac:dyDescent="0.3">
      <c r="A860" s="288" t="s">
        <v>30</v>
      </c>
      <c r="B860" s="292" t="s">
        <v>5333</v>
      </c>
      <c r="C860" s="292" t="s">
        <v>3292</v>
      </c>
      <c r="D860" s="292" t="s">
        <v>3293</v>
      </c>
      <c r="E860" t="s">
        <v>3294</v>
      </c>
      <c r="F860" t="s">
        <v>3295</v>
      </c>
      <c r="G860" t="s">
        <v>3296</v>
      </c>
      <c r="H860" s="294" t="s">
        <v>33</v>
      </c>
      <c r="I860" s="294" t="s">
        <v>8</v>
      </c>
      <c r="J860" s="294" t="s">
        <v>5</v>
      </c>
      <c r="K860" s="294" t="s">
        <v>53</v>
      </c>
      <c r="L860" s="294" t="s">
        <v>437</v>
      </c>
      <c r="M860" s="292" t="s">
        <v>1079</v>
      </c>
      <c r="N860" s="292" t="s">
        <v>36</v>
      </c>
      <c r="O860" s="294" t="s">
        <v>9</v>
      </c>
      <c r="P860" t="s">
        <v>37</v>
      </c>
      <c r="Q860" s="293"/>
    </row>
    <row r="861" spans="1:17" ht="30.6" x14ac:dyDescent="0.3">
      <c r="A861" s="288" t="s">
        <v>30</v>
      </c>
      <c r="B861" s="289" t="s">
        <v>5333</v>
      </c>
      <c r="C861" s="289" t="s">
        <v>3297</v>
      </c>
      <c r="D861" s="289" t="s">
        <v>3298</v>
      </c>
      <c r="E861" t="s">
        <v>3299</v>
      </c>
      <c r="F861" t="s">
        <v>5500</v>
      </c>
      <c r="G861" t="s">
        <v>5501</v>
      </c>
      <c r="H861" s="291" t="s">
        <v>33</v>
      </c>
      <c r="I861" s="291" t="s">
        <v>8</v>
      </c>
      <c r="J861" s="291" t="s">
        <v>5</v>
      </c>
      <c r="K861" s="291" t="s">
        <v>53</v>
      </c>
      <c r="L861" s="291" t="s">
        <v>437</v>
      </c>
      <c r="M861" s="289" t="s">
        <v>1079</v>
      </c>
      <c r="N861" s="289" t="s">
        <v>36</v>
      </c>
      <c r="O861" s="291" t="s">
        <v>194</v>
      </c>
      <c r="P861" t="s">
        <v>37</v>
      </c>
      <c r="Q861" s="290"/>
    </row>
    <row r="862" spans="1:17" ht="30.6" x14ac:dyDescent="0.3">
      <c r="A862" s="288" t="s">
        <v>30</v>
      </c>
      <c r="B862" s="292" t="s">
        <v>5333</v>
      </c>
      <c r="C862" s="292" t="s">
        <v>3300</v>
      </c>
      <c r="D862" s="292" t="s">
        <v>3301</v>
      </c>
      <c r="E862" t="s">
        <v>3302</v>
      </c>
      <c r="F862" t="s">
        <v>3303</v>
      </c>
      <c r="G862" t="s">
        <v>3304</v>
      </c>
      <c r="H862" s="294" t="s">
        <v>33</v>
      </c>
      <c r="I862" s="294" t="s">
        <v>8</v>
      </c>
      <c r="J862" s="294" t="s">
        <v>5</v>
      </c>
      <c r="K862" s="294" t="s">
        <v>53</v>
      </c>
      <c r="L862" s="294" t="s">
        <v>437</v>
      </c>
      <c r="M862" s="292" t="s">
        <v>1079</v>
      </c>
      <c r="N862" s="292" t="s">
        <v>36</v>
      </c>
      <c r="O862" s="294" t="s">
        <v>9</v>
      </c>
      <c r="P862" t="s">
        <v>37</v>
      </c>
      <c r="Q862" s="293"/>
    </row>
    <row r="863" spans="1:17" ht="30.6" x14ac:dyDescent="0.3">
      <c r="A863" s="288" t="s">
        <v>30</v>
      </c>
      <c r="B863" s="289" t="s">
        <v>5333</v>
      </c>
      <c r="C863" s="289" t="s">
        <v>3305</v>
      </c>
      <c r="D863" s="289" t="s">
        <v>3306</v>
      </c>
      <c r="E863" t="s">
        <v>3307</v>
      </c>
      <c r="F863" t="s">
        <v>3308</v>
      </c>
      <c r="G863" t="s">
        <v>3304</v>
      </c>
      <c r="H863" s="291" t="s">
        <v>33</v>
      </c>
      <c r="I863" s="291" t="s">
        <v>8</v>
      </c>
      <c r="J863" s="291" t="s">
        <v>5</v>
      </c>
      <c r="K863" s="291" t="s">
        <v>53</v>
      </c>
      <c r="L863" s="291" t="s">
        <v>437</v>
      </c>
      <c r="M863" s="289" t="s">
        <v>1079</v>
      </c>
      <c r="N863" s="289" t="s">
        <v>36</v>
      </c>
      <c r="O863" s="291" t="s">
        <v>9</v>
      </c>
      <c r="P863" t="s">
        <v>37</v>
      </c>
      <c r="Q863" s="290"/>
    </row>
    <row r="864" spans="1:17" ht="30.6" x14ac:dyDescent="0.3">
      <c r="A864" s="288" t="s">
        <v>30</v>
      </c>
      <c r="B864" s="292" t="s">
        <v>5333</v>
      </c>
      <c r="C864" s="292" t="s">
        <v>3309</v>
      </c>
      <c r="D864" s="292" t="s">
        <v>3310</v>
      </c>
      <c r="E864" t="s">
        <v>3311</v>
      </c>
      <c r="F864" t="s">
        <v>5502</v>
      </c>
      <c r="G864" t="s">
        <v>5503</v>
      </c>
      <c r="H864" s="294" t="s">
        <v>33</v>
      </c>
      <c r="I864" s="294" t="s">
        <v>8</v>
      </c>
      <c r="J864" s="294" t="s">
        <v>5</v>
      </c>
      <c r="K864" s="294" t="s">
        <v>53</v>
      </c>
      <c r="L864" s="294" t="s">
        <v>437</v>
      </c>
      <c r="M864" s="292" t="s">
        <v>1079</v>
      </c>
      <c r="N864" s="292" t="s">
        <v>36</v>
      </c>
      <c r="O864" s="294" t="s">
        <v>9</v>
      </c>
      <c r="P864" t="s">
        <v>37</v>
      </c>
      <c r="Q864" s="293"/>
    </row>
    <row r="865" spans="1:17" ht="30.6" x14ac:dyDescent="0.3">
      <c r="A865" s="288" t="s">
        <v>30</v>
      </c>
      <c r="B865" s="289" t="s">
        <v>5333</v>
      </c>
      <c r="C865" s="289" t="s">
        <v>3312</v>
      </c>
      <c r="D865" s="289" t="s">
        <v>3313</v>
      </c>
      <c r="E865" t="s">
        <v>3314</v>
      </c>
      <c r="F865" t="s">
        <v>5504</v>
      </c>
      <c r="G865" t="s">
        <v>5505</v>
      </c>
      <c r="H865" s="291" t="s">
        <v>33</v>
      </c>
      <c r="I865" s="291" t="s">
        <v>8</v>
      </c>
      <c r="J865" s="291" t="s">
        <v>5</v>
      </c>
      <c r="K865" s="291" t="s">
        <v>53</v>
      </c>
      <c r="L865" s="291" t="s">
        <v>437</v>
      </c>
      <c r="M865" s="289" t="s">
        <v>1079</v>
      </c>
      <c r="N865" s="289" t="s">
        <v>36</v>
      </c>
      <c r="O865" s="291" t="s">
        <v>194</v>
      </c>
      <c r="P865" t="s">
        <v>37</v>
      </c>
      <c r="Q865" s="290"/>
    </row>
    <row r="866" spans="1:17" ht="30.6" x14ac:dyDescent="0.3">
      <c r="A866" s="288" t="s">
        <v>30</v>
      </c>
      <c r="B866" s="292" t="s">
        <v>5333</v>
      </c>
      <c r="C866" s="292"/>
      <c r="D866" s="292" t="s">
        <v>3316</v>
      </c>
      <c r="E866" t="s">
        <v>3317</v>
      </c>
      <c r="F866" t="s">
        <v>3318</v>
      </c>
      <c r="G866" t="s">
        <v>3319</v>
      </c>
      <c r="H866" s="294" t="s">
        <v>33</v>
      </c>
      <c r="I866" s="294" t="s">
        <v>4</v>
      </c>
      <c r="J866" s="294" t="s">
        <v>5</v>
      </c>
      <c r="K866" s="294" t="s">
        <v>53</v>
      </c>
      <c r="L866" s="294" t="s">
        <v>437</v>
      </c>
      <c r="M866" s="292" t="s">
        <v>1093</v>
      </c>
      <c r="N866" s="292" t="s">
        <v>36</v>
      </c>
      <c r="O866" s="294" t="s">
        <v>146</v>
      </c>
      <c r="P866" t="s">
        <v>37</v>
      </c>
      <c r="Q866" s="293"/>
    </row>
    <row r="867" spans="1:17" ht="30.6" x14ac:dyDescent="0.3">
      <c r="A867" s="288" t="s">
        <v>30</v>
      </c>
      <c r="B867" s="289" t="s">
        <v>5333</v>
      </c>
      <c r="C867" s="289"/>
      <c r="D867" s="289" t="s">
        <v>3320</v>
      </c>
      <c r="E867" t="s">
        <v>3321</v>
      </c>
      <c r="F867" t="s">
        <v>3322</v>
      </c>
      <c r="G867" t="s">
        <v>3323</v>
      </c>
      <c r="H867" s="291" t="s">
        <v>33</v>
      </c>
      <c r="I867" s="291" t="s">
        <v>4</v>
      </c>
      <c r="J867" s="291" t="s">
        <v>5</v>
      </c>
      <c r="K867" s="291" t="s">
        <v>53</v>
      </c>
      <c r="L867" s="291" t="s">
        <v>437</v>
      </c>
      <c r="M867" s="289" t="s">
        <v>1093</v>
      </c>
      <c r="N867" s="289" t="s">
        <v>36</v>
      </c>
      <c r="O867" s="291" t="s">
        <v>146</v>
      </c>
      <c r="P867" t="s">
        <v>37</v>
      </c>
      <c r="Q867" s="290"/>
    </row>
    <row r="868" spans="1:17" ht="30.6" x14ac:dyDescent="0.3">
      <c r="A868" s="288" t="s">
        <v>30</v>
      </c>
      <c r="B868" s="292" t="s">
        <v>4795</v>
      </c>
      <c r="C868" s="292" t="s">
        <v>3324</v>
      </c>
      <c r="D868" s="292" t="s">
        <v>3325</v>
      </c>
      <c r="E868" t="s">
        <v>3326</v>
      </c>
      <c r="F868" t="s">
        <v>4924</v>
      </c>
      <c r="G868" t="s">
        <v>3327</v>
      </c>
      <c r="H868" s="294" t="s">
        <v>33</v>
      </c>
      <c r="I868" s="294" t="s">
        <v>8</v>
      </c>
      <c r="J868" s="294" t="s">
        <v>6</v>
      </c>
      <c r="K868" s="294" t="s">
        <v>34</v>
      </c>
      <c r="L868" s="294" t="s">
        <v>726</v>
      </c>
      <c r="M868" s="292" t="s">
        <v>610</v>
      </c>
      <c r="N868" s="292" t="s">
        <v>36</v>
      </c>
      <c r="O868" s="294" t="s">
        <v>611</v>
      </c>
      <c r="P868" t="s">
        <v>37</v>
      </c>
      <c r="Q868" s="293"/>
    </row>
    <row r="869" spans="1:17" ht="30.6" x14ac:dyDescent="0.3">
      <c r="A869" s="288" t="s">
        <v>30</v>
      </c>
      <c r="B869" s="289" t="s">
        <v>4795</v>
      </c>
      <c r="C869" s="289" t="s">
        <v>3328</v>
      </c>
      <c r="D869" s="289" t="s">
        <v>3329</v>
      </c>
      <c r="E869" t="s">
        <v>3330</v>
      </c>
      <c r="F869" t="s">
        <v>3331</v>
      </c>
      <c r="G869" t="s">
        <v>3332</v>
      </c>
      <c r="H869" s="291" t="s">
        <v>33</v>
      </c>
      <c r="I869" s="291" t="s">
        <v>8</v>
      </c>
      <c r="J869" s="291" t="s">
        <v>6</v>
      </c>
      <c r="K869" s="291" t="s">
        <v>34</v>
      </c>
      <c r="L869" s="291" t="s">
        <v>726</v>
      </c>
      <c r="M869" s="289" t="s">
        <v>610</v>
      </c>
      <c r="N869" s="289" t="s">
        <v>36</v>
      </c>
      <c r="O869" s="291" t="s">
        <v>611</v>
      </c>
      <c r="P869" t="s">
        <v>37</v>
      </c>
      <c r="Q869" s="290"/>
    </row>
    <row r="870" spans="1:17" ht="30.6" x14ac:dyDescent="0.3">
      <c r="A870" s="288" t="s">
        <v>30</v>
      </c>
      <c r="B870" s="292" t="s">
        <v>4795</v>
      </c>
      <c r="C870" s="292" t="s">
        <v>3333</v>
      </c>
      <c r="D870" s="292" t="s">
        <v>3334</v>
      </c>
      <c r="E870" t="s">
        <v>3335</v>
      </c>
      <c r="F870" t="s">
        <v>857</v>
      </c>
      <c r="G870" t="s">
        <v>4925</v>
      </c>
      <c r="H870" s="294" t="s">
        <v>33</v>
      </c>
      <c r="I870" s="294" t="s">
        <v>8</v>
      </c>
      <c r="J870" s="294" t="s">
        <v>6</v>
      </c>
      <c r="K870" s="294" t="s">
        <v>34</v>
      </c>
      <c r="L870" s="294" t="s">
        <v>726</v>
      </c>
      <c r="M870" s="292" t="s">
        <v>610</v>
      </c>
      <c r="N870" s="292" t="s">
        <v>36</v>
      </c>
      <c r="O870" s="294" t="s">
        <v>611</v>
      </c>
      <c r="P870" t="s">
        <v>37</v>
      </c>
      <c r="Q870" s="293"/>
    </row>
    <row r="871" spans="1:17" ht="30.6" x14ac:dyDescent="0.3">
      <c r="A871" s="288" t="s">
        <v>30</v>
      </c>
      <c r="B871" s="289" t="s">
        <v>4926</v>
      </c>
      <c r="C871" s="289" t="s">
        <v>3336</v>
      </c>
      <c r="D871" s="289" t="s">
        <v>3337</v>
      </c>
      <c r="E871" t="s">
        <v>3338</v>
      </c>
      <c r="F871" t="s">
        <v>3339</v>
      </c>
      <c r="G871" t="s">
        <v>3340</v>
      </c>
      <c r="H871" s="291" t="s">
        <v>33</v>
      </c>
      <c r="I871" s="291" t="s">
        <v>8</v>
      </c>
      <c r="J871" s="291" t="s">
        <v>6</v>
      </c>
      <c r="K871" s="291" t="s">
        <v>34</v>
      </c>
      <c r="L871" s="291" t="s">
        <v>726</v>
      </c>
      <c r="M871" s="289" t="s">
        <v>610</v>
      </c>
      <c r="N871" s="289" t="s">
        <v>36</v>
      </c>
      <c r="O871" s="291" t="s">
        <v>611</v>
      </c>
      <c r="P871" t="s">
        <v>37</v>
      </c>
      <c r="Q871" s="290"/>
    </row>
    <row r="872" spans="1:17" ht="30.6" x14ac:dyDescent="0.3">
      <c r="A872" s="288" t="s">
        <v>30</v>
      </c>
      <c r="B872" s="292" t="s">
        <v>4926</v>
      </c>
      <c r="C872" s="292" t="s">
        <v>3341</v>
      </c>
      <c r="D872" s="292" t="s">
        <v>3342</v>
      </c>
      <c r="E872" t="s">
        <v>3343</v>
      </c>
      <c r="F872" t="s">
        <v>3344</v>
      </c>
      <c r="G872" t="s">
        <v>3345</v>
      </c>
      <c r="H872" s="294" t="s">
        <v>33</v>
      </c>
      <c r="I872" s="294" t="s">
        <v>8</v>
      </c>
      <c r="J872" s="294" t="s">
        <v>6</v>
      </c>
      <c r="K872" s="294" t="s">
        <v>34</v>
      </c>
      <c r="L872" s="294" t="s">
        <v>726</v>
      </c>
      <c r="M872" s="292" t="s">
        <v>610</v>
      </c>
      <c r="N872" s="292" t="s">
        <v>36</v>
      </c>
      <c r="O872" s="294" t="s">
        <v>611</v>
      </c>
      <c r="P872" t="s">
        <v>37</v>
      </c>
      <c r="Q872" s="293"/>
    </row>
    <row r="873" spans="1:17" ht="30.6" x14ac:dyDescent="0.3">
      <c r="A873" s="288" t="s">
        <v>30</v>
      </c>
      <c r="B873" s="289" t="s">
        <v>4926</v>
      </c>
      <c r="C873" s="289" t="s">
        <v>3346</v>
      </c>
      <c r="D873" s="289" t="s">
        <v>3347</v>
      </c>
      <c r="E873" t="s">
        <v>3348</v>
      </c>
      <c r="F873" t="s">
        <v>3349</v>
      </c>
      <c r="G873" t="s">
        <v>3350</v>
      </c>
      <c r="H873" s="291" t="s">
        <v>33</v>
      </c>
      <c r="I873" s="291" t="s">
        <v>8</v>
      </c>
      <c r="J873" s="291" t="s">
        <v>6</v>
      </c>
      <c r="K873" s="291" t="s">
        <v>34</v>
      </c>
      <c r="L873" s="291" t="s">
        <v>726</v>
      </c>
      <c r="M873" s="289" t="s">
        <v>610</v>
      </c>
      <c r="N873" s="289" t="s">
        <v>36</v>
      </c>
      <c r="O873" s="291" t="s">
        <v>3351</v>
      </c>
      <c r="P873" t="s">
        <v>37</v>
      </c>
      <c r="Q873" s="290"/>
    </row>
    <row r="874" spans="1:17" ht="30.6" x14ac:dyDescent="0.3">
      <c r="A874" s="288" t="s">
        <v>30</v>
      </c>
      <c r="B874" s="292" t="s">
        <v>4926</v>
      </c>
      <c r="C874" s="292" t="s">
        <v>3352</v>
      </c>
      <c r="D874" s="292" t="s">
        <v>3353</v>
      </c>
      <c r="E874" t="s">
        <v>3354</v>
      </c>
      <c r="F874" t="s">
        <v>3355</v>
      </c>
      <c r="G874" t="s">
        <v>3356</v>
      </c>
      <c r="H874" s="294" t="s">
        <v>33</v>
      </c>
      <c r="I874" s="294" t="s">
        <v>8</v>
      </c>
      <c r="J874" s="294" t="s">
        <v>6</v>
      </c>
      <c r="K874" s="294" t="s">
        <v>34</v>
      </c>
      <c r="L874" s="294" t="s">
        <v>726</v>
      </c>
      <c r="M874" s="292" t="s">
        <v>610</v>
      </c>
      <c r="N874" s="292" t="s">
        <v>36</v>
      </c>
      <c r="O874" s="294" t="s">
        <v>611</v>
      </c>
      <c r="P874" t="s">
        <v>37</v>
      </c>
      <c r="Q874" s="293"/>
    </row>
    <row r="875" spans="1:17" ht="30.6" x14ac:dyDescent="0.3">
      <c r="A875" s="288" t="s">
        <v>30</v>
      </c>
      <c r="B875" s="289" t="s">
        <v>5909</v>
      </c>
      <c r="C875" s="289" t="s">
        <v>3357</v>
      </c>
      <c r="D875" s="289" t="s">
        <v>3358</v>
      </c>
      <c r="E875" t="s">
        <v>3359</v>
      </c>
      <c r="F875" t="s">
        <v>3360</v>
      </c>
      <c r="G875" t="s">
        <v>3361</v>
      </c>
      <c r="H875" s="291" t="s">
        <v>33</v>
      </c>
      <c r="I875" s="291" t="s">
        <v>8</v>
      </c>
      <c r="J875" s="291" t="s">
        <v>5</v>
      </c>
      <c r="K875" s="291" t="s">
        <v>34</v>
      </c>
      <c r="L875" s="291" t="s">
        <v>726</v>
      </c>
      <c r="M875" s="289" t="s">
        <v>610</v>
      </c>
      <c r="N875" s="289" t="s">
        <v>36</v>
      </c>
      <c r="O875" s="291" t="s">
        <v>611</v>
      </c>
      <c r="P875" t="s">
        <v>37</v>
      </c>
      <c r="Q875" s="290"/>
    </row>
    <row r="876" spans="1:17" ht="30.6" x14ac:dyDescent="0.3">
      <c r="A876" s="288" t="s">
        <v>30</v>
      </c>
      <c r="B876" s="292" t="s">
        <v>4926</v>
      </c>
      <c r="C876" s="292" t="s">
        <v>3362</v>
      </c>
      <c r="D876" s="292" t="s">
        <v>3363</v>
      </c>
      <c r="E876" t="s">
        <v>3364</v>
      </c>
      <c r="F876" t="s">
        <v>3365</v>
      </c>
      <c r="G876" t="s">
        <v>3366</v>
      </c>
      <c r="H876" s="294" t="s">
        <v>33</v>
      </c>
      <c r="I876" s="294" t="s">
        <v>8</v>
      </c>
      <c r="J876" s="294" t="s">
        <v>6</v>
      </c>
      <c r="K876" s="294" t="s">
        <v>34</v>
      </c>
      <c r="L876" s="294" t="s">
        <v>726</v>
      </c>
      <c r="M876" s="292" t="s">
        <v>610</v>
      </c>
      <c r="N876" s="292" t="s">
        <v>36</v>
      </c>
      <c r="O876" s="294" t="s">
        <v>611</v>
      </c>
      <c r="P876" t="s">
        <v>37</v>
      </c>
      <c r="Q876" s="293"/>
    </row>
    <row r="877" spans="1:17" ht="30.6" x14ac:dyDescent="0.3">
      <c r="A877" s="288" t="s">
        <v>30</v>
      </c>
      <c r="B877" s="289" t="s">
        <v>4926</v>
      </c>
      <c r="C877" s="289" t="s">
        <v>3371</v>
      </c>
      <c r="D877" s="289" t="s">
        <v>3372</v>
      </c>
      <c r="E877" t="s">
        <v>3373</v>
      </c>
      <c r="F877" t="s">
        <v>3374</v>
      </c>
      <c r="G877" t="s">
        <v>3375</v>
      </c>
      <c r="H877" s="291" t="s">
        <v>33</v>
      </c>
      <c r="I877" s="291" t="s">
        <v>8</v>
      </c>
      <c r="J877" s="291" t="s">
        <v>6</v>
      </c>
      <c r="K877" s="291" t="s">
        <v>34</v>
      </c>
      <c r="L877" s="291" t="s">
        <v>726</v>
      </c>
      <c r="M877" s="289" t="s">
        <v>610</v>
      </c>
      <c r="N877" s="289" t="s">
        <v>36</v>
      </c>
      <c r="O877" s="291" t="s">
        <v>611</v>
      </c>
      <c r="P877" t="s">
        <v>37</v>
      </c>
      <c r="Q877" s="290"/>
    </row>
    <row r="878" spans="1:17" ht="30.6" x14ac:dyDescent="0.3">
      <c r="A878" s="288" t="s">
        <v>30</v>
      </c>
      <c r="B878" s="292" t="s">
        <v>4926</v>
      </c>
      <c r="C878" s="292" t="s">
        <v>3376</v>
      </c>
      <c r="D878" s="292" t="s">
        <v>3377</v>
      </c>
      <c r="E878" t="s">
        <v>3378</v>
      </c>
      <c r="F878" t="s">
        <v>3379</v>
      </c>
      <c r="G878" t="s">
        <v>3380</v>
      </c>
      <c r="H878" s="294" t="s">
        <v>33</v>
      </c>
      <c r="I878" s="294" t="s">
        <v>8</v>
      </c>
      <c r="J878" s="294" t="s">
        <v>6</v>
      </c>
      <c r="K878" s="294" t="s">
        <v>34</v>
      </c>
      <c r="L878" s="294" t="s">
        <v>726</v>
      </c>
      <c r="M878" s="292" t="s">
        <v>610</v>
      </c>
      <c r="N878" s="292" t="s">
        <v>36</v>
      </c>
      <c r="O878" s="294" t="s">
        <v>611</v>
      </c>
      <c r="P878" t="s">
        <v>37</v>
      </c>
      <c r="Q878" s="293"/>
    </row>
    <row r="879" spans="1:17" ht="30.6" x14ac:dyDescent="0.3">
      <c r="A879" s="288" t="s">
        <v>30</v>
      </c>
      <c r="B879" s="289" t="s">
        <v>4926</v>
      </c>
      <c r="C879" s="289" t="s">
        <v>3381</v>
      </c>
      <c r="D879" s="289" t="s">
        <v>3382</v>
      </c>
      <c r="E879" t="s">
        <v>3383</v>
      </c>
      <c r="F879" t="s">
        <v>4927</v>
      </c>
      <c r="G879" t="s">
        <v>4928</v>
      </c>
      <c r="H879" s="291" t="s">
        <v>33</v>
      </c>
      <c r="I879" s="291" t="s">
        <v>8</v>
      </c>
      <c r="J879" s="291" t="s">
        <v>6</v>
      </c>
      <c r="K879" s="291" t="s">
        <v>34</v>
      </c>
      <c r="L879" s="291" t="s">
        <v>726</v>
      </c>
      <c r="M879" s="289" t="s">
        <v>610</v>
      </c>
      <c r="N879" s="289" t="s">
        <v>36</v>
      </c>
      <c r="O879" s="291" t="s">
        <v>611</v>
      </c>
      <c r="P879" t="s">
        <v>37</v>
      </c>
      <c r="Q879" s="290"/>
    </row>
    <row r="880" spans="1:17" ht="30.6" x14ac:dyDescent="0.3">
      <c r="A880" s="288" t="s">
        <v>30</v>
      </c>
      <c r="B880" s="292" t="s">
        <v>4795</v>
      </c>
      <c r="C880" s="292" t="s">
        <v>3384</v>
      </c>
      <c r="D880" s="292" t="s">
        <v>3385</v>
      </c>
      <c r="E880" t="s">
        <v>3386</v>
      </c>
      <c r="F880" t="s">
        <v>3387</v>
      </c>
      <c r="G880" t="s">
        <v>3388</v>
      </c>
      <c r="H880" s="294" t="s">
        <v>33</v>
      </c>
      <c r="I880" s="294" t="s">
        <v>8</v>
      </c>
      <c r="J880" s="294" t="s">
        <v>6</v>
      </c>
      <c r="K880" s="294" t="s">
        <v>34</v>
      </c>
      <c r="L880" s="294" t="s">
        <v>726</v>
      </c>
      <c r="M880" s="292" t="s">
        <v>610</v>
      </c>
      <c r="N880" s="292" t="s">
        <v>36</v>
      </c>
      <c r="O880" s="294" t="s">
        <v>611</v>
      </c>
      <c r="P880" t="s">
        <v>37</v>
      </c>
      <c r="Q880" s="293"/>
    </row>
    <row r="881" spans="1:17" ht="30.6" x14ac:dyDescent="0.3">
      <c r="A881" s="288" t="s">
        <v>30</v>
      </c>
      <c r="B881" s="289" t="s">
        <v>4795</v>
      </c>
      <c r="C881" s="289" t="s">
        <v>3367</v>
      </c>
      <c r="D881" s="289" t="s">
        <v>3368</v>
      </c>
      <c r="E881" t="s">
        <v>4929</v>
      </c>
      <c r="F881" t="s">
        <v>3369</v>
      </c>
      <c r="G881" t="s">
        <v>3370</v>
      </c>
      <c r="H881" s="291" t="s">
        <v>33</v>
      </c>
      <c r="I881" s="291" t="s">
        <v>8</v>
      </c>
      <c r="J881" s="291" t="s">
        <v>6</v>
      </c>
      <c r="K881" s="291" t="s">
        <v>34</v>
      </c>
      <c r="L881" s="291" t="s">
        <v>726</v>
      </c>
      <c r="M881" s="289" t="s">
        <v>610</v>
      </c>
      <c r="N881" s="289" t="s">
        <v>36</v>
      </c>
      <c r="O881" s="291" t="s">
        <v>611</v>
      </c>
      <c r="P881" t="s">
        <v>37</v>
      </c>
      <c r="Q881" s="290"/>
    </row>
    <row r="882" spans="1:17" ht="30.6" x14ac:dyDescent="0.3">
      <c r="A882" s="288" t="s">
        <v>30</v>
      </c>
      <c r="B882" s="292" t="s">
        <v>4795</v>
      </c>
      <c r="C882" s="292" t="s">
        <v>3389</v>
      </c>
      <c r="D882" s="292" t="s">
        <v>3390</v>
      </c>
      <c r="E882" t="s">
        <v>3391</v>
      </c>
      <c r="F882" t="s">
        <v>3392</v>
      </c>
      <c r="G882" t="s">
        <v>3393</v>
      </c>
      <c r="H882" s="294" t="s">
        <v>33</v>
      </c>
      <c r="I882" s="294" t="s">
        <v>8</v>
      </c>
      <c r="J882" s="294" t="s">
        <v>6</v>
      </c>
      <c r="K882" s="294" t="s">
        <v>34</v>
      </c>
      <c r="L882" s="294" t="s">
        <v>726</v>
      </c>
      <c r="M882" s="292" t="s">
        <v>610</v>
      </c>
      <c r="N882" s="292" t="s">
        <v>36</v>
      </c>
      <c r="O882" s="294" t="s">
        <v>611</v>
      </c>
      <c r="P882" t="s">
        <v>37</v>
      </c>
      <c r="Q882" s="293"/>
    </row>
    <row r="883" spans="1:17" ht="30.6" x14ac:dyDescent="0.3">
      <c r="A883" s="288" t="s">
        <v>30</v>
      </c>
      <c r="B883" s="289" t="s">
        <v>4795</v>
      </c>
      <c r="C883" s="289" t="s">
        <v>3394</v>
      </c>
      <c r="D883" s="289" t="s">
        <v>3395</v>
      </c>
      <c r="E883" t="s">
        <v>3396</v>
      </c>
      <c r="F883" t="s">
        <v>3397</v>
      </c>
      <c r="G883" t="s">
        <v>3398</v>
      </c>
      <c r="H883" s="291" t="s">
        <v>33</v>
      </c>
      <c r="I883" s="291" t="s">
        <v>8</v>
      </c>
      <c r="J883" s="291" t="s">
        <v>6</v>
      </c>
      <c r="K883" s="291" t="s">
        <v>34</v>
      </c>
      <c r="L883" s="291" t="s">
        <v>726</v>
      </c>
      <c r="M883" s="289" t="s">
        <v>610</v>
      </c>
      <c r="N883" s="289" t="s">
        <v>36</v>
      </c>
      <c r="O883" s="291" t="s">
        <v>611</v>
      </c>
      <c r="P883" t="s">
        <v>37</v>
      </c>
      <c r="Q883" s="290"/>
    </row>
    <row r="884" spans="1:17" ht="30.6" x14ac:dyDescent="0.3">
      <c r="A884" s="288" t="s">
        <v>30</v>
      </c>
      <c r="B884" s="292" t="s">
        <v>4795</v>
      </c>
      <c r="C884" s="292" t="s">
        <v>3399</v>
      </c>
      <c r="D884" s="292" t="s">
        <v>3400</v>
      </c>
      <c r="E884" t="s">
        <v>3401</v>
      </c>
      <c r="F884" t="s">
        <v>4930</v>
      </c>
      <c r="G884" t="s">
        <v>4931</v>
      </c>
      <c r="H884" s="294" t="s">
        <v>33</v>
      </c>
      <c r="I884" s="294" t="s">
        <v>8</v>
      </c>
      <c r="J884" s="294" t="s">
        <v>6</v>
      </c>
      <c r="K884" s="294" t="s">
        <v>34</v>
      </c>
      <c r="L884" s="294" t="s">
        <v>726</v>
      </c>
      <c r="M884" s="292" t="s">
        <v>610</v>
      </c>
      <c r="N884" s="292" t="s">
        <v>36</v>
      </c>
      <c r="O884" s="294" t="s">
        <v>611</v>
      </c>
      <c r="P884" t="s">
        <v>37</v>
      </c>
      <c r="Q884" s="293"/>
    </row>
    <row r="885" spans="1:17" ht="30.6" x14ac:dyDescent="0.3">
      <c r="A885" s="288" t="s">
        <v>30</v>
      </c>
      <c r="B885" s="289" t="s">
        <v>4794</v>
      </c>
      <c r="C885" s="289" t="s">
        <v>3402</v>
      </c>
      <c r="D885" s="289" t="s">
        <v>3403</v>
      </c>
      <c r="E885" t="s">
        <v>3404</v>
      </c>
      <c r="F885" t="s">
        <v>4932</v>
      </c>
      <c r="G885" t="s">
        <v>4933</v>
      </c>
      <c r="H885" s="291" t="s">
        <v>33</v>
      </c>
      <c r="I885" s="291" t="s">
        <v>8</v>
      </c>
      <c r="J885" s="291" t="s">
        <v>6</v>
      </c>
      <c r="K885" s="291" t="s">
        <v>34</v>
      </c>
      <c r="L885" s="291" t="s">
        <v>726</v>
      </c>
      <c r="M885" s="289" t="s">
        <v>610</v>
      </c>
      <c r="N885" s="289" t="s">
        <v>36</v>
      </c>
      <c r="O885" s="291" t="s">
        <v>611</v>
      </c>
      <c r="P885" t="s">
        <v>37</v>
      </c>
      <c r="Q885" s="290"/>
    </row>
    <row r="886" spans="1:17" ht="30.6" x14ac:dyDescent="0.3">
      <c r="A886" s="288" t="s">
        <v>30</v>
      </c>
      <c r="B886" s="292" t="s">
        <v>5904</v>
      </c>
      <c r="C886" s="292"/>
      <c r="D886" s="292" t="s">
        <v>3405</v>
      </c>
      <c r="E886" t="s">
        <v>3406</v>
      </c>
      <c r="F886" t="s">
        <v>3407</v>
      </c>
      <c r="G886" t="s">
        <v>3408</v>
      </c>
      <c r="H886" s="294" t="s">
        <v>33</v>
      </c>
      <c r="I886" s="294" t="s">
        <v>4</v>
      </c>
      <c r="J886" s="294" t="s">
        <v>5</v>
      </c>
      <c r="K886" s="294" t="s">
        <v>34</v>
      </c>
      <c r="L886" s="294" t="s">
        <v>726</v>
      </c>
      <c r="M886" s="292" t="s">
        <v>610</v>
      </c>
      <c r="N886" s="292" t="s">
        <v>36</v>
      </c>
      <c r="O886" s="294" t="s">
        <v>611</v>
      </c>
      <c r="P886" t="s">
        <v>37</v>
      </c>
      <c r="Q886" s="293"/>
    </row>
    <row r="887" spans="1:17" ht="30.6" x14ac:dyDescent="0.3">
      <c r="A887" s="288" t="s">
        <v>30</v>
      </c>
      <c r="B887" s="289" t="s">
        <v>5904</v>
      </c>
      <c r="C887" s="289"/>
      <c r="D887" s="289" t="s">
        <v>3409</v>
      </c>
      <c r="E887" t="s">
        <v>6038</v>
      </c>
      <c r="F887" t="s">
        <v>3410</v>
      </c>
      <c r="G887" t="s">
        <v>3411</v>
      </c>
      <c r="H887" s="291" t="s">
        <v>33</v>
      </c>
      <c r="I887" s="291" t="s">
        <v>4</v>
      </c>
      <c r="J887" s="291" t="s">
        <v>5</v>
      </c>
      <c r="K887" s="291" t="s">
        <v>34</v>
      </c>
      <c r="L887" s="291" t="s">
        <v>726</v>
      </c>
      <c r="M887" s="289" t="s">
        <v>610</v>
      </c>
      <c r="N887" s="289" t="s">
        <v>101</v>
      </c>
      <c r="O887" s="291"/>
      <c r="P887" t="s">
        <v>37</v>
      </c>
      <c r="Q887" s="290"/>
    </row>
    <row r="888" spans="1:17" ht="30.6" x14ac:dyDescent="0.3">
      <c r="A888" s="288" t="s">
        <v>30</v>
      </c>
      <c r="B888" s="292" t="s">
        <v>4818</v>
      </c>
      <c r="C888" s="292"/>
      <c r="D888" s="292" t="s">
        <v>3412</v>
      </c>
      <c r="E888" t="s">
        <v>3413</v>
      </c>
      <c r="F888" t="s">
        <v>3414</v>
      </c>
      <c r="G888" t="s">
        <v>3415</v>
      </c>
      <c r="H888" s="294" t="s">
        <v>33</v>
      </c>
      <c r="I888" s="294" t="s">
        <v>4</v>
      </c>
      <c r="J888" s="294" t="s">
        <v>6</v>
      </c>
      <c r="K888" s="294" t="s">
        <v>53</v>
      </c>
      <c r="L888" s="294" t="s">
        <v>497</v>
      </c>
      <c r="M888" s="292" t="s">
        <v>3416</v>
      </c>
      <c r="N888" s="292" t="s">
        <v>36</v>
      </c>
      <c r="O888" s="294" t="s">
        <v>13</v>
      </c>
      <c r="P888" t="s">
        <v>37</v>
      </c>
      <c r="Q888" s="293"/>
    </row>
    <row r="889" spans="1:17" ht="30.6" x14ac:dyDescent="0.3">
      <c r="A889" s="288" t="s">
        <v>30</v>
      </c>
      <c r="B889" s="289" t="s">
        <v>4818</v>
      </c>
      <c r="C889" s="289"/>
      <c r="D889" s="289" t="s">
        <v>3417</v>
      </c>
      <c r="E889" t="s">
        <v>3418</v>
      </c>
      <c r="F889" t="s">
        <v>3419</v>
      </c>
      <c r="G889" t="s">
        <v>3420</v>
      </c>
      <c r="H889" s="291" t="s">
        <v>33</v>
      </c>
      <c r="I889" s="291" t="s">
        <v>4</v>
      </c>
      <c r="J889" s="291" t="s">
        <v>6</v>
      </c>
      <c r="K889" s="291" t="s">
        <v>53</v>
      </c>
      <c r="L889" s="291" t="s">
        <v>497</v>
      </c>
      <c r="M889" s="289" t="s">
        <v>3421</v>
      </c>
      <c r="N889" s="289" t="s">
        <v>36</v>
      </c>
      <c r="O889" s="291" t="s">
        <v>13</v>
      </c>
      <c r="P889" t="s">
        <v>37</v>
      </c>
      <c r="Q889" s="290"/>
    </row>
    <row r="890" spans="1:17" ht="30.6" x14ac:dyDescent="0.3">
      <c r="A890" s="288" t="s">
        <v>30</v>
      </c>
      <c r="B890" s="292" t="s">
        <v>4765</v>
      </c>
      <c r="C890" s="292"/>
      <c r="D890" s="292" t="s">
        <v>3422</v>
      </c>
      <c r="E890" t="s">
        <v>3423</v>
      </c>
      <c r="F890" t="s">
        <v>3424</v>
      </c>
      <c r="G890" t="s">
        <v>3425</v>
      </c>
      <c r="H890" s="294" t="s">
        <v>33</v>
      </c>
      <c r="I890" s="294" t="s">
        <v>4</v>
      </c>
      <c r="J890" s="294" t="s">
        <v>6</v>
      </c>
      <c r="K890" s="294" t="s">
        <v>69</v>
      </c>
      <c r="L890" s="294" t="s">
        <v>1119</v>
      </c>
      <c r="M890" s="292" t="s">
        <v>346</v>
      </c>
      <c r="N890" s="292" t="s">
        <v>36</v>
      </c>
      <c r="O890" s="294" t="s">
        <v>13</v>
      </c>
      <c r="P890" t="s">
        <v>37</v>
      </c>
      <c r="Q890" s="293"/>
    </row>
    <row r="891" spans="1:17" ht="30.6" x14ac:dyDescent="0.3">
      <c r="A891" s="288" t="s">
        <v>30</v>
      </c>
      <c r="B891" s="289" t="s">
        <v>6039</v>
      </c>
      <c r="C891" s="289" t="s">
        <v>5506</v>
      </c>
      <c r="D891" s="289" t="s">
        <v>5507</v>
      </c>
      <c r="E891" t="s">
        <v>5508</v>
      </c>
      <c r="F891" t="s">
        <v>5509</v>
      </c>
      <c r="G891" t="s">
        <v>5510</v>
      </c>
      <c r="H891" s="291" t="s">
        <v>33</v>
      </c>
      <c r="I891" s="291" t="s">
        <v>8</v>
      </c>
      <c r="J891" s="291" t="s">
        <v>5</v>
      </c>
      <c r="K891" s="291" t="s">
        <v>716</v>
      </c>
      <c r="L891" s="291" t="s">
        <v>717</v>
      </c>
      <c r="M891" s="289" t="s">
        <v>5511</v>
      </c>
      <c r="N891" s="289" t="s">
        <v>101</v>
      </c>
      <c r="O891" s="291"/>
      <c r="P891" t="s">
        <v>37</v>
      </c>
      <c r="Q891" s="290"/>
    </row>
    <row r="892" spans="1:17" ht="30.6" x14ac:dyDescent="0.3">
      <c r="A892" s="288" t="s">
        <v>30</v>
      </c>
      <c r="B892" s="292" t="s">
        <v>4934</v>
      </c>
      <c r="C892" s="292" t="s">
        <v>3426</v>
      </c>
      <c r="D892" s="292" t="s">
        <v>3427</v>
      </c>
      <c r="E892" t="s">
        <v>3428</v>
      </c>
      <c r="F892" t="s">
        <v>3429</v>
      </c>
      <c r="G892" t="s">
        <v>3430</v>
      </c>
      <c r="H892" s="294" t="s">
        <v>361</v>
      </c>
      <c r="I892" s="294" t="s">
        <v>8</v>
      </c>
      <c r="J892" s="294" t="s">
        <v>6</v>
      </c>
      <c r="K892" s="294" t="s">
        <v>716</v>
      </c>
      <c r="L892" s="294" t="s">
        <v>717</v>
      </c>
      <c r="M892" s="292" t="s">
        <v>252</v>
      </c>
      <c r="N892" s="292" t="s">
        <v>101</v>
      </c>
      <c r="O892" s="294"/>
      <c r="P892" t="s">
        <v>37</v>
      </c>
      <c r="Q892" s="293"/>
    </row>
    <row r="893" spans="1:17" ht="30.6" x14ac:dyDescent="0.3">
      <c r="A893" s="288" t="s">
        <v>30</v>
      </c>
      <c r="B893" s="289" t="s">
        <v>3431</v>
      </c>
      <c r="C893" s="289" t="s">
        <v>3432</v>
      </c>
      <c r="D893" s="289" t="s">
        <v>3433</v>
      </c>
      <c r="E893" t="s">
        <v>3434</v>
      </c>
      <c r="F893" t="s">
        <v>3435</v>
      </c>
      <c r="G893" t="s">
        <v>3436</v>
      </c>
      <c r="H893" s="291" t="s">
        <v>33</v>
      </c>
      <c r="I893" s="291" t="s">
        <v>8</v>
      </c>
      <c r="J893" s="291" t="s">
        <v>6</v>
      </c>
      <c r="K893" s="291" t="s">
        <v>716</v>
      </c>
      <c r="L893" s="291" t="s">
        <v>717</v>
      </c>
      <c r="M893" s="289" t="s">
        <v>252</v>
      </c>
      <c r="N893" s="289" t="s">
        <v>101</v>
      </c>
      <c r="O893" s="291"/>
      <c r="P893" t="s">
        <v>37</v>
      </c>
      <c r="Q893" s="290"/>
    </row>
    <row r="894" spans="1:17" ht="30.6" x14ac:dyDescent="0.3">
      <c r="A894" s="288" t="s">
        <v>30</v>
      </c>
      <c r="B894" s="292" t="s">
        <v>4790</v>
      </c>
      <c r="C894" s="292"/>
      <c r="D894" s="292" t="s">
        <v>3437</v>
      </c>
      <c r="E894" t="s">
        <v>3438</v>
      </c>
      <c r="F894" t="s">
        <v>3439</v>
      </c>
      <c r="G894" t="s">
        <v>3440</v>
      </c>
      <c r="H894" s="294" t="s">
        <v>33</v>
      </c>
      <c r="I894" s="294" t="s">
        <v>4</v>
      </c>
      <c r="J894" s="294" t="s">
        <v>6</v>
      </c>
      <c r="K894" s="294" t="s">
        <v>716</v>
      </c>
      <c r="L894" s="294" t="s">
        <v>717</v>
      </c>
      <c r="M894" s="292" t="s">
        <v>252</v>
      </c>
      <c r="N894" s="292" t="s">
        <v>101</v>
      </c>
      <c r="O894" s="294"/>
      <c r="P894" t="s">
        <v>37</v>
      </c>
      <c r="Q894" s="293"/>
    </row>
    <row r="895" spans="1:17" ht="30.6" x14ac:dyDescent="0.3">
      <c r="A895" s="288" t="s">
        <v>30</v>
      </c>
      <c r="B895" s="289" t="s">
        <v>4771</v>
      </c>
      <c r="C895" s="289" t="s">
        <v>3441</v>
      </c>
      <c r="D895" s="289" t="s">
        <v>3442</v>
      </c>
      <c r="E895" t="s">
        <v>3443</v>
      </c>
      <c r="F895" t="s">
        <v>3444</v>
      </c>
      <c r="G895" t="s">
        <v>3445</v>
      </c>
      <c r="H895" s="291" t="s">
        <v>33</v>
      </c>
      <c r="I895" s="291" t="s">
        <v>8</v>
      </c>
      <c r="J895" s="291" t="s">
        <v>6</v>
      </c>
      <c r="K895" s="291" t="s">
        <v>60</v>
      </c>
      <c r="L895" s="291" t="s">
        <v>61</v>
      </c>
      <c r="M895" s="289" t="s">
        <v>62</v>
      </c>
      <c r="N895" s="289" t="s">
        <v>36</v>
      </c>
      <c r="O895" s="291" t="s">
        <v>13</v>
      </c>
      <c r="P895" t="s">
        <v>37</v>
      </c>
      <c r="Q895" s="290"/>
    </row>
    <row r="896" spans="1:17" ht="30.6" x14ac:dyDescent="0.3">
      <c r="A896" s="288" t="s">
        <v>30</v>
      </c>
      <c r="B896" s="292" t="s">
        <v>4771</v>
      </c>
      <c r="C896" s="292" t="s">
        <v>3446</v>
      </c>
      <c r="D896" s="292" t="s">
        <v>3447</v>
      </c>
      <c r="E896" t="s">
        <v>3448</v>
      </c>
      <c r="F896" t="s">
        <v>3449</v>
      </c>
      <c r="G896" t="s">
        <v>3450</v>
      </c>
      <c r="H896" s="294" t="s">
        <v>33</v>
      </c>
      <c r="I896" s="294" t="s">
        <v>8</v>
      </c>
      <c r="J896" s="294" t="s">
        <v>6</v>
      </c>
      <c r="K896" s="294" t="s">
        <v>60</v>
      </c>
      <c r="L896" s="294" t="s">
        <v>61</v>
      </c>
      <c r="M896" s="292" t="s">
        <v>62</v>
      </c>
      <c r="N896" s="292" t="s">
        <v>36</v>
      </c>
      <c r="O896" s="294" t="s">
        <v>13</v>
      </c>
      <c r="P896" t="s">
        <v>37</v>
      </c>
      <c r="Q896" s="293"/>
    </row>
    <row r="897" spans="1:17" ht="30.6" x14ac:dyDescent="0.3">
      <c r="A897" s="288" t="s">
        <v>30</v>
      </c>
      <c r="B897" s="289" t="s">
        <v>4767</v>
      </c>
      <c r="C897" s="289" t="s">
        <v>3451</v>
      </c>
      <c r="D897" s="289" t="s">
        <v>3452</v>
      </c>
      <c r="E897" t="s">
        <v>3453</v>
      </c>
      <c r="F897" t="s">
        <v>3454</v>
      </c>
      <c r="G897" t="s">
        <v>3455</v>
      </c>
      <c r="H897" s="291" t="s">
        <v>33</v>
      </c>
      <c r="I897" s="291" t="s">
        <v>8</v>
      </c>
      <c r="J897" s="291" t="s">
        <v>6</v>
      </c>
      <c r="K897" s="291" t="s">
        <v>60</v>
      </c>
      <c r="L897" s="291" t="s">
        <v>61</v>
      </c>
      <c r="M897" s="289" t="s">
        <v>62</v>
      </c>
      <c r="N897" s="289" t="s">
        <v>36</v>
      </c>
      <c r="O897" s="291" t="s">
        <v>13</v>
      </c>
      <c r="P897" t="s">
        <v>37</v>
      </c>
      <c r="Q897" s="290"/>
    </row>
    <row r="898" spans="1:17" ht="30.6" x14ac:dyDescent="0.3">
      <c r="A898" s="288" t="s">
        <v>30</v>
      </c>
      <c r="B898" s="292" t="s">
        <v>5321</v>
      </c>
      <c r="C898" s="292" t="s">
        <v>3456</v>
      </c>
      <c r="D898" s="292" t="s">
        <v>3457</v>
      </c>
      <c r="E898" t="s">
        <v>3458</v>
      </c>
      <c r="F898" t="s">
        <v>3459</v>
      </c>
      <c r="G898" t="s">
        <v>3460</v>
      </c>
      <c r="H898" s="294" t="s">
        <v>33</v>
      </c>
      <c r="I898" s="294" t="s">
        <v>8</v>
      </c>
      <c r="J898" s="294" t="s">
        <v>5</v>
      </c>
      <c r="K898" s="294" t="s">
        <v>60</v>
      </c>
      <c r="L898" s="294" t="s">
        <v>61</v>
      </c>
      <c r="M898" s="292" t="s">
        <v>62</v>
      </c>
      <c r="N898" s="292" t="s">
        <v>36</v>
      </c>
      <c r="O898" s="294" t="s">
        <v>13</v>
      </c>
      <c r="P898" t="s">
        <v>37</v>
      </c>
      <c r="Q898" s="293"/>
    </row>
    <row r="899" spans="1:17" ht="30.6" x14ac:dyDescent="0.3">
      <c r="A899" s="288" t="s">
        <v>30</v>
      </c>
      <c r="B899" s="289" t="s">
        <v>5321</v>
      </c>
      <c r="C899" s="289" t="s">
        <v>3461</v>
      </c>
      <c r="D899" s="289" t="s">
        <v>3462</v>
      </c>
      <c r="E899" t="s">
        <v>3463</v>
      </c>
      <c r="F899" t="s">
        <v>3464</v>
      </c>
      <c r="G899" t="s">
        <v>3465</v>
      </c>
      <c r="H899" s="291" t="s">
        <v>33</v>
      </c>
      <c r="I899" s="291" t="s">
        <v>8</v>
      </c>
      <c r="J899" s="291" t="s">
        <v>5</v>
      </c>
      <c r="K899" s="291" t="s">
        <v>60</v>
      </c>
      <c r="L899" s="291" t="s">
        <v>61</v>
      </c>
      <c r="M899" s="289" t="s">
        <v>62</v>
      </c>
      <c r="N899" s="289" t="s">
        <v>36</v>
      </c>
      <c r="O899" s="291" t="s">
        <v>13</v>
      </c>
      <c r="P899" t="s">
        <v>37</v>
      </c>
      <c r="Q899" s="290"/>
    </row>
    <row r="900" spans="1:17" ht="30.6" x14ac:dyDescent="0.3">
      <c r="A900" s="288" t="s">
        <v>30</v>
      </c>
      <c r="B900" s="292" t="s">
        <v>5321</v>
      </c>
      <c r="C900" s="292" t="s">
        <v>3466</v>
      </c>
      <c r="D900" s="292" t="s">
        <v>3467</v>
      </c>
      <c r="E900" t="s">
        <v>3468</v>
      </c>
      <c r="F900" t="s">
        <v>3469</v>
      </c>
      <c r="G900" t="s">
        <v>3470</v>
      </c>
      <c r="H900" s="294" t="s">
        <v>33</v>
      </c>
      <c r="I900" s="294" t="s">
        <v>8</v>
      </c>
      <c r="J900" s="294" t="s">
        <v>5</v>
      </c>
      <c r="K900" s="294" t="s">
        <v>60</v>
      </c>
      <c r="L900" s="294" t="s">
        <v>61</v>
      </c>
      <c r="M900" s="292" t="s">
        <v>62</v>
      </c>
      <c r="N900" s="292" t="s">
        <v>36</v>
      </c>
      <c r="O900" s="294" t="s">
        <v>13</v>
      </c>
      <c r="P900" t="s">
        <v>37</v>
      </c>
      <c r="Q900" s="293"/>
    </row>
    <row r="901" spans="1:17" ht="30.6" x14ac:dyDescent="0.3">
      <c r="A901" s="288" t="s">
        <v>30</v>
      </c>
      <c r="B901" s="289" t="s">
        <v>5321</v>
      </c>
      <c r="C901" s="289" t="s">
        <v>3471</v>
      </c>
      <c r="D901" s="289" t="s">
        <v>3472</v>
      </c>
      <c r="E901" t="s">
        <v>3473</v>
      </c>
      <c r="F901" t="s">
        <v>3474</v>
      </c>
      <c r="G901" t="s">
        <v>3475</v>
      </c>
      <c r="H901" s="291" t="s">
        <v>33</v>
      </c>
      <c r="I901" s="291" t="s">
        <v>8</v>
      </c>
      <c r="J901" s="291" t="s">
        <v>5</v>
      </c>
      <c r="K901" s="291" t="s">
        <v>60</v>
      </c>
      <c r="L901" s="291" t="s">
        <v>61</v>
      </c>
      <c r="M901" s="289" t="s">
        <v>62</v>
      </c>
      <c r="N901" s="289" t="s">
        <v>36</v>
      </c>
      <c r="O901" s="291" t="s">
        <v>13</v>
      </c>
      <c r="P901" t="s">
        <v>37</v>
      </c>
      <c r="Q901" s="290"/>
    </row>
    <row r="902" spans="1:17" ht="30.6" x14ac:dyDescent="0.3">
      <c r="A902" s="288" t="s">
        <v>30</v>
      </c>
      <c r="B902" s="292" t="s">
        <v>5321</v>
      </c>
      <c r="C902" s="292"/>
      <c r="D902" s="292" t="s">
        <v>3476</v>
      </c>
      <c r="E902" t="s">
        <v>3477</v>
      </c>
      <c r="F902" t="s">
        <v>3478</v>
      </c>
      <c r="G902" t="s">
        <v>3479</v>
      </c>
      <c r="H902" s="294" t="s">
        <v>33</v>
      </c>
      <c r="I902" s="294" t="s">
        <v>4</v>
      </c>
      <c r="J902" s="294" t="s">
        <v>5</v>
      </c>
      <c r="K902" s="294" t="s">
        <v>60</v>
      </c>
      <c r="L902" s="294" t="s">
        <v>61</v>
      </c>
      <c r="M902" s="292" t="s">
        <v>62</v>
      </c>
      <c r="N902" s="292" t="s">
        <v>36</v>
      </c>
      <c r="O902" s="294" t="s">
        <v>517</v>
      </c>
      <c r="P902" t="s">
        <v>37</v>
      </c>
      <c r="Q902" s="293"/>
    </row>
    <row r="903" spans="1:17" ht="30.6" x14ac:dyDescent="0.3">
      <c r="A903" s="288" t="s">
        <v>30</v>
      </c>
      <c r="B903" s="289" t="s">
        <v>4771</v>
      </c>
      <c r="C903" s="289"/>
      <c r="D903" s="289" t="s">
        <v>3480</v>
      </c>
      <c r="E903" t="s">
        <v>3481</v>
      </c>
      <c r="F903" t="s">
        <v>3482</v>
      </c>
      <c r="G903" t="s">
        <v>3483</v>
      </c>
      <c r="H903" s="291" t="s">
        <v>33</v>
      </c>
      <c r="I903" s="291" t="s">
        <v>4</v>
      </c>
      <c r="J903" s="291" t="s">
        <v>6</v>
      </c>
      <c r="K903" s="291" t="s">
        <v>60</v>
      </c>
      <c r="L903" s="291" t="s">
        <v>61</v>
      </c>
      <c r="M903" s="289" t="s">
        <v>62</v>
      </c>
      <c r="N903" s="289" t="s">
        <v>36</v>
      </c>
      <c r="O903" s="291" t="s">
        <v>13</v>
      </c>
      <c r="P903" t="s">
        <v>37</v>
      </c>
      <c r="Q903" s="290"/>
    </row>
    <row r="904" spans="1:17" ht="30.6" x14ac:dyDescent="0.3">
      <c r="A904" s="288" t="s">
        <v>30</v>
      </c>
      <c r="B904" s="292" t="s">
        <v>5893</v>
      </c>
      <c r="C904" s="292"/>
      <c r="D904" s="292" t="s">
        <v>3484</v>
      </c>
      <c r="E904" t="s">
        <v>3485</v>
      </c>
      <c r="F904" t="s">
        <v>3486</v>
      </c>
      <c r="G904" t="s">
        <v>3487</v>
      </c>
      <c r="H904" s="294" t="s">
        <v>33</v>
      </c>
      <c r="I904" s="294" t="s">
        <v>4</v>
      </c>
      <c r="J904" s="294" t="s">
        <v>5</v>
      </c>
      <c r="K904" s="294" t="s">
        <v>60</v>
      </c>
      <c r="L904" s="294" t="s">
        <v>443</v>
      </c>
      <c r="M904" s="292" t="s">
        <v>5894</v>
      </c>
      <c r="N904" s="292" t="s">
        <v>36</v>
      </c>
      <c r="O904" s="294"/>
      <c r="P904" t="s">
        <v>37</v>
      </c>
      <c r="Q904" s="293"/>
    </row>
    <row r="905" spans="1:17" ht="30.6" x14ac:dyDescent="0.3">
      <c r="A905" s="288" t="s">
        <v>30</v>
      </c>
      <c r="B905" s="289" t="s">
        <v>4767</v>
      </c>
      <c r="C905" s="289"/>
      <c r="D905" s="289" t="s">
        <v>3489</v>
      </c>
      <c r="E905" t="s">
        <v>3490</v>
      </c>
      <c r="F905" t="s">
        <v>3491</v>
      </c>
      <c r="G905" t="s">
        <v>3492</v>
      </c>
      <c r="H905" s="291" t="s">
        <v>33</v>
      </c>
      <c r="I905" s="291" t="s">
        <v>4</v>
      </c>
      <c r="J905" s="291" t="s">
        <v>6</v>
      </c>
      <c r="K905" s="291" t="s">
        <v>60</v>
      </c>
      <c r="L905" s="291" t="s">
        <v>443</v>
      </c>
      <c r="M905" s="289" t="s">
        <v>5894</v>
      </c>
      <c r="N905" s="289" t="s">
        <v>101</v>
      </c>
      <c r="O905" s="291"/>
      <c r="P905" t="s">
        <v>37</v>
      </c>
      <c r="Q905" s="290"/>
    </row>
    <row r="906" spans="1:17" ht="30.6" x14ac:dyDescent="0.3">
      <c r="A906" s="288" t="s">
        <v>30</v>
      </c>
      <c r="B906" s="292" t="s">
        <v>4767</v>
      </c>
      <c r="C906" s="292" t="s">
        <v>3493</v>
      </c>
      <c r="D906" s="292" t="s">
        <v>3494</v>
      </c>
      <c r="E906" t="s">
        <v>3495</v>
      </c>
      <c r="F906" t="s">
        <v>3496</v>
      </c>
      <c r="G906" t="s">
        <v>3497</v>
      </c>
      <c r="H906" s="294" t="s">
        <v>361</v>
      </c>
      <c r="I906" s="294" t="s">
        <v>8</v>
      </c>
      <c r="J906" s="294" t="s">
        <v>6</v>
      </c>
      <c r="K906" s="294" t="s">
        <v>60</v>
      </c>
      <c r="L906" s="294" t="s">
        <v>443</v>
      </c>
      <c r="M906" s="292" t="s">
        <v>5894</v>
      </c>
      <c r="N906" s="292" t="s">
        <v>101</v>
      </c>
      <c r="O906" s="294"/>
      <c r="P906" t="s">
        <v>37</v>
      </c>
      <c r="Q906" s="293"/>
    </row>
    <row r="907" spans="1:17" ht="30.6" x14ac:dyDescent="0.3">
      <c r="A907" s="288" t="s">
        <v>30</v>
      </c>
      <c r="B907" s="289" t="s">
        <v>5902</v>
      </c>
      <c r="C907" s="289"/>
      <c r="D907" s="289" t="s">
        <v>3498</v>
      </c>
      <c r="E907" t="s">
        <v>3499</v>
      </c>
      <c r="F907" t="s">
        <v>4935</v>
      </c>
      <c r="G907" t="s">
        <v>4936</v>
      </c>
      <c r="H907" s="291" t="s">
        <v>33</v>
      </c>
      <c r="I907" s="291" t="s">
        <v>4</v>
      </c>
      <c r="J907" s="291" t="s">
        <v>5</v>
      </c>
      <c r="K907" s="291" t="s">
        <v>60</v>
      </c>
      <c r="L907" s="291" t="s">
        <v>443</v>
      </c>
      <c r="M907" s="289" t="s">
        <v>4704</v>
      </c>
      <c r="N907" s="289" t="s">
        <v>36</v>
      </c>
      <c r="O907" s="291" t="s">
        <v>10</v>
      </c>
      <c r="P907" t="s">
        <v>37</v>
      </c>
      <c r="Q907" s="290"/>
    </row>
    <row r="908" spans="1:17" ht="30.6" x14ac:dyDescent="0.3">
      <c r="A908" s="288" t="s">
        <v>30</v>
      </c>
      <c r="B908" s="298">
        <v>43704</v>
      </c>
      <c r="C908" s="292" t="s">
        <v>3500</v>
      </c>
      <c r="D908" s="292" t="s">
        <v>3501</v>
      </c>
      <c r="E908" t="s">
        <v>3502</v>
      </c>
      <c r="F908" t="s">
        <v>3503</v>
      </c>
      <c r="G908" t="s">
        <v>3504</v>
      </c>
      <c r="H908" s="294" t="s">
        <v>361</v>
      </c>
      <c r="I908" s="294" t="s">
        <v>8</v>
      </c>
      <c r="J908" s="294" t="s">
        <v>6</v>
      </c>
      <c r="K908" s="294" t="s">
        <v>60</v>
      </c>
      <c r="L908" s="294" t="s">
        <v>443</v>
      </c>
      <c r="M908" s="292" t="s">
        <v>5894</v>
      </c>
      <c r="N908" s="292" t="s">
        <v>36</v>
      </c>
      <c r="O908" s="294" t="s">
        <v>146</v>
      </c>
      <c r="P908" t="s">
        <v>37</v>
      </c>
      <c r="Q908" s="293"/>
    </row>
    <row r="909" spans="1:17" ht="30.6" x14ac:dyDescent="0.3">
      <c r="A909" s="288" t="s">
        <v>30</v>
      </c>
      <c r="B909" s="289" t="s">
        <v>5321</v>
      </c>
      <c r="C909" s="289" t="s">
        <v>3505</v>
      </c>
      <c r="D909" s="289" t="s">
        <v>3506</v>
      </c>
      <c r="E909" t="s">
        <v>3507</v>
      </c>
      <c r="F909" t="s">
        <v>3508</v>
      </c>
      <c r="G909" t="s">
        <v>3509</v>
      </c>
      <c r="H909" s="291" t="s">
        <v>361</v>
      </c>
      <c r="I909" s="291" t="s">
        <v>8</v>
      </c>
      <c r="J909" s="291" t="s">
        <v>5</v>
      </c>
      <c r="K909" s="291" t="s">
        <v>60</v>
      </c>
      <c r="L909" s="291" t="s">
        <v>443</v>
      </c>
      <c r="M909" s="289" t="s">
        <v>5894</v>
      </c>
      <c r="N909" s="289" t="s">
        <v>36</v>
      </c>
      <c r="O909" s="291" t="s">
        <v>146</v>
      </c>
      <c r="P909" t="s">
        <v>37</v>
      </c>
      <c r="Q909" s="290"/>
    </row>
    <row r="910" spans="1:17" ht="30.6" x14ac:dyDescent="0.3">
      <c r="A910" s="288" t="s">
        <v>30</v>
      </c>
      <c r="B910" s="292" t="s">
        <v>5321</v>
      </c>
      <c r="C910" s="292" t="s">
        <v>3510</v>
      </c>
      <c r="D910" s="292" t="s">
        <v>3511</v>
      </c>
      <c r="E910" t="s">
        <v>3512</v>
      </c>
      <c r="F910" t="s">
        <v>3513</v>
      </c>
      <c r="G910" t="s">
        <v>3514</v>
      </c>
      <c r="H910" s="294" t="s">
        <v>361</v>
      </c>
      <c r="I910" s="294" t="s">
        <v>8</v>
      </c>
      <c r="J910" s="294" t="s">
        <v>5</v>
      </c>
      <c r="K910" s="294" t="s">
        <v>60</v>
      </c>
      <c r="L910" s="294" t="s">
        <v>443</v>
      </c>
      <c r="M910" s="292" t="s">
        <v>5894</v>
      </c>
      <c r="N910" s="292" t="s">
        <v>36</v>
      </c>
      <c r="O910" s="294" t="s">
        <v>146</v>
      </c>
      <c r="P910" t="s">
        <v>37</v>
      </c>
      <c r="Q910" s="293"/>
    </row>
    <row r="911" spans="1:17" ht="30.6" x14ac:dyDescent="0.3">
      <c r="A911" s="288" t="s">
        <v>30</v>
      </c>
      <c r="B911" s="289" t="s">
        <v>5321</v>
      </c>
      <c r="C911" s="289" t="s">
        <v>3515</v>
      </c>
      <c r="D911" s="289" t="s">
        <v>3516</v>
      </c>
      <c r="E911" t="s">
        <v>3517</v>
      </c>
      <c r="F911" t="s">
        <v>3518</v>
      </c>
      <c r="G911" t="s">
        <v>3519</v>
      </c>
      <c r="H911" s="291" t="s">
        <v>361</v>
      </c>
      <c r="I911" s="291" t="s">
        <v>8</v>
      </c>
      <c r="J911" s="291" t="s">
        <v>5</v>
      </c>
      <c r="K911" s="291" t="s">
        <v>60</v>
      </c>
      <c r="L911" s="291" t="s">
        <v>443</v>
      </c>
      <c r="M911" s="289" t="s">
        <v>5894</v>
      </c>
      <c r="N911" s="289" t="s">
        <v>36</v>
      </c>
      <c r="O911" s="291" t="s">
        <v>146</v>
      </c>
      <c r="P911" t="s">
        <v>37</v>
      </c>
      <c r="Q911" s="290"/>
    </row>
    <row r="912" spans="1:17" ht="30.6" x14ac:dyDescent="0.3">
      <c r="A912" s="288" t="s">
        <v>30</v>
      </c>
      <c r="B912" s="292" t="s">
        <v>5321</v>
      </c>
      <c r="C912" s="292" t="s">
        <v>3520</v>
      </c>
      <c r="D912" s="292" t="s">
        <v>3521</v>
      </c>
      <c r="E912" t="s">
        <v>3522</v>
      </c>
      <c r="F912" t="s">
        <v>3523</v>
      </c>
      <c r="G912" t="s">
        <v>3524</v>
      </c>
      <c r="H912" s="294" t="s">
        <v>361</v>
      </c>
      <c r="I912" s="294" t="s">
        <v>8</v>
      </c>
      <c r="J912" s="294" t="s">
        <v>5</v>
      </c>
      <c r="K912" s="294" t="s">
        <v>60</v>
      </c>
      <c r="L912" s="294" t="s">
        <v>443</v>
      </c>
      <c r="M912" s="292" t="s">
        <v>5894</v>
      </c>
      <c r="N912" s="292" t="s">
        <v>36</v>
      </c>
      <c r="O912" s="294" t="s">
        <v>146</v>
      </c>
      <c r="P912" t="s">
        <v>37</v>
      </c>
      <c r="Q912" s="293"/>
    </row>
    <row r="913" spans="1:17" ht="30.6" x14ac:dyDescent="0.3">
      <c r="A913" s="288" t="s">
        <v>30</v>
      </c>
      <c r="B913" s="289" t="s">
        <v>5893</v>
      </c>
      <c r="C913" s="289" t="s">
        <v>3525</v>
      </c>
      <c r="D913" s="289" t="s">
        <v>3526</v>
      </c>
      <c r="E913" t="s">
        <v>3527</v>
      </c>
      <c r="F913" t="s">
        <v>3528</v>
      </c>
      <c r="G913" t="s">
        <v>3529</v>
      </c>
      <c r="H913" s="291" t="s">
        <v>361</v>
      </c>
      <c r="I913" s="291" t="s">
        <v>8</v>
      </c>
      <c r="J913" s="291" t="s">
        <v>5</v>
      </c>
      <c r="K913" s="291" t="s">
        <v>60</v>
      </c>
      <c r="L913" s="291" t="s">
        <v>443</v>
      </c>
      <c r="M913" s="289" t="s">
        <v>5894</v>
      </c>
      <c r="N913" s="289" t="s">
        <v>101</v>
      </c>
      <c r="O913" s="291"/>
      <c r="P913" t="s">
        <v>37</v>
      </c>
      <c r="Q913" s="290"/>
    </row>
    <row r="914" spans="1:17" ht="30.6" x14ac:dyDescent="0.3">
      <c r="A914" s="288" t="s">
        <v>30</v>
      </c>
      <c r="B914" s="292" t="s">
        <v>6040</v>
      </c>
      <c r="C914" s="292"/>
      <c r="D914" s="292" t="s">
        <v>3530</v>
      </c>
      <c r="E914" t="s">
        <v>3531</v>
      </c>
      <c r="F914" t="s">
        <v>3532</v>
      </c>
      <c r="G914" t="s">
        <v>3533</v>
      </c>
      <c r="H914" s="294" t="s">
        <v>33</v>
      </c>
      <c r="I914" s="294" t="s">
        <v>4</v>
      </c>
      <c r="J914" s="294" t="s">
        <v>5</v>
      </c>
      <c r="K914" s="294" t="s">
        <v>60</v>
      </c>
      <c r="L914" s="294" t="s">
        <v>443</v>
      </c>
      <c r="M914" s="292" t="s">
        <v>5894</v>
      </c>
      <c r="N914" s="292" t="s">
        <v>36</v>
      </c>
      <c r="O914" s="294"/>
      <c r="P914" t="s">
        <v>37</v>
      </c>
      <c r="Q914" s="293"/>
    </row>
    <row r="915" spans="1:17" ht="30.6" x14ac:dyDescent="0.3">
      <c r="A915" s="288" t="s">
        <v>30</v>
      </c>
      <c r="B915" s="289" t="s">
        <v>6040</v>
      </c>
      <c r="C915" s="289"/>
      <c r="D915" s="289" t="s">
        <v>3534</v>
      </c>
      <c r="E915" t="s">
        <v>3535</v>
      </c>
      <c r="F915" t="s">
        <v>3536</v>
      </c>
      <c r="G915" t="s">
        <v>3537</v>
      </c>
      <c r="H915" s="291" t="s">
        <v>33</v>
      </c>
      <c r="I915" s="291" t="s">
        <v>4</v>
      </c>
      <c r="J915" s="291" t="s">
        <v>5</v>
      </c>
      <c r="K915" s="291" t="s">
        <v>60</v>
      </c>
      <c r="L915" s="291" t="s">
        <v>443</v>
      </c>
      <c r="M915" s="289" t="s">
        <v>5894</v>
      </c>
      <c r="N915" s="289" t="s">
        <v>36</v>
      </c>
      <c r="O915" s="291"/>
      <c r="P915" t="s">
        <v>37</v>
      </c>
      <c r="Q915" s="290"/>
    </row>
    <row r="916" spans="1:17" ht="30.6" x14ac:dyDescent="0.3">
      <c r="A916" s="288" t="s">
        <v>30</v>
      </c>
      <c r="B916" s="292" t="s">
        <v>5901</v>
      </c>
      <c r="C916" s="292"/>
      <c r="D916" s="292" t="s">
        <v>3538</v>
      </c>
      <c r="E916" t="s">
        <v>3539</v>
      </c>
      <c r="F916" t="s">
        <v>4937</v>
      </c>
      <c r="G916" t="s">
        <v>4938</v>
      </c>
      <c r="H916" s="294" t="s">
        <v>33</v>
      </c>
      <c r="I916" s="294" t="s">
        <v>4</v>
      </c>
      <c r="J916" s="294" t="s">
        <v>5</v>
      </c>
      <c r="K916" s="294" t="s">
        <v>60</v>
      </c>
      <c r="L916" s="294" t="s">
        <v>443</v>
      </c>
      <c r="M916" s="292" t="s">
        <v>4704</v>
      </c>
      <c r="N916" s="292" t="s">
        <v>36</v>
      </c>
      <c r="O916" s="294" t="s">
        <v>10</v>
      </c>
      <c r="P916" t="s">
        <v>37</v>
      </c>
      <c r="Q916" s="293"/>
    </row>
    <row r="917" spans="1:17" ht="30.6" x14ac:dyDescent="0.3">
      <c r="A917" s="288" t="s">
        <v>30</v>
      </c>
      <c r="B917" s="289" t="s">
        <v>6040</v>
      </c>
      <c r="C917" s="289"/>
      <c r="D917" s="289" t="s">
        <v>3540</v>
      </c>
      <c r="E917" t="s">
        <v>3541</v>
      </c>
      <c r="F917" t="s">
        <v>3542</v>
      </c>
      <c r="G917" t="s">
        <v>3543</v>
      </c>
      <c r="H917" s="291" t="s">
        <v>33</v>
      </c>
      <c r="I917" s="291" t="s">
        <v>4</v>
      </c>
      <c r="J917" s="291" t="s">
        <v>5</v>
      </c>
      <c r="K917" s="291" t="s">
        <v>60</v>
      </c>
      <c r="L917" s="291" t="s">
        <v>443</v>
      </c>
      <c r="M917" s="289" t="s">
        <v>4704</v>
      </c>
      <c r="N917" s="289" t="s">
        <v>36</v>
      </c>
      <c r="O917" s="291" t="s">
        <v>10</v>
      </c>
      <c r="P917" t="s">
        <v>37</v>
      </c>
      <c r="Q917" s="290"/>
    </row>
    <row r="918" spans="1:17" ht="30.6" x14ac:dyDescent="0.3">
      <c r="A918" s="288" t="s">
        <v>30</v>
      </c>
      <c r="B918" s="292" t="s">
        <v>6040</v>
      </c>
      <c r="C918" s="292"/>
      <c r="D918" s="292" t="s">
        <v>3544</v>
      </c>
      <c r="E918" t="s">
        <v>3545</v>
      </c>
      <c r="F918" t="s">
        <v>4939</v>
      </c>
      <c r="G918" t="s">
        <v>4940</v>
      </c>
      <c r="H918" s="294" t="s">
        <v>33</v>
      </c>
      <c r="I918" s="294" t="s">
        <v>4</v>
      </c>
      <c r="J918" s="294" t="s">
        <v>5</v>
      </c>
      <c r="K918" s="294" t="s">
        <v>60</v>
      </c>
      <c r="L918" s="294" t="s">
        <v>443</v>
      </c>
      <c r="M918" s="292" t="s">
        <v>4704</v>
      </c>
      <c r="N918" s="292" t="s">
        <v>36</v>
      </c>
      <c r="O918" s="294" t="s">
        <v>10</v>
      </c>
      <c r="P918" t="s">
        <v>37</v>
      </c>
      <c r="Q918" s="293"/>
    </row>
    <row r="919" spans="1:17" ht="30.6" x14ac:dyDescent="0.3">
      <c r="A919" s="288" t="s">
        <v>30</v>
      </c>
      <c r="B919" s="289" t="s">
        <v>5901</v>
      </c>
      <c r="C919" s="289"/>
      <c r="D919" s="289" t="s">
        <v>3546</v>
      </c>
      <c r="E919" t="s">
        <v>3547</v>
      </c>
      <c r="F919" t="s">
        <v>3548</v>
      </c>
      <c r="G919" t="s">
        <v>3549</v>
      </c>
      <c r="H919" s="291" t="s">
        <v>33</v>
      </c>
      <c r="I919" s="291" t="s">
        <v>4</v>
      </c>
      <c r="J919" s="291" t="s">
        <v>5</v>
      </c>
      <c r="K919" s="291" t="s">
        <v>60</v>
      </c>
      <c r="L919" s="291" t="s">
        <v>443</v>
      </c>
      <c r="M919" s="289" t="s">
        <v>4704</v>
      </c>
      <c r="N919" s="289" t="s">
        <v>36</v>
      </c>
      <c r="O919" s="291" t="s">
        <v>4472</v>
      </c>
      <c r="P919" t="s">
        <v>37</v>
      </c>
      <c r="Q919" s="290"/>
    </row>
    <row r="920" spans="1:17" ht="30.6" x14ac:dyDescent="0.3">
      <c r="A920" s="288" t="s">
        <v>30</v>
      </c>
      <c r="B920" s="292" t="s">
        <v>6040</v>
      </c>
      <c r="C920" s="292"/>
      <c r="D920" s="292" t="s">
        <v>3550</v>
      </c>
      <c r="E920" t="s">
        <v>3551</v>
      </c>
      <c r="F920" t="s">
        <v>4941</v>
      </c>
      <c r="G920" t="s">
        <v>4942</v>
      </c>
      <c r="H920" s="294" t="s">
        <v>33</v>
      </c>
      <c r="I920" s="294" t="s">
        <v>4</v>
      </c>
      <c r="J920" s="294" t="s">
        <v>5</v>
      </c>
      <c r="K920" s="294" t="s">
        <v>60</v>
      </c>
      <c r="L920" s="294" t="s">
        <v>443</v>
      </c>
      <c r="M920" s="292" t="s">
        <v>4704</v>
      </c>
      <c r="N920" s="292" t="s">
        <v>36</v>
      </c>
      <c r="O920" s="294" t="s">
        <v>10</v>
      </c>
      <c r="P920" t="s">
        <v>37</v>
      </c>
      <c r="Q920" s="293"/>
    </row>
    <row r="921" spans="1:17" ht="30.6" x14ac:dyDescent="0.3">
      <c r="A921" s="288" t="s">
        <v>30</v>
      </c>
      <c r="B921" s="289" t="s">
        <v>6040</v>
      </c>
      <c r="C921" s="289"/>
      <c r="D921" s="289" t="s">
        <v>3552</v>
      </c>
      <c r="E921" t="s">
        <v>3553</v>
      </c>
      <c r="F921" t="s">
        <v>4943</v>
      </c>
      <c r="G921" t="s">
        <v>4944</v>
      </c>
      <c r="H921" s="291" t="s">
        <v>33</v>
      </c>
      <c r="I921" s="291" t="s">
        <v>4</v>
      </c>
      <c r="J921" s="291" t="s">
        <v>5</v>
      </c>
      <c r="K921" s="291" t="s">
        <v>60</v>
      </c>
      <c r="L921" s="291" t="s">
        <v>443</v>
      </c>
      <c r="M921" s="289" t="s">
        <v>4704</v>
      </c>
      <c r="N921" s="289" t="s">
        <v>36</v>
      </c>
      <c r="O921" s="291" t="s">
        <v>10</v>
      </c>
      <c r="P921" t="s">
        <v>37</v>
      </c>
      <c r="Q921" s="290"/>
    </row>
    <row r="922" spans="1:17" ht="30.6" x14ac:dyDescent="0.3">
      <c r="A922" s="288" t="s">
        <v>30</v>
      </c>
      <c r="B922" s="292" t="s">
        <v>6040</v>
      </c>
      <c r="C922" s="292"/>
      <c r="D922" s="292" t="s">
        <v>3554</v>
      </c>
      <c r="E922" t="s">
        <v>3555</v>
      </c>
      <c r="F922" t="s">
        <v>3556</v>
      </c>
      <c r="G922" t="s">
        <v>3557</v>
      </c>
      <c r="H922" s="294" t="s">
        <v>33</v>
      </c>
      <c r="I922" s="294" t="s">
        <v>4</v>
      </c>
      <c r="J922" s="294" t="s">
        <v>5</v>
      </c>
      <c r="K922" s="294" t="s">
        <v>60</v>
      </c>
      <c r="L922" s="294" t="s">
        <v>443</v>
      </c>
      <c r="M922" s="292" t="s">
        <v>5894</v>
      </c>
      <c r="N922" s="292" t="s">
        <v>36</v>
      </c>
      <c r="O922" s="294" t="s">
        <v>13</v>
      </c>
      <c r="P922" t="s">
        <v>37</v>
      </c>
      <c r="Q922" s="293"/>
    </row>
    <row r="923" spans="1:17" ht="30.6" x14ac:dyDescent="0.3">
      <c r="A923" s="288" t="s">
        <v>30</v>
      </c>
      <c r="B923" s="289" t="s">
        <v>4741</v>
      </c>
      <c r="C923" s="289"/>
      <c r="D923" s="289" t="s">
        <v>3558</v>
      </c>
      <c r="E923" t="s">
        <v>3559</v>
      </c>
      <c r="F923" t="s">
        <v>3560</v>
      </c>
      <c r="G923" t="s">
        <v>3561</v>
      </c>
      <c r="H923" s="291" t="s">
        <v>33</v>
      </c>
      <c r="I923" s="291" t="s">
        <v>4</v>
      </c>
      <c r="J923" s="291" t="s">
        <v>6</v>
      </c>
      <c r="K923" s="291" t="s">
        <v>69</v>
      </c>
      <c r="L923" s="291" t="s">
        <v>1119</v>
      </c>
      <c r="M923" s="289" t="s">
        <v>4945</v>
      </c>
      <c r="N923" s="289" t="s">
        <v>36</v>
      </c>
      <c r="O923" s="291" t="s">
        <v>13</v>
      </c>
      <c r="P923" t="s">
        <v>37</v>
      </c>
      <c r="Q923" s="290"/>
    </row>
    <row r="924" spans="1:17" ht="30.6" x14ac:dyDescent="0.3">
      <c r="A924" s="288" t="s">
        <v>30</v>
      </c>
      <c r="B924" s="292" t="s">
        <v>5928</v>
      </c>
      <c r="C924" s="292"/>
      <c r="D924" s="292" t="s">
        <v>3562</v>
      </c>
      <c r="E924" t="s">
        <v>3563</v>
      </c>
      <c r="F924" t="s">
        <v>3564</v>
      </c>
      <c r="G924" t="s">
        <v>3565</v>
      </c>
      <c r="H924" s="294" t="s">
        <v>33</v>
      </c>
      <c r="I924" s="294" t="s">
        <v>4</v>
      </c>
      <c r="J924" s="294" t="s">
        <v>5</v>
      </c>
      <c r="K924" s="294" t="s">
        <v>69</v>
      </c>
      <c r="L924" s="294" t="s">
        <v>1211</v>
      </c>
      <c r="M924" s="292" t="s">
        <v>5874</v>
      </c>
      <c r="N924" s="292" t="s">
        <v>36</v>
      </c>
      <c r="O924" s="294" t="s">
        <v>13</v>
      </c>
      <c r="P924" t="s">
        <v>37</v>
      </c>
      <c r="Q924" s="293"/>
    </row>
    <row r="925" spans="1:17" ht="30.6" x14ac:dyDescent="0.3">
      <c r="A925" s="288" t="s">
        <v>30</v>
      </c>
      <c r="B925" s="289" t="s">
        <v>5512</v>
      </c>
      <c r="C925" s="289"/>
      <c r="D925" s="289" t="s">
        <v>3566</v>
      </c>
      <c r="E925" t="s">
        <v>3567</v>
      </c>
      <c r="F925" t="s">
        <v>3568</v>
      </c>
      <c r="G925" t="s">
        <v>3569</v>
      </c>
      <c r="H925" s="291" t="s">
        <v>33</v>
      </c>
      <c r="I925" s="291" t="s">
        <v>4</v>
      </c>
      <c r="J925" s="291" t="s">
        <v>5</v>
      </c>
      <c r="K925" s="291" t="s">
        <v>53</v>
      </c>
      <c r="L925" s="291" t="s">
        <v>437</v>
      </c>
      <c r="M925" s="289" t="s">
        <v>4730</v>
      </c>
      <c r="N925" s="289" t="s">
        <v>36</v>
      </c>
      <c r="O925" s="291" t="s">
        <v>1043</v>
      </c>
      <c r="P925" t="s">
        <v>37</v>
      </c>
      <c r="Q925" s="290"/>
    </row>
    <row r="926" spans="1:17" ht="30.6" x14ac:dyDescent="0.3">
      <c r="A926" s="288" t="s">
        <v>30</v>
      </c>
      <c r="B926" s="292" t="s">
        <v>6185</v>
      </c>
      <c r="C926" s="292" t="s">
        <v>5129</v>
      </c>
      <c r="D926" s="292" t="s">
        <v>5130</v>
      </c>
      <c r="E926" t="s">
        <v>6041</v>
      </c>
      <c r="F926" t="s">
        <v>5513</v>
      </c>
      <c r="G926" t="s">
        <v>5131</v>
      </c>
      <c r="H926" s="294" t="s">
        <v>68</v>
      </c>
      <c r="I926" s="294" t="s">
        <v>16</v>
      </c>
      <c r="J926" s="294" t="s">
        <v>6</v>
      </c>
      <c r="K926" s="294" t="s">
        <v>988</v>
      </c>
      <c r="L926" s="294" t="s">
        <v>5185</v>
      </c>
      <c r="M926" s="292" t="s">
        <v>5132</v>
      </c>
      <c r="N926" s="292" t="s">
        <v>101</v>
      </c>
      <c r="O926" s="294" t="s">
        <v>5288</v>
      </c>
      <c r="P926" t="s">
        <v>37</v>
      </c>
      <c r="Q926" s="293"/>
    </row>
    <row r="927" spans="1:17" ht="30.6" x14ac:dyDescent="0.3">
      <c r="A927" s="288" t="s">
        <v>30</v>
      </c>
      <c r="B927" s="289" t="s">
        <v>6185</v>
      </c>
      <c r="C927" s="289" t="s">
        <v>5133</v>
      </c>
      <c r="D927" s="289" t="s">
        <v>5134</v>
      </c>
      <c r="E927" t="s">
        <v>5135</v>
      </c>
      <c r="F927" t="s">
        <v>5514</v>
      </c>
      <c r="G927" t="s">
        <v>5136</v>
      </c>
      <c r="H927" s="291" t="s">
        <v>68</v>
      </c>
      <c r="I927" s="291" t="s">
        <v>16</v>
      </c>
      <c r="J927" s="291" t="s">
        <v>6</v>
      </c>
      <c r="K927" s="291" t="s">
        <v>988</v>
      </c>
      <c r="L927" s="291" t="s">
        <v>5185</v>
      </c>
      <c r="M927" s="289" t="s">
        <v>5132</v>
      </c>
      <c r="N927" s="289" t="s">
        <v>101</v>
      </c>
      <c r="O927" s="291" t="s">
        <v>5289</v>
      </c>
      <c r="P927" t="s">
        <v>37</v>
      </c>
      <c r="Q927" s="290"/>
    </row>
    <row r="928" spans="1:17" ht="30.6" x14ac:dyDescent="0.3">
      <c r="A928" s="288" t="s">
        <v>30</v>
      </c>
      <c r="B928" s="292" t="s">
        <v>6185</v>
      </c>
      <c r="C928" s="292" t="s">
        <v>5137</v>
      </c>
      <c r="D928" s="292" t="s">
        <v>5138</v>
      </c>
      <c r="E928" t="s">
        <v>5139</v>
      </c>
      <c r="F928" t="s">
        <v>5515</v>
      </c>
      <c r="G928" t="s">
        <v>5140</v>
      </c>
      <c r="H928" s="294" t="s">
        <v>68</v>
      </c>
      <c r="I928" s="294" t="s">
        <v>16</v>
      </c>
      <c r="J928" s="294" t="s">
        <v>6</v>
      </c>
      <c r="K928" s="294" t="s">
        <v>988</v>
      </c>
      <c r="L928" s="294" t="s">
        <v>5185</v>
      </c>
      <c r="M928" s="292" t="s">
        <v>5132</v>
      </c>
      <c r="N928" s="292" t="s">
        <v>101</v>
      </c>
      <c r="O928" s="294" t="s">
        <v>5290</v>
      </c>
      <c r="P928" t="s">
        <v>37</v>
      </c>
      <c r="Q928" s="293"/>
    </row>
    <row r="929" spans="1:17" ht="30.6" x14ac:dyDescent="0.3">
      <c r="A929" s="288" t="s">
        <v>30</v>
      </c>
      <c r="B929" s="289" t="s">
        <v>6185</v>
      </c>
      <c r="C929" s="289" t="s">
        <v>5141</v>
      </c>
      <c r="D929" s="289" t="s">
        <v>5142</v>
      </c>
      <c r="E929" t="s">
        <v>5143</v>
      </c>
      <c r="F929" t="s">
        <v>5516</v>
      </c>
      <c r="G929" t="s">
        <v>5144</v>
      </c>
      <c r="H929" s="291" t="s">
        <v>68</v>
      </c>
      <c r="I929" s="291" t="s">
        <v>16</v>
      </c>
      <c r="J929" s="291" t="s">
        <v>6</v>
      </c>
      <c r="K929" s="291" t="s">
        <v>988</v>
      </c>
      <c r="L929" s="291" t="s">
        <v>5185</v>
      </c>
      <c r="M929" s="289" t="s">
        <v>5132</v>
      </c>
      <c r="N929" s="289" t="s">
        <v>101</v>
      </c>
      <c r="O929" s="291" t="s">
        <v>5291</v>
      </c>
      <c r="P929" t="s">
        <v>37</v>
      </c>
      <c r="Q929" s="290"/>
    </row>
    <row r="930" spans="1:17" ht="30.6" x14ac:dyDescent="0.3">
      <c r="A930" s="288" t="s">
        <v>30</v>
      </c>
      <c r="B930" s="292" t="s">
        <v>6185</v>
      </c>
      <c r="C930" s="292" t="s">
        <v>5145</v>
      </c>
      <c r="D930" s="292" t="s">
        <v>5146</v>
      </c>
      <c r="E930" t="s">
        <v>5147</v>
      </c>
      <c r="F930" t="s">
        <v>5517</v>
      </c>
      <c r="G930" t="s">
        <v>5148</v>
      </c>
      <c r="H930" s="294" t="s">
        <v>68</v>
      </c>
      <c r="I930" s="294" t="s">
        <v>16</v>
      </c>
      <c r="J930" s="294" t="s">
        <v>6</v>
      </c>
      <c r="K930" s="294" t="s">
        <v>988</v>
      </c>
      <c r="L930" s="294" t="s">
        <v>5185</v>
      </c>
      <c r="M930" s="292" t="s">
        <v>5132</v>
      </c>
      <c r="N930" s="292" t="s">
        <v>101</v>
      </c>
      <c r="O930" s="294" t="s">
        <v>5289</v>
      </c>
      <c r="P930" t="s">
        <v>37</v>
      </c>
      <c r="Q930" s="293"/>
    </row>
    <row r="931" spans="1:17" ht="30.6" x14ac:dyDescent="0.3">
      <c r="A931" s="288" t="s">
        <v>30</v>
      </c>
      <c r="B931" s="289" t="s">
        <v>6185</v>
      </c>
      <c r="C931" s="289" t="s">
        <v>5149</v>
      </c>
      <c r="D931" s="289" t="s">
        <v>5150</v>
      </c>
      <c r="E931" t="s">
        <v>5151</v>
      </c>
      <c r="F931" t="s">
        <v>5518</v>
      </c>
      <c r="G931" t="s">
        <v>5152</v>
      </c>
      <c r="H931" s="291" t="s">
        <v>68</v>
      </c>
      <c r="I931" s="291" t="s">
        <v>16</v>
      </c>
      <c r="J931" s="291" t="s">
        <v>6</v>
      </c>
      <c r="K931" s="291" t="s">
        <v>988</v>
      </c>
      <c r="L931" s="291" t="s">
        <v>5185</v>
      </c>
      <c r="M931" s="289" t="s">
        <v>5132</v>
      </c>
      <c r="N931" s="289" t="s">
        <v>101</v>
      </c>
      <c r="O931" s="291" t="s">
        <v>5289</v>
      </c>
      <c r="P931" t="s">
        <v>37</v>
      </c>
      <c r="Q931" s="290"/>
    </row>
    <row r="932" spans="1:17" ht="30.6" x14ac:dyDescent="0.3">
      <c r="A932" s="288" t="s">
        <v>30</v>
      </c>
      <c r="B932" s="292" t="s">
        <v>6185</v>
      </c>
      <c r="C932" s="292" t="s">
        <v>5153</v>
      </c>
      <c r="D932" s="292" t="s">
        <v>5154</v>
      </c>
      <c r="E932" t="s">
        <v>5155</v>
      </c>
      <c r="F932" t="s">
        <v>5519</v>
      </c>
      <c r="G932" t="s">
        <v>5156</v>
      </c>
      <c r="H932" s="294" t="s">
        <v>68</v>
      </c>
      <c r="I932" s="294" t="s">
        <v>16</v>
      </c>
      <c r="J932" s="294" t="s">
        <v>6</v>
      </c>
      <c r="K932" s="294" t="s">
        <v>988</v>
      </c>
      <c r="L932" s="294" t="s">
        <v>5185</v>
      </c>
      <c r="M932" s="292" t="s">
        <v>5132</v>
      </c>
      <c r="N932" s="292" t="s">
        <v>101</v>
      </c>
      <c r="O932" s="294" t="s">
        <v>5291</v>
      </c>
      <c r="P932" t="s">
        <v>37</v>
      </c>
      <c r="Q932" s="293"/>
    </row>
    <row r="933" spans="1:17" ht="30.6" x14ac:dyDescent="0.3">
      <c r="A933" s="288" t="s">
        <v>30</v>
      </c>
      <c r="B933" s="289" t="s">
        <v>6185</v>
      </c>
      <c r="C933" s="289" t="s">
        <v>5157</v>
      </c>
      <c r="D933" s="289" t="s">
        <v>5158</v>
      </c>
      <c r="E933" t="s">
        <v>5159</v>
      </c>
      <c r="F933" t="s">
        <v>5520</v>
      </c>
      <c r="G933" t="s">
        <v>5160</v>
      </c>
      <c r="H933" s="291" t="s">
        <v>68</v>
      </c>
      <c r="I933" s="291" t="s">
        <v>16</v>
      </c>
      <c r="J933" s="291" t="s">
        <v>6</v>
      </c>
      <c r="K933" s="291" t="s">
        <v>988</v>
      </c>
      <c r="L933" s="291" t="s">
        <v>5185</v>
      </c>
      <c r="M933" s="289" t="s">
        <v>5132</v>
      </c>
      <c r="N933" s="289" t="s">
        <v>101</v>
      </c>
      <c r="O933" s="291" t="s">
        <v>5291</v>
      </c>
      <c r="P933" t="s">
        <v>37</v>
      </c>
      <c r="Q933" s="290"/>
    </row>
    <row r="934" spans="1:17" ht="30.6" x14ac:dyDescent="0.3">
      <c r="A934" s="288" t="s">
        <v>30</v>
      </c>
      <c r="B934" s="292" t="s">
        <v>6185</v>
      </c>
      <c r="C934" s="292" t="s">
        <v>5161</v>
      </c>
      <c r="D934" s="292" t="s">
        <v>5162</v>
      </c>
      <c r="E934" t="s">
        <v>5163</v>
      </c>
      <c r="F934" t="s">
        <v>5521</v>
      </c>
      <c r="G934" t="s">
        <v>5164</v>
      </c>
      <c r="H934" s="294" t="s">
        <v>68</v>
      </c>
      <c r="I934" s="294" t="s">
        <v>16</v>
      </c>
      <c r="J934" s="294" t="s">
        <v>6</v>
      </c>
      <c r="K934" s="294" t="s">
        <v>988</v>
      </c>
      <c r="L934" s="294" t="s">
        <v>5185</v>
      </c>
      <c r="M934" s="292" t="s">
        <v>5132</v>
      </c>
      <c r="N934" s="292" t="s">
        <v>101</v>
      </c>
      <c r="O934" s="294" t="s">
        <v>5292</v>
      </c>
      <c r="P934" t="s">
        <v>37</v>
      </c>
      <c r="Q934" s="293"/>
    </row>
    <row r="935" spans="1:17" ht="30.6" x14ac:dyDescent="0.3">
      <c r="A935" s="288" t="s">
        <v>30</v>
      </c>
      <c r="B935" s="289" t="s">
        <v>6185</v>
      </c>
      <c r="C935" s="289" t="s">
        <v>5165</v>
      </c>
      <c r="D935" s="289" t="s">
        <v>5166</v>
      </c>
      <c r="E935" t="s">
        <v>5167</v>
      </c>
      <c r="F935" t="s">
        <v>5522</v>
      </c>
      <c r="G935" t="s">
        <v>5168</v>
      </c>
      <c r="H935" s="291" t="s">
        <v>68</v>
      </c>
      <c r="I935" s="291" t="s">
        <v>16</v>
      </c>
      <c r="J935" s="291" t="s">
        <v>6</v>
      </c>
      <c r="K935" s="291" t="s">
        <v>988</v>
      </c>
      <c r="L935" s="291" t="s">
        <v>5185</v>
      </c>
      <c r="M935" s="289" t="s">
        <v>5132</v>
      </c>
      <c r="N935" s="289" t="s">
        <v>101</v>
      </c>
      <c r="O935" s="291" t="s">
        <v>5291</v>
      </c>
      <c r="P935" t="s">
        <v>37</v>
      </c>
      <c r="Q935" s="290"/>
    </row>
    <row r="936" spans="1:17" ht="30.6" x14ac:dyDescent="0.3">
      <c r="A936" s="288" t="s">
        <v>30</v>
      </c>
      <c r="B936" s="292" t="s">
        <v>6185</v>
      </c>
      <c r="C936" s="292" t="s">
        <v>5169</v>
      </c>
      <c r="D936" s="292" t="s">
        <v>5170</v>
      </c>
      <c r="E936" t="s">
        <v>5171</v>
      </c>
      <c r="F936" t="s">
        <v>5523</v>
      </c>
      <c r="G936" t="s">
        <v>5172</v>
      </c>
      <c r="H936" s="294" t="s">
        <v>68</v>
      </c>
      <c r="I936" s="294" t="s">
        <v>16</v>
      </c>
      <c r="J936" s="294" t="s">
        <v>6</v>
      </c>
      <c r="K936" s="294" t="s">
        <v>988</v>
      </c>
      <c r="L936" s="294" t="s">
        <v>5185</v>
      </c>
      <c r="M936" s="292" t="s">
        <v>5132</v>
      </c>
      <c r="N936" s="292" t="s">
        <v>101</v>
      </c>
      <c r="O936" s="294" t="s">
        <v>5293</v>
      </c>
      <c r="P936" t="s">
        <v>37</v>
      </c>
      <c r="Q936" s="293"/>
    </row>
    <row r="937" spans="1:17" ht="30.6" x14ac:dyDescent="0.3">
      <c r="A937" s="288" t="s">
        <v>30</v>
      </c>
      <c r="B937" s="289" t="s">
        <v>6185</v>
      </c>
      <c r="C937" s="289" t="s">
        <v>5173</v>
      </c>
      <c r="D937" s="289" t="s">
        <v>5174</v>
      </c>
      <c r="E937" t="s">
        <v>5175</v>
      </c>
      <c r="F937" t="s">
        <v>5524</v>
      </c>
      <c r="G937" t="s">
        <v>5176</v>
      </c>
      <c r="H937" s="291" t="s">
        <v>68</v>
      </c>
      <c r="I937" s="291" t="s">
        <v>16</v>
      </c>
      <c r="J937" s="291" t="s">
        <v>6</v>
      </c>
      <c r="K937" s="291" t="s">
        <v>988</v>
      </c>
      <c r="L937" s="291" t="s">
        <v>5185</v>
      </c>
      <c r="M937" s="289" t="s">
        <v>5132</v>
      </c>
      <c r="N937" s="289" t="s">
        <v>101</v>
      </c>
      <c r="O937" s="291" t="s">
        <v>5292</v>
      </c>
      <c r="P937" t="s">
        <v>37</v>
      </c>
      <c r="Q937" s="290"/>
    </row>
    <row r="938" spans="1:17" ht="30.6" x14ac:dyDescent="0.3">
      <c r="A938" s="288" t="s">
        <v>30</v>
      </c>
      <c r="B938" s="292" t="s">
        <v>6185</v>
      </c>
      <c r="C938" s="292" t="s">
        <v>5177</v>
      </c>
      <c r="D938" s="292" t="s">
        <v>5178</v>
      </c>
      <c r="E938" t="s">
        <v>5179</v>
      </c>
      <c r="F938" t="s">
        <v>5525</v>
      </c>
      <c r="G938" t="s">
        <v>5180</v>
      </c>
      <c r="H938" s="294" t="s">
        <v>68</v>
      </c>
      <c r="I938" s="294" t="s">
        <v>16</v>
      </c>
      <c r="J938" s="294" t="s">
        <v>6</v>
      </c>
      <c r="K938" s="294" t="s">
        <v>988</v>
      </c>
      <c r="L938" s="294" t="s">
        <v>5185</v>
      </c>
      <c r="M938" s="292" t="s">
        <v>5132</v>
      </c>
      <c r="N938" s="292" t="s">
        <v>101</v>
      </c>
      <c r="O938" s="294" t="s">
        <v>5290</v>
      </c>
      <c r="P938" t="s">
        <v>37</v>
      </c>
      <c r="Q938" s="293"/>
    </row>
    <row r="939" spans="1:17" ht="30.6" x14ac:dyDescent="0.3">
      <c r="A939" s="288" t="s">
        <v>30</v>
      </c>
      <c r="B939" s="289" t="s">
        <v>5926</v>
      </c>
      <c r="C939" s="289"/>
      <c r="D939" s="289" t="s">
        <v>3570</v>
      </c>
      <c r="E939" t="s">
        <v>3571</v>
      </c>
      <c r="F939" t="s">
        <v>3572</v>
      </c>
      <c r="G939" t="s">
        <v>3573</v>
      </c>
      <c r="H939" s="291" t="s">
        <v>33</v>
      </c>
      <c r="I939" s="291" t="s">
        <v>4</v>
      </c>
      <c r="J939" s="291" t="s">
        <v>5</v>
      </c>
      <c r="K939" s="291" t="s">
        <v>53</v>
      </c>
      <c r="L939" s="291" t="s">
        <v>168</v>
      </c>
      <c r="M939" s="289" t="s">
        <v>393</v>
      </c>
      <c r="N939" s="289" t="s">
        <v>36</v>
      </c>
      <c r="O939" s="291" t="s">
        <v>170</v>
      </c>
      <c r="P939" t="s">
        <v>37</v>
      </c>
      <c r="Q939" s="290"/>
    </row>
    <row r="940" spans="1:17" ht="30.6" x14ac:dyDescent="0.3">
      <c r="A940" s="288" t="s">
        <v>30</v>
      </c>
      <c r="B940" s="292" t="s">
        <v>5875</v>
      </c>
      <c r="C940" s="292"/>
      <c r="D940" s="292" t="s">
        <v>3574</v>
      </c>
      <c r="E940" t="s">
        <v>3575</v>
      </c>
      <c r="F940" t="s">
        <v>3576</v>
      </c>
      <c r="G940" t="s">
        <v>3577</v>
      </c>
      <c r="H940" s="294" t="s">
        <v>33</v>
      </c>
      <c r="I940" s="294" t="s">
        <v>4</v>
      </c>
      <c r="J940" s="294" t="s">
        <v>5</v>
      </c>
      <c r="K940" s="294" t="s">
        <v>69</v>
      </c>
      <c r="L940" s="294" t="s">
        <v>1119</v>
      </c>
      <c r="M940" s="292" t="s">
        <v>346</v>
      </c>
      <c r="N940" s="292" t="s">
        <v>36</v>
      </c>
      <c r="O940" s="294"/>
      <c r="P940" t="s">
        <v>37</v>
      </c>
      <c r="Q940" s="293"/>
    </row>
    <row r="941" spans="1:17" ht="30.6" x14ac:dyDescent="0.3">
      <c r="A941" s="288" t="s">
        <v>30</v>
      </c>
      <c r="B941" s="289" t="s">
        <v>5300</v>
      </c>
      <c r="C941" s="289" t="s">
        <v>4946</v>
      </c>
      <c r="D941" s="289" t="s">
        <v>4947</v>
      </c>
      <c r="E941" t="s">
        <v>4948</v>
      </c>
      <c r="F941" t="s">
        <v>4949</v>
      </c>
      <c r="G941" t="s">
        <v>4950</v>
      </c>
      <c r="H941" s="291" t="s">
        <v>68</v>
      </c>
      <c r="I941" s="291" t="s">
        <v>8</v>
      </c>
      <c r="J941" s="291" t="s">
        <v>5</v>
      </c>
      <c r="K941" s="291" t="s">
        <v>4993</v>
      </c>
      <c r="L941" s="291" t="s">
        <v>99</v>
      </c>
      <c r="M941" s="289" t="s">
        <v>4951</v>
      </c>
      <c r="N941" s="289" t="s">
        <v>101</v>
      </c>
      <c r="O941" s="291"/>
      <c r="P941" t="s">
        <v>37</v>
      </c>
      <c r="Q941" s="290"/>
    </row>
    <row r="942" spans="1:17" ht="30.6" x14ac:dyDescent="0.3">
      <c r="A942" s="288" t="s">
        <v>30</v>
      </c>
      <c r="B942" s="292" t="s">
        <v>5300</v>
      </c>
      <c r="C942" s="292" t="s">
        <v>4952</v>
      </c>
      <c r="D942" s="292" t="s">
        <v>4953</v>
      </c>
      <c r="E942" t="s">
        <v>4954</v>
      </c>
      <c r="F942" t="s">
        <v>4955</v>
      </c>
      <c r="G942" t="s">
        <v>4956</v>
      </c>
      <c r="H942" s="294" t="s">
        <v>68</v>
      </c>
      <c r="I942" s="294" t="s">
        <v>8</v>
      </c>
      <c r="J942" s="294" t="s">
        <v>5</v>
      </c>
      <c r="K942" s="294" t="s">
        <v>4993</v>
      </c>
      <c r="L942" s="294" t="s">
        <v>99</v>
      </c>
      <c r="M942" s="292" t="s">
        <v>4951</v>
      </c>
      <c r="N942" s="292" t="s">
        <v>101</v>
      </c>
      <c r="O942" s="294"/>
      <c r="P942" t="s">
        <v>37</v>
      </c>
      <c r="Q942" s="293"/>
    </row>
    <row r="943" spans="1:17" ht="30.6" x14ac:dyDescent="0.3">
      <c r="A943" s="288" t="s">
        <v>30</v>
      </c>
      <c r="B943" s="289" t="s">
        <v>5320</v>
      </c>
      <c r="C943" s="289"/>
      <c r="D943" s="289" t="s">
        <v>3578</v>
      </c>
      <c r="E943" t="s">
        <v>3579</v>
      </c>
      <c r="F943" t="s">
        <v>3580</v>
      </c>
      <c r="G943" t="s">
        <v>3581</v>
      </c>
      <c r="H943" s="291" t="s">
        <v>33</v>
      </c>
      <c r="I943" s="291" t="s">
        <v>4</v>
      </c>
      <c r="J943" s="291" t="s">
        <v>5</v>
      </c>
      <c r="K943" s="291" t="s">
        <v>69</v>
      </c>
      <c r="L943" s="291" t="s">
        <v>2200</v>
      </c>
      <c r="M943" s="289" t="s">
        <v>5874</v>
      </c>
      <c r="N943" s="289" t="s">
        <v>36</v>
      </c>
      <c r="O943" s="291" t="s">
        <v>13</v>
      </c>
      <c r="P943" t="s">
        <v>37</v>
      </c>
      <c r="Q943" s="290"/>
    </row>
    <row r="944" spans="1:17" ht="30.6" x14ac:dyDescent="0.3">
      <c r="A944" s="288" t="s">
        <v>30</v>
      </c>
      <c r="B944" s="292" t="s">
        <v>5320</v>
      </c>
      <c r="C944" s="292"/>
      <c r="D944" s="292" t="s">
        <v>3582</v>
      </c>
      <c r="E944" t="s">
        <v>3583</v>
      </c>
      <c r="F944" t="s">
        <v>3584</v>
      </c>
      <c r="G944" t="s">
        <v>3585</v>
      </c>
      <c r="H944" s="294" t="s">
        <v>33</v>
      </c>
      <c r="I944" s="294" t="s">
        <v>4</v>
      </c>
      <c r="J944" s="294" t="s">
        <v>5</v>
      </c>
      <c r="K944" s="294" t="s">
        <v>69</v>
      </c>
      <c r="L944" s="294" t="s">
        <v>2200</v>
      </c>
      <c r="M944" s="292" t="s">
        <v>5874</v>
      </c>
      <c r="N944" s="292" t="s">
        <v>36</v>
      </c>
      <c r="O944" s="294" t="s">
        <v>2127</v>
      </c>
      <c r="P944" t="s">
        <v>37</v>
      </c>
      <c r="Q944" s="293"/>
    </row>
    <row r="945" spans="1:17" ht="30.6" x14ac:dyDescent="0.3">
      <c r="A945" s="288" t="s">
        <v>30</v>
      </c>
      <c r="B945" s="289" t="s">
        <v>4957</v>
      </c>
      <c r="C945" s="289" t="s">
        <v>3586</v>
      </c>
      <c r="D945" s="289" t="s">
        <v>3587</v>
      </c>
      <c r="E945" t="s">
        <v>3588</v>
      </c>
      <c r="F945" t="s">
        <v>3589</v>
      </c>
      <c r="G945" t="s">
        <v>3590</v>
      </c>
      <c r="H945" s="291" t="s">
        <v>33</v>
      </c>
      <c r="I945" s="291" t="s">
        <v>8</v>
      </c>
      <c r="J945" s="291" t="s">
        <v>5</v>
      </c>
      <c r="K945" s="291" t="s">
        <v>69</v>
      </c>
      <c r="L945" s="291" t="s">
        <v>2200</v>
      </c>
      <c r="M945" s="289" t="s">
        <v>5874</v>
      </c>
      <c r="N945" s="289" t="s">
        <v>36</v>
      </c>
      <c r="O945" s="291" t="s">
        <v>2127</v>
      </c>
      <c r="P945" t="s">
        <v>37</v>
      </c>
      <c r="Q945" s="290"/>
    </row>
    <row r="946" spans="1:17" ht="30.6" x14ac:dyDescent="0.3">
      <c r="A946" s="288" t="s">
        <v>30</v>
      </c>
      <c r="B946" s="292" t="s">
        <v>4910</v>
      </c>
      <c r="C946" s="292" t="s">
        <v>3591</v>
      </c>
      <c r="D946" s="292" t="s">
        <v>3592</v>
      </c>
      <c r="E946" t="s">
        <v>3593</v>
      </c>
      <c r="F946" t="s">
        <v>3594</v>
      </c>
      <c r="G946" t="s">
        <v>3595</v>
      </c>
      <c r="H946" s="294" t="s">
        <v>33</v>
      </c>
      <c r="I946" s="294" t="s">
        <v>8</v>
      </c>
      <c r="J946" s="294" t="s">
        <v>6</v>
      </c>
      <c r="K946" s="294" t="s">
        <v>69</v>
      </c>
      <c r="L946" s="294" t="s">
        <v>2200</v>
      </c>
      <c r="M946" s="292" t="s">
        <v>5874</v>
      </c>
      <c r="N946" s="292" t="s">
        <v>36</v>
      </c>
      <c r="O946" s="294" t="s">
        <v>2127</v>
      </c>
      <c r="P946" t="s">
        <v>37</v>
      </c>
      <c r="Q946" s="293"/>
    </row>
    <row r="947" spans="1:17" ht="30.6" x14ac:dyDescent="0.3">
      <c r="A947" s="288" t="s">
        <v>30</v>
      </c>
      <c r="B947" s="289" t="s">
        <v>4910</v>
      </c>
      <c r="C947" s="289" t="s">
        <v>3596</v>
      </c>
      <c r="D947" s="289" t="s">
        <v>3597</v>
      </c>
      <c r="E947" t="s">
        <v>3598</v>
      </c>
      <c r="F947" t="s">
        <v>3599</v>
      </c>
      <c r="G947" t="s">
        <v>3600</v>
      </c>
      <c r="H947" s="291" t="s">
        <v>33</v>
      </c>
      <c r="I947" s="291" t="s">
        <v>8</v>
      </c>
      <c r="J947" s="291" t="s">
        <v>6</v>
      </c>
      <c r="K947" s="291" t="s">
        <v>69</v>
      </c>
      <c r="L947" s="291" t="s">
        <v>2200</v>
      </c>
      <c r="M947" s="289" t="s">
        <v>5874</v>
      </c>
      <c r="N947" s="289" t="s">
        <v>36</v>
      </c>
      <c r="O947" s="291" t="s">
        <v>2127</v>
      </c>
      <c r="P947" t="s">
        <v>37</v>
      </c>
      <c r="Q947" s="290"/>
    </row>
    <row r="948" spans="1:17" ht="30.6" x14ac:dyDescent="0.3">
      <c r="A948" s="288" t="s">
        <v>30</v>
      </c>
      <c r="B948" s="292" t="s">
        <v>4910</v>
      </c>
      <c r="C948" s="292" t="s">
        <v>3601</v>
      </c>
      <c r="D948" s="292" t="s">
        <v>3602</v>
      </c>
      <c r="E948" t="s">
        <v>3603</v>
      </c>
      <c r="F948" t="s">
        <v>3604</v>
      </c>
      <c r="G948" t="s">
        <v>3605</v>
      </c>
      <c r="H948" s="294" t="s">
        <v>33</v>
      </c>
      <c r="I948" s="294" t="s">
        <v>8</v>
      </c>
      <c r="J948" s="294" t="s">
        <v>6</v>
      </c>
      <c r="K948" s="294" t="s">
        <v>69</v>
      </c>
      <c r="L948" s="294" t="s">
        <v>2200</v>
      </c>
      <c r="M948" s="292" t="s">
        <v>5874</v>
      </c>
      <c r="N948" s="292" t="s">
        <v>36</v>
      </c>
      <c r="O948" s="294" t="s">
        <v>2127</v>
      </c>
      <c r="P948" t="s">
        <v>37</v>
      </c>
      <c r="Q948" s="293"/>
    </row>
    <row r="949" spans="1:17" ht="30.6" x14ac:dyDescent="0.3">
      <c r="A949" s="288" t="s">
        <v>30</v>
      </c>
      <c r="B949" s="289" t="s">
        <v>4910</v>
      </c>
      <c r="C949" s="289" t="s">
        <v>3606</v>
      </c>
      <c r="D949" s="289" t="s">
        <v>3607</v>
      </c>
      <c r="E949" t="s">
        <v>3608</v>
      </c>
      <c r="F949" t="s">
        <v>3609</v>
      </c>
      <c r="G949" t="s">
        <v>3610</v>
      </c>
      <c r="H949" s="291" t="s">
        <v>33</v>
      </c>
      <c r="I949" s="291" t="s">
        <v>8</v>
      </c>
      <c r="J949" s="291" t="s">
        <v>6</v>
      </c>
      <c r="K949" s="291" t="s">
        <v>69</v>
      </c>
      <c r="L949" s="291" t="s">
        <v>2200</v>
      </c>
      <c r="M949" s="289" t="s">
        <v>5874</v>
      </c>
      <c r="N949" s="289" t="s">
        <v>36</v>
      </c>
      <c r="O949" s="291" t="s">
        <v>2127</v>
      </c>
      <c r="P949" t="s">
        <v>37</v>
      </c>
      <c r="Q949" s="290"/>
    </row>
    <row r="950" spans="1:17" ht="30.6" x14ac:dyDescent="0.3">
      <c r="A950" s="288" t="s">
        <v>30</v>
      </c>
      <c r="B950" s="292" t="s">
        <v>5320</v>
      </c>
      <c r="C950" s="292" t="s">
        <v>3611</v>
      </c>
      <c r="D950" s="292" t="s">
        <v>3612</v>
      </c>
      <c r="E950" t="s">
        <v>3613</v>
      </c>
      <c r="F950" t="s">
        <v>3614</v>
      </c>
      <c r="G950" t="s">
        <v>3615</v>
      </c>
      <c r="H950" s="294" t="s">
        <v>33</v>
      </c>
      <c r="I950" s="294" t="s">
        <v>8</v>
      </c>
      <c r="J950" s="294" t="s">
        <v>5</v>
      </c>
      <c r="K950" s="294" t="s">
        <v>69</v>
      </c>
      <c r="L950" s="294" t="s">
        <v>2200</v>
      </c>
      <c r="M950" s="292" t="s">
        <v>5874</v>
      </c>
      <c r="N950" s="292" t="s">
        <v>36</v>
      </c>
      <c r="O950" s="294" t="s">
        <v>2127</v>
      </c>
      <c r="P950" t="s">
        <v>37</v>
      </c>
      <c r="Q950" s="293"/>
    </row>
    <row r="951" spans="1:17" ht="30.6" x14ac:dyDescent="0.3">
      <c r="A951" s="288" t="s">
        <v>30</v>
      </c>
      <c r="B951" s="289" t="s">
        <v>5320</v>
      </c>
      <c r="C951" s="289" t="s">
        <v>3616</v>
      </c>
      <c r="D951" s="289" t="s">
        <v>3617</v>
      </c>
      <c r="E951" t="s">
        <v>3618</v>
      </c>
      <c r="F951" t="s">
        <v>3619</v>
      </c>
      <c r="G951" t="s">
        <v>3620</v>
      </c>
      <c r="H951" s="291" t="s">
        <v>33</v>
      </c>
      <c r="I951" s="291" t="s">
        <v>8</v>
      </c>
      <c r="J951" s="291" t="s">
        <v>5</v>
      </c>
      <c r="K951" s="291" t="s">
        <v>69</v>
      </c>
      <c r="L951" s="291" t="s">
        <v>2200</v>
      </c>
      <c r="M951" s="289" t="s">
        <v>5874</v>
      </c>
      <c r="N951" s="289" t="s">
        <v>36</v>
      </c>
      <c r="O951" s="291" t="s">
        <v>2127</v>
      </c>
      <c r="P951" t="s">
        <v>37</v>
      </c>
      <c r="Q951" s="290"/>
    </row>
    <row r="952" spans="1:17" ht="30.6" x14ac:dyDescent="0.3">
      <c r="A952" s="288" t="s">
        <v>30</v>
      </c>
      <c r="B952" s="292" t="s">
        <v>5320</v>
      </c>
      <c r="C952" s="292" t="s">
        <v>3621</v>
      </c>
      <c r="D952" s="292" t="s">
        <v>3622</v>
      </c>
      <c r="E952" t="s">
        <v>3623</v>
      </c>
      <c r="F952" t="s">
        <v>3624</v>
      </c>
      <c r="G952" t="s">
        <v>3625</v>
      </c>
      <c r="H952" s="294" t="s">
        <v>33</v>
      </c>
      <c r="I952" s="294" t="s">
        <v>8</v>
      </c>
      <c r="J952" s="294" t="s">
        <v>5</v>
      </c>
      <c r="K952" s="294" t="s">
        <v>69</v>
      </c>
      <c r="L952" s="294" t="s">
        <v>2200</v>
      </c>
      <c r="M952" s="292" t="s">
        <v>5874</v>
      </c>
      <c r="N952" s="292" t="s">
        <v>36</v>
      </c>
      <c r="O952" s="294" t="s">
        <v>2127</v>
      </c>
      <c r="P952" t="s">
        <v>37</v>
      </c>
      <c r="Q952" s="293"/>
    </row>
    <row r="953" spans="1:17" ht="30.6" x14ac:dyDescent="0.3">
      <c r="A953" s="288" t="s">
        <v>30</v>
      </c>
      <c r="B953" s="289" t="s">
        <v>5320</v>
      </c>
      <c r="C953" s="289" t="s">
        <v>3626</v>
      </c>
      <c r="D953" s="289" t="s">
        <v>3627</v>
      </c>
      <c r="E953" t="s">
        <v>3628</v>
      </c>
      <c r="F953" t="s">
        <v>3629</v>
      </c>
      <c r="G953" t="s">
        <v>3630</v>
      </c>
      <c r="H953" s="291" t="s">
        <v>33</v>
      </c>
      <c r="I953" s="291" t="s">
        <v>8</v>
      </c>
      <c r="J953" s="291" t="s">
        <v>5</v>
      </c>
      <c r="K953" s="291" t="s">
        <v>69</v>
      </c>
      <c r="L953" s="291" t="s">
        <v>2200</v>
      </c>
      <c r="M953" s="289" t="s">
        <v>5874</v>
      </c>
      <c r="N953" s="289" t="s">
        <v>36</v>
      </c>
      <c r="O953" s="291" t="s">
        <v>2127</v>
      </c>
      <c r="P953" t="s">
        <v>37</v>
      </c>
      <c r="Q953" s="290"/>
    </row>
    <row r="954" spans="1:17" ht="30.6" x14ac:dyDescent="0.3">
      <c r="A954" s="288" t="s">
        <v>30</v>
      </c>
      <c r="B954" s="292" t="s">
        <v>5320</v>
      </c>
      <c r="C954" s="292" t="s">
        <v>3631</v>
      </c>
      <c r="D954" s="292" t="s">
        <v>3632</v>
      </c>
      <c r="E954" t="s">
        <v>3633</v>
      </c>
      <c r="F954" t="s">
        <v>3634</v>
      </c>
      <c r="G954" t="s">
        <v>3635</v>
      </c>
      <c r="H954" s="294" t="s">
        <v>33</v>
      </c>
      <c r="I954" s="294" t="s">
        <v>8</v>
      </c>
      <c r="J954" s="294" t="s">
        <v>5</v>
      </c>
      <c r="K954" s="294" t="s">
        <v>69</v>
      </c>
      <c r="L954" s="294" t="s">
        <v>2200</v>
      </c>
      <c r="M954" s="292" t="s">
        <v>5874</v>
      </c>
      <c r="N954" s="292" t="s">
        <v>36</v>
      </c>
      <c r="O954" s="294" t="s">
        <v>2127</v>
      </c>
      <c r="P954" t="s">
        <v>37</v>
      </c>
      <c r="Q954" s="293"/>
    </row>
    <row r="955" spans="1:17" ht="30.6" x14ac:dyDescent="0.3">
      <c r="A955" s="288" t="s">
        <v>30</v>
      </c>
      <c r="B955" s="289" t="s">
        <v>5320</v>
      </c>
      <c r="C955" s="289"/>
      <c r="D955" s="289" t="s">
        <v>3636</v>
      </c>
      <c r="E955" t="s">
        <v>3637</v>
      </c>
      <c r="F955" t="s">
        <v>3638</v>
      </c>
      <c r="G955" t="s">
        <v>3639</v>
      </c>
      <c r="H955" s="291" t="s">
        <v>33</v>
      </c>
      <c r="I955" s="291" t="s">
        <v>4</v>
      </c>
      <c r="J955" s="291" t="s">
        <v>5</v>
      </c>
      <c r="K955" s="291" t="s">
        <v>69</v>
      </c>
      <c r="L955" s="291" t="s">
        <v>2200</v>
      </c>
      <c r="M955" s="289" t="s">
        <v>5874</v>
      </c>
      <c r="N955" s="289" t="s">
        <v>101</v>
      </c>
      <c r="O955" s="291"/>
      <c r="P955" t="s">
        <v>37</v>
      </c>
      <c r="Q955" s="290"/>
    </row>
    <row r="956" spans="1:17" ht="40.799999999999997" x14ac:dyDescent="0.3">
      <c r="A956" s="288" t="s">
        <v>30</v>
      </c>
      <c r="B956" s="292" t="s">
        <v>4767</v>
      </c>
      <c r="C956" s="292"/>
      <c r="D956" s="292" t="s">
        <v>3640</v>
      </c>
      <c r="E956" t="s">
        <v>3641</v>
      </c>
      <c r="F956" t="s">
        <v>3642</v>
      </c>
      <c r="G956" t="s">
        <v>3643</v>
      </c>
      <c r="H956" s="294" t="s">
        <v>33</v>
      </c>
      <c r="I956" s="294" t="s">
        <v>4</v>
      </c>
      <c r="J956" s="294" t="s">
        <v>6</v>
      </c>
      <c r="K956" s="294" t="s">
        <v>60</v>
      </c>
      <c r="L956" s="294" t="s">
        <v>443</v>
      </c>
      <c r="M956" s="292" t="s">
        <v>2074</v>
      </c>
      <c r="N956" s="292" t="s">
        <v>36</v>
      </c>
      <c r="O956" s="294" t="s">
        <v>4472</v>
      </c>
      <c r="P956" t="s">
        <v>37</v>
      </c>
      <c r="Q956" s="293"/>
    </row>
    <row r="957" spans="1:17" ht="30.6" x14ac:dyDescent="0.3">
      <c r="A957" s="288" t="s">
        <v>30</v>
      </c>
      <c r="B957" s="289" t="s">
        <v>5903</v>
      </c>
      <c r="C957" s="289" t="s">
        <v>3644</v>
      </c>
      <c r="D957" s="289" t="s">
        <v>3645</v>
      </c>
      <c r="E957" t="s">
        <v>6042</v>
      </c>
      <c r="F957" t="s">
        <v>6043</v>
      </c>
      <c r="G957" t="s">
        <v>6044</v>
      </c>
      <c r="H957" s="291" t="s">
        <v>33</v>
      </c>
      <c r="I957" s="291" t="s">
        <v>8</v>
      </c>
      <c r="J957" s="291" t="s">
        <v>5</v>
      </c>
      <c r="K957" s="291" t="s">
        <v>34</v>
      </c>
      <c r="L957" s="291" t="s">
        <v>609</v>
      </c>
      <c r="M957" s="289" t="s">
        <v>610</v>
      </c>
      <c r="N957" s="289" t="s">
        <v>101</v>
      </c>
      <c r="O957" s="291"/>
      <c r="P957" t="s">
        <v>37</v>
      </c>
      <c r="Q957" s="290"/>
    </row>
    <row r="958" spans="1:17" ht="30.6" x14ac:dyDescent="0.3">
      <c r="A958" s="288" t="s">
        <v>30</v>
      </c>
      <c r="B958" s="292" t="s">
        <v>5891</v>
      </c>
      <c r="C958" s="292" t="s">
        <v>3646</v>
      </c>
      <c r="D958" s="292" t="s">
        <v>3647</v>
      </c>
      <c r="E958" t="s">
        <v>3648</v>
      </c>
      <c r="F958" t="s">
        <v>3649</v>
      </c>
      <c r="G958" t="s">
        <v>3650</v>
      </c>
      <c r="H958" s="294" t="s">
        <v>33</v>
      </c>
      <c r="I958" s="294" t="s">
        <v>8</v>
      </c>
      <c r="J958" s="294" t="s">
        <v>5</v>
      </c>
      <c r="K958" s="294" t="s">
        <v>53</v>
      </c>
      <c r="L958" s="294" t="s">
        <v>168</v>
      </c>
      <c r="M958" s="292" t="s">
        <v>393</v>
      </c>
      <c r="N958" s="292" t="s">
        <v>36</v>
      </c>
      <c r="O958" s="294" t="s">
        <v>585</v>
      </c>
      <c r="P958" t="s">
        <v>37</v>
      </c>
      <c r="Q958" s="293"/>
    </row>
    <row r="959" spans="1:17" ht="30.6" x14ac:dyDescent="0.3">
      <c r="A959" s="288" t="s">
        <v>30</v>
      </c>
      <c r="B959" s="289" t="s">
        <v>5891</v>
      </c>
      <c r="C959" s="289" t="s">
        <v>3651</v>
      </c>
      <c r="D959" s="289" t="s">
        <v>3652</v>
      </c>
      <c r="E959" t="s">
        <v>3653</v>
      </c>
      <c r="F959" t="s">
        <v>6045</v>
      </c>
      <c r="G959" t="s">
        <v>6046</v>
      </c>
      <c r="H959" s="291" t="s">
        <v>33</v>
      </c>
      <c r="I959" s="291" t="s">
        <v>8</v>
      </c>
      <c r="J959" s="291" t="s">
        <v>5</v>
      </c>
      <c r="K959" s="291" t="s">
        <v>53</v>
      </c>
      <c r="L959" s="291" t="s">
        <v>168</v>
      </c>
      <c r="M959" s="289" t="s">
        <v>393</v>
      </c>
      <c r="N959" s="289" t="s">
        <v>36</v>
      </c>
      <c r="O959" s="291" t="s">
        <v>585</v>
      </c>
      <c r="P959" t="s">
        <v>37</v>
      </c>
      <c r="Q959" s="290"/>
    </row>
    <row r="960" spans="1:17" ht="30.6" x14ac:dyDescent="0.3">
      <c r="A960" s="288" t="s">
        <v>30</v>
      </c>
      <c r="B960" s="292" t="s">
        <v>6047</v>
      </c>
      <c r="C960" s="292"/>
      <c r="D960" s="292" t="s">
        <v>3654</v>
      </c>
      <c r="E960" t="s">
        <v>3655</v>
      </c>
      <c r="F960" t="s">
        <v>3656</v>
      </c>
      <c r="G960" t="s">
        <v>3657</v>
      </c>
      <c r="H960" s="294" t="s">
        <v>33</v>
      </c>
      <c r="I960" s="294" t="s">
        <v>4</v>
      </c>
      <c r="J960" s="294" t="s">
        <v>5</v>
      </c>
      <c r="K960" s="294" t="s">
        <v>53</v>
      </c>
      <c r="L960" s="294" t="s">
        <v>168</v>
      </c>
      <c r="M960" s="292" t="s">
        <v>393</v>
      </c>
      <c r="N960" s="292" t="s">
        <v>36</v>
      </c>
      <c r="O960" s="294" t="s">
        <v>9</v>
      </c>
      <c r="P960" t="s">
        <v>37</v>
      </c>
      <c r="Q960" s="293"/>
    </row>
    <row r="961" spans="1:17" ht="30.6" x14ac:dyDescent="0.3">
      <c r="A961" s="288" t="s">
        <v>30</v>
      </c>
      <c r="B961" s="289" t="s">
        <v>5411</v>
      </c>
      <c r="C961" s="289" t="s">
        <v>3658</v>
      </c>
      <c r="D961" s="289" t="s">
        <v>3659</v>
      </c>
      <c r="E961" t="s">
        <v>3660</v>
      </c>
      <c r="F961" t="s">
        <v>3661</v>
      </c>
      <c r="G961" t="s">
        <v>3662</v>
      </c>
      <c r="H961" s="291" t="s">
        <v>33</v>
      </c>
      <c r="I961" s="291" t="s">
        <v>8</v>
      </c>
      <c r="J961" s="291" t="s">
        <v>5</v>
      </c>
      <c r="K961" s="291" t="s">
        <v>69</v>
      </c>
      <c r="L961" s="291" t="s">
        <v>1211</v>
      </c>
      <c r="M961" s="289" t="s">
        <v>5874</v>
      </c>
      <c r="N961" s="289" t="s">
        <v>36</v>
      </c>
      <c r="O961" s="291" t="s">
        <v>2127</v>
      </c>
      <c r="P961" t="s">
        <v>37</v>
      </c>
      <c r="Q961" s="290"/>
    </row>
    <row r="962" spans="1:17" ht="30.6" x14ac:dyDescent="0.3">
      <c r="A962" s="288" t="s">
        <v>30</v>
      </c>
      <c r="B962" s="292" t="s">
        <v>5411</v>
      </c>
      <c r="C962" s="292" t="s">
        <v>3663</v>
      </c>
      <c r="D962" s="292" t="s">
        <v>3664</v>
      </c>
      <c r="E962" t="s">
        <v>3665</v>
      </c>
      <c r="F962" t="s">
        <v>3666</v>
      </c>
      <c r="G962" t="s">
        <v>3667</v>
      </c>
      <c r="H962" s="294" t="s">
        <v>33</v>
      </c>
      <c r="I962" s="294" t="s">
        <v>8</v>
      </c>
      <c r="J962" s="294" t="s">
        <v>5</v>
      </c>
      <c r="K962" s="294" t="s">
        <v>69</v>
      </c>
      <c r="L962" s="294" t="s">
        <v>1211</v>
      </c>
      <c r="M962" s="292" t="s">
        <v>5874</v>
      </c>
      <c r="N962" s="292" t="s">
        <v>36</v>
      </c>
      <c r="O962" s="294" t="s">
        <v>2127</v>
      </c>
      <c r="P962" t="s">
        <v>37</v>
      </c>
      <c r="Q962" s="293"/>
    </row>
    <row r="963" spans="1:17" ht="30.6" x14ac:dyDescent="0.3">
      <c r="A963" s="288" t="s">
        <v>30</v>
      </c>
      <c r="B963" s="289" t="s">
        <v>5411</v>
      </c>
      <c r="C963" s="289" t="s">
        <v>3668</v>
      </c>
      <c r="D963" s="289" t="s">
        <v>3669</v>
      </c>
      <c r="E963" t="s">
        <v>3670</v>
      </c>
      <c r="F963" t="s">
        <v>3661</v>
      </c>
      <c r="G963" t="s">
        <v>3671</v>
      </c>
      <c r="H963" s="291" t="s">
        <v>33</v>
      </c>
      <c r="I963" s="291" t="s">
        <v>8</v>
      </c>
      <c r="J963" s="291" t="s">
        <v>5</v>
      </c>
      <c r="K963" s="291" t="s">
        <v>69</v>
      </c>
      <c r="L963" s="291" t="s">
        <v>1211</v>
      </c>
      <c r="M963" s="289" t="s">
        <v>5874</v>
      </c>
      <c r="N963" s="289" t="s">
        <v>36</v>
      </c>
      <c r="O963" s="291" t="s">
        <v>2127</v>
      </c>
      <c r="P963" t="s">
        <v>37</v>
      </c>
      <c r="Q963" s="290"/>
    </row>
    <row r="964" spans="1:17" ht="30.6" x14ac:dyDescent="0.3">
      <c r="A964" s="288" t="s">
        <v>30</v>
      </c>
      <c r="B964" s="292" t="s">
        <v>5411</v>
      </c>
      <c r="C964" s="292" t="s">
        <v>3672</v>
      </c>
      <c r="D964" s="292" t="s">
        <v>3673</v>
      </c>
      <c r="E964" t="s">
        <v>3674</v>
      </c>
      <c r="F964" t="s">
        <v>3614</v>
      </c>
      <c r="G964" t="s">
        <v>1658</v>
      </c>
      <c r="H964" s="294" t="s">
        <v>33</v>
      </c>
      <c r="I964" s="294" t="s">
        <v>8</v>
      </c>
      <c r="J964" s="294" t="s">
        <v>5</v>
      </c>
      <c r="K964" s="294" t="s">
        <v>69</v>
      </c>
      <c r="L964" s="294" t="s">
        <v>1211</v>
      </c>
      <c r="M964" s="292" t="s">
        <v>5874</v>
      </c>
      <c r="N964" s="292" t="s">
        <v>36</v>
      </c>
      <c r="O964" s="294" t="s">
        <v>2127</v>
      </c>
      <c r="P964" t="s">
        <v>37</v>
      </c>
      <c r="Q964" s="293"/>
    </row>
    <row r="965" spans="1:17" ht="30.6" x14ac:dyDescent="0.3">
      <c r="A965" s="288" t="s">
        <v>30</v>
      </c>
      <c r="B965" s="289" t="s">
        <v>5411</v>
      </c>
      <c r="C965" s="289" t="s">
        <v>3675</v>
      </c>
      <c r="D965" s="289" t="s">
        <v>3676</v>
      </c>
      <c r="E965" t="s">
        <v>3677</v>
      </c>
      <c r="F965" t="s">
        <v>3614</v>
      </c>
      <c r="G965" t="s">
        <v>1686</v>
      </c>
      <c r="H965" s="291" t="s">
        <v>33</v>
      </c>
      <c r="I965" s="291" t="s">
        <v>8</v>
      </c>
      <c r="J965" s="291" t="s">
        <v>5</v>
      </c>
      <c r="K965" s="291" t="s">
        <v>69</v>
      </c>
      <c r="L965" s="291" t="s">
        <v>1211</v>
      </c>
      <c r="M965" s="289" t="s">
        <v>5874</v>
      </c>
      <c r="N965" s="289" t="s">
        <v>36</v>
      </c>
      <c r="O965" s="291" t="s">
        <v>3678</v>
      </c>
      <c r="P965" t="s">
        <v>37</v>
      </c>
      <c r="Q965" s="290"/>
    </row>
    <row r="966" spans="1:17" ht="30.6" x14ac:dyDescent="0.3">
      <c r="A966" s="288" t="s">
        <v>30</v>
      </c>
      <c r="B966" s="292" t="s">
        <v>5411</v>
      </c>
      <c r="C966" s="292" t="s">
        <v>3679</v>
      </c>
      <c r="D966" s="292" t="s">
        <v>3680</v>
      </c>
      <c r="E966" t="s">
        <v>3681</v>
      </c>
      <c r="F966" t="s">
        <v>3682</v>
      </c>
      <c r="G966" t="s">
        <v>3683</v>
      </c>
      <c r="H966" s="294" t="s">
        <v>33</v>
      </c>
      <c r="I966" s="294" t="s">
        <v>8</v>
      </c>
      <c r="J966" s="294" t="s">
        <v>5</v>
      </c>
      <c r="K966" s="294" t="s">
        <v>69</v>
      </c>
      <c r="L966" s="294" t="s">
        <v>1211</v>
      </c>
      <c r="M966" s="292" t="s">
        <v>5874</v>
      </c>
      <c r="N966" s="292" t="s">
        <v>36</v>
      </c>
      <c r="O966" s="294" t="s">
        <v>2127</v>
      </c>
      <c r="P966" t="s">
        <v>37</v>
      </c>
      <c r="Q966" s="293"/>
    </row>
    <row r="967" spans="1:17" ht="30.6" x14ac:dyDescent="0.3">
      <c r="A967" s="288" t="s">
        <v>30</v>
      </c>
      <c r="B967" s="289" t="s">
        <v>5411</v>
      </c>
      <c r="C967" s="289" t="s">
        <v>3684</v>
      </c>
      <c r="D967" s="289" t="s">
        <v>3685</v>
      </c>
      <c r="E967" t="s">
        <v>3686</v>
      </c>
      <c r="F967" t="s">
        <v>3687</v>
      </c>
      <c r="G967" t="s">
        <v>3688</v>
      </c>
      <c r="H967" s="291" t="s">
        <v>33</v>
      </c>
      <c r="I967" s="291" t="s">
        <v>8</v>
      </c>
      <c r="J967" s="291" t="s">
        <v>5</v>
      </c>
      <c r="K967" s="291" t="s">
        <v>69</v>
      </c>
      <c r="L967" s="291" t="s">
        <v>1211</v>
      </c>
      <c r="M967" s="289" t="s">
        <v>5874</v>
      </c>
      <c r="N967" s="289"/>
      <c r="O967" s="291" t="s">
        <v>2127</v>
      </c>
      <c r="P967" t="s">
        <v>37</v>
      </c>
      <c r="Q967" s="290"/>
    </row>
    <row r="968" spans="1:17" ht="30.6" x14ac:dyDescent="0.3">
      <c r="A968" s="288" t="s">
        <v>30</v>
      </c>
      <c r="B968" s="292" t="s">
        <v>5526</v>
      </c>
      <c r="C968" s="292"/>
      <c r="D968" s="292" t="s">
        <v>3689</v>
      </c>
      <c r="E968" t="s">
        <v>3690</v>
      </c>
      <c r="F968" t="s">
        <v>3691</v>
      </c>
      <c r="G968" t="s">
        <v>3692</v>
      </c>
      <c r="H968" s="294" t="s">
        <v>33</v>
      </c>
      <c r="I968" s="294" t="s">
        <v>4</v>
      </c>
      <c r="J968" s="294" t="s">
        <v>5</v>
      </c>
      <c r="K968" s="294" t="s">
        <v>69</v>
      </c>
      <c r="L968" s="294" t="s">
        <v>1211</v>
      </c>
      <c r="M968" s="292" t="s">
        <v>5874</v>
      </c>
      <c r="N968" s="292" t="s">
        <v>36</v>
      </c>
      <c r="O968" s="294" t="s">
        <v>13</v>
      </c>
      <c r="P968" t="s">
        <v>37</v>
      </c>
      <c r="Q968" s="293"/>
    </row>
    <row r="969" spans="1:17" ht="30.6" x14ac:dyDescent="0.3">
      <c r="A969" s="288" t="s">
        <v>30</v>
      </c>
      <c r="B969" s="289" t="s">
        <v>5527</v>
      </c>
      <c r="C969" s="289"/>
      <c r="D969" s="289" t="s">
        <v>3693</v>
      </c>
      <c r="E969" t="s">
        <v>3694</v>
      </c>
      <c r="F969" t="s">
        <v>3695</v>
      </c>
      <c r="G969" t="s">
        <v>3696</v>
      </c>
      <c r="H969" s="291" t="s">
        <v>33</v>
      </c>
      <c r="I969" s="291" t="s">
        <v>4</v>
      </c>
      <c r="J969" s="291" t="s">
        <v>5</v>
      </c>
      <c r="K969" s="291" t="s">
        <v>69</v>
      </c>
      <c r="L969" s="291" t="s">
        <v>1211</v>
      </c>
      <c r="M969" s="289" t="s">
        <v>5874</v>
      </c>
      <c r="N969" s="289" t="s">
        <v>36</v>
      </c>
      <c r="O969" s="291" t="s">
        <v>13</v>
      </c>
      <c r="P969" t="s">
        <v>37</v>
      </c>
      <c r="Q969" s="290"/>
    </row>
    <row r="970" spans="1:17" ht="30.6" x14ac:dyDescent="0.3">
      <c r="A970" s="288" t="s">
        <v>30</v>
      </c>
      <c r="B970" s="292" t="s">
        <v>4827</v>
      </c>
      <c r="C970" s="292" t="s">
        <v>3697</v>
      </c>
      <c r="D970" s="292" t="s">
        <v>3698</v>
      </c>
      <c r="E970" t="s">
        <v>3699</v>
      </c>
      <c r="F970" t="s">
        <v>3700</v>
      </c>
      <c r="G970" t="s">
        <v>3701</v>
      </c>
      <c r="H970" s="294" t="s">
        <v>33</v>
      </c>
      <c r="I970" s="294" t="s">
        <v>4</v>
      </c>
      <c r="J970" s="294" t="s">
        <v>6</v>
      </c>
      <c r="K970" s="294" t="s">
        <v>716</v>
      </c>
      <c r="L970" s="294" t="s">
        <v>1623</v>
      </c>
      <c r="M970" s="292" t="s">
        <v>1624</v>
      </c>
      <c r="N970" s="292" t="s">
        <v>36</v>
      </c>
      <c r="O970" s="294" t="s">
        <v>13</v>
      </c>
      <c r="P970" t="s">
        <v>37</v>
      </c>
      <c r="Q970" s="293"/>
    </row>
    <row r="971" spans="1:17" ht="30.6" x14ac:dyDescent="0.3">
      <c r="A971" s="288" t="s">
        <v>30</v>
      </c>
      <c r="B971" s="289" t="s">
        <v>5346</v>
      </c>
      <c r="C971" s="289"/>
      <c r="D971" s="289" t="s">
        <v>3702</v>
      </c>
      <c r="E971" t="s">
        <v>3703</v>
      </c>
      <c r="F971" t="s">
        <v>4654</v>
      </c>
      <c r="G971" t="s">
        <v>4655</v>
      </c>
      <c r="H971" s="291" t="s">
        <v>33</v>
      </c>
      <c r="I971" s="291" t="s">
        <v>4</v>
      </c>
      <c r="J971" s="291" t="s">
        <v>5</v>
      </c>
      <c r="K971" s="291" t="s">
        <v>34</v>
      </c>
      <c r="L971" s="291" t="s">
        <v>35</v>
      </c>
      <c r="M971" s="289" t="s">
        <v>4730</v>
      </c>
      <c r="N971" s="289" t="s">
        <v>36</v>
      </c>
      <c r="O971" s="291" t="s">
        <v>585</v>
      </c>
      <c r="P971" t="s">
        <v>37</v>
      </c>
      <c r="Q971" s="290"/>
    </row>
    <row r="972" spans="1:17" ht="30.6" x14ac:dyDescent="0.3">
      <c r="A972" s="288" t="s">
        <v>30</v>
      </c>
      <c r="B972" s="292" t="s">
        <v>4830</v>
      </c>
      <c r="C972" s="292" t="s">
        <v>3704</v>
      </c>
      <c r="D972" s="292" t="s">
        <v>3705</v>
      </c>
      <c r="E972" t="s">
        <v>3706</v>
      </c>
      <c r="F972" t="s">
        <v>3707</v>
      </c>
      <c r="G972" t="s">
        <v>3708</v>
      </c>
      <c r="H972" s="294" t="s">
        <v>33</v>
      </c>
      <c r="I972" s="294" t="s">
        <v>8</v>
      </c>
      <c r="J972" s="294" t="s">
        <v>6</v>
      </c>
      <c r="K972" s="294" t="s">
        <v>60</v>
      </c>
      <c r="L972" s="294" t="s">
        <v>61</v>
      </c>
      <c r="M972" s="292" t="s">
        <v>62</v>
      </c>
      <c r="N972" s="292" t="s">
        <v>36</v>
      </c>
      <c r="O972" s="294" t="s">
        <v>2079</v>
      </c>
      <c r="P972" t="s">
        <v>37</v>
      </c>
      <c r="Q972" s="293"/>
    </row>
    <row r="973" spans="1:17" ht="30.6" x14ac:dyDescent="0.3">
      <c r="A973" s="288" t="s">
        <v>30</v>
      </c>
      <c r="B973" s="289" t="s">
        <v>4830</v>
      </c>
      <c r="C973" s="289" t="s">
        <v>3709</v>
      </c>
      <c r="D973" s="289" t="s">
        <v>3710</v>
      </c>
      <c r="E973" t="s">
        <v>3711</v>
      </c>
      <c r="F973" t="s">
        <v>3712</v>
      </c>
      <c r="G973" t="s">
        <v>2508</v>
      </c>
      <c r="H973" s="291" t="s">
        <v>33</v>
      </c>
      <c r="I973" s="291" t="s">
        <v>8</v>
      </c>
      <c r="J973" s="291" t="s">
        <v>6</v>
      </c>
      <c r="K973" s="291" t="s">
        <v>60</v>
      </c>
      <c r="L973" s="291" t="s">
        <v>61</v>
      </c>
      <c r="M973" s="289" t="s">
        <v>62</v>
      </c>
      <c r="N973" s="289"/>
      <c r="O973" s="291" t="s">
        <v>2079</v>
      </c>
      <c r="P973" t="s">
        <v>37</v>
      </c>
      <c r="Q973" s="290"/>
    </row>
    <row r="974" spans="1:17" ht="30.6" x14ac:dyDescent="0.3">
      <c r="A974" s="288" t="s">
        <v>30</v>
      </c>
      <c r="B974" s="292" t="s">
        <v>5340</v>
      </c>
      <c r="C974" s="292"/>
      <c r="D974" s="292" t="s">
        <v>3713</v>
      </c>
      <c r="E974" t="s">
        <v>3714</v>
      </c>
      <c r="F974" t="s">
        <v>3715</v>
      </c>
      <c r="G974" t="s">
        <v>3716</v>
      </c>
      <c r="H974" s="294" t="s">
        <v>33</v>
      </c>
      <c r="I974" s="294" t="s">
        <v>4</v>
      </c>
      <c r="J974" s="294" t="s">
        <v>5</v>
      </c>
      <c r="K974" s="294" t="s">
        <v>53</v>
      </c>
      <c r="L974" s="294" t="s">
        <v>54</v>
      </c>
      <c r="M974" s="292" t="s">
        <v>503</v>
      </c>
      <c r="N974" s="292"/>
      <c r="O974" s="294"/>
      <c r="P974" t="s">
        <v>37</v>
      </c>
      <c r="Q974" s="293"/>
    </row>
    <row r="975" spans="1:17" ht="30.6" x14ac:dyDescent="0.3">
      <c r="A975" s="288" t="s">
        <v>30</v>
      </c>
      <c r="B975" s="289" t="s">
        <v>4830</v>
      </c>
      <c r="C975" s="289"/>
      <c r="D975" s="289" t="s">
        <v>3717</v>
      </c>
      <c r="E975" t="s">
        <v>3718</v>
      </c>
      <c r="F975" t="s">
        <v>2503</v>
      </c>
      <c r="G975" t="s">
        <v>3719</v>
      </c>
      <c r="H975" s="291" t="s">
        <v>33</v>
      </c>
      <c r="I975" s="291" t="s">
        <v>4</v>
      </c>
      <c r="J975" s="291" t="s">
        <v>6</v>
      </c>
      <c r="K975" s="291" t="s">
        <v>60</v>
      </c>
      <c r="L975" s="291" t="s">
        <v>867</v>
      </c>
      <c r="M975" s="289" t="s">
        <v>62</v>
      </c>
      <c r="N975" s="289" t="s">
        <v>36</v>
      </c>
      <c r="O975" s="291" t="s">
        <v>13</v>
      </c>
      <c r="P975" t="s">
        <v>37</v>
      </c>
      <c r="Q975" s="290"/>
    </row>
    <row r="976" spans="1:17" ht="30.6" x14ac:dyDescent="0.3">
      <c r="A976" s="288" t="s">
        <v>30</v>
      </c>
      <c r="B976" s="292" t="s">
        <v>5321</v>
      </c>
      <c r="C976" s="292"/>
      <c r="D976" s="292" t="s">
        <v>3720</v>
      </c>
      <c r="E976" t="s">
        <v>3721</v>
      </c>
      <c r="F976" t="s">
        <v>3722</v>
      </c>
      <c r="G976" t="s">
        <v>3723</v>
      </c>
      <c r="H976" s="294" t="s">
        <v>33</v>
      </c>
      <c r="I976" s="294" t="s">
        <v>4</v>
      </c>
      <c r="J976" s="294" t="s">
        <v>5</v>
      </c>
      <c r="K976" s="294" t="s">
        <v>60</v>
      </c>
      <c r="L976" s="294" t="s">
        <v>867</v>
      </c>
      <c r="M976" s="292" t="s">
        <v>62</v>
      </c>
      <c r="N976" s="292" t="s">
        <v>36</v>
      </c>
      <c r="O976" s="294"/>
      <c r="P976" t="s">
        <v>37</v>
      </c>
      <c r="Q976" s="293"/>
    </row>
    <row r="977" spans="1:17" ht="30.6" x14ac:dyDescent="0.3">
      <c r="A977" s="288" t="s">
        <v>30</v>
      </c>
      <c r="B977" s="289" t="s">
        <v>4790</v>
      </c>
      <c r="C977" s="289"/>
      <c r="D977" s="289" t="s">
        <v>3724</v>
      </c>
      <c r="E977" t="s">
        <v>3725</v>
      </c>
      <c r="F977" t="s">
        <v>3726</v>
      </c>
      <c r="G977" t="s">
        <v>3727</v>
      </c>
      <c r="H977" s="291" t="s">
        <v>33</v>
      </c>
      <c r="I977" s="291" t="s">
        <v>4</v>
      </c>
      <c r="J977" s="291" t="s">
        <v>6</v>
      </c>
      <c r="K977" s="291" t="s">
        <v>716</v>
      </c>
      <c r="L977" s="291" t="s">
        <v>717</v>
      </c>
      <c r="M977" s="289" t="s">
        <v>252</v>
      </c>
      <c r="N977" s="289" t="s">
        <v>101</v>
      </c>
      <c r="O977" s="291"/>
      <c r="P977" t="s">
        <v>37</v>
      </c>
      <c r="Q977" s="290"/>
    </row>
    <row r="978" spans="1:17" ht="30.6" x14ac:dyDescent="0.3">
      <c r="A978" s="288" t="s">
        <v>30</v>
      </c>
      <c r="B978" s="293"/>
      <c r="C978" s="292" t="s">
        <v>6048</v>
      </c>
      <c r="D978" s="292" t="s">
        <v>6049</v>
      </c>
      <c r="E978" t="s">
        <v>6050</v>
      </c>
      <c r="F978" t="s">
        <v>6051</v>
      </c>
      <c r="G978" t="s">
        <v>6052</v>
      </c>
      <c r="H978" s="294" t="s">
        <v>361</v>
      </c>
      <c r="I978" s="294" t="s">
        <v>8</v>
      </c>
      <c r="J978" s="294" t="s">
        <v>6</v>
      </c>
      <c r="K978" s="294" t="s">
        <v>988</v>
      </c>
      <c r="L978" s="294" t="s">
        <v>6053</v>
      </c>
      <c r="M978" s="292" t="s">
        <v>5268</v>
      </c>
      <c r="N978" s="292" t="s">
        <v>101</v>
      </c>
      <c r="O978" s="294" t="s">
        <v>6054</v>
      </c>
      <c r="P978" t="s">
        <v>37</v>
      </c>
      <c r="Q978" s="293"/>
    </row>
    <row r="979" spans="1:17" ht="30.6" x14ac:dyDescent="0.3">
      <c r="A979" s="288" t="s">
        <v>30</v>
      </c>
      <c r="B979" s="289" t="s">
        <v>5340</v>
      </c>
      <c r="C979" s="289" t="s">
        <v>3728</v>
      </c>
      <c r="D979" s="289" t="s">
        <v>3729</v>
      </c>
      <c r="E979" t="s">
        <v>3730</v>
      </c>
      <c r="F979" t="s">
        <v>3731</v>
      </c>
      <c r="G979" t="s">
        <v>3732</v>
      </c>
      <c r="H979" s="291" t="s">
        <v>68</v>
      </c>
      <c r="I979" s="291" t="s">
        <v>8</v>
      </c>
      <c r="J979" s="291" t="s">
        <v>5</v>
      </c>
      <c r="K979" s="291" t="s">
        <v>53</v>
      </c>
      <c r="L979" s="291" t="s">
        <v>54</v>
      </c>
      <c r="M979" s="289" t="s">
        <v>5528</v>
      </c>
      <c r="N979" s="289" t="s">
        <v>101</v>
      </c>
      <c r="O979" s="291"/>
      <c r="P979" t="s">
        <v>37</v>
      </c>
      <c r="Q979" s="290"/>
    </row>
    <row r="980" spans="1:17" ht="30.6" x14ac:dyDescent="0.3">
      <c r="A980" s="288" t="s">
        <v>30</v>
      </c>
      <c r="B980" s="292" t="s">
        <v>6055</v>
      </c>
      <c r="C980" s="292" t="s">
        <v>3733</v>
      </c>
      <c r="D980" s="292" t="s">
        <v>3734</v>
      </c>
      <c r="E980" t="s">
        <v>3735</v>
      </c>
      <c r="F980" t="s">
        <v>3736</v>
      </c>
      <c r="G980" t="s">
        <v>3737</v>
      </c>
      <c r="H980" s="294" t="s">
        <v>33</v>
      </c>
      <c r="I980" s="294" t="s">
        <v>8</v>
      </c>
      <c r="J980" s="294" t="s">
        <v>5</v>
      </c>
      <c r="K980" s="294" t="s">
        <v>716</v>
      </c>
      <c r="L980" s="294" t="s">
        <v>947</v>
      </c>
      <c r="M980" s="292" t="s">
        <v>1624</v>
      </c>
      <c r="N980" s="292"/>
      <c r="O980" s="294" t="s">
        <v>183</v>
      </c>
      <c r="P980" t="s">
        <v>37</v>
      </c>
      <c r="Q980" s="293"/>
    </row>
    <row r="981" spans="1:17" ht="30.6" x14ac:dyDescent="0.3">
      <c r="A981" s="288" t="s">
        <v>30</v>
      </c>
      <c r="B981" s="289" t="s">
        <v>6055</v>
      </c>
      <c r="C981" s="289" t="s">
        <v>3738</v>
      </c>
      <c r="D981" s="289" t="s">
        <v>3739</v>
      </c>
      <c r="E981" t="s">
        <v>3740</v>
      </c>
      <c r="F981" t="s">
        <v>3741</v>
      </c>
      <c r="G981" t="s">
        <v>1760</v>
      </c>
      <c r="H981" s="291" t="s">
        <v>33</v>
      </c>
      <c r="I981" s="291" t="s">
        <v>8</v>
      </c>
      <c r="J981" s="291" t="s">
        <v>5</v>
      </c>
      <c r="K981" s="291" t="s">
        <v>716</v>
      </c>
      <c r="L981" s="291" t="s">
        <v>947</v>
      </c>
      <c r="M981" s="289" t="s">
        <v>3742</v>
      </c>
      <c r="N981" s="289" t="s">
        <v>36</v>
      </c>
      <c r="O981" s="291" t="s">
        <v>13</v>
      </c>
      <c r="P981" t="s">
        <v>37</v>
      </c>
      <c r="Q981" s="290"/>
    </row>
    <row r="982" spans="1:17" ht="30.6" x14ac:dyDescent="0.3">
      <c r="A982" s="288" t="s">
        <v>30</v>
      </c>
      <c r="B982" s="292" t="s">
        <v>6055</v>
      </c>
      <c r="C982" s="292" t="s">
        <v>3743</v>
      </c>
      <c r="D982" s="292" t="s">
        <v>3744</v>
      </c>
      <c r="E982" t="s">
        <v>3745</v>
      </c>
      <c r="F982" t="s">
        <v>6056</v>
      </c>
      <c r="G982" t="s">
        <v>6057</v>
      </c>
      <c r="H982" s="294" t="s">
        <v>33</v>
      </c>
      <c r="I982" s="294" t="s">
        <v>8</v>
      </c>
      <c r="J982" s="294" t="s">
        <v>5</v>
      </c>
      <c r="K982" s="294" t="s">
        <v>716</v>
      </c>
      <c r="L982" s="294" t="s">
        <v>947</v>
      </c>
      <c r="M982" s="292" t="s">
        <v>3742</v>
      </c>
      <c r="N982" s="292" t="s">
        <v>36</v>
      </c>
      <c r="O982" s="294" t="s">
        <v>13</v>
      </c>
      <c r="P982" t="s">
        <v>37</v>
      </c>
      <c r="Q982" s="293"/>
    </row>
    <row r="983" spans="1:17" ht="30.6" x14ac:dyDescent="0.3">
      <c r="A983" s="288" t="s">
        <v>30</v>
      </c>
      <c r="B983" s="289" t="s">
        <v>6055</v>
      </c>
      <c r="C983" s="289" t="s">
        <v>3746</v>
      </c>
      <c r="D983" s="289" t="s">
        <v>3747</v>
      </c>
      <c r="E983" t="s">
        <v>3748</v>
      </c>
      <c r="F983" t="s">
        <v>3749</v>
      </c>
      <c r="G983" t="s">
        <v>3750</v>
      </c>
      <c r="H983" s="291" t="s">
        <v>33</v>
      </c>
      <c r="I983" s="291" t="s">
        <v>8</v>
      </c>
      <c r="J983" s="291" t="s">
        <v>5</v>
      </c>
      <c r="K983" s="291" t="s">
        <v>716</v>
      </c>
      <c r="L983" s="291" t="s">
        <v>947</v>
      </c>
      <c r="M983" s="289" t="s">
        <v>1624</v>
      </c>
      <c r="N983" s="289"/>
      <c r="O983" s="291" t="s">
        <v>183</v>
      </c>
      <c r="P983" t="s">
        <v>37</v>
      </c>
      <c r="Q983" s="290"/>
    </row>
    <row r="984" spans="1:17" ht="30.6" x14ac:dyDescent="0.3">
      <c r="A984" s="288" t="s">
        <v>30</v>
      </c>
      <c r="B984" s="292" t="s">
        <v>6055</v>
      </c>
      <c r="C984" s="292" t="s">
        <v>3751</v>
      </c>
      <c r="D984" s="292" t="s">
        <v>3752</v>
      </c>
      <c r="E984" t="s">
        <v>3753</v>
      </c>
      <c r="F984" t="s">
        <v>3754</v>
      </c>
      <c r="G984" t="s">
        <v>3755</v>
      </c>
      <c r="H984" s="294" t="s">
        <v>33</v>
      </c>
      <c r="I984" s="294" t="s">
        <v>8</v>
      </c>
      <c r="J984" s="294" t="s">
        <v>5</v>
      </c>
      <c r="K984" s="294" t="s">
        <v>716</v>
      </c>
      <c r="L984" s="294" t="s">
        <v>947</v>
      </c>
      <c r="M984" s="292" t="s">
        <v>3742</v>
      </c>
      <c r="N984" s="292" t="s">
        <v>36</v>
      </c>
      <c r="O984" s="294" t="s">
        <v>13</v>
      </c>
      <c r="P984" t="s">
        <v>37</v>
      </c>
      <c r="Q984" s="293"/>
    </row>
    <row r="985" spans="1:17" ht="30.6" x14ac:dyDescent="0.3">
      <c r="A985" s="288" t="s">
        <v>30</v>
      </c>
      <c r="B985" s="289" t="s">
        <v>6055</v>
      </c>
      <c r="C985" s="289" t="s">
        <v>3756</v>
      </c>
      <c r="D985" s="289" t="s">
        <v>3757</v>
      </c>
      <c r="E985" t="s">
        <v>3758</v>
      </c>
      <c r="F985" t="s">
        <v>3759</v>
      </c>
      <c r="G985" t="s">
        <v>3760</v>
      </c>
      <c r="H985" s="291" t="s">
        <v>33</v>
      </c>
      <c r="I985" s="291" t="s">
        <v>8</v>
      </c>
      <c r="J985" s="291" t="s">
        <v>5</v>
      </c>
      <c r="K985" s="291" t="s">
        <v>716</v>
      </c>
      <c r="L985" s="291" t="s">
        <v>947</v>
      </c>
      <c r="M985" s="289" t="s">
        <v>1624</v>
      </c>
      <c r="N985" s="289"/>
      <c r="O985" s="291" t="s">
        <v>183</v>
      </c>
      <c r="P985" t="s">
        <v>37</v>
      </c>
      <c r="Q985" s="290"/>
    </row>
    <row r="986" spans="1:17" ht="30.6" x14ac:dyDescent="0.3">
      <c r="A986" s="288" t="s">
        <v>30</v>
      </c>
      <c r="B986" s="292" t="s">
        <v>6055</v>
      </c>
      <c r="C986" s="292" t="s">
        <v>3761</v>
      </c>
      <c r="D986" s="292" t="s">
        <v>3762</v>
      </c>
      <c r="E986" t="s">
        <v>3763</v>
      </c>
      <c r="F986" t="s">
        <v>3764</v>
      </c>
      <c r="G986" t="s">
        <v>3765</v>
      </c>
      <c r="H986" s="294" t="s">
        <v>33</v>
      </c>
      <c r="I986" s="294" t="s">
        <v>8</v>
      </c>
      <c r="J986" s="294" t="s">
        <v>5</v>
      </c>
      <c r="K986" s="294" t="s">
        <v>716</v>
      </c>
      <c r="L986" s="294" t="s">
        <v>947</v>
      </c>
      <c r="M986" s="292" t="s">
        <v>3742</v>
      </c>
      <c r="N986" s="292" t="s">
        <v>36</v>
      </c>
      <c r="O986" s="294" t="s">
        <v>13</v>
      </c>
      <c r="P986" t="s">
        <v>37</v>
      </c>
      <c r="Q986" s="293"/>
    </row>
    <row r="987" spans="1:17" ht="30.6" x14ac:dyDescent="0.3">
      <c r="A987" s="288" t="s">
        <v>30</v>
      </c>
      <c r="B987" s="289" t="s">
        <v>6058</v>
      </c>
      <c r="C987" s="289" t="s">
        <v>3766</v>
      </c>
      <c r="D987" s="289" t="s">
        <v>3767</v>
      </c>
      <c r="E987" t="s">
        <v>3768</v>
      </c>
      <c r="F987" t="s">
        <v>3769</v>
      </c>
      <c r="G987" t="s">
        <v>3770</v>
      </c>
      <c r="H987" s="291" t="s">
        <v>33</v>
      </c>
      <c r="I987" s="291" t="s">
        <v>8</v>
      </c>
      <c r="J987" s="291" t="s">
        <v>5</v>
      </c>
      <c r="K987" s="291" t="s">
        <v>716</v>
      </c>
      <c r="L987" s="291" t="s">
        <v>947</v>
      </c>
      <c r="M987" s="289" t="s">
        <v>1624</v>
      </c>
      <c r="N987" s="289"/>
      <c r="O987" s="291" t="s">
        <v>183</v>
      </c>
      <c r="P987" t="s">
        <v>37</v>
      </c>
      <c r="Q987" s="290"/>
    </row>
    <row r="988" spans="1:17" ht="30.6" x14ac:dyDescent="0.3">
      <c r="A988" s="288" t="s">
        <v>30</v>
      </c>
      <c r="B988" s="292" t="s">
        <v>6058</v>
      </c>
      <c r="C988" s="292" t="s">
        <v>3771</v>
      </c>
      <c r="D988" s="292" t="s">
        <v>3772</v>
      </c>
      <c r="E988" t="s">
        <v>3773</v>
      </c>
      <c r="F988" t="s">
        <v>4657</v>
      </c>
      <c r="G988" t="s">
        <v>4658</v>
      </c>
      <c r="H988" s="294" t="s">
        <v>33</v>
      </c>
      <c r="I988" s="294" t="s">
        <v>8</v>
      </c>
      <c r="J988" s="294" t="s">
        <v>5</v>
      </c>
      <c r="K988" s="294" t="s">
        <v>716</v>
      </c>
      <c r="L988" s="294" t="s">
        <v>947</v>
      </c>
      <c r="M988" s="292" t="s">
        <v>3742</v>
      </c>
      <c r="N988" s="292" t="s">
        <v>36</v>
      </c>
      <c r="O988" s="294" t="s">
        <v>13</v>
      </c>
      <c r="P988" t="s">
        <v>37</v>
      </c>
      <c r="Q988" s="293"/>
    </row>
    <row r="989" spans="1:17" ht="30.6" x14ac:dyDescent="0.3">
      <c r="A989" s="288" t="s">
        <v>30</v>
      </c>
      <c r="B989" s="289" t="s">
        <v>6059</v>
      </c>
      <c r="C989" s="289" t="s">
        <v>3774</v>
      </c>
      <c r="D989" s="289" t="s">
        <v>3775</v>
      </c>
      <c r="E989" t="s">
        <v>3776</v>
      </c>
      <c r="F989" t="s">
        <v>3777</v>
      </c>
      <c r="G989" t="s">
        <v>3778</v>
      </c>
      <c r="H989" s="291" t="s">
        <v>33</v>
      </c>
      <c r="I989" s="291" t="s">
        <v>8</v>
      </c>
      <c r="J989" s="291" t="s">
        <v>5</v>
      </c>
      <c r="K989" s="291" t="s">
        <v>716</v>
      </c>
      <c r="L989" s="291" t="s">
        <v>947</v>
      </c>
      <c r="M989" s="289" t="s">
        <v>1624</v>
      </c>
      <c r="N989" s="289"/>
      <c r="O989" s="291" t="s">
        <v>183</v>
      </c>
      <c r="P989" t="s">
        <v>37</v>
      </c>
      <c r="Q989" s="290"/>
    </row>
    <row r="990" spans="1:17" ht="30.6" x14ac:dyDescent="0.3">
      <c r="A990" s="288" t="s">
        <v>30</v>
      </c>
      <c r="B990" s="292" t="s">
        <v>6059</v>
      </c>
      <c r="C990" s="292" t="s">
        <v>3779</v>
      </c>
      <c r="D990" s="292" t="s">
        <v>3780</v>
      </c>
      <c r="E990" t="s">
        <v>3781</v>
      </c>
      <c r="F990" t="s">
        <v>6060</v>
      </c>
      <c r="G990" t="s">
        <v>6061</v>
      </c>
      <c r="H990" s="294" t="s">
        <v>33</v>
      </c>
      <c r="I990" s="294" t="s">
        <v>8</v>
      </c>
      <c r="J990" s="294" t="s">
        <v>5</v>
      </c>
      <c r="K990" s="294" t="s">
        <v>716</v>
      </c>
      <c r="L990" s="294" t="s">
        <v>947</v>
      </c>
      <c r="M990" s="292" t="s">
        <v>1624</v>
      </c>
      <c r="N990" s="292"/>
      <c r="O990" s="294" t="s">
        <v>183</v>
      </c>
      <c r="P990" t="s">
        <v>37</v>
      </c>
      <c r="Q990" s="293"/>
    </row>
    <row r="991" spans="1:17" ht="30.6" x14ac:dyDescent="0.3">
      <c r="A991" s="288" t="s">
        <v>30</v>
      </c>
      <c r="B991" s="289" t="s">
        <v>6059</v>
      </c>
      <c r="C991" s="289" t="s">
        <v>3782</v>
      </c>
      <c r="D991" s="289" t="s">
        <v>3783</v>
      </c>
      <c r="E991" t="s">
        <v>3784</v>
      </c>
      <c r="F991" t="s">
        <v>4659</v>
      </c>
      <c r="G991" t="s">
        <v>4660</v>
      </c>
      <c r="H991" s="291" t="s">
        <v>33</v>
      </c>
      <c r="I991" s="291" t="s">
        <v>8</v>
      </c>
      <c r="J991" s="291" t="s">
        <v>5</v>
      </c>
      <c r="K991" s="291" t="s">
        <v>716</v>
      </c>
      <c r="L991" s="291" t="s">
        <v>947</v>
      </c>
      <c r="M991" s="289" t="s">
        <v>3742</v>
      </c>
      <c r="N991" s="289" t="s">
        <v>36</v>
      </c>
      <c r="O991" s="291" t="s">
        <v>13</v>
      </c>
      <c r="P991" t="s">
        <v>37</v>
      </c>
      <c r="Q991" s="290"/>
    </row>
    <row r="992" spans="1:17" ht="30.6" x14ac:dyDescent="0.3">
      <c r="A992" s="288" t="s">
        <v>30</v>
      </c>
      <c r="B992" s="292" t="s">
        <v>6059</v>
      </c>
      <c r="C992" s="292" t="s">
        <v>3786</v>
      </c>
      <c r="D992" s="292" t="s">
        <v>3787</v>
      </c>
      <c r="E992" t="s">
        <v>3788</v>
      </c>
      <c r="F992" t="s">
        <v>3789</v>
      </c>
      <c r="G992" t="s">
        <v>3790</v>
      </c>
      <c r="H992" s="294" t="s">
        <v>33</v>
      </c>
      <c r="I992" s="294" t="s">
        <v>8</v>
      </c>
      <c r="J992" s="294" t="s">
        <v>5</v>
      </c>
      <c r="K992" s="294" t="s">
        <v>716</v>
      </c>
      <c r="L992" s="294" t="s">
        <v>947</v>
      </c>
      <c r="M992" s="292" t="s">
        <v>1624</v>
      </c>
      <c r="N992" s="292"/>
      <c r="O992" s="294" t="s">
        <v>183</v>
      </c>
      <c r="P992" t="s">
        <v>37</v>
      </c>
      <c r="Q992" s="293"/>
    </row>
    <row r="993" spans="1:17" ht="30.6" x14ac:dyDescent="0.3">
      <c r="A993" s="288" t="s">
        <v>30</v>
      </c>
      <c r="B993" s="289" t="s">
        <v>6059</v>
      </c>
      <c r="C993" s="289" t="s">
        <v>3791</v>
      </c>
      <c r="D993" s="289" t="s">
        <v>3792</v>
      </c>
      <c r="E993" t="s">
        <v>3793</v>
      </c>
      <c r="F993" t="s">
        <v>6062</v>
      </c>
      <c r="G993" t="s">
        <v>6063</v>
      </c>
      <c r="H993" s="291" t="s">
        <v>33</v>
      </c>
      <c r="I993" s="291" t="s">
        <v>8</v>
      </c>
      <c r="J993" s="291" t="s">
        <v>5</v>
      </c>
      <c r="K993" s="291" t="s">
        <v>716</v>
      </c>
      <c r="L993" s="291" t="s">
        <v>947</v>
      </c>
      <c r="M993" s="289" t="s">
        <v>3742</v>
      </c>
      <c r="N993" s="289" t="s">
        <v>36</v>
      </c>
      <c r="O993" s="291" t="s">
        <v>13</v>
      </c>
      <c r="P993" t="s">
        <v>37</v>
      </c>
      <c r="Q993" s="290"/>
    </row>
    <row r="994" spans="1:17" ht="30.6" x14ac:dyDescent="0.3">
      <c r="A994" s="288" t="s">
        <v>30</v>
      </c>
      <c r="B994" s="292" t="s">
        <v>6059</v>
      </c>
      <c r="C994" s="292" t="s">
        <v>3794</v>
      </c>
      <c r="D994" s="292" t="s">
        <v>3795</v>
      </c>
      <c r="E994" t="s">
        <v>3796</v>
      </c>
      <c r="F994" t="s">
        <v>6064</v>
      </c>
      <c r="G994" t="s">
        <v>6065</v>
      </c>
      <c r="H994" s="294" t="s">
        <v>33</v>
      </c>
      <c r="I994" s="294" t="s">
        <v>8</v>
      </c>
      <c r="J994" s="294" t="s">
        <v>5</v>
      </c>
      <c r="K994" s="294" t="s">
        <v>716</v>
      </c>
      <c r="L994" s="294" t="s">
        <v>947</v>
      </c>
      <c r="M994" s="292" t="s">
        <v>1624</v>
      </c>
      <c r="N994" s="292"/>
      <c r="O994" s="294" t="s">
        <v>183</v>
      </c>
      <c r="P994" t="s">
        <v>37</v>
      </c>
      <c r="Q994" s="293"/>
    </row>
    <row r="995" spans="1:17" ht="30.6" x14ac:dyDescent="0.3">
      <c r="A995" s="288" t="s">
        <v>30</v>
      </c>
      <c r="B995" s="289" t="s">
        <v>6059</v>
      </c>
      <c r="C995" s="289" t="s">
        <v>3797</v>
      </c>
      <c r="D995" s="289" t="s">
        <v>3798</v>
      </c>
      <c r="E995" t="s">
        <v>3799</v>
      </c>
      <c r="F995" t="s">
        <v>6066</v>
      </c>
      <c r="G995" t="s">
        <v>1686</v>
      </c>
      <c r="H995" s="291" t="s">
        <v>33</v>
      </c>
      <c r="I995" s="291" t="s">
        <v>8</v>
      </c>
      <c r="J995" s="291" t="s">
        <v>5</v>
      </c>
      <c r="K995" s="291" t="s">
        <v>716</v>
      </c>
      <c r="L995" s="291" t="s">
        <v>947</v>
      </c>
      <c r="M995" s="289" t="s">
        <v>3742</v>
      </c>
      <c r="N995" s="289" t="s">
        <v>36</v>
      </c>
      <c r="O995" s="291" t="s">
        <v>13</v>
      </c>
      <c r="P995" t="s">
        <v>37</v>
      </c>
      <c r="Q995" s="290"/>
    </row>
    <row r="996" spans="1:17" ht="30.6" x14ac:dyDescent="0.3">
      <c r="A996" s="288" t="s">
        <v>30</v>
      </c>
      <c r="B996" s="292" t="s">
        <v>6059</v>
      </c>
      <c r="C996" s="292" t="s">
        <v>3800</v>
      </c>
      <c r="D996" s="292" t="s">
        <v>3801</v>
      </c>
      <c r="E996" t="s">
        <v>3802</v>
      </c>
      <c r="F996" t="s">
        <v>3803</v>
      </c>
      <c r="G996" t="s">
        <v>2835</v>
      </c>
      <c r="H996" s="294" t="s">
        <v>33</v>
      </c>
      <c r="I996" s="294" t="s">
        <v>8</v>
      </c>
      <c r="J996" s="294" t="s">
        <v>5</v>
      </c>
      <c r="K996" s="294" t="s">
        <v>716</v>
      </c>
      <c r="L996" s="294" t="s">
        <v>947</v>
      </c>
      <c r="M996" s="292" t="s">
        <v>1624</v>
      </c>
      <c r="N996" s="292"/>
      <c r="O996" s="294" t="s">
        <v>183</v>
      </c>
      <c r="P996" t="s">
        <v>37</v>
      </c>
      <c r="Q996" s="293"/>
    </row>
    <row r="997" spans="1:17" ht="30.6" x14ac:dyDescent="0.3">
      <c r="A997" s="288" t="s">
        <v>30</v>
      </c>
      <c r="B997" s="289" t="s">
        <v>6059</v>
      </c>
      <c r="C997" s="289" t="s">
        <v>3804</v>
      </c>
      <c r="D997" s="289" t="s">
        <v>3805</v>
      </c>
      <c r="E997" t="s">
        <v>3806</v>
      </c>
      <c r="F997" t="s">
        <v>6067</v>
      </c>
      <c r="G997" t="s">
        <v>3811</v>
      </c>
      <c r="H997" s="291" t="s">
        <v>33</v>
      </c>
      <c r="I997" s="291" t="s">
        <v>8</v>
      </c>
      <c r="J997" s="291" t="s">
        <v>5</v>
      </c>
      <c r="K997" s="291" t="s">
        <v>716</v>
      </c>
      <c r="L997" s="291" t="s">
        <v>947</v>
      </c>
      <c r="M997" s="289" t="s">
        <v>3742</v>
      </c>
      <c r="N997" s="289" t="s">
        <v>36</v>
      </c>
      <c r="O997" s="291" t="s">
        <v>13</v>
      </c>
      <c r="P997" t="s">
        <v>37</v>
      </c>
      <c r="Q997" s="290"/>
    </row>
    <row r="998" spans="1:17" ht="30.6" x14ac:dyDescent="0.3">
      <c r="A998" s="288" t="s">
        <v>30</v>
      </c>
      <c r="B998" s="292" t="s">
        <v>6059</v>
      </c>
      <c r="C998" s="292" t="s">
        <v>3807</v>
      </c>
      <c r="D998" s="292" t="s">
        <v>3808</v>
      </c>
      <c r="E998" t="s">
        <v>3809</v>
      </c>
      <c r="F998" t="s">
        <v>3810</v>
      </c>
      <c r="G998" t="s">
        <v>3811</v>
      </c>
      <c r="H998" s="294" t="s">
        <v>33</v>
      </c>
      <c r="I998" s="294" t="s">
        <v>8</v>
      </c>
      <c r="J998" s="294" t="s">
        <v>5</v>
      </c>
      <c r="K998" s="294" t="s">
        <v>716</v>
      </c>
      <c r="L998" s="294" t="s">
        <v>947</v>
      </c>
      <c r="M998" s="292" t="s">
        <v>1624</v>
      </c>
      <c r="N998" s="292"/>
      <c r="O998" s="294" t="s">
        <v>183</v>
      </c>
      <c r="P998" t="s">
        <v>37</v>
      </c>
      <c r="Q998" s="293"/>
    </row>
    <row r="999" spans="1:17" ht="30.6" x14ac:dyDescent="0.3">
      <c r="A999" s="288" t="s">
        <v>30</v>
      </c>
      <c r="B999" s="289" t="s">
        <v>6068</v>
      </c>
      <c r="C999" s="289"/>
      <c r="D999" s="289" t="s">
        <v>3812</v>
      </c>
      <c r="E999" t="s">
        <v>3813</v>
      </c>
      <c r="F999" t="s">
        <v>3814</v>
      </c>
      <c r="G999" t="s">
        <v>3815</v>
      </c>
      <c r="H999" s="291" t="s">
        <v>33</v>
      </c>
      <c r="I999" s="291" t="s">
        <v>4</v>
      </c>
      <c r="J999" s="291" t="s">
        <v>5</v>
      </c>
      <c r="K999" s="291" t="s">
        <v>716</v>
      </c>
      <c r="L999" s="291" t="s">
        <v>947</v>
      </c>
      <c r="M999" s="289" t="s">
        <v>3742</v>
      </c>
      <c r="N999" s="289" t="s">
        <v>36</v>
      </c>
      <c r="O999" s="291" t="s">
        <v>13</v>
      </c>
      <c r="P999" t="s">
        <v>37</v>
      </c>
      <c r="Q999" s="290"/>
    </row>
    <row r="1000" spans="1:17" ht="30.6" x14ac:dyDescent="0.3">
      <c r="A1000" s="288" t="s">
        <v>30</v>
      </c>
      <c r="B1000" s="292" t="s">
        <v>4656</v>
      </c>
      <c r="C1000" s="292"/>
      <c r="D1000" s="292" t="s">
        <v>3816</v>
      </c>
      <c r="E1000" t="s">
        <v>3817</v>
      </c>
      <c r="F1000" t="s">
        <v>3818</v>
      </c>
      <c r="G1000" t="s">
        <v>3819</v>
      </c>
      <c r="H1000" s="294" t="s">
        <v>33</v>
      </c>
      <c r="I1000" s="294" t="s">
        <v>4</v>
      </c>
      <c r="J1000" s="294" t="s">
        <v>6</v>
      </c>
      <c r="K1000" s="294" t="s">
        <v>716</v>
      </c>
      <c r="L1000" s="294" t="s">
        <v>947</v>
      </c>
      <c r="M1000" s="292" t="s">
        <v>1624</v>
      </c>
      <c r="N1000" s="292" t="s">
        <v>36</v>
      </c>
      <c r="O1000" s="294" t="s">
        <v>183</v>
      </c>
      <c r="P1000" t="s">
        <v>37</v>
      </c>
      <c r="Q1000" s="293"/>
    </row>
    <row r="1001" spans="1:17" ht="30.6" x14ac:dyDescent="0.3">
      <c r="A1001" s="288" t="s">
        <v>30</v>
      </c>
      <c r="B1001" s="289" t="s">
        <v>4912</v>
      </c>
      <c r="C1001" s="289"/>
      <c r="D1001" s="289" t="s">
        <v>4661</v>
      </c>
      <c r="E1001" t="s">
        <v>4662</v>
      </c>
      <c r="F1001" t="s">
        <v>4663</v>
      </c>
      <c r="G1001" t="s">
        <v>3012</v>
      </c>
      <c r="H1001" s="291" t="s">
        <v>33</v>
      </c>
      <c r="I1001" s="291" t="s">
        <v>4</v>
      </c>
      <c r="J1001" s="291" t="s">
        <v>6</v>
      </c>
      <c r="K1001" s="291" t="s">
        <v>34</v>
      </c>
      <c r="L1001" s="291" t="s">
        <v>35</v>
      </c>
      <c r="M1001" s="289" t="s">
        <v>4730</v>
      </c>
      <c r="N1001" s="289" t="s">
        <v>36</v>
      </c>
      <c r="O1001" s="291" t="s">
        <v>15</v>
      </c>
      <c r="P1001" t="s">
        <v>37</v>
      </c>
      <c r="Q1001" s="290"/>
    </row>
    <row r="1002" spans="1:17" ht="20.399999999999999" x14ac:dyDescent="0.3">
      <c r="A1002" s="297" t="s">
        <v>5080</v>
      </c>
      <c r="B1002" s="293"/>
      <c r="C1002" s="292"/>
      <c r="D1002" s="292"/>
      <c r="E1002" t="s">
        <v>6186</v>
      </c>
      <c r="F1002" t="s">
        <v>6187</v>
      </c>
      <c r="G1002" t="s">
        <v>6188</v>
      </c>
      <c r="H1002" s="294" t="s">
        <v>33</v>
      </c>
      <c r="I1002" s="294" t="s">
        <v>4</v>
      </c>
      <c r="J1002" s="294" t="s">
        <v>5</v>
      </c>
      <c r="K1002" s="294" t="s">
        <v>1312</v>
      </c>
      <c r="L1002" s="294"/>
      <c r="M1002" s="292" t="s">
        <v>4730</v>
      </c>
      <c r="N1002" s="292" t="s">
        <v>2065</v>
      </c>
      <c r="O1002" s="294" t="s">
        <v>6189</v>
      </c>
      <c r="P1002" t="s">
        <v>37</v>
      </c>
      <c r="Q1002" s="293"/>
    </row>
    <row r="1003" spans="1:17" ht="30.6" x14ac:dyDescent="0.3">
      <c r="A1003" s="288" t="s">
        <v>30</v>
      </c>
      <c r="B1003" s="289" t="s">
        <v>5529</v>
      </c>
      <c r="C1003" s="289"/>
      <c r="D1003" s="289" t="s">
        <v>3820</v>
      </c>
      <c r="E1003" t="s">
        <v>3821</v>
      </c>
      <c r="F1003" t="s">
        <v>3822</v>
      </c>
      <c r="G1003" t="s">
        <v>3823</v>
      </c>
      <c r="H1003" s="291" t="s">
        <v>33</v>
      </c>
      <c r="I1003" s="291" t="s">
        <v>4</v>
      </c>
      <c r="J1003" s="291" t="s">
        <v>5</v>
      </c>
      <c r="K1003" s="291" t="s">
        <v>42</v>
      </c>
      <c r="L1003" s="291" t="s">
        <v>48</v>
      </c>
      <c r="M1003" s="289" t="s">
        <v>44</v>
      </c>
      <c r="N1003" s="289" t="s">
        <v>101</v>
      </c>
      <c r="O1003" s="291"/>
      <c r="P1003" t="s">
        <v>37</v>
      </c>
      <c r="Q1003" s="290"/>
    </row>
    <row r="1004" spans="1:17" ht="30.6" x14ac:dyDescent="0.3">
      <c r="A1004" s="288" t="s">
        <v>30</v>
      </c>
      <c r="B1004" s="292" t="s">
        <v>3824</v>
      </c>
      <c r="C1004" s="292"/>
      <c r="D1004" s="292" t="s">
        <v>3825</v>
      </c>
      <c r="E1004" t="s">
        <v>3826</v>
      </c>
      <c r="F1004" t="s">
        <v>3827</v>
      </c>
      <c r="G1004" t="s">
        <v>3828</v>
      </c>
      <c r="H1004" s="294" t="s">
        <v>68</v>
      </c>
      <c r="I1004" s="294" t="s">
        <v>4</v>
      </c>
      <c r="J1004" s="294" t="s">
        <v>5</v>
      </c>
      <c r="K1004" s="294" t="s">
        <v>3829</v>
      </c>
      <c r="L1004" s="294" t="s">
        <v>3830</v>
      </c>
      <c r="M1004" s="292" t="s">
        <v>1093</v>
      </c>
      <c r="N1004" s="292" t="s">
        <v>36</v>
      </c>
      <c r="O1004" s="294" t="s">
        <v>3831</v>
      </c>
      <c r="P1004" t="s">
        <v>37</v>
      </c>
      <c r="Q1004" s="293"/>
    </row>
    <row r="1005" spans="1:17" ht="30.6" x14ac:dyDescent="0.3">
      <c r="A1005" s="288" t="s">
        <v>30</v>
      </c>
      <c r="B1005" s="289" t="s">
        <v>4742</v>
      </c>
      <c r="C1005" s="289"/>
      <c r="D1005" s="289" t="s">
        <v>3832</v>
      </c>
      <c r="E1005" t="s">
        <v>3833</v>
      </c>
      <c r="F1005" t="s">
        <v>3834</v>
      </c>
      <c r="G1005" t="s">
        <v>3835</v>
      </c>
      <c r="H1005" s="291" t="s">
        <v>33</v>
      </c>
      <c r="I1005" s="291" t="s">
        <v>4</v>
      </c>
      <c r="J1005" s="291" t="s">
        <v>6</v>
      </c>
      <c r="K1005" s="291" t="s">
        <v>69</v>
      </c>
      <c r="L1005" s="291" t="s">
        <v>1119</v>
      </c>
      <c r="M1005" s="289" t="s">
        <v>346</v>
      </c>
      <c r="N1005" s="289" t="s">
        <v>36</v>
      </c>
      <c r="O1005" s="291"/>
      <c r="P1005" t="s">
        <v>37</v>
      </c>
      <c r="Q1005" s="290"/>
    </row>
    <row r="1006" spans="1:17" ht="30.6" x14ac:dyDescent="0.3">
      <c r="A1006" s="288" t="s">
        <v>30</v>
      </c>
      <c r="B1006" s="292" t="s">
        <v>5315</v>
      </c>
      <c r="C1006" s="292"/>
      <c r="D1006" s="292" t="s">
        <v>3836</v>
      </c>
      <c r="E1006" t="s">
        <v>3837</v>
      </c>
      <c r="F1006" t="s">
        <v>3838</v>
      </c>
      <c r="G1006" t="s">
        <v>3839</v>
      </c>
      <c r="H1006" s="294" t="s">
        <v>33</v>
      </c>
      <c r="I1006" s="294" t="s">
        <v>4</v>
      </c>
      <c r="J1006" s="294" t="s">
        <v>5</v>
      </c>
      <c r="K1006" s="294" t="s">
        <v>69</v>
      </c>
      <c r="L1006" s="294" t="s">
        <v>221</v>
      </c>
      <c r="M1006" s="292" t="s">
        <v>252</v>
      </c>
      <c r="N1006" s="292" t="s">
        <v>36</v>
      </c>
      <c r="O1006" s="294" t="s">
        <v>194</v>
      </c>
      <c r="P1006" t="s">
        <v>37</v>
      </c>
      <c r="Q1006" s="293"/>
    </row>
    <row r="1007" spans="1:17" ht="30.6" x14ac:dyDescent="0.3">
      <c r="A1007" s="288" t="s">
        <v>30</v>
      </c>
      <c r="B1007" s="289" t="s">
        <v>5898</v>
      </c>
      <c r="C1007" s="289" t="s">
        <v>3840</v>
      </c>
      <c r="D1007" s="289" t="s">
        <v>3841</v>
      </c>
      <c r="E1007" t="s">
        <v>3842</v>
      </c>
      <c r="F1007" t="s">
        <v>3843</v>
      </c>
      <c r="G1007" t="s">
        <v>3844</v>
      </c>
      <c r="H1007" s="291" t="s">
        <v>68</v>
      </c>
      <c r="I1007" s="291" t="s">
        <v>8</v>
      </c>
      <c r="J1007" s="291" t="s">
        <v>5</v>
      </c>
      <c r="K1007" s="291" t="s">
        <v>53</v>
      </c>
      <c r="L1007" s="291" t="s">
        <v>667</v>
      </c>
      <c r="M1007" s="289" t="s">
        <v>1263</v>
      </c>
      <c r="N1007" s="289" t="s">
        <v>101</v>
      </c>
      <c r="O1007" s="291"/>
      <c r="P1007" t="s">
        <v>37</v>
      </c>
      <c r="Q1007" s="290"/>
    </row>
    <row r="1008" spans="1:17" ht="30.6" x14ac:dyDescent="0.3">
      <c r="A1008" s="288" t="s">
        <v>30</v>
      </c>
      <c r="B1008" s="292" t="s">
        <v>5898</v>
      </c>
      <c r="C1008" s="292" t="s">
        <v>3845</v>
      </c>
      <c r="D1008" s="292" t="s">
        <v>3846</v>
      </c>
      <c r="E1008" t="s">
        <v>3847</v>
      </c>
      <c r="F1008" t="s">
        <v>3848</v>
      </c>
      <c r="G1008" t="s">
        <v>3849</v>
      </c>
      <c r="H1008" s="294" t="s">
        <v>68</v>
      </c>
      <c r="I1008" s="294" t="s">
        <v>8</v>
      </c>
      <c r="J1008" s="294" t="s">
        <v>5</v>
      </c>
      <c r="K1008" s="294" t="s">
        <v>53</v>
      </c>
      <c r="L1008" s="294" t="s">
        <v>667</v>
      </c>
      <c r="M1008" s="292" t="s">
        <v>1263</v>
      </c>
      <c r="N1008" s="292" t="s">
        <v>101</v>
      </c>
      <c r="O1008" s="294"/>
      <c r="P1008" t="s">
        <v>37</v>
      </c>
      <c r="Q1008" s="293"/>
    </row>
    <row r="1009" spans="1:17" ht="30.6" x14ac:dyDescent="0.3">
      <c r="A1009" s="288" t="s">
        <v>30</v>
      </c>
      <c r="B1009" s="289" t="s">
        <v>4833</v>
      </c>
      <c r="C1009" s="289" t="s">
        <v>3850</v>
      </c>
      <c r="D1009" s="289" t="s">
        <v>3851</v>
      </c>
      <c r="E1009" t="s">
        <v>3852</v>
      </c>
      <c r="F1009" t="s">
        <v>3853</v>
      </c>
      <c r="G1009" t="s">
        <v>3854</v>
      </c>
      <c r="H1009" s="291" t="s">
        <v>68</v>
      </c>
      <c r="I1009" s="291" t="s">
        <v>8</v>
      </c>
      <c r="J1009" s="291" t="s">
        <v>6</v>
      </c>
      <c r="K1009" s="291" t="s">
        <v>53</v>
      </c>
      <c r="L1009" s="291" t="s">
        <v>667</v>
      </c>
      <c r="M1009" s="289" t="s">
        <v>1263</v>
      </c>
      <c r="N1009" s="289" t="s">
        <v>101</v>
      </c>
      <c r="O1009" s="291"/>
      <c r="P1009" t="s">
        <v>37</v>
      </c>
      <c r="Q1009" s="290"/>
    </row>
    <row r="1010" spans="1:17" ht="30.6" x14ac:dyDescent="0.3">
      <c r="A1010" s="288" t="s">
        <v>30</v>
      </c>
      <c r="B1010" s="292" t="s">
        <v>5898</v>
      </c>
      <c r="C1010" s="292" t="s">
        <v>3855</v>
      </c>
      <c r="D1010" s="292" t="s">
        <v>3856</v>
      </c>
      <c r="E1010" t="s">
        <v>3857</v>
      </c>
      <c r="F1010" t="s">
        <v>3858</v>
      </c>
      <c r="G1010" t="s">
        <v>3859</v>
      </c>
      <c r="H1010" s="294" t="s">
        <v>68</v>
      </c>
      <c r="I1010" s="294" t="s">
        <v>8</v>
      </c>
      <c r="J1010" s="294" t="s">
        <v>5</v>
      </c>
      <c r="K1010" s="294" t="s">
        <v>53</v>
      </c>
      <c r="L1010" s="294" t="s">
        <v>667</v>
      </c>
      <c r="M1010" s="292" t="s">
        <v>1263</v>
      </c>
      <c r="N1010" s="292" t="s">
        <v>101</v>
      </c>
      <c r="O1010" s="294"/>
      <c r="P1010" t="s">
        <v>37</v>
      </c>
      <c r="Q1010" s="293"/>
    </row>
    <row r="1011" spans="1:17" ht="30.6" x14ac:dyDescent="0.3">
      <c r="A1011" s="288" t="s">
        <v>30</v>
      </c>
      <c r="B1011" s="289" t="s">
        <v>4531</v>
      </c>
      <c r="C1011" s="289"/>
      <c r="D1011" s="289" t="s">
        <v>3860</v>
      </c>
      <c r="E1011" t="s">
        <v>3861</v>
      </c>
      <c r="F1011" t="s">
        <v>3862</v>
      </c>
      <c r="G1011" t="s">
        <v>3863</v>
      </c>
      <c r="H1011" s="291" t="s">
        <v>33</v>
      </c>
      <c r="I1011" s="291" t="s">
        <v>4</v>
      </c>
      <c r="J1011" s="291" t="s">
        <v>6</v>
      </c>
      <c r="K1011" s="291" t="s">
        <v>53</v>
      </c>
      <c r="L1011" s="291" t="s">
        <v>667</v>
      </c>
      <c r="M1011" s="289" t="s">
        <v>1516</v>
      </c>
      <c r="N1011" s="289" t="s">
        <v>36</v>
      </c>
      <c r="O1011" s="291" t="s">
        <v>10</v>
      </c>
      <c r="P1011" t="s">
        <v>37</v>
      </c>
      <c r="Q1011" s="290"/>
    </row>
    <row r="1012" spans="1:17" ht="30.6" x14ac:dyDescent="0.3">
      <c r="A1012" s="288" t="s">
        <v>30</v>
      </c>
      <c r="B1012" s="292" t="s">
        <v>5898</v>
      </c>
      <c r="C1012" s="292"/>
      <c r="D1012" s="292" t="s">
        <v>3864</v>
      </c>
      <c r="E1012" t="s">
        <v>3865</v>
      </c>
      <c r="F1012" t="s">
        <v>3866</v>
      </c>
      <c r="G1012" t="s">
        <v>3867</v>
      </c>
      <c r="H1012" s="294" t="s">
        <v>33</v>
      </c>
      <c r="I1012" s="294" t="s">
        <v>4</v>
      </c>
      <c r="J1012" s="294" t="s">
        <v>5</v>
      </c>
      <c r="K1012" s="294" t="s">
        <v>53</v>
      </c>
      <c r="L1012" s="294" t="s">
        <v>667</v>
      </c>
      <c r="M1012" s="292" t="s">
        <v>1516</v>
      </c>
      <c r="N1012" s="292" t="s">
        <v>36</v>
      </c>
      <c r="O1012" s="294" t="s">
        <v>10</v>
      </c>
      <c r="P1012" t="s">
        <v>37</v>
      </c>
      <c r="Q1012" s="293"/>
    </row>
    <row r="1013" spans="1:17" ht="30.6" x14ac:dyDescent="0.3">
      <c r="A1013" s="288" t="s">
        <v>30</v>
      </c>
      <c r="B1013" s="289" t="s">
        <v>6190</v>
      </c>
      <c r="C1013" s="289" t="s">
        <v>5003</v>
      </c>
      <c r="D1013" s="289" t="s">
        <v>5184</v>
      </c>
      <c r="E1013" t="s">
        <v>6069</v>
      </c>
      <c r="F1013" t="s">
        <v>5861</v>
      </c>
      <c r="G1013" t="s">
        <v>5862</v>
      </c>
      <c r="H1013" s="291" t="s">
        <v>68</v>
      </c>
      <c r="I1013" s="291" t="s">
        <v>16</v>
      </c>
      <c r="J1013" s="291" t="s">
        <v>6</v>
      </c>
      <c r="K1013" s="291" t="s">
        <v>988</v>
      </c>
      <c r="L1013" s="291" t="s">
        <v>5185</v>
      </c>
      <c r="M1013" s="289" t="s">
        <v>4999</v>
      </c>
      <c r="N1013" s="289" t="s">
        <v>101</v>
      </c>
      <c r="O1013" s="291" t="s">
        <v>5294</v>
      </c>
      <c r="P1013" t="s">
        <v>37</v>
      </c>
      <c r="Q1013" s="290"/>
    </row>
    <row r="1014" spans="1:17" ht="30.6" x14ac:dyDescent="0.3">
      <c r="A1014" s="288" t="s">
        <v>30</v>
      </c>
      <c r="B1014" s="292" t="s">
        <v>6190</v>
      </c>
      <c r="C1014" s="292" t="s">
        <v>5186</v>
      </c>
      <c r="D1014" s="292" t="s">
        <v>5187</v>
      </c>
      <c r="E1014" t="s">
        <v>5081</v>
      </c>
      <c r="F1014" t="s">
        <v>5530</v>
      </c>
      <c r="G1014" t="s">
        <v>5188</v>
      </c>
      <c r="H1014" s="294" t="s">
        <v>68</v>
      </c>
      <c r="I1014" s="294" t="s">
        <v>16</v>
      </c>
      <c r="J1014" s="294" t="s">
        <v>6</v>
      </c>
      <c r="K1014" s="294" t="s">
        <v>988</v>
      </c>
      <c r="L1014" s="294" t="s">
        <v>5185</v>
      </c>
      <c r="M1014" s="292" t="s">
        <v>4999</v>
      </c>
      <c r="N1014" s="292" t="s">
        <v>101</v>
      </c>
      <c r="O1014" s="294" t="s">
        <v>5295</v>
      </c>
      <c r="P1014" t="s">
        <v>37</v>
      </c>
      <c r="Q1014" s="293"/>
    </row>
    <row r="1015" spans="1:17" ht="30.6" x14ac:dyDescent="0.3">
      <c r="A1015" s="288" t="s">
        <v>30</v>
      </c>
      <c r="B1015" s="289" t="s">
        <v>6190</v>
      </c>
      <c r="C1015" s="289" t="s">
        <v>5078</v>
      </c>
      <c r="D1015" s="289" t="s">
        <v>5189</v>
      </c>
      <c r="E1015" t="s">
        <v>5079</v>
      </c>
      <c r="F1015" t="s">
        <v>5531</v>
      </c>
      <c r="G1015" t="s">
        <v>5190</v>
      </c>
      <c r="H1015" s="291" t="s">
        <v>68</v>
      </c>
      <c r="I1015" s="291" t="s">
        <v>16</v>
      </c>
      <c r="J1015" s="291" t="s">
        <v>6</v>
      </c>
      <c r="K1015" s="291" t="s">
        <v>988</v>
      </c>
      <c r="L1015" s="291" t="s">
        <v>5185</v>
      </c>
      <c r="M1015" s="289" t="s">
        <v>4999</v>
      </c>
      <c r="N1015" s="289" t="s">
        <v>101</v>
      </c>
      <c r="O1015" s="291" t="s">
        <v>5294</v>
      </c>
      <c r="P1015" t="s">
        <v>37</v>
      </c>
      <c r="Q1015" s="290"/>
    </row>
    <row r="1016" spans="1:17" ht="30.6" x14ac:dyDescent="0.3">
      <c r="A1016" s="288" t="s">
        <v>30</v>
      </c>
      <c r="B1016" s="292" t="s">
        <v>6190</v>
      </c>
      <c r="C1016" s="292" t="s">
        <v>5191</v>
      </c>
      <c r="D1016" s="292" t="s">
        <v>5192</v>
      </c>
      <c r="E1016" t="s">
        <v>5128</v>
      </c>
      <c r="F1016" t="s">
        <v>5532</v>
      </c>
      <c r="G1016" t="s">
        <v>5193</v>
      </c>
      <c r="H1016" s="294" t="s">
        <v>68</v>
      </c>
      <c r="I1016" s="294" t="s">
        <v>16</v>
      </c>
      <c r="J1016" s="294" t="s">
        <v>6</v>
      </c>
      <c r="K1016" s="294" t="s">
        <v>988</v>
      </c>
      <c r="L1016" s="294" t="s">
        <v>5185</v>
      </c>
      <c r="M1016" s="292" t="s">
        <v>4999</v>
      </c>
      <c r="N1016" s="292" t="s">
        <v>101</v>
      </c>
      <c r="O1016" s="294" t="s">
        <v>5294</v>
      </c>
      <c r="P1016" t="s">
        <v>37</v>
      </c>
      <c r="Q1016" s="293"/>
    </row>
    <row r="1017" spans="1:17" ht="30.6" x14ac:dyDescent="0.3">
      <c r="A1017" s="296" t="s">
        <v>4774</v>
      </c>
      <c r="B1017" s="289" t="s">
        <v>6190</v>
      </c>
      <c r="C1017" s="289" t="s">
        <v>5194</v>
      </c>
      <c r="D1017" s="289" t="s">
        <v>5195</v>
      </c>
      <c r="E1017" t="s">
        <v>5127</v>
      </c>
      <c r="F1017" t="s">
        <v>5533</v>
      </c>
      <c r="G1017" t="s">
        <v>5196</v>
      </c>
      <c r="H1017" s="291" t="s">
        <v>68</v>
      </c>
      <c r="I1017" s="291" t="s">
        <v>16</v>
      </c>
      <c r="J1017" s="291" t="s">
        <v>6</v>
      </c>
      <c r="K1017" s="291" t="s">
        <v>988</v>
      </c>
      <c r="L1017" s="291" t="s">
        <v>5185</v>
      </c>
      <c r="M1017" s="289" t="s">
        <v>4999</v>
      </c>
      <c r="N1017" s="289" t="s">
        <v>101</v>
      </c>
      <c r="O1017" s="291" t="s">
        <v>5294</v>
      </c>
      <c r="P1017" t="s">
        <v>37</v>
      </c>
      <c r="Q1017" s="290"/>
    </row>
    <row r="1018" spans="1:17" ht="30.6" x14ac:dyDescent="0.3">
      <c r="A1018" s="288" t="s">
        <v>30</v>
      </c>
      <c r="B1018" s="292" t="s">
        <v>6190</v>
      </c>
      <c r="C1018" s="292" t="s">
        <v>5075</v>
      </c>
      <c r="D1018" s="292" t="s">
        <v>5197</v>
      </c>
      <c r="E1018" t="s">
        <v>5076</v>
      </c>
      <c r="F1018" t="s">
        <v>5534</v>
      </c>
      <c r="G1018" t="s">
        <v>5077</v>
      </c>
      <c r="H1018" s="294" t="s">
        <v>68</v>
      </c>
      <c r="I1018" s="294" t="s">
        <v>16</v>
      </c>
      <c r="J1018" s="294" t="s">
        <v>6</v>
      </c>
      <c r="K1018" s="294" t="s">
        <v>988</v>
      </c>
      <c r="L1018" s="294" t="s">
        <v>5185</v>
      </c>
      <c r="M1018" s="292" t="s">
        <v>4999</v>
      </c>
      <c r="N1018" s="292" t="s">
        <v>101</v>
      </c>
      <c r="O1018" s="294" t="s">
        <v>5294</v>
      </c>
      <c r="P1018" t="s">
        <v>37</v>
      </c>
      <c r="Q1018" s="293"/>
    </row>
    <row r="1019" spans="1:17" ht="30.6" x14ac:dyDescent="0.3">
      <c r="A1019" s="288" t="s">
        <v>30</v>
      </c>
      <c r="B1019" s="289" t="s">
        <v>6190</v>
      </c>
      <c r="C1019" s="289" t="s">
        <v>5072</v>
      </c>
      <c r="D1019" s="289" t="s">
        <v>5198</v>
      </c>
      <c r="E1019" t="s">
        <v>5073</v>
      </c>
      <c r="F1019" t="s">
        <v>5535</v>
      </c>
      <c r="G1019" t="s">
        <v>5074</v>
      </c>
      <c r="H1019" s="291" t="s">
        <v>68</v>
      </c>
      <c r="I1019" s="291" t="s">
        <v>16</v>
      </c>
      <c r="J1019" s="291" t="s">
        <v>6</v>
      </c>
      <c r="K1019" s="291" t="s">
        <v>988</v>
      </c>
      <c r="L1019" s="291" t="s">
        <v>5185</v>
      </c>
      <c r="M1019" s="289" t="s">
        <v>4999</v>
      </c>
      <c r="N1019" s="289" t="s">
        <v>101</v>
      </c>
      <c r="O1019" s="291" t="s">
        <v>5294</v>
      </c>
      <c r="P1019" t="s">
        <v>37</v>
      </c>
      <c r="Q1019" s="290"/>
    </row>
    <row r="1020" spans="1:17" ht="30.6" x14ac:dyDescent="0.3">
      <c r="A1020" s="296" t="s">
        <v>4774</v>
      </c>
      <c r="B1020" s="292" t="s">
        <v>6190</v>
      </c>
      <c r="C1020" s="292" t="s">
        <v>5199</v>
      </c>
      <c r="D1020" s="292" t="s">
        <v>5200</v>
      </c>
      <c r="E1020" t="s">
        <v>5126</v>
      </c>
      <c r="F1020" t="s">
        <v>5536</v>
      </c>
      <c r="G1020" t="s">
        <v>5201</v>
      </c>
      <c r="H1020" s="294" t="s">
        <v>68</v>
      </c>
      <c r="I1020" s="294" t="s">
        <v>16</v>
      </c>
      <c r="J1020" s="294" t="s">
        <v>6</v>
      </c>
      <c r="K1020" s="294" t="s">
        <v>988</v>
      </c>
      <c r="L1020" s="294" t="s">
        <v>5185</v>
      </c>
      <c r="M1020" s="292" t="s">
        <v>4999</v>
      </c>
      <c r="N1020" s="292" t="s">
        <v>101</v>
      </c>
      <c r="O1020" s="294" t="s">
        <v>5294</v>
      </c>
      <c r="P1020" t="s">
        <v>37</v>
      </c>
      <c r="Q1020" s="293"/>
    </row>
    <row r="1021" spans="1:17" ht="30.6" x14ac:dyDescent="0.3">
      <c r="A1021" s="296" t="s">
        <v>4774</v>
      </c>
      <c r="B1021" s="289" t="s">
        <v>6190</v>
      </c>
      <c r="C1021" s="289" t="s">
        <v>5202</v>
      </c>
      <c r="D1021" s="289" t="s">
        <v>5203</v>
      </c>
      <c r="E1021" t="s">
        <v>5125</v>
      </c>
      <c r="F1021" t="s">
        <v>5537</v>
      </c>
      <c r="G1021" t="s">
        <v>5204</v>
      </c>
      <c r="H1021" s="291" t="s">
        <v>68</v>
      </c>
      <c r="I1021" s="291" t="s">
        <v>16</v>
      </c>
      <c r="J1021" s="291" t="s">
        <v>6</v>
      </c>
      <c r="K1021" s="291" t="s">
        <v>988</v>
      </c>
      <c r="L1021" s="291" t="s">
        <v>5185</v>
      </c>
      <c r="M1021" s="289" t="s">
        <v>4999</v>
      </c>
      <c r="N1021" s="289" t="s">
        <v>101</v>
      </c>
      <c r="O1021" s="291" t="s">
        <v>5294</v>
      </c>
      <c r="P1021" t="s">
        <v>37</v>
      </c>
      <c r="Q1021" s="290"/>
    </row>
    <row r="1022" spans="1:17" ht="30.6" x14ac:dyDescent="0.3">
      <c r="A1022" s="296" t="s">
        <v>4774</v>
      </c>
      <c r="B1022" s="292" t="s">
        <v>6191</v>
      </c>
      <c r="C1022" s="292" t="s">
        <v>6070</v>
      </c>
      <c r="D1022" s="292" t="s">
        <v>6071</v>
      </c>
      <c r="E1022" t="s">
        <v>5124</v>
      </c>
      <c r="F1022" t="s">
        <v>6072</v>
      </c>
      <c r="G1022" t="s">
        <v>6073</v>
      </c>
      <c r="H1022" s="294" t="s">
        <v>68</v>
      </c>
      <c r="I1022" s="294" t="s">
        <v>16</v>
      </c>
      <c r="J1022" s="294" t="s">
        <v>5</v>
      </c>
      <c r="K1022" s="294" t="s">
        <v>988</v>
      </c>
      <c r="L1022" s="294" t="s">
        <v>5185</v>
      </c>
      <c r="M1022" s="292" t="s">
        <v>4999</v>
      </c>
      <c r="N1022" s="292" t="s">
        <v>101</v>
      </c>
      <c r="O1022" s="294" t="s">
        <v>5294</v>
      </c>
      <c r="P1022" t="s">
        <v>37</v>
      </c>
      <c r="Q1022" s="293"/>
    </row>
    <row r="1023" spans="1:17" ht="30.6" x14ac:dyDescent="0.3">
      <c r="A1023" s="296" t="s">
        <v>4774</v>
      </c>
      <c r="B1023" s="289" t="s">
        <v>6191</v>
      </c>
      <c r="C1023" s="289" t="s">
        <v>6074</v>
      </c>
      <c r="D1023" s="289" t="s">
        <v>6075</v>
      </c>
      <c r="E1023" t="s">
        <v>5122</v>
      </c>
      <c r="F1023" t="s">
        <v>5538</v>
      </c>
      <c r="G1023" t="s">
        <v>5123</v>
      </c>
      <c r="H1023" s="291" t="s">
        <v>68</v>
      </c>
      <c r="I1023" s="291" t="s">
        <v>16</v>
      </c>
      <c r="J1023" s="291" t="s">
        <v>5</v>
      </c>
      <c r="K1023" s="291" t="s">
        <v>988</v>
      </c>
      <c r="L1023" s="291" t="s">
        <v>5185</v>
      </c>
      <c r="M1023" s="289" t="s">
        <v>4999</v>
      </c>
      <c r="N1023" s="289" t="s">
        <v>101</v>
      </c>
      <c r="O1023" s="291" t="s">
        <v>5294</v>
      </c>
      <c r="P1023" t="s">
        <v>37</v>
      </c>
      <c r="Q1023" s="290"/>
    </row>
    <row r="1024" spans="1:17" ht="30.6" x14ac:dyDescent="0.3">
      <c r="A1024" s="288" t="s">
        <v>30</v>
      </c>
      <c r="B1024" s="292" t="s">
        <v>6190</v>
      </c>
      <c r="C1024" s="292" t="s">
        <v>5069</v>
      </c>
      <c r="D1024" s="292" t="s">
        <v>5205</v>
      </c>
      <c r="E1024" t="s">
        <v>5070</v>
      </c>
      <c r="F1024" t="s">
        <v>5539</v>
      </c>
      <c r="G1024" t="s">
        <v>5071</v>
      </c>
      <c r="H1024" s="294" t="s">
        <v>68</v>
      </c>
      <c r="I1024" s="294" t="s">
        <v>16</v>
      </c>
      <c r="J1024" s="294" t="s">
        <v>6</v>
      </c>
      <c r="K1024" s="294" t="s">
        <v>988</v>
      </c>
      <c r="L1024" s="294" t="s">
        <v>5185</v>
      </c>
      <c r="M1024" s="292" t="s">
        <v>4999</v>
      </c>
      <c r="N1024" s="292" t="s">
        <v>101</v>
      </c>
      <c r="O1024" s="294"/>
      <c r="P1024" t="s">
        <v>37</v>
      </c>
      <c r="Q1024" s="293"/>
    </row>
    <row r="1025" spans="1:17" ht="30.6" x14ac:dyDescent="0.3">
      <c r="A1025" s="288" t="s">
        <v>30</v>
      </c>
      <c r="B1025" s="289" t="s">
        <v>6190</v>
      </c>
      <c r="C1025" s="289" t="s">
        <v>5066</v>
      </c>
      <c r="D1025" s="289" t="s">
        <v>5206</v>
      </c>
      <c r="E1025" t="s">
        <v>5067</v>
      </c>
      <c r="F1025" t="s">
        <v>5540</v>
      </c>
      <c r="G1025" t="s">
        <v>5068</v>
      </c>
      <c r="H1025" s="291" t="s">
        <v>68</v>
      </c>
      <c r="I1025" s="291" t="s">
        <v>16</v>
      </c>
      <c r="J1025" s="291" t="s">
        <v>6</v>
      </c>
      <c r="K1025" s="291" t="s">
        <v>988</v>
      </c>
      <c r="L1025" s="291" t="s">
        <v>5185</v>
      </c>
      <c r="M1025" s="289" t="s">
        <v>4999</v>
      </c>
      <c r="N1025" s="289" t="s">
        <v>101</v>
      </c>
      <c r="O1025" s="291" t="s">
        <v>5294</v>
      </c>
      <c r="P1025" t="s">
        <v>37</v>
      </c>
      <c r="Q1025" s="290"/>
    </row>
    <row r="1026" spans="1:17" ht="30.6" x14ac:dyDescent="0.3">
      <c r="A1026" s="296" t="s">
        <v>4774</v>
      </c>
      <c r="B1026" s="292" t="s">
        <v>6190</v>
      </c>
      <c r="C1026" s="292" t="s">
        <v>5064</v>
      </c>
      <c r="D1026" s="292" t="s">
        <v>5207</v>
      </c>
      <c r="E1026" t="s">
        <v>5065</v>
      </c>
      <c r="F1026" t="s">
        <v>5541</v>
      </c>
      <c r="G1026" t="s">
        <v>5208</v>
      </c>
      <c r="H1026" s="294" t="s">
        <v>68</v>
      </c>
      <c r="I1026" s="294" t="s">
        <v>16</v>
      </c>
      <c r="J1026" s="294" t="s">
        <v>6</v>
      </c>
      <c r="K1026" s="294" t="s">
        <v>988</v>
      </c>
      <c r="L1026" s="294" t="s">
        <v>5185</v>
      </c>
      <c r="M1026" s="292" t="s">
        <v>4999</v>
      </c>
      <c r="N1026" s="292" t="s">
        <v>101</v>
      </c>
      <c r="O1026" s="294" t="s">
        <v>5294</v>
      </c>
      <c r="P1026" t="s">
        <v>37</v>
      </c>
      <c r="Q1026" s="293"/>
    </row>
    <row r="1027" spans="1:17" ht="30.6" x14ac:dyDescent="0.3">
      <c r="A1027" s="296" t="s">
        <v>4774</v>
      </c>
      <c r="B1027" s="289" t="s">
        <v>6190</v>
      </c>
      <c r="C1027" s="289" t="s">
        <v>5209</v>
      </c>
      <c r="D1027" s="289" t="s">
        <v>5210</v>
      </c>
      <c r="E1027" t="s">
        <v>5121</v>
      </c>
      <c r="F1027" t="s">
        <v>5542</v>
      </c>
      <c r="G1027" t="s">
        <v>5211</v>
      </c>
      <c r="H1027" s="291" t="s">
        <v>68</v>
      </c>
      <c r="I1027" s="291" t="s">
        <v>16</v>
      </c>
      <c r="J1027" s="291" t="s">
        <v>6</v>
      </c>
      <c r="K1027" s="291" t="s">
        <v>988</v>
      </c>
      <c r="L1027" s="291" t="s">
        <v>5185</v>
      </c>
      <c r="M1027" s="289" t="s">
        <v>4999</v>
      </c>
      <c r="N1027" s="289" t="s">
        <v>101</v>
      </c>
      <c r="O1027" s="291" t="s">
        <v>5294</v>
      </c>
      <c r="P1027" t="s">
        <v>37</v>
      </c>
      <c r="Q1027" s="290"/>
    </row>
    <row r="1028" spans="1:17" ht="30.6" x14ac:dyDescent="0.3">
      <c r="A1028" s="296" t="s">
        <v>4774</v>
      </c>
      <c r="B1028" s="292" t="s">
        <v>6190</v>
      </c>
      <c r="C1028" s="292" t="s">
        <v>5212</v>
      </c>
      <c r="D1028" s="292" t="s">
        <v>5213</v>
      </c>
      <c r="E1028" t="s">
        <v>5120</v>
      </c>
      <c r="F1028" t="s">
        <v>5543</v>
      </c>
      <c r="G1028" t="s">
        <v>5214</v>
      </c>
      <c r="H1028" s="294" t="s">
        <v>68</v>
      </c>
      <c r="I1028" s="294" t="s">
        <v>16</v>
      </c>
      <c r="J1028" s="294" t="s">
        <v>6</v>
      </c>
      <c r="K1028" s="294" t="s">
        <v>988</v>
      </c>
      <c r="L1028" s="294" t="s">
        <v>5185</v>
      </c>
      <c r="M1028" s="292" t="s">
        <v>4999</v>
      </c>
      <c r="N1028" s="292" t="s">
        <v>101</v>
      </c>
      <c r="O1028" s="294" t="s">
        <v>5294</v>
      </c>
      <c r="P1028" t="s">
        <v>37</v>
      </c>
      <c r="Q1028" s="293"/>
    </row>
    <row r="1029" spans="1:17" ht="30.6" x14ac:dyDescent="0.3">
      <c r="A1029" s="296" t="s">
        <v>4774</v>
      </c>
      <c r="B1029" s="289" t="s">
        <v>6190</v>
      </c>
      <c r="C1029" s="289" t="s">
        <v>5215</v>
      </c>
      <c r="D1029" s="289" t="s">
        <v>5216</v>
      </c>
      <c r="E1029" t="s">
        <v>5118</v>
      </c>
      <c r="F1029" t="s">
        <v>5544</v>
      </c>
      <c r="G1029" t="s">
        <v>5119</v>
      </c>
      <c r="H1029" s="291" t="s">
        <v>68</v>
      </c>
      <c r="I1029" s="291" t="s">
        <v>16</v>
      </c>
      <c r="J1029" s="291" t="s">
        <v>6</v>
      </c>
      <c r="K1029" s="291" t="s">
        <v>988</v>
      </c>
      <c r="L1029" s="291" t="s">
        <v>5185</v>
      </c>
      <c r="M1029" s="289" t="s">
        <v>4999</v>
      </c>
      <c r="N1029" s="289" t="s">
        <v>101</v>
      </c>
      <c r="O1029" s="291" t="s">
        <v>5294</v>
      </c>
      <c r="P1029" t="s">
        <v>37</v>
      </c>
      <c r="Q1029" s="290"/>
    </row>
    <row r="1030" spans="1:17" ht="30.6" x14ac:dyDescent="0.3">
      <c r="A1030" s="288" t="s">
        <v>30</v>
      </c>
      <c r="B1030" s="292" t="s">
        <v>6190</v>
      </c>
      <c r="C1030" s="292" t="s">
        <v>5061</v>
      </c>
      <c r="D1030" s="292" t="s">
        <v>5217</v>
      </c>
      <c r="E1030" t="s">
        <v>5062</v>
      </c>
      <c r="F1030" t="s">
        <v>5545</v>
      </c>
      <c r="G1030" t="s">
        <v>5063</v>
      </c>
      <c r="H1030" s="294" t="s">
        <v>68</v>
      </c>
      <c r="I1030" s="294" t="s">
        <v>16</v>
      </c>
      <c r="J1030" s="294" t="s">
        <v>6</v>
      </c>
      <c r="K1030" s="294" t="s">
        <v>988</v>
      </c>
      <c r="L1030" s="294" t="s">
        <v>5185</v>
      </c>
      <c r="M1030" s="292" t="s">
        <v>4999</v>
      </c>
      <c r="N1030" s="292" t="s">
        <v>101</v>
      </c>
      <c r="O1030" s="294" t="s">
        <v>5294</v>
      </c>
      <c r="P1030" t="s">
        <v>37</v>
      </c>
      <c r="Q1030" s="293"/>
    </row>
    <row r="1031" spans="1:17" ht="30.6" x14ac:dyDescent="0.3">
      <c r="A1031" s="296" t="s">
        <v>4774</v>
      </c>
      <c r="B1031" s="289" t="s">
        <v>6190</v>
      </c>
      <c r="C1031" s="289" t="s">
        <v>5218</v>
      </c>
      <c r="D1031" s="289" t="s">
        <v>6076</v>
      </c>
      <c r="E1031" t="s">
        <v>5116</v>
      </c>
      <c r="F1031" t="s">
        <v>5546</v>
      </c>
      <c r="G1031" t="s">
        <v>5117</v>
      </c>
      <c r="H1031" s="291" t="s">
        <v>68</v>
      </c>
      <c r="I1031" s="291" t="s">
        <v>16</v>
      </c>
      <c r="J1031" s="291" t="s">
        <v>6</v>
      </c>
      <c r="K1031" s="291" t="s">
        <v>988</v>
      </c>
      <c r="L1031" s="291" t="s">
        <v>5185</v>
      </c>
      <c r="M1031" s="289" t="s">
        <v>4999</v>
      </c>
      <c r="N1031" s="289" t="s">
        <v>101</v>
      </c>
      <c r="O1031" s="291" t="s">
        <v>5294</v>
      </c>
      <c r="P1031" t="s">
        <v>37</v>
      </c>
      <c r="Q1031" s="290"/>
    </row>
    <row r="1032" spans="1:17" ht="30.6" x14ac:dyDescent="0.3">
      <c r="A1032" s="288" t="s">
        <v>30</v>
      </c>
      <c r="B1032" s="292" t="s">
        <v>6190</v>
      </c>
      <c r="C1032" s="292" t="s">
        <v>5059</v>
      </c>
      <c r="D1032" s="292" t="s">
        <v>5219</v>
      </c>
      <c r="E1032" t="s">
        <v>5547</v>
      </c>
      <c r="F1032" t="s">
        <v>5548</v>
      </c>
      <c r="G1032" t="s">
        <v>5060</v>
      </c>
      <c r="H1032" s="294" t="s">
        <v>68</v>
      </c>
      <c r="I1032" s="294" t="s">
        <v>16</v>
      </c>
      <c r="J1032" s="294" t="s">
        <v>6</v>
      </c>
      <c r="K1032" s="294" t="s">
        <v>988</v>
      </c>
      <c r="L1032" s="294" t="s">
        <v>5185</v>
      </c>
      <c r="M1032" s="292" t="s">
        <v>4999</v>
      </c>
      <c r="N1032" s="292" t="s">
        <v>101</v>
      </c>
      <c r="O1032" s="294" t="s">
        <v>5294</v>
      </c>
      <c r="P1032" t="s">
        <v>37</v>
      </c>
      <c r="Q1032" s="293"/>
    </row>
    <row r="1033" spans="1:17" ht="30.6" x14ac:dyDescent="0.3">
      <c r="A1033" s="288" t="s">
        <v>30</v>
      </c>
      <c r="B1033" s="289" t="s">
        <v>6190</v>
      </c>
      <c r="C1033" s="289" t="s">
        <v>5056</v>
      </c>
      <c r="D1033" s="289" t="s">
        <v>5220</v>
      </c>
      <c r="E1033" t="s">
        <v>5057</v>
      </c>
      <c r="F1033" t="s">
        <v>5549</v>
      </c>
      <c r="G1033" t="s">
        <v>5058</v>
      </c>
      <c r="H1033" s="291" t="s">
        <v>68</v>
      </c>
      <c r="I1033" s="291" t="s">
        <v>16</v>
      </c>
      <c r="J1033" s="291" t="s">
        <v>6</v>
      </c>
      <c r="K1033" s="291" t="s">
        <v>988</v>
      </c>
      <c r="L1033" s="291" t="s">
        <v>5185</v>
      </c>
      <c r="M1033" s="289" t="s">
        <v>4999</v>
      </c>
      <c r="N1033" s="289" t="s">
        <v>101</v>
      </c>
      <c r="O1033" s="291" t="s">
        <v>5294</v>
      </c>
      <c r="P1033" t="s">
        <v>37</v>
      </c>
      <c r="Q1033" s="290"/>
    </row>
    <row r="1034" spans="1:17" ht="30.6" x14ac:dyDescent="0.3">
      <c r="A1034" s="288" t="s">
        <v>30</v>
      </c>
      <c r="B1034" s="292" t="s">
        <v>6190</v>
      </c>
      <c r="C1034" s="292" t="s">
        <v>5054</v>
      </c>
      <c r="D1034" s="292" t="s">
        <v>5221</v>
      </c>
      <c r="E1034" t="s">
        <v>5055</v>
      </c>
      <c r="F1034" t="s">
        <v>5550</v>
      </c>
      <c r="G1034" t="s">
        <v>5222</v>
      </c>
      <c r="H1034" s="294" t="s">
        <v>68</v>
      </c>
      <c r="I1034" s="294" t="s">
        <v>16</v>
      </c>
      <c r="J1034" s="294" t="s">
        <v>6</v>
      </c>
      <c r="K1034" s="294" t="s">
        <v>988</v>
      </c>
      <c r="L1034" s="294" t="s">
        <v>5185</v>
      </c>
      <c r="M1034" s="292" t="s">
        <v>4999</v>
      </c>
      <c r="N1034" s="292" t="s">
        <v>101</v>
      </c>
      <c r="O1034" s="294" t="s">
        <v>5294</v>
      </c>
      <c r="P1034" t="s">
        <v>37</v>
      </c>
      <c r="Q1034" s="293"/>
    </row>
    <row r="1035" spans="1:17" ht="30.6" x14ac:dyDescent="0.3">
      <c r="A1035" s="288" t="s">
        <v>30</v>
      </c>
      <c r="B1035" s="289" t="s">
        <v>6190</v>
      </c>
      <c r="C1035" s="289" t="s">
        <v>5052</v>
      </c>
      <c r="D1035" s="289" t="s">
        <v>5223</v>
      </c>
      <c r="E1035" t="s">
        <v>5053</v>
      </c>
      <c r="F1035" t="s">
        <v>5551</v>
      </c>
      <c r="G1035" t="s">
        <v>5224</v>
      </c>
      <c r="H1035" s="291" t="s">
        <v>68</v>
      </c>
      <c r="I1035" s="291" t="s">
        <v>16</v>
      </c>
      <c r="J1035" s="291" t="s">
        <v>6</v>
      </c>
      <c r="K1035" s="291" t="s">
        <v>988</v>
      </c>
      <c r="L1035" s="291" t="s">
        <v>5185</v>
      </c>
      <c r="M1035" s="289" t="s">
        <v>4999</v>
      </c>
      <c r="N1035" s="289" t="s">
        <v>101</v>
      </c>
      <c r="O1035" s="291" t="s">
        <v>5294</v>
      </c>
      <c r="P1035" t="s">
        <v>37</v>
      </c>
      <c r="Q1035" s="290"/>
    </row>
    <row r="1036" spans="1:17" ht="30.6" x14ac:dyDescent="0.3">
      <c r="A1036" s="288" t="s">
        <v>30</v>
      </c>
      <c r="B1036" s="292" t="s">
        <v>6190</v>
      </c>
      <c r="C1036" s="292" t="s">
        <v>5050</v>
      </c>
      <c r="D1036" s="292" t="s">
        <v>5225</v>
      </c>
      <c r="E1036" t="s">
        <v>5051</v>
      </c>
      <c r="F1036" t="s">
        <v>5552</v>
      </c>
      <c r="G1036" t="s">
        <v>5226</v>
      </c>
      <c r="H1036" s="294" t="s">
        <v>68</v>
      </c>
      <c r="I1036" s="294" t="s">
        <v>16</v>
      </c>
      <c r="J1036" s="294" t="s">
        <v>6</v>
      </c>
      <c r="K1036" s="294" t="s">
        <v>988</v>
      </c>
      <c r="L1036" s="294" t="s">
        <v>5185</v>
      </c>
      <c r="M1036" s="292" t="s">
        <v>4999</v>
      </c>
      <c r="N1036" s="292" t="s">
        <v>101</v>
      </c>
      <c r="O1036" s="294" t="s">
        <v>5294</v>
      </c>
      <c r="P1036" t="s">
        <v>37</v>
      </c>
      <c r="Q1036" s="293"/>
    </row>
    <row r="1037" spans="1:17" ht="30.6" x14ac:dyDescent="0.3">
      <c r="A1037" s="296" t="s">
        <v>4774</v>
      </c>
      <c r="B1037" s="289" t="s">
        <v>6190</v>
      </c>
      <c r="C1037" s="289" t="s">
        <v>5227</v>
      </c>
      <c r="D1037" s="289" t="s">
        <v>5228</v>
      </c>
      <c r="E1037" t="s">
        <v>5114</v>
      </c>
      <c r="F1037" t="s">
        <v>5553</v>
      </c>
      <c r="G1037" t="s">
        <v>5115</v>
      </c>
      <c r="H1037" s="291" t="s">
        <v>68</v>
      </c>
      <c r="I1037" s="291" t="s">
        <v>16</v>
      </c>
      <c r="J1037" s="291" t="s">
        <v>6</v>
      </c>
      <c r="K1037" s="291" t="s">
        <v>988</v>
      </c>
      <c r="L1037" s="291" t="s">
        <v>5185</v>
      </c>
      <c r="M1037" s="289" t="s">
        <v>4999</v>
      </c>
      <c r="N1037" s="289" t="s">
        <v>101</v>
      </c>
      <c r="O1037" s="291" t="s">
        <v>5294</v>
      </c>
      <c r="P1037" t="s">
        <v>37</v>
      </c>
      <c r="Q1037" s="290"/>
    </row>
    <row r="1038" spans="1:17" ht="30.6" x14ac:dyDescent="0.3">
      <c r="A1038" s="296" t="s">
        <v>4774</v>
      </c>
      <c r="B1038" s="292" t="s">
        <v>6190</v>
      </c>
      <c r="C1038" s="292" t="s">
        <v>5229</v>
      </c>
      <c r="D1038" s="292" t="s">
        <v>5230</v>
      </c>
      <c r="E1038" t="s">
        <v>5112</v>
      </c>
      <c r="F1038" t="s">
        <v>5554</v>
      </c>
      <c r="G1038" t="s">
        <v>5113</v>
      </c>
      <c r="H1038" s="294" t="s">
        <v>68</v>
      </c>
      <c r="I1038" s="294" t="s">
        <v>16</v>
      </c>
      <c r="J1038" s="294" t="s">
        <v>6</v>
      </c>
      <c r="K1038" s="294" t="s">
        <v>988</v>
      </c>
      <c r="L1038" s="294" t="s">
        <v>5185</v>
      </c>
      <c r="M1038" s="292" t="s">
        <v>4999</v>
      </c>
      <c r="N1038" s="292" t="s">
        <v>101</v>
      </c>
      <c r="O1038" s="294" t="s">
        <v>5294</v>
      </c>
      <c r="P1038" t="s">
        <v>37</v>
      </c>
      <c r="Q1038" s="293"/>
    </row>
    <row r="1039" spans="1:17" ht="30.6" x14ac:dyDescent="0.3">
      <c r="A1039" s="296" t="s">
        <v>4774</v>
      </c>
      <c r="B1039" s="289" t="s">
        <v>6190</v>
      </c>
      <c r="C1039" s="289" t="s">
        <v>5231</v>
      </c>
      <c r="D1039" s="289" t="s">
        <v>6077</v>
      </c>
      <c r="E1039" t="s">
        <v>5110</v>
      </c>
      <c r="F1039" t="s">
        <v>5555</v>
      </c>
      <c r="G1039" t="s">
        <v>5111</v>
      </c>
      <c r="H1039" s="291" t="s">
        <v>68</v>
      </c>
      <c r="I1039" s="291" t="s">
        <v>16</v>
      </c>
      <c r="J1039" s="291" t="s">
        <v>6</v>
      </c>
      <c r="K1039" s="291" t="s">
        <v>988</v>
      </c>
      <c r="L1039" s="291" t="s">
        <v>5185</v>
      </c>
      <c r="M1039" s="289" t="s">
        <v>4999</v>
      </c>
      <c r="N1039" s="289" t="s">
        <v>101</v>
      </c>
      <c r="O1039" s="291" t="s">
        <v>5294</v>
      </c>
      <c r="P1039" t="s">
        <v>37</v>
      </c>
      <c r="Q1039" s="290"/>
    </row>
    <row r="1040" spans="1:17" ht="30.6" x14ac:dyDescent="0.3">
      <c r="A1040" s="296" t="s">
        <v>4774</v>
      </c>
      <c r="B1040" s="292" t="s">
        <v>6190</v>
      </c>
      <c r="C1040" s="292" t="s">
        <v>6078</v>
      </c>
      <c r="D1040" s="292" t="s">
        <v>6079</v>
      </c>
      <c r="E1040" t="s">
        <v>5108</v>
      </c>
      <c r="F1040" t="s">
        <v>5556</v>
      </c>
      <c r="G1040" t="s">
        <v>5109</v>
      </c>
      <c r="H1040" s="294" t="s">
        <v>68</v>
      </c>
      <c r="I1040" s="294" t="s">
        <v>16</v>
      </c>
      <c r="J1040" s="294" t="s">
        <v>6</v>
      </c>
      <c r="K1040" s="294" t="s">
        <v>988</v>
      </c>
      <c r="L1040" s="294" t="s">
        <v>5185</v>
      </c>
      <c r="M1040" s="292" t="s">
        <v>4999</v>
      </c>
      <c r="N1040" s="292" t="s">
        <v>101</v>
      </c>
      <c r="O1040" s="294" t="s">
        <v>5294</v>
      </c>
      <c r="P1040" t="s">
        <v>37</v>
      </c>
      <c r="Q1040" s="293"/>
    </row>
    <row r="1041" spans="1:17" ht="30.6" x14ac:dyDescent="0.3">
      <c r="A1041" s="296" t="s">
        <v>4774</v>
      </c>
      <c r="B1041" s="289" t="s">
        <v>6190</v>
      </c>
      <c r="C1041" s="289" t="s">
        <v>5232</v>
      </c>
      <c r="D1041" s="289" t="s">
        <v>5233</v>
      </c>
      <c r="E1041" t="s">
        <v>5106</v>
      </c>
      <c r="F1041" t="s">
        <v>5557</v>
      </c>
      <c r="G1041" t="s">
        <v>5107</v>
      </c>
      <c r="H1041" s="291" t="s">
        <v>68</v>
      </c>
      <c r="I1041" s="291" t="s">
        <v>16</v>
      </c>
      <c r="J1041" s="291" t="s">
        <v>6</v>
      </c>
      <c r="K1041" s="291" t="s">
        <v>988</v>
      </c>
      <c r="L1041" s="291" t="s">
        <v>5185</v>
      </c>
      <c r="M1041" s="289" t="s">
        <v>4999</v>
      </c>
      <c r="N1041" s="289" t="s">
        <v>101</v>
      </c>
      <c r="O1041" s="291" t="s">
        <v>5294</v>
      </c>
      <c r="P1041" t="s">
        <v>37</v>
      </c>
      <c r="Q1041" s="290"/>
    </row>
    <row r="1042" spans="1:17" ht="30.6" x14ac:dyDescent="0.3">
      <c r="A1042" s="288" t="s">
        <v>30</v>
      </c>
      <c r="B1042" s="292" t="s">
        <v>6190</v>
      </c>
      <c r="C1042" s="292" t="s">
        <v>5047</v>
      </c>
      <c r="D1042" s="292" t="s">
        <v>5234</v>
      </c>
      <c r="E1042" t="s">
        <v>5048</v>
      </c>
      <c r="F1042" t="s">
        <v>5558</v>
      </c>
      <c r="G1042" t="s">
        <v>5049</v>
      </c>
      <c r="H1042" s="294" t="s">
        <v>68</v>
      </c>
      <c r="I1042" s="294" t="s">
        <v>16</v>
      </c>
      <c r="J1042" s="294" t="s">
        <v>6</v>
      </c>
      <c r="K1042" s="294" t="s">
        <v>988</v>
      </c>
      <c r="L1042" s="294" t="s">
        <v>5185</v>
      </c>
      <c r="M1042" s="292" t="s">
        <v>4999</v>
      </c>
      <c r="N1042" s="292" t="s">
        <v>101</v>
      </c>
      <c r="O1042" s="294" t="s">
        <v>5294</v>
      </c>
      <c r="P1042" t="s">
        <v>37</v>
      </c>
      <c r="Q1042" s="293"/>
    </row>
    <row r="1043" spans="1:17" ht="30.6" x14ac:dyDescent="0.3">
      <c r="A1043" s="288" t="s">
        <v>30</v>
      </c>
      <c r="B1043" s="289" t="s">
        <v>6190</v>
      </c>
      <c r="C1043" s="289" t="s">
        <v>5044</v>
      </c>
      <c r="D1043" s="289" t="s">
        <v>5235</v>
      </c>
      <c r="E1043" t="s">
        <v>5045</v>
      </c>
      <c r="F1043" t="s">
        <v>5559</v>
      </c>
      <c r="G1043" t="s">
        <v>5046</v>
      </c>
      <c r="H1043" s="291" t="s">
        <v>68</v>
      </c>
      <c r="I1043" s="291" t="s">
        <v>16</v>
      </c>
      <c r="J1043" s="291" t="s">
        <v>6</v>
      </c>
      <c r="K1043" s="291" t="s">
        <v>988</v>
      </c>
      <c r="L1043" s="291" t="s">
        <v>5185</v>
      </c>
      <c r="M1043" s="289" t="s">
        <v>4999</v>
      </c>
      <c r="N1043" s="289" t="s">
        <v>101</v>
      </c>
      <c r="O1043" s="291"/>
      <c r="P1043" t="s">
        <v>37</v>
      </c>
      <c r="Q1043" s="290"/>
    </row>
    <row r="1044" spans="1:17" ht="30.6" x14ac:dyDescent="0.3">
      <c r="A1044" s="288" t="s">
        <v>30</v>
      </c>
      <c r="B1044" s="292" t="s">
        <v>6190</v>
      </c>
      <c r="C1044" s="292" t="s">
        <v>5041</v>
      </c>
      <c r="D1044" s="292" t="s">
        <v>5236</v>
      </c>
      <c r="E1044" t="s">
        <v>5042</v>
      </c>
      <c r="F1044" t="s">
        <v>5560</v>
      </c>
      <c r="G1044" t="s">
        <v>5043</v>
      </c>
      <c r="H1044" s="294" t="s">
        <v>68</v>
      </c>
      <c r="I1044" s="294" t="s">
        <v>16</v>
      </c>
      <c r="J1044" s="294" t="s">
        <v>6</v>
      </c>
      <c r="K1044" s="294" t="s">
        <v>988</v>
      </c>
      <c r="L1044" s="294" t="s">
        <v>5185</v>
      </c>
      <c r="M1044" s="292" t="s">
        <v>4999</v>
      </c>
      <c r="N1044" s="292" t="s">
        <v>101</v>
      </c>
      <c r="O1044" s="294" t="s">
        <v>5294</v>
      </c>
      <c r="P1044" t="s">
        <v>37</v>
      </c>
      <c r="Q1044" s="293"/>
    </row>
    <row r="1045" spans="1:17" ht="30.6" x14ac:dyDescent="0.3">
      <c r="A1045" s="288" t="s">
        <v>30</v>
      </c>
      <c r="B1045" s="289" t="s">
        <v>6190</v>
      </c>
      <c r="C1045" s="289" t="s">
        <v>5038</v>
      </c>
      <c r="D1045" s="289" t="s">
        <v>5237</v>
      </c>
      <c r="E1045" t="s">
        <v>5039</v>
      </c>
      <c r="F1045" t="s">
        <v>5561</v>
      </c>
      <c r="G1045" t="s">
        <v>5040</v>
      </c>
      <c r="H1045" s="291" t="s">
        <v>68</v>
      </c>
      <c r="I1045" s="291" t="s">
        <v>16</v>
      </c>
      <c r="J1045" s="291" t="s">
        <v>6</v>
      </c>
      <c r="K1045" s="291" t="s">
        <v>988</v>
      </c>
      <c r="L1045" s="291" t="s">
        <v>5185</v>
      </c>
      <c r="M1045" s="289" t="s">
        <v>4999</v>
      </c>
      <c r="N1045" s="289" t="s">
        <v>101</v>
      </c>
      <c r="O1045" s="291" t="s">
        <v>5294</v>
      </c>
      <c r="P1045" t="s">
        <v>37</v>
      </c>
      <c r="Q1045" s="290"/>
    </row>
    <row r="1046" spans="1:17" ht="30.6" x14ac:dyDescent="0.3">
      <c r="A1046" s="288" t="s">
        <v>30</v>
      </c>
      <c r="B1046" s="292" t="s">
        <v>6190</v>
      </c>
      <c r="C1046" s="292" t="s">
        <v>5036</v>
      </c>
      <c r="D1046" s="292" t="s">
        <v>5238</v>
      </c>
      <c r="E1046" t="s">
        <v>5037</v>
      </c>
      <c r="F1046" t="s">
        <v>5562</v>
      </c>
      <c r="G1046" t="s">
        <v>5239</v>
      </c>
      <c r="H1046" s="294" t="s">
        <v>68</v>
      </c>
      <c r="I1046" s="294" t="s">
        <v>16</v>
      </c>
      <c r="J1046" s="294" t="s">
        <v>6</v>
      </c>
      <c r="K1046" s="294" t="s">
        <v>988</v>
      </c>
      <c r="L1046" s="294" t="s">
        <v>5185</v>
      </c>
      <c r="M1046" s="292" t="s">
        <v>4999</v>
      </c>
      <c r="N1046" s="292" t="s">
        <v>101</v>
      </c>
      <c r="O1046" s="294" t="s">
        <v>5294</v>
      </c>
      <c r="P1046" t="s">
        <v>37</v>
      </c>
      <c r="Q1046" s="293"/>
    </row>
    <row r="1047" spans="1:17" ht="30.6" x14ac:dyDescent="0.3">
      <c r="A1047" s="296" t="s">
        <v>4774</v>
      </c>
      <c r="B1047" s="289" t="s">
        <v>6190</v>
      </c>
      <c r="C1047" s="289" t="s">
        <v>5240</v>
      </c>
      <c r="D1047" s="289" t="s">
        <v>5241</v>
      </c>
      <c r="E1047" t="s">
        <v>5104</v>
      </c>
      <c r="F1047" t="s">
        <v>5563</v>
      </c>
      <c r="G1047" t="s">
        <v>5105</v>
      </c>
      <c r="H1047" s="291" t="s">
        <v>68</v>
      </c>
      <c r="I1047" s="291" t="s">
        <v>16</v>
      </c>
      <c r="J1047" s="291" t="s">
        <v>6</v>
      </c>
      <c r="K1047" s="291" t="s">
        <v>988</v>
      </c>
      <c r="L1047" s="291" t="s">
        <v>5185</v>
      </c>
      <c r="M1047" s="289" t="s">
        <v>4999</v>
      </c>
      <c r="N1047" s="289" t="s">
        <v>101</v>
      </c>
      <c r="O1047" s="291" t="s">
        <v>5294</v>
      </c>
      <c r="P1047" t="s">
        <v>37</v>
      </c>
      <c r="Q1047" s="290"/>
    </row>
    <row r="1048" spans="1:17" ht="30.6" x14ac:dyDescent="0.3">
      <c r="A1048" s="296" t="s">
        <v>4774</v>
      </c>
      <c r="B1048" s="292" t="s">
        <v>6190</v>
      </c>
      <c r="C1048" s="292" t="s">
        <v>5242</v>
      </c>
      <c r="D1048" s="292" t="s">
        <v>6080</v>
      </c>
      <c r="E1048" t="s">
        <v>5102</v>
      </c>
      <c r="F1048" t="s">
        <v>5564</v>
      </c>
      <c r="G1048" t="s">
        <v>5103</v>
      </c>
      <c r="H1048" s="294" t="s">
        <v>68</v>
      </c>
      <c r="I1048" s="294" t="s">
        <v>16</v>
      </c>
      <c r="J1048" s="294" t="s">
        <v>6</v>
      </c>
      <c r="K1048" s="294" t="s">
        <v>988</v>
      </c>
      <c r="L1048" s="294" t="s">
        <v>5185</v>
      </c>
      <c r="M1048" s="292" t="s">
        <v>4999</v>
      </c>
      <c r="N1048" s="292" t="s">
        <v>101</v>
      </c>
      <c r="O1048" s="294" t="s">
        <v>5294</v>
      </c>
      <c r="P1048" t="s">
        <v>37</v>
      </c>
      <c r="Q1048" s="293"/>
    </row>
    <row r="1049" spans="1:17" ht="30.6" x14ac:dyDescent="0.3">
      <c r="A1049" s="296" t="s">
        <v>4774</v>
      </c>
      <c r="B1049" s="289" t="s">
        <v>6190</v>
      </c>
      <c r="C1049" s="289" t="s">
        <v>5243</v>
      </c>
      <c r="D1049" s="289" t="s">
        <v>5244</v>
      </c>
      <c r="E1049" t="s">
        <v>5100</v>
      </c>
      <c r="F1049" t="s">
        <v>5565</v>
      </c>
      <c r="G1049" t="s">
        <v>5101</v>
      </c>
      <c r="H1049" s="291" t="s">
        <v>68</v>
      </c>
      <c r="I1049" s="291" t="s">
        <v>16</v>
      </c>
      <c r="J1049" s="291" t="s">
        <v>6</v>
      </c>
      <c r="K1049" s="291" t="s">
        <v>988</v>
      </c>
      <c r="L1049" s="291" t="s">
        <v>5185</v>
      </c>
      <c r="M1049" s="289" t="s">
        <v>4999</v>
      </c>
      <c r="N1049" s="289" t="s">
        <v>101</v>
      </c>
      <c r="O1049" s="291" t="s">
        <v>5294</v>
      </c>
      <c r="P1049" t="s">
        <v>37</v>
      </c>
      <c r="Q1049" s="290"/>
    </row>
    <row r="1050" spans="1:17" ht="30.6" x14ac:dyDescent="0.3">
      <c r="A1050" s="296" t="s">
        <v>4774</v>
      </c>
      <c r="B1050" s="292" t="s">
        <v>6190</v>
      </c>
      <c r="C1050" s="292" t="s">
        <v>6081</v>
      </c>
      <c r="D1050" s="292" t="s">
        <v>6082</v>
      </c>
      <c r="E1050" t="s">
        <v>5099</v>
      </c>
      <c r="F1050" t="s">
        <v>6083</v>
      </c>
      <c r="G1050" t="s">
        <v>6084</v>
      </c>
      <c r="H1050" s="294" t="s">
        <v>68</v>
      </c>
      <c r="I1050" s="294" t="s">
        <v>16</v>
      </c>
      <c r="J1050" s="294" t="s">
        <v>6</v>
      </c>
      <c r="K1050" s="294" t="s">
        <v>988</v>
      </c>
      <c r="L1050" s="294" t="s">
        <v>5185</v>
      </c>
      <c r="M1050" s="292" t="s">
        <v>4999</v>
      </c>
      <c r="N1050" s="292" t="s">
        <v>101</v>
      </c>
      <c r="O1050" s="294" t="s">
        <v>5294</v>
      </c>
      <c r="P1050" t="s">
        <v>37</v>
      </c>
      <c r="Q1050" s="293"/>
    </row>
    <row r="1051" spans="1:17" ht="30.6" x14ac:dyDescent="0.3">
      <c r="A1051" s="296" t="s">
        <v>4774</v>
      </c>
      <c r="B1051" s="289" t="s">
        <v>6190</v>
      </c>
      <c r="C1051" s="289" t="s">
        <v>6085</v>
      </c>
      <c r="D1051" s="289" t="s">
        <v>6086</v>
      </c>
      <c r="E1051" t="s">
        <v>5097</v>
      </c>
      <c r="F1051" t="s">
        <v>5566</v>
      </c>
      <c r="G1051" t="s">
        <v>5098</v>
      </c>
      <c r="H1051" s="291" t="s">
        <v>68</v>
      </c>
      <c r="I1051" s="291" t="s">
        <v>16</v>
      </c>
      <c r="J1051" s="291" t="s">
        <v>6</v>
      </c>
      <c r="K1051" s="291" t="s">
        <v>988</v>
      </c>
      <c r="L1051" s="291" t="s">
        <v>5185</v>
      </c>
      <c r="M1051" s="289" t="s">
        <v>4999</v>
      </c>
      <c r="N1051" s="289" t="s">
        <v>101</v>
      </c>
      <c r="O1051" s="291" t="s">
        <v>5294</v>
      </c>
      <c r="P1051" t="s">
        <v>37</v>
      </c>
      <c r="Q1051" s="290"/>
    </row>
    <row r="1052" spans="1:17" ht="30.6" x14ac:dyDescent="0.3">
      <c r="A1052" s="296" t="s">
        <v>4774</v>
      </c>
      <c r="B1052" s="292" t="s">
        <v>6190</v>
      </c>
      <c r="C1052" s="292" t="s">
        <v>5245</v>
      </c>
      <c r="D1052" s="292" t="s">
        <v>5246</v>
      </c>
      <c r="E1052" t="s">
        <v>5096</v>
      </c>
      <c r="F1052" t="s">
        <v>5567</v>
      </c>
      <c r="G1052" t="s">
        <v>5247</v>
      </c>
      <c r="H1052" s="294" t="s">
        <v>68</v>
      </c>
      <c r="I1052" s="294" t="s">
        <v>16</v>
      </c>
      <c r="J1052" s="294" t="s">
        <v>6</v>
      </c>
      <c r="K1052" s="294" t="s">
        <v>988</v>
      </c>
      <c r="L1052" s="294" t="s">
        <v>5185</v>
      </c>
      <c r="M1052" s="292" t="s">
        <v>4999</v>
      </c>
      <c r="N1052" s="292" t="s">
        <v>101</v>
      </c>
      <c r="O1052" s="294" t="s">
        <v>5294</v>
      </c>
      <c r="P1052" t="s">
        <v>37</v>
      </c>
      <c r="Q1052" s="293"/>
    </row>
    <row r="1053" spans="1:17" ht="30.6" x14ac:dyDescent="0.3">
      <c r="A1053" s="296" t="s">
        <v>4774</v>
      </c>
      <c r="B1053" s="289" t="s">
        <v>6190</v>
      </c>
      <c r="C1053" s="289" t="s">
        <v>6087</v>
      </c>
      <c r="D1053" s="289" t="s">
        <v>6088</v>
      </c>
      <c r="E1053" t="s">
        <v>5094</v>
      </c>
      <c r="F1053" t="s">
        <v>5568</v>
      </c>
      <c r="G1053" t="s">
        <v>5095</v>
      </c>
      <c r="H1053" s="291" t="s">
        <v>68</v>
      </c>
      <c r="I1053" s="291" t="s">
        <v>16</v>
      </c>
      <c r="J1053" s="291" t="s">
        <v>6</v>
      </c>
      <c r="K1053" s="291" t="s">
        <v>988</v>
      </c>
      <c r="L1053" s="291" t="s">
        <v>5185</v>
      </c>
      <c r="M1053" s="289" t="s">
        <v>4999</v>
      </c>
      <c r="N1053" s="289" t="s">
        <v>101</v>
      </c>
      <c r="O1053" s="291" t="s">
        <v>5294</v>
      </c>
      <c r="P1053" t="s">
        <v>37</v>
      </c>
      <c r="Q1053" s="290"/>
    </row>
    <row r="1054" spans="1:17" ht="30.6" x14ac:dyDescent="0.3">
      <c r="A1054" s="288" t="s">
        <v>30</v>
      </c>
      <c r="B1054" s="292" t="s">
        <v>6190</v>
      </c>
      <c r="C1054" s="292" t="s">
        <v>5033</v>
      </c>
      <c r="D1054" s="292" t="s">
        <v>5248</v>
      </c>
      <c r="E1054" t="s">
        <v>5034</v>
      </c>
      <c r="F1054" t="s">
        <v>5569</v>
      </c>
      <c r="G1054" t="s">
        <v>5035</v>
      </c>
      <c r="H1054" s="294" t="s">
        <v>68</v>
      </c>
      <c r="I1054" s="294" t="s">
        <v>16</v>
      </c>
      <c r="J1054" s="294" t="s">
        <v>6</v>
      </c>
      <c r="K1054" s="294" t="s">
        <v>988</v>
      </c>
      <c r="L1054" s="294" t="s">
        <v>5185</v>
      </c>
      <c r="M1054" s="292" t="s">
        <v>4999</v>
      </c>
      <c r="N1054" s="292" t="s">
        <v>101</v>
      </c>
      <c r="O1054" s="294" t="s">
        <v>5294</v>
      </c>
      <c r="P1054" t="s">
        <v>37</v>
      </c>
      <c r="Q1054" s="293"/>
    </row>
    <row r="1055" spans="1:17" ht="30.6" x14ac:dyDescent="0.3">
      <c r="A1055" s="288" t="s">
        <v>30</v>
      </c>
      <c r="B1055" s="289" t="s">
        <v>6190</v>
      </c>
      <c r="C1055" s="289" t="s">
        <v>5030</v>
      </c>
      <c r="D1055" s="289" t="s">
        <v>5249</v>
      </c>
      <c r="E1055" t="s">
        <v>5031</v>
      </c>
      <c r="F1055" t="s">
        <v>5570</v>
      </c>
      <c r="G1055" t="s">
        <v>5032</v>
      </c>
      <c r="H1055" s="291" t="s">
        <v>68</v>
      </c>
      <c r="I1055" s="291" t="s">
        <v>16</v>
      </c>
      <c r="J1055" s="291" t="s">
        <v>6</v>
      </c>
      <c r="K1055" s="291" t="s">
        <v>988</v>
      </c>
      <c r="L1055" s="291" t="s">
        <v>5185</v>
      </c>
      <c r="M1055" s="289" t="s">
        <v>4999</v>
      </c>
      <c r="N1055" s="289" t="s">
        <v>101</v>
      </c>
      <c r="O1055" s="291" t="s">
        <v>5294</v>
      </c>
      <c r="P1055" t="s">
        <v>37</v>
      </c>
      <c r="Q1055" s="290"/>
    </row>
    <row r="1056" spans="1:17" ht="30.6" x14ac:dyDescent="0.3">
      <c r="A1056" s="288" t="s">
        <v>30</v>
      </c>
      <c r="B1056" s="292" t="s">
        <v>6190</v>
      </c>
      <c r="C1056" s="292" t="s">
        <v>5027</v>
      </c>
      <c r="D1056" s="292" t="s">
        <v>5250</v>
      </c>
      <c r="E1056" t="s">
        <v>5028</v>
      </c>
      <c r="F1056" t="s">
        <v>5571</v>
      </c>
      <c r="G1056" t="s">
        <v>5029</v>
      </c>
      <c r="H1056" s="294" t="s">
        <v>68</v>
      </c>
      <c r="I1056" s="294" t="s">
        <v>16</v>
      </c>
      <c r="J1056" s="294" t="s">
        <v>6</v>
      </c>
      <c r="K1056" s="294" t="s">
        <v>988</v>
      </c>
      <c r="L1056" s="294" t="s">
        <v>5185</v>
      </c>
      <c r="M1056" s="292" t="s">
        <v>4999</v>
      </c>
      <c r="N1056" s="292" t="s">
        <v>101</v>
      </c>
      <c r="O1056" s="294" t="s">
        <v>5294</v>
      </c>
      <c r="P1056" t="s">
        <v>37</v>
      </c>
      <c r="Q1056" s="293"/>
    </row>
    <row r="1057" spans="1:17" ht="30.6" x14ac:dyDescent="0.3">
      <c r="A1057" s="288" t="s">
        <v>30</v>
      </c>
      <c r="B1057" s="289" t="s">
        <v>6190</v>
      </c>
      <c r="C1057" s="289" t="s">
        <v>5024</v>
      </c>
      <c r="D1057" s="289" t="s">
        <v>5251</v>
      </c>
      <c r="E1057" t="s">
        <v>5025</v>
      </c>
      <c r="F1057" t="s">
        <v>5572</v>
      </c>
      <c r="G1057" t="s">
        <v>5026</v>
      </c>
      <c r="H1057" s="291" t="s">
        <v>68</v>
      </c>
      <c r="I1057" s="291" t="s">
        <v>16</v>
      </c>
      <c r="J1057" s="291" t="s">
        <v>6</v>
      </c>
      <c r="K1057" s="291" t="s">
        <v>988</v>
      </c>
      <c r="L1057" s="291" t="s">
        <v>5185</v>
      </c>
      <c r="M1057" s="289" t="s">
        <v>4999</v>
      </c>
      <c r="N1057" s="289" t="s">
        <v>101</v>
      </c>
      <c r="O1057" s="291" t="s">
        <v>5294</v>
      </c>
      <c r="P1057" t="s">
        <v>37</v>
      </c>
      <c r="Q1057" s="290"/>
    </row>
    <row r="1058" spans="1:17" ht="30.6" x14ac:dyDescent="0.3">
      <c r="A1058" s="296" t="s">
        <v>4774</v>
      </c>
      <c r="B1058" s="292" t="s">
        <v>6190</v>
      </c>
      <c r="C1058" s="292" t="s">
        <v>5252</v>
      </c>
      <c r="D1058" s="292" t="s">
        <v>5253</v>
      </c>
      <c r="E1058" t="s">
        <v>5092</v>
      </c>
      <c r="F1058" t="s">
        <v>5573</v>
      </c>
      <c r="G1058" t="s">
        <v>5093</v>
      </c>
      <c r="H1058" s="294" t="s">
        <v>68</v>
      </c>
      <c r="I1058" s="294" t="s">
        <v>16</v>
      </c>
      <c r="J1058" s="294" t="s">
        <v>6</v>
      </c>
      <c r="K1058" s="294" t="s">
        <v>988</v>
      </c>
      <c r="L1058" s="294" t="s">
        <v>5185</v>
      </c>
      <c r="M1058" s="292" t="s">
        <v>4999</v>
      </c>
      <c r="N1058" s="292" t="s">
        <v>101</v>
      </c>
      <c r="O1058" s="294" t="s">
        <v>5294</v>
      </c>
      <c r="P1058" t="s">
        <v>37</v>
      </c>
      <c r="Q1058" s="293"/>
    </row>
    <row r="1059" spans="1:17" ht="30.6" x14ac:dyDescent="0.3">
      <c r="A1059" s="296" t="s">
        <v>4774</v>
      </c>
      <c r="B1059" s="289" t="s">
        <v>6190</v>
      </c>
      <c r="C1059" s="289" t="s">
        <v>6089</v>
      </c>
      <c r="D1059" s="289" t="s">
        <v>6090</v>
      </c>
      <c r="E1059" t="s">
        <v>5091</v>
      </c>
      <c r="F1059" t="s">
        <v>6091</v>
      </c>
      <c r="G1059" t="s">
        <v>6092</v>
      </c>
      <c r="H1059" s="291" t="s">
        <v>68</v>
      </c>
      <c r="I1059" s="291" t="s">
        <v>16</v>
      </c>
      <c r="J1059" s="291" t="s">
        <v>6</v>
      </c>
      <c r="K1059" s="291" t="s">
        <v>988</v>
      </c>
      <c r="L1059" s="291" t="s">
        <v>5185</v>
      </c>
      <c r="M1059" s="289" t="s">
        <v>4999</v>
      </c>
      <c r="N1059" s="289" t="s">
        <v>101</v>
      </c>
      <c r="O1059" s="291" t="s">
        <v>5294</v>
      </c>
      <c r="P1059" t="s">
        <v>37</v>
      </c>
      <c r="Q1059" s="290"/>
    </row>
    <row r="1060" spans="1:17" ht="30.6" x14ac:dyDescent="0.3">
      <c r="A1060" s="296" t="s">
        <v>4774</v>
      </c>
      <c r="B1060" s="292" t="s">
        <v>6190</v>
      </c>
      <c r="C1060" s="292" t="s">
        <v>6093</v>
      </c>
      <c r="D1060" s="292" t="s">
        <v>6094</v>
      </c>
      <c r="E1060" t="s">
        <v>5090</v>
      </c>
      <c r="F1060" t="s">
        <v>6095</v>
      </c>
      <c r="G1060" t="s">
        <v>6096</v>
      </c>
      <c r="H1060" s="294" t="s">
        <v>68</v>
      </c>
      <c r="I1060" s="294" t="s">
        <v>16</v>
      </c>
      <c r="J1060" s="294" t="s">
        <v>6</v>
      </c>
      <c r="K1060" s="294" t="s">
        <v>988</v>
      </c>
      <c r="L1060" s="294" t="s">
        <v>5185</v>
      </c>
      <c r="M1060" s="292" t="s">
        <v>4999</v>
      </c>
      <c r="N1060" s="292" t="s">
        <v>101</v>
      </c>
      <c r="O1060" s="294" t="s">
        <v>5294</v>
      </c>
      <c r="P1060" t="s">
        <v>37</v>
      </c>
      <c r="Q1060" s="293"/>
    </row>
    <row r="1061" spans="1:17" ht="30.6" x14ac:dyDescent="0.3">
      <c r="A1061" s="296" t="s">
        <v>4774</v>
      </c>
      <c r="B1061" s="289" t="s">
        <v>6190</v>
      </c>
      <c r="C1061" s="289" t="s">
        <v>5254</v>
      </c>
      <c r="D1061" s="289" t="s">
        <v>6097</v>
      </c>
      <c r="E1061" t="s">
        <v>5088</v>
      </c>
      <c r="F1061" t="s">
        <v>5574</v>
      </c>
      <c r="G1061" t="s">
        <v>5089</v>
      </c>
      <c r="H1061" s="291" t="s">
        <v>68</v>
      </c>
      <c r="I1061" s="291" t="s">
        <v>16</v>
      </c>
      <c r="J1061" s="291" t="s">
        <v>6</v>
      </c>
      <c r="K1061" s="291" t="s">
        <v>988</v>
      </c>
      <c r="L1061" s="291" t="s">
        <v>5185</v>
      </c>
      <c r="M1061" s="289" t="s">
        <v>4999</v>
      </c>
      <c r="N1061" s="289" t="s">
        <v>101</v>
      </c>
      <c r="O1061" s="291" t="s">
        <v>5294</v>
      </c>
      <c r="P1061" t="s">
        <v>37</v>
      </c>
      <c r="Q1061" s="290"/>
    </row>
    <row r="1062" spans="1:17" ht="30.6" x14ac:dyDescent="0.3">
      <c r="A1062" s="296" t="s">
        <v>4774</v>
      </c>
      <c r="B1062" s="292" t="s">
        <v>6190</v>
      </c>
      <c r="C1062" s="292" t="s">
        <v>5255</v>
      </c>
      <c r="D1062" s="292" t="s">
        <v>5256</v>
      </c>
      <c r="E1062" t="s">
        <v>5087</v>
      </c>
      <c r="F1062" t="s">
        <v>5575</v>
      </c>
      <c r="G1062" t="s">
        <v>5257</v>
      </c>
      <c r="H1062" s="294" t="s">
        <v>68</v>
      </c>
      <c r="I1062" s="294" t="s">
        <v>16</v>
      </c>
      <c r="J1062" s="294" t="s">
        <v>6</v>
      </c>
      <c r="K1062" s="294" t="s">
        <v>988</v>
      </c>
      <c r="L1062" s="294" t="s">
        <v>5185</v>
      </c>
      <c r="M1062" s="292" t="s">
        <v>4999</v>
      </c>
      <c r="N1062" s="292" t="s">
        <v>101</v>
      </c>
      <c r="O1062" s="294" t="s">
        <v>5294</v>
      </c>
      <c r="P1062" t="s">
        <v>37</v>
      </c>
      <c r="Q1062" s="293"/>
    </row>
    <row r="1063" spans="1:17" ht="30.6" x14ac:dyDescent="0.3">
      <c r="A1063" s="296" t="s">
        <v>4774</v>
      </c>
      <c r="B1063" s="289" t="s">
        <v>6190</v>
      </c>
      <c r="C1063" s="289" t="s">
        <v>6098</v>
      </c>
      <c r="D1063" s="289" t="s">
        <v>6099</v>
      </c>
      <c r="E1063" t="s">
        <v>5085</v>
      </c>
      <c r="F1063" t="s">
        <v>5576</v>
      </c>
      <c r="G1063" t="s">
        <v>5086</v>
      </c>
      <c r="H1063" s="291" t="s">
        <v>68</v>
      </c>
      <c r="I1063" s="291" t="s">
        <v>16</v>
      </c>
      <c r="J1063" s="291" t="s">
        <v>6</v>
      </c>
      <c r="K1063" s="291" t="s">
        <v>988</v>
      </c>
      <c r="L1063" s="291" t="s">
        <v>5185</v>
      </c>
      <c r="M1063" s="289" t="s">
        <v>4999</v>
      </c>
      <c r="N1063" s="289" t="s">
        <v>101</v>
      </c>
      <c r="O1063" s="291" t="s">
        <v>5294</v>
      </c>
      <c r="P1063" t="s">
        <v>37</v>
      </c>
      <c r="Q1063" s="290"/>
    </row>
    <row r="1064" spans="1:17" ht="30.6" x14ac:dyDescent="0.3">
      <c r="A1064" s="288" t="s">
        <v>30</v>
      </c>
      <c r="B1064" s="292" t="s">
        <v>6190</v>
      </c>
      <c r="C1064" s="292" t="s">
        <v>5021</v>
      </c>
      <c r="D1064" s="292" t="s">
        <v>5258</v>
      </c>
      <c r="E1064" t="s">
        <v>5022</v>
      </c>
      <c r="F1064" t="s">
        <v>5577</v>
      </c>
      <c r="G1064" t="s">
        <v>5023</v>
      </c>
      <c r="H1064" s="294" t="s">
        <v>68</v>
      </c>
      <c r="I1064" s="294" t="s">
        <v>16</v>
      </c>
      <c r="J1064" s="294" t="s">
        <v>6</v>
      </c>
      <c r="K1064" s="294" t="s">
        <v>988</v>
      </c>
      <c r="L1064" s="294" t="s">
        <v>5185</v>
      </c>
      <c r="M1064" s="292" t="s">
        <v>4999</v>
      </c>
      <c r="N1064" s="292" t="s">
        <v>101</v>
      </c>
      <c r="O1064" s="294" t="s">
        <v>5294</v>
      </c>
      <c r="P1064" t="s">
        <v>37</v>
      </c>
      <c r="Q1064" s="293"/>
    </row>
    <row r="1065" spans="1:17" ht="30.6" x14ac:dyDescent="0.3">
      <c r="A1065" s="288" t="s">
        <v>30</v>
      </c>
      <c r="B1065" s="289" t="s">
        <v>6190</v>
      </c>
      <c r="C1065" s="289" t="s">
        <v>5000</v>
      </c>
      <c r="D1065" s="289" t="s">
        <v>5259</v>
      </c>
      <c r="E1065" t="s">
        <v>5001</v>
      </c>
      <c r="F1065" t="s">
        <v>5578</v>
      </c>
      <c r="G1065" t="s">
        <v>5002</v>
      </c>
      <c r="H1065" s="291" t="s">
        <v>68</v>
      </c>
      <c r="I1065" s="291" t="s">
        <v>16</v>
      </c>
      <c r="J1065" s="291" t="s">
        <v>6</v>
      </c>
      <c r="K1065" s="291" t="s">
        <v>988</v>
      </c>
      <c r="L1065" s="291" t="s">
        <v>5185</v>
      </c>
      <c r="M1065" s="289" t="s">
        <v>4999</v>
      </c>
      <c r="N1065" s="289" t="s">
        <v>101</v>
      </c>
      <c r="O1065" s="291"/>
      <c r="P1065" t="s">
        <v>37</v>
      </c>
      <c r="Q1065" s="290"/>
    </row>
    <row r="1066" spans="1:17" ht="30.6" x14ac:dyDescent="0.3">
      <c r="A1066" s="288" t="s">
        <v>30</v>
      </c>
      <c r="B1066" s="292" t="s">
        <v>6190</v>
      </c>
      <c r="C1066" s="292" t="s">
        <v>5018</v>
      </c>
      <c r="D1066" s="292" t="s">
        <v>5260</v>
      </c>
      <c r="E1066" t="s">
        <v>5019</v>
      </c>
      <c r="F1066" t="s">
        <v>5579</v>
      </c>
      <c r="G1066" t="s">
        <v>5020</v>
      </c>
      <c r="H1066" s="294" t="s">
        <v>68</v>
      </c>
      <c r="I1066" s="294" t="s">
        <v>16</v>
      </c>
      <c r="J1066" s="294" t="s">
        <v>6</v>
      </c>
      <c r="K1066" s="294" t="s">
        <v>988</v>
      </c>
      <c r="L1066" s="294" t="s">
        <v>5185</v>
      </c>
      <c r="M1066" s="292" t="s">
        <v>4999</v>
      </c>
      <c r="N1066" s="292" t="s">
        <v>101</v>
      </c>
      <c r="O1066" s="294" t="s">
        <v>5294</v>
      </c>
      <c r="P1066" t="s">
        <v>37</v>
      </c>
      <c r="Q1066" s="293"/>
    </row>
    <row r="1067" spans="1:17" ht="30.6" x14ac:dyDescent="0.3">
      <c r="A1067" s="296" t="s">
        <v>4774</v>
      </c>
      <c r="B1067" s="289" t="s">
        <v>6191</v>
      </c>
      <c r="C1067" s="289" t="s">
        <v>6100</v>
      </c>
      <c r="D1067" s="289" t="s">
        <v>6101</v>
      </c>
      <c r="E1067" t="s">
        <v>5084</v>
      </c>
      <c r="F1067" t="s">
        <v>6102</v>
      </c>
      <c r="G1067" t="s">
        <v>6103</v>
      </c>
      <c r="H1067" s="291" t="s">
        <v>68</v>
      </c>
      <c r="I1067" s="291" t="s">
        <v>16</v>
      </c>
      <c r="J1067" s="291" t="s">
        <v>5</v>
      </c>
      <c r="K1067" s="291" t="s">
        <v>988</v>
      </c>
      <c r="L1067" s="291" t="s">
        <v>5185</v>
      </c>
      <c r="M1067" s="289" t="s">
        <v>4999</v>
      </c>
      <c r="N1067" s="289" t="s">
        <v>101</v>
      </c>
      <c r="O1067" s="291" t="s">
        <v>5294</v>
      </c>
      <c r="P1067" t="s">
        <v>37</v>
      </c>
      <c r="Q1067" s="290"/>
    </row>
    <row r="1068" spans="1:17" ht="30.6" x14ac:dyDescent="0.3">
      <c r="A1068" s="296" t="s">
        <v>4774</v>
      </c>
      <c r="B1068" s="292" t="s">
        <v>6191</v>
      </c>
      <c r="C1068" s="292" t="s">
        <v>6104</v>
      </c>
      <c r="D1068" s="292" t="s">
        <v>6105</v>
      </c>
      <c r="E1068" t="s">
        <v>5083</v>
      </c>
      <c r="F1068" t="s">
        <v>6106</v>
      </c>
      <c r="G1068" t="s">
        <v>6107</v>
      </c>
      <c r="H1068" s="294" t="s">
        <v>68</v>
      </c>
      <c r="I1068" s="294" t="s">
        <v>16</v>
      </c>
      <c r="J1068" s="294" t="s">
        <v>5</v>
      </c>
      <c r="K1068" s="294" t="s">
        <v>988</v>
      </c>
      <c r="L1068" s="294" t="s">
        <v>5185</v>
      </c>
      <c r="M1068" s="292" t="s">
        <v>4999</v>
      </c>
      <c r="N1068" s="292" t="s">
        <v>101</v>
      </c>
      <c r="O1068" s="294" t="s">
        <v>5294</v>
      </c>
      <c r="P1068" t="s">
        <v>37</v>
      </c>
      <c r="Q1068" s="293"/>
    </row>
    <row r="1069" spans="1:17" ht="30.6" x14ac:dyDescent="0.3">
      <c r="A1069" s="288" t="s">
        <v>30</v>
      </c>
      <c r="B1069" s="289" t="s">
        <v>6190</v>
      </c>
      <c r="C1069" s="289" t="s">
        <v>5015</v>
      </c>
      <c r="D1069" s="289" t="s">
        <v>5261</v>
      </c>
      <c r="E1069" t="s">
        <v>5016</v>
      </c>
      <c r="F1069" t="s">
        <v>5580</v>
      </c>
      <c r="G1069" t="s">
        <v>5017</v>
      </c>
      <c r="H1069" s="291" t="s">
        <v>68</v>
      </c>
      <c r="I1069" s="291" t="s">
        <v>16</v>
      </c>
      <c r="J1069" s="291" t="s">
        <v>6</v>
      </c>
      <c r="K1069" s="291" t="s">
        <v>988</v>
      </c>
      <c r="L1069" s="291" t="s">
        <v>5185</v>
      </c>
      <c r="M1069" s="289" t="s">
        <v>4999</v>
      </c>
      <c r="N1069" s="289" t="s">
        <v>101</v>
      </c>
      <c r="O1069" s="291" t="s">
        <v>5294</v>
      </c>
      <c r="P1069" t="s">
        <v>37</v>
      </c>
      <c r="Q1069" s="290"/>
    </row>
    <row r="1070" spans="1:17" ht="30.6" x14ac:dyDescent="0.3">
      <c r="A1070" s="288" t="s">
        <v>30</v>
      </c>
      <c r="B1070" s="292" t="s">
        <v>6190</v>
      </c>
      <c r="C1070" s="292" t="s">
        <v>4996</v>
      </c>
      <c r="D1070" s="292" t="s">
        <v>5262</v>
      </c>
      <c r="E1070" t="s">
        <v>4997</v>
      </c>
      <c r="F1070" t="s">
        <v>5581</v>
      </c>
      <c r="G1070" t="s">
        <v>4998</v>
      </c>
      <c r="H1070" s="294" t="s">
        <v>68</v>
      </c>
      <c r="I1070" s="294" t="s">
        <v>16</v>
      </c>
      <c r="J1070" s="294" t="s">
        <v>6</v>
      </c>
      <c r="K1070" s="294" t="s">
        <v>988</v>
      </c>
      <c r="L1070" s="294" t="s">
        <v>5185</v>
      </c>
      <c r="M1070" s="292" t="s">
        <v>4999</v>
      </c>
      <c r="N1070" s="292" t="s">
        <v>101</v>
      </c>
      <c r="O1070" s="294"/>
      <c r="P1070" t="s">
        <v>37</v>
      </c>
      <c r="Q1070" s="293"/>
    </row>
    <row r="1071" spans="1:17" ht="30.6" x14ac:dyDescent="0.3">
      <c r="A1071" s="288" t="s">
        <v>30</v>
      </c>
      <c r="B1071" s="289" t="s">
        <v>6190</v>
      </c>
      <c r="C1071" s="289" t="s">
        <v>5013</v>
      </c>
      <c r="D1071" s="289" t="s">
        <v>5263</v>
      </c>
      <c r="E1071" t="s">
        <v>5014</v>
      </c>
      <c r="F1071" t="s">
        <v>5582</v>
      </c>
      <c r="G1071" t="s">
        <v>5264</v>
      </c>
      <c r="H1071" s="291" t="s">
        <v>68</v>
      </c>
      <c r="I1071" s="291" t="s">
        <v>16</v>
      </c>
      <c r="J1071" s="291" t="s">
        <v>6</v>
      </c>
      <c r="K1071" s="291" t="s">
        <v>988</v>
      </c>
      <c r="L1071" s="291" t="s">
        <v>5185</v>
      </c>
      <c r="M1071" s="289" t="s">
        <v>4999</v>
      </c>
      <c r="N1071" s="289" t="s">
        <v>101</v>
      </c>
      <c r="O1071" s="291" t="s">
        <v>5294</v>
      </c>
      <c r="P1071" t="s">
        <v>37</v>
      </c>
      <c r="Q1071" s="290"/>
    </row>
    <row r="1072" spans="1:17" ht="30.6" x14ac:dyDescent="0.3">
      <c r="A1072" s="296" t="s">
        <v>4774</v>
      </c>
      <c r="B1072" s="292" t="s">
        <v>6190</v>
      </c>
      <c r="C1072" s="292" t="s">
        <v>6108</v>
      </c>
      <c r="D1072" s="292" t="s">
        <v>6109</v>
      </c>
      <c r="E1072" t="s">
        <v>5082</v>
      </c>
      <c r="F1072" t="s">
        <v>6110</v>
      </c>
      <c r="G1072" t="s">
        <v>6111</v>
      </c>
      <c r="H1072" s="294" t="s">
        <v>68</v>
      </c>
      <c r="I1072" s="294" t="s">
        <v>16</v>
      </c>
      <c r="J1072" s="294" t="s">
        <v>6</v>
      </c>
      <c r="K1072" s="294" t="s">
        <v>988</v>
      </c>
      <c r="L1072" s="294" t="s">
        <v>5185</v>
      </c>
      <c r="M1072" s="292" t="s">
        <v>4999</v>
      </c>
      <c r="N1072" s="292" t="s">
        <v>101</v>
      </c>
      <c r="O1072" s="294" t="s">
        <v>5294</v>
      </c>
      <c r="P1072" t="s">
        <v>37</v>
      </c>
      <c r="Q1072" s="293"/>
    </row>
    <row r="1073" spans="1:17" ht="30.6" x14ac:dyDescent="0.3">
      <c r="A1073" s="288" t="s">
        <v>30</v>
      </c>
      <c r="B1073" s="289" t="s">
        <v>6190</v>
      </c>
      <c r="C1073" s="289" t="s">
        <v>5010</v>
      </c>
      <c r="D1073" s="289" t="s">
        <v>5265</v>
      </c>
      <c r="E1073" t="s">
        <v>5011</v>
      </c>
      <c r="F1073" t="s">
        <v>5583</v>
      </c>
      <c r="G1073" t="s">
        <v>5012</v>
      </c>
      <c r="H1073" s="291" t="s">
        <v>68</v>
      </c>
      <c r="I1073" s="291" t="s">
        <v>16</v>
      </c>
      <c r="J1073" s="291" t="s">
        <v>6</v>
      </c>
      <c r="K1073" s="291" t="s">
        <v>988</v>
      </c>
      <c r="L1073" s="291" t="s">
        <v>5185</v>
      </c>
      <c r="M1073" s="289" t="s">
        <v>4999</v>
      </c>
      <c r="N1073" s="289" t="s">
        <v>101</v>
      </c>
      <c r="O1073" s="291" t="s">
        <v>5294</v>
      </c>
      <c r="P1073" t="s">
        <v>37</v>
      </c>
      <c r="Q1073" s="290"/>
    </row>
    <row r="1074" spans="1:17" ht="30.6" x14ac:dyDescent="0.3">
      <c r="A1074" s="288" t="s">
        <v>30</v>
      </c>
      <c r="B1074" s="292" t="s">
        <v>6190</v>
      </c>
      <c r="C1074" s="292" t="s">
        <v>5007</v>
      </c>
      <c r="D1074" s="292" t="s">
        <v>5266</v>
      </c>
      <c r="E1074" t="s">
        <v>5008</v>
      </c>
      <c r="F1074" t="s">
        <v>5584</v>
      </c>
      <c r="G1074" t="s">
        <v>5009</v>
      </c>
      <c r="H1074" s="294" t="s">
        <v>68</v>
      </c>
      <c r="I1074" s="294" t="s">
        <v>16</v>
      </c>
      <c r="J1074" s="294" t="s">
        <v>6</v>
      </c>
      <c r="K1074" s="294" t="s">
        <v>988</v>
      </c>
      <c r="L1074" s="294" t="s">
        <v>5185</v>
      </c>
      <c r="M1074" s="292" t="s">
        <v>4999</v>
      </c>
      <c r="N1074" s="292" t="s">
        <v>101</v>
      </c>
      <c r="O1074" s="294"/>
      <c r="P1074" t="s">
        <v>37</v>
      </c>
      <c r="Q1074" s="293"/>
    </row>
    <row r="1075" spans="1:17" ht="30.6" x14ac:dyDescent="0.3">
      <c r="A1075" s="288" t="s">
        <v>30</v>
      </c>
      <c r="B1075" s="289" t="s">
        <v>6190</v>
      </c>
      <c r="C1075" s="289" t="s">
        <v>5004</v>
      </c>
      <c r="D1075" s="289" t="s">
        <v>5267</v>
      </c>
      <c r="E1075" t="s">
        <v>5005</v>
      </c>
      <c r="F1075" t="s">
        <v>5585</v>
      </c>
      <c r="G1075" t="s">
        <v>5006</v>
      </c>
      <c r="H1075" s="291" t="s">
        <v>68</v>
      </c>
      <c r="I1075" s="291" t="s">
        <v>16</v>
      </c>
      <c r="J1075" s="291" t="s">
        <v>6</v>
      </c>
      <c r="K1075" s="291" t="s">
        <v>988</v>
      </c>
      <c r="L1075" s="291" t="s">
        <v>5185</v>
      </c>
      <c r="M1075" s="289" t="s">
        <v>4999</v>
      </c>
      <c r="N1075" s="289" t="s">
        <v>101</v>
      </c>
      <c r="O1075" s="291"/>
      <c r="P1075" t="s">
        <v>37</v>
      </c>
      <c r="Q1075" s="290"/>
    </row>
    <row r="1076" spans="1:17" ht="30.6" x14ac:dyDescent="0.3">
      <c r="A1076" s="288" t="s">
        <v>30</v>
      </c>
      <c r="B1076" s="292" t="s">
        <v>6112</v>
      </c>
      <c r="C1076" s="292" t="s">
        <v>5269</v>
      </c>
      <c r="D1076" s="292" t="s">
        <v>5270</v>
      </c>
      <c r="E1076" t="s">
        <v>5271</v>
      </c>
      <c r="F1076" t="s">
        <v>5863</v>
      </c>
      <c r="G1076" t="s">
        <v>5864</v>
      </c>
      <c r="H1076" s="294" t="s">
        <v>361</v>
      </c>
      <c r="I1076" s="294" t="s">
        <v>8</v>
      </c>
      <c r="J1076" s="294" t="s">
        <v>5</v>
      </c>
      <c r="K1076" s="294" t="s">
        <v>988</v>
      </c>
      <c r="L1076" s="294" t="s">
        <v>5185</v>
      </c>
      <c r="M1076" s="292" t="s">
        <v>5272</v>
      </c>
      <c r="N1076" s="292" t="s">
        <v>2065</v>
      </c>
      <c r="O1076" s="294" t="s">
        <v>5296</v>
      </c>
      <c r="P1076" t="s">
        <v>37</v>
      </c>
      <c r="Q1076" s="293"/>
    </row>
    <row r="1077" spans="1:17" ht="30.6" x14ac:dyDescent="0.3">
      <c r="A1077" s="288" t="s">
        <v>30</v>
      </c>
      <c r="B1077" s="289" t="s">
        <v>6113</v>
      </c>
      <c r="C1077" s="289" t="s">
        <v>5273</v>
      </c>
      <c r="D1077" s="289" t="s">
        <v>5274</v>
      </c>
      <c r="E1077" t="s">
        <v>5275</v>
      </c>
      <c r="F1077" t="s">
        <v>5586</v>
      </c>
      <c r="G1077" t="s">
        <v>5276</v>
      </c>
      <c r="H1077" s="291" t="s">
        <v>361</v>
      </c>
      <c r="I1077" s="291" t="s">
        <v>8</v>
      </c>
      <c r="J1077" s="291" t="s">
        <v>5</v>
      </c>
      <c r="K1077" s="291" t="s">
        <v>988</v>
      </c>
      <c r="L1077" s="291" t="s">
        <v>5185</v>
      </c>
      <c r="M1077" s="289" t="s">
        <v>4999</v>
      </c>
      <c r="N1077" s="289" t="s">
        <v>2065</v>
      </c>
      <c r="O1077" s="291" t="s">
        <v>5297</v>
      </c>
      <c r="P1077" t="s">
        <v>37</v>
      </c>
      <c r="Q1077" s="290"/>
    </row>
    <row r="1078" spans="1:17" ht="30.6" x14ac:dyDescent="0.3">
      <c r="A1078" s="288" t="s">
        <v>30</v>
      </c>
      <c r="B1078" s="292" t="s">
        <v>6113</v>
      </c>
      <c r="C1078" s="292" t="s">
        <v>5277</v>
      </c>
      <c r="D1078" s="292" t="s">
        <v>5278</v>
      </c>
      <c r="E1078" t="s">
        <v>5279</v>
      </c>
      <c r="F1078" t="s">
        <v>5587</v>
      </c>
      <c r="G1078" t="s">
        <v>5280</v>
      </c>
      <c r="H1078" s="294" t="s">
        <v>361</v>
      </c>
      <c r="I1078" s="294" t="s">
        <v>8</v>
      </c>
      <c r="J1078" s="294" t="s">
        <v>5</v>
      </c>
      <c r="K1078" s="294" t="s">
        <v>988</v>
      </c>
      <c r="L1078" s="294" t="s">
        <v>5185</v>
      </c>
      <c r="M1078" s="292" t="s">
        <v>4999</v>
      </c>
      <c r="N1078" s="292" t="s">
        <v>2065</v>
      </c>
      <c r="O1078" s="294" t="s">
        <v>5297</v>
      </c>
      <c r="P1078" t="s">
        <v>37</v>
      </c>
      <c r="Q1078" s="293"/>
    </row>
    <row r="1079" spans="1:17" ht="30.6" x14ac:dyDescent="0.3">
      <c r="A1079" s="288" t="s">
        <v>30</v>
      </c>
      <c r="B1079" s="289" t="s">
        <v>6113</v>
      </c>
      <c r="C1079" s="289" t="s">
        <v>5281</v>
      </c>
      <c r="D1079" s="289" t="s">
        <v>5282</v>
      </c>
      <c r="E1079" t="s">
        <v>5283</v>
      </c>
      <c r="F1079" t="s">
        <v>6114</v>
      </c>
      <c r="G1079" t="s">
        <v>6115</v>
      </c>
      <c r="H1079" s="291" t="s">
        <v>361</v>
      </c>
      <c r="I1079" s="291" t="s">
        <v>8</v>
      </c>
      <c r="J1079" s="291" t="s">
        <v>5</v>
      </c>
      <c r="K1079" s="291" t="s">
        <v>988</v>
      </c>
      <c r="L1079" s="291" t="s">
        <v>5185</v>
      </c>
      <c r="M1079" s="289" t="s">
        <v>4999</v>
      </c>
      <c r="N1079" s="289" t="s">
        <v>2065</v>
      </c>
      <c r="O1079" s="291" t="s">
        <v>5297</v>
      </c>
      <c r="P1079" t="s">
        <v>37</v>
      </c>
      <c r="Q1079" s="290"/>
    </row>
    <row r="1080" spans="1:17" ht="30.6" x14ac:dyDescent="0.3">
      <c r="A1080" s="288" t="s">
        <v>30</v>
      </c>
      <c r="B1080" s="292" t="s">
        <v>5339</v>
      </c>
      <c r="C1080" s="292" t="s">
        <v>3870</v>
      </c>
      <c r="D1080" s="292" t="s">
        <v>3871</v>
      </c>
      <c r="E1080" t="s">
        <v>3872</v>
      </c>
      <c r="F1080" t="s">
        <v>5588</v>
      </c>
      <c r="G1080" t="s">
        <v>5589</v>
      </c>
      <c r="H1080" s="294" t="s">
        <v>33</v>
      </c>
      <c r="I1080" s="294" t="s">
        <v>8</v>
      </c>
      <c r="J1080" s="294" t="s">
        <v>5</v>
      </c>
      <c r="K1080" s="294" t="s">
        <v>53</v>
      </c>
      <c r="L1080" s="294" t="s">
        <v>437</v>
      </c>
      <c r="M1080" s="292" t="s">
        <v>1079</v>
      </c>
      <c r="N1080" s="292" t="s">
        <v>36</v>
      </c>
      <c r="O1080" s="294" t="s">
        <v>146</v>
      </c>
      <c r="P1080" t="s">
        <v>37</v>
      </c>
      <c r="Q1080" s="293"/>
    </row>
    <row r="1081" spans="1:17" ht="30.6" x14ac:dyDescent="0.3">
      <c r="A1081" s="288" t="s">
        <v>30</v>
      </c>
      <c r="B1081" s="289" t="s">
        <v>5339</v>
      </c>
      <c r="C1081" s="289" t="s">
        <v>3873</v>
      </c>
      <c r="D1081" s="289" t="s">
        <v>3874</v>
      </c>
      <c r="E1081" t="s">
        <v>3875</v>
      </c>
      <c r="F1081" t="s">
        <v>5590</v>
      </c>
      <c r="G1081" t="s">
        <v>3315</v>
      </c>
      <c r="H1081" s="291" t="s">
        <v>33</v>
      </c>
      <c r="I1081" s="291" t="s">
        <v>8</v>
      </c>
      <c r="J1081" s="291" t="s">
        <v>5</v>
      </c>
      <c r="K1081" s="291" t="s">
        <v>53</v>
      </c>
      <c r="L1081" s="291" t="s">
        <v>437</v>
      </c>
      <c r="M1081" s="289" t="s">
        <v>1079</v>
      </c>
      <c r="N1081" s="289" t="s">
        <v>36</v>
      </c>
      <c r="O1081" s="291" t="s">
        <v>146</v>
      </c>
      <c r="P1081" t="s">
        <v>37</v>
      </c>
      <c r="Q1081" s="290"/>
    </row>
    <row r="1082" spans="1:17" ht="30.6" x14ac:dyDescent="0.3">
      <c r="A1082" s="288" t="s">
        <v>30</v>
      </c>
      <c r="B1082" s="292" t="s">
        <v>5339</v>
      </c>
      <c r="C1082" s="292" t="s">
        <v>3877</v>
      </c>
      <c r="D1082" s="292" t="s">
        <v>3878</v>
      </c>
      <c r="E1082" t="s">
        <v>3879</v>
      </c>
      <c r="F1082" t="s">
        <v>3880</v>
      </c>
      <c r="G1082" t="s">
        <v>3881</v>
      </c>
      <c r="H1082" s="294" t="s">
        <v>33</v>
      </c>
      <c r="I1082" s="294" t="s">
        <v>8</v>
      </c>
      <c r="J1082" s="294" t="s">
        <v>5</v>
      </c>
      <c r="K1082" s="294" t="s">
        <v>53</v>
      </c>
      <c r="L1082" s="294" t="s">
        <v>437</v>
      </c>
      <c r="M1082" s="292" t="s">
        <v>1079</v>
      </c>
      <c r="N1082" s="292" t="s">
        <v>36</v>
      </c>
      <c r="O1082" s="294" t="s">
        <v>146</v>
      </c>
      <c r="P1082" t="s">
        <v>37</v>
      </c>
      <c r="Q1082" s="293"/>
    </row>
    <row r="1083" spans="1:17" ht="30.6" x14ac:dyDescent="0.3">
      <c r="A1083" s="288" t="s">
        <v>30</v>
      </c>
      <c r="B1083" s="289" t="s">
        <v>5339</v>
      </c>
      <c r="C1083" s="289" t="s">
        <v>3884</v>
      </c>
      <c r="D1083" s="289" t="s">
        <v>3885</v>
      </c>
      <c r="E1083" t="s">
        <v>3886</v>
      </c>
      <c r="F1083" t="s">
        <v>5591</v>
      </c>
      <c r="G1083" t="s">
        <v>5592</v>
      </c>
      <c r="H1083" s="291" t="s">
        <v>33</v>
      </c>
      <c r="I1083" s="291" t="s">
        <v>8</v>
      </c>
      <c r="J1083" s="291" t="s">
        <v>5</v>
      </c>
      <c r="K1083" s="291" t="s">
        <v>53</v>
      </c>
      <c r="L1083" s="291" t="s">
        <v>437</v>
      </c>
      <c r="M1083" s="289" t="s">
        <v>1079</v>
      </c>
      <c r="N1083" s="289" t="s">
        <v>36</v>
      </c>
      <c r="O1083" s="291" t="s">
        <v>146</v>
      </c>
      <c r="P1083" t="s">
        <v>37</v>
      </c>
      <c r="Q1083" s="290"/>
    </row>
    <row r="1084" spans="1:17" ht="30.6" x14ac:dyDescent="0.3">
      <c r="A1084" s="288" t="s">
        <v>30</v>
      </c>
      <c r="B1084" s="292" t="s">
        <v>5339</v>
      </c>
      <c r="C1084" s="292" t="s">
        <v>3887</v>
      </c>
      <c r="D1084" s="292" t="s">
        <v>3888</v>
      </c>
      <c r="E1084" t="s">
        <v>3889</v>
      </c>
      <c r="F1084" t="s">
        <v>3890</v>
      </c>
      <c r="G1084" t="s">
        <v>3891</v>
      </c>
      <c r="H1084" s="294" t="s">
        <v>33</v>
      </c>
      <c r="I1084" s="294" t="s">
        <v>8</v>
      </c>
      <c r="J1084" s="294" t="s">
        <v>5</v>
      </c>
      <c r="K1084" s="294" t="s">
        <v>53</v>
      </c>
      <c r="L1084" s="294" t="s">
        <v>437</v>
      </c>
      <c r="M1084" s="292" t="s">
        <v>1079</v>
      </c>
      <c r="N1084" s="292" t="s">
        <v>36</v>
      </c>
      <c r="O1084" s="294" t="s">
        <v>146</v>
      </c>
      <c r="P1084" t="s">
        <v>37</v>
      </c>
      <c r="Q1084" s="293"/>
    </row>
    <row r="1085" spans="1:17" ht="30.6" x14ac:dyDescent="0.3">
      <c r="A1085" s="288" t="s">
        <v>30</v>
      </c>
      <c r="B1085" s="289" t="s">
        <v>5339</v>
      </c>
      <c r="C1085" s="289" t="s">
        <v>3892</v>
      </c>
      <c r="D1085" s="289" t="s">
        <v>3893</v>
      </c>
      <c r="E1085" t="s">
        <v>3894</v>
      </c>
      <c r="F1085" t="s">
        <v>5593</v>
      </c>
      <c r="G1085" t="s">
        <v>5594</v>
      </c>
      <c r="H1085" s="291" t="s">
        <v>33</v>
      </c>
      <c r="I1085" s="291" t="s">
        <v>8</v>
      </c>
      <c r="J1085" s="291" t="s">
        <v>5</v>
      </c>
      <c r="K1085" s="291" t="s">
        <v>53</v>
      </c>
      <c r="L1085" s="291" t="s">
        <v>437</v>
      </c>
      <c r="M1085" s="289" t="s">
        <v>1079</v>
      </c>
      <c r="N1085" s="289" t="s">
        <v>36</v>
      </c>
      <c r="O1085" s="291" t="s">
        <v>146</v>
      </c>
      <c r="P1085" t="s">
        <v>37</v>
      </c>
      <c r="Q1085" s="290"/>
    </row>
    <row r="1086" spans="1:17" ht="30.6" x14ac:dyDescent="0.3">
      <c r="A1086" s="288" t="s">
        <v>30</v>
      </c>
      <c r="B1086" s="292" t="s">
        <v>5339</v>
      </c>
      <c r="C1086" s="292" t="s">
        <v>3895</v>
      </c>
      <c r="D1086" s="292" t="s">
        <v>3896</v>
      </c>
      <c r="E1086" t="s">
        <v>3897</v>
      </c>
      <c r="F1086" t="s">
        <v>3898</v>
      </c>
      <c r="G1086" t="s">
        <v>3899</v>
      </c>
      <c r="H1086" s="294" t="s">
        <v>33</v>
      </c>
      <c r="I1086" s="294" t="s">
        <v>8</v>
      </c>
      <c r="J1086" s="294" t="s">
        <v>5</v>
      </c>
      <c r="K1086" s="294" t="s">
        <v>53</v>
      </c>
      <c r="L1086" s="294" t="s">
        <v>437</v>
      </c>
      <c r="M1086" s="292" t="s">
        <v>1079</v>
      </c>
      <c r="N1086" s="292" t="s">
        <v>36</v>
      </c>
      <c r="O1086" s="294" t="s">
        <v>146</v>
      </c>
      <c r="P1086" t="s">
        <v>37</v>
      </c>
      <c r="Q1086" s="293"/>
    </row>
    <row r="1087" spans="1:17" ht="30.6" x14ac:dyDescent="0.3">
      <c r="A1087" s="288" t="s">
        <v>30</v>
      </c>
      <c r="B1087" s="289" t="s">
        <v>5595</v>
      </c>
      <c r="C1087" s="289" t="s">
        <v>3900</v>
      </c>
      <c r="D1087" s="289" t="s">
        <v>3901</v>
      </c>
      <c r="E1087" t="s">
        <v>3902</v>
      </c>
      <c r="F1087" t="s">
        <v>3903</v>
      </c>
      <c r="G1087" t="s">
        <v>3904</v>
      </c>
      <c r="H1087" s="291" t="s">
        <v>68</v>
      </c>
      <c r="I1087" s="291" t="s">
        <v>8</v>
      </c>
      <c r="J1087" s="291" t="s">
        <v>5</v>
      </c>
      <c r="K1087" s="291" t="s">
        <v>53</v>
      </c>
      <c r="L1087" s="291" t="s">
        <v>437</v>
      </c>
      <c r="M1087" s="289" t="s">
        <v>1079</v>
      </c>
      <c r="N1087" s="289" t="s">
        <v>36</v>
      </c>
      <c r="O1087" s="291" t="s">
        <v>146</v>
      </c>
      <c r="P1087" t="s">
        <v>37</v>
      </c>
      <c r="Q1087" s="290"/>
    </row>
    <row r="1088" spans="1:17" ht="30.6" x14ac:dyDescent="0.3">
      <c r="A1088" s="288" t="s">
        <v>30</v>
      </c>
      <c r="B1088" s="292" t="s">
        <v>5339</v>
      </c>
      <c r="C1088" s="292" t="s">
        <v>3868</v>
      </c>
      <c r="D1088" s="292" t="s">
        <v>3869</v>
      </c>
      <c r="E1088" t="s">
        <v>4664</v>
      </c>
      <c r="F1088" t="s">
        <v>5596</v>
      </c>
      <c r="G1088" t="s">
        <v>5597</v>
      </c>
      <c r="H1088" s="294" t="s">
        <v>361</v>
      </c>
      <c r="I1088" s="294" t="s">
        <v>8</v>
      </c>
      <c r="J1088" s="294" t="s">
        <v>5</v>
      </c>
      <c r="K1088" s="294" t="s">
        <v>53</v>
      </c>
      <c r="L1088" s="294" t="s">
        <v>437</v>
      </c>
      <c r="M1088" s="292" t="s">
        <v>1079</v>
      </c>
      <c r="N1088" s="292" t="s">
        <v>36</v>
      </c>
      <c r="O1088" s="294" t="s">
        <v>146</v>
      </c>
      <c r="P1088" t="s">
        <v>37</v>
      </c>
      <c r="Q1088" s="293"/>
    </row>
    <row r="1089" spans="1:17" ht="30.6" x14ac:dyDescent="0.3">
      <c r="A1089" s="288" t="s">
        <v>30</v>
      </c>
      <c r="B1089" s="289" t="s">
        <v>5339</v>
      </c>
      <c r="C1089" s="289" t="s">
        <v>3882</v>
      </c>
      <c r="D1089" s="289" t="s">
        <v>3883</v>
      </c>
      <c r="E1089" t="s">
        <v>5598</v>
      </c>
      <c r="F1089" t="s">
        <v>5599</v>
      </c>
      <c r="G1089" t="s">
        <v>5600</v>
      </c>
      <c r="H1089" s="291" t="s">
        <v>361</v>
      </c>
      <c r="I1089" s="291" t="s">
        <v>8</v>
      </c>
      <c r="J1089" s="291" t="s">
        <v>5</v>
      </c>
      <c r="K1089" s="291" t="s">
        <v>53</v>
      </c>
      <c r="L1089" s="291" t="s">
        <v>437</v>
      </c>
      <c r="M1089" s="289" t="s">
        <v>1079</v>
      </c>
      <c r="N1089" s="289" t="s">
        <v>36</v>
      </c>
      <c r="O1089" s="291" t="s">
        <v>146</v>
      </c>
      <c r="P1089" t="s">
        <v>37</v>
      </c>
      <c r="Q1089" s="290"/>
    </row>
    <row r="1090" spans="1:17" ht="30.6" x14ac:dyDescent="0.3">
      <c r="A1090" s="288" t="s">
        <v>30</v>
      </c>
      <c r="B1090" s="292" t="s">
        <v>4819</v>
      </c>
      <c r="C1090" s="292"/>
      <c r="D1090" s="292" t="s">
        <v>3905</v>
      </c>
      <c r="E1090" t="s">
        <v>3906</v>
      </c>
      <c r="F1090" t="s">
        <v>3876</v>
      </c>
      <c r="G1090" t="s">
        <v>4381</v>
      </c>
      <c r="H1090" s="294" t="s">
        <v>33</v>
      </c>
      <c r="I1090" s="294" t="s">
        <v>4</v>
      </c>
      <c r="J1090" s="294" t="s">
        <v>6</v>
      </c>
      <c r="K1090" s="294" t="s">
        <v>53</v>
      </c>
      <c r="L1090" s="294" t="s">
        <v>437</v>
      </c>
      <c r="M1090" s="292" t="s">
        <v>4730</v>
      </c>
      <c r="N1090" s="292" t="s">
        <v>36</v>
      </c>
      <c r="O1090" s="294" t="s">
        <v>9</v>
      </c>
      <c r="P1090" t="s">
        <v>37</v>
      </c>
      <c r="Q1090" s="293"/>
    </row>
    <row r="1091" spans="1:17" ht="30.6" x14ac:dyDescent="0.3">
      <c r="A1091" s="288" t="s">
        <v>30</v>
      </c>
      <c r="B1091" s="289" t="s">
        <v>4820</v>
      </c>
      <c r="C1091" s="289"/>
      <c r="D1091" s="289" t="s">
        <v>3907</v>
      </c>
      <c r="E1091" t="s">
        <v>3908</v>
      </c>
      <c r="F1091" t="s">
        <v>4382</v>
      </c>
      <c r="G1091" t="s">
        <v>4383</v>
      </c>
      <c r="H1091" s="291" t="s">
        <v>33</v>
      </c>
      <c r="I1091" s="291" t="s">
        <v>4</v>
      </c>
      <c r="J1091" s="291" t="s">
        <v>6</v>
      </c>
      <c r="K1091" s="291" t="s">
        <v>53</v>
      </c>
      <c r="L1091" s="291" t="s">
        <v>437</v>
      </c>
      <c r="M1091" s="289" t="s">
        <v>4730</v>
      </c>
      <c r="N1091" s="289" t="s">
        <v>36</v>
      </c>
      <c r="O1091" s="291" t="s">
        <v>9</v>
      </c>
      <c r="P1091" t="s">
        <v>37</v>
      </c>
      <c r="Q1091" s="290"/>
    </row>
    <row r="1092" spans="1:17" ht="30.6" x14ac:dyDescent="0.3">
      <c r="A1092" s="288" t="s">
        <v>30</v>
      </c>
      <c r="B1092" s="292" t="s">
        <v>4866</v>
      </c>
      <c r="C1092" s="292"/>
      <c r="D1092" s="292" t="s">
        <v>3909</v>
      </c>
      <c r="E1092" t="s">
        <v>3910</v>
      </c>
      <c r="F1092" t="s">
        <v>3911</v>
      </c>
      <c r="G1092" t="s">
        <v>3912</v>
      </c>
      <c r="H1092" s="294" t="s">
        <v>33</v>
      </c>
      <c r="I1092" s="294" t="s">
        <v>4</v>
      </c>
      <c r="J1092" s="294" t="s">
        <v>6</v>
      </c>
      <c r="K1092" s="294" t="s">
        <v>53</v>
      </c>
      <c r="L1092" s="294" t="s">
        <v>437</v>
      </c>
      <c r="M1092" s="292" t="s">
        <v>3913</v>
      </c>
      <c r="N1092" s="292" t="s">
        <v>36</v>
      </c>
      <c r="O1092" s="294" t="s">
        <v>146</v>
      </c>
      <c r="P1092" t="s">
        <v>37</v>
      </c>
      <c r="Q1092" s="293"/>
    </row>
    <row r="1093" spans="1:17" ht="30.6" x14ac:dyDescent="0.3">
      <c r="A1093" s="288" t="s">
        <v>30</v>
      </c>
      <c r="B1093" s="289" t="s">
        <v>5340</v>
      </c>
      <c r="C1093" s="289" t="s">
        <v>3914</v>
      </c>
      <c r="D1093" s="289" t="s">
        <v>3915</v>
      </c>
      <c r="E1093" t="s">
        <v>3916</v>
      </c>
      <c r="F1093" t="s">
        <v>3917</v>
      </c>
      <c r="G1093" t="s">
        <v>3918</v>
      </c>
      <c r="H1093" s="291" t="s">
        <v>68</v>
      </c>
      <c r="I1093" s="291" t="s">
        <v>8</v>
      </c>
      <c r="J1093" s="291" t="s">
        <v>5</v>
      </c>
      <c r="K1093" s="291" t="s">
        <v>53</v>
      </c>
      <c r="L1093" s="291" t="s">
        <v>437</v>
      </c>
      <c r="M1093" s="289" t="s">
        <v>1093</v>
      </c>
      <c r="N1093" s="289" t="s">
        <v>36</v>
      </c>
      <c r="O1093" s="291" t="s">
        <v>146</v>
      </c>
      <c r="P1093" t="s">
        <v>37</v>
      </c>
      <c r="Q1093" s="290"/>
    </row>
    <row r="1094" spans="1:17" ht="30.6" x14ac:dyDescent="0.3">
      <c r="A1094" s="288" t="s">
        <v>30</v>
      </c>
      <c r="B1094" s="292" t="s">
        <v>5898</v>
      </c>
      <c r="C1094" s="292"/>
      <c r="D1094" s="292" t="s">
        <v>3919</v>
      </c>
      <c r="E1094" t="s">
        <v>3920</v>
      </c>
      <c r="F1094" t="s">
        <v>3921</v>
      </c>
      <c r="G1094" t="s">
        <v>1568</v>
      </c>
      <c r="H1094" s="294" t="s">
        <v>33</v>
      </c>
      <c r="I1094" s="294" t="s">
        <v>4</v>
      </c>
      <c r="J1094" s="294" t="s">
        <v>5</v>
      </c>
      <c r="K1094" s="294" t="s">
        <v>53</v>
      </c>
      <c r="L1094" s="294" t="s">
        <v>497</v>
      </c>
      <c r="M1094" s="292" t="s">
        <v>3922</v>
      </c>
      <c r="N1094" s="292" t="s">
        <v>101</v>
      </c>
      <c r="O1094" s="294"/>
      <c r="P1094" t="s">
        <v>37</v>
      </c>
      <c r="Q1094" s="293"/>
    </row>
    <row r="1095" spans="1:17" ht="30.6" x14ac:dyDescent="0.3">
      <c r="A1095" s="288" t="s">
        <v>30</v>
      </c>
      <c r="B1095" s="289" t="s">
        <v>5898</v>
      </c>
      <c r="C1095" s="289"/>
      <c r="D1095" s="289" t="s">
        <v>3923</v>
      </c>
      <c r="E1095" t="s">
        <v>3924</v>
      </c>
      <c r="F1095" t="s">
        <v>3925</v>
      </c>
      <c r="G1095" t="s">
        <v>3926</v>
      </c>
      <c r="H1095" s="291" t="s">
        <v>33</v>
      </c>
      <c r="I1095" s="291" t="s">
        <v>4</v>
      </c>
      <c r="J1095" s="291" t="s">
        <v>5</v>
      </c>
      <c r="K1095" s="291" t="s">
        <v>53</v>
      </c>
      <c r="L1095" s="291" t="s">
        <v>497</v>
      </c>
      <c r="M1095" s="289" t="s">
        <v>3922</v>
      </c>
      <c r="N1095" s="289" t="s">
        <v>101</v>
      </c>
      <c r="O1095" s="291"/>
      <c r="P1095" t="s">
        <v>37</v>
      </c>
      <c r="Q1095" s="290"/>
    </row>
    <row r="1096" spans="1:17" ht="30.6" x14ac:dyDescent="0.3">
      <c r="A1096" s="288" t="s">
        <v>30</v>
      </c>
      <c r="B1096" s="292" t="s">
        <v>5898</v>
      </c>
      <c r="C1096" s="292"/>
      <c r="D1096" s="292" t="s">
        <v>3927</v>
      </c>
      <c r="E1096" t="s">
        <v>3928</v>
      </c>
      <c r="F1096" t="s">
        <v>3929</v>
      </c>
      <c r="G1096" t="s">
        <v>3930</v>
      </c>
      <c r="H1096" s="294" t="s">
        <v>33</v>
      </c>
      <c r="I1096" s="294" t="s">
        <v>4</v>
      </c>
      <c r="J1096" s="294" t="s">
        <v>5</v>
      </c>
      <c r="K1096" s="294" t="s">
        <v>53</v>
      </c>
      <c r="L1096" s="294" t="s">
        <v>497</v>
      </c>
      <c r="M1096" s="292" t="s">
        <v>3922</v>
      </c>
      <c r="N1096" s="292" t="s">
        <v>101</v>
      </c>
      <c r="O1096" s="294"/>
      <c r="P1096" t="s">
        <v>37</v>
      </c>
      <c r="Q1096" s="293"/>
    </row>
    <row r="1097" spans="1:17" ht="30.6" x14ac:dyDescent="0.3">
      <c r="A1097" s="288" t="s">
        <v>30</v>
      </c>
      <c r="B1097" s="289" t="s">
        <v>6116</v>
      </c>
      <c r="C1097" s="289"/>
      <c r="D1097" s="289" t="s">
        <v>3931</v>
      </c>
      <c r="E1097" t="s">
        <v>3932</v>
      </c>
      <c r="F1097" t="s">
        <v>3933</v>
      </c>
      <c r="G1097" t="s">
        <v>3934</v>
      </c>
      <c r="H1097" s="291" t="s">
        <v>33</v>
      </c>
      <c r="I1097" s="291" t="s">
        <v>4</v>
      </c>
      <c r="J1097" s="291" t="s">
        <v>5</v>
      </c>
      <c r="K1097" s="291" t="s">
        <v>53</v>
      </c>
      <c r="L1097" s="291" t="s">
        <v>497</v>
      </c>
      <c r="M1097" s="289" t="s">
        <v>3922</v>
      </c>
      <c r="N1097" s="289" t="s">
        <v>101</v>
      </c>
      <c r="O1097" s="291"/>
      <c r="P1097" t="s">
        <v>37</v>
      </c>
      <c r="Q1097" s="290"/>
    </row>
    <row r="1098" spans="1:17" ht="30.6" x14ac:dyDescent="0.3">
      <c r="A1098" s="288" t="s">
        <v>30</v>
      </c>
      <c r="B1098" s="292" t="s">
        <v>4818</v>
      </c>
      <c r="C1098" s="292"/>
      <c r="D1098" s="292" t="s">
        <v>3935</v>
      </c>
      <c r="E1098" t="s">
        <v>3936</v>
      </c>
      <c r="F1098" t="s">
        <v>3937</v>
      </c>
      <c r="G1098" t="s">
        <v>3938</v>
      </c>
      <c r="H1098" s="294" t="s">
        <v>33</v>
      </c>
      <c r="I1098" s="294" t="s">
        <v>4</v>
      </c>
      <c r="J1098" s="294" t="s">
        <v>6</v>
      </c>
      <c r="K1098" s="294" t="s">
        <v>53</v>
      </c>
      <c r="L1098" s="294" t="s">
        <v>497</v>
      </c>
      <c r="M1098" s="292" t="s">
        <v>3922</v>
      </c>
      <c r="N1098" s="292" t="s">
        <v>36</v>
      </c>
      <c r="O1098" s="294" t="s">
        <v>3939</v>
      </c>
      <c r="P1098" t="s">
        <v>37</v>
      </c>
      <c r="Q1098" s="293"/>
    </row>
    <row r="1099" spans="1:17" ht="30.6" x14ac:dyDescent="0.3">
      <c r="A1099" s="288" t="s">
        <v>30</v>
      </c>
      <c r="B1099" s="289" t="s">
        <v>4818</v>
      </c>
      <c r="C1099" s="289"/>
      <c r="D1099" s="289" t="s">
        <v>3940</v>
      </c>
      <c r="E1099" t="s">
        <v>3941</v>
      </c>
      <c r="F1099" t="s">
        <v>3942</v>
      </c>
      <c r="G1099" t="s">
        <v>3943</v>
      </c>
      <c r="H1099" s="291" t="s">
        <v>33</v>
      </c>
      <c r="I1099" s="291" t="s">
        <v>4</v>
      </c>
      <c r="J1099" s="291" t="s">
        <v>6</v>
      </c>
      <c r="K1099" s="291" t="s">
        <v>53</v>
      </c>
      <c r="L1099" s="291" t="s">
        <v>497</v>
      </c>
      <c r="M1099" s="289" t="s">
        <v>3922</v>
      </c>
      <c r="N1099" s="289" t="s">
        <v>36</v>
      </c>
      <c r="O1099" s="291" t="s">
        <v>3939</v>
      </c>
      <c r="P1099" t="s">
        <v>37</v>
      </c>
      <c r="Q1099" s="290"/>
    </row>
    <row r="1100" spans="1:17" ht="30.6" x14ac:dyDescent="0.3">
      <c r="A1100" s="288" t="s">
        <v>30</v>
      </c>
      <c r="B1100" s="292" t="s">
        <v>4818</v>
      </c>
      <c r="C1100" s="292"/>
      <c r="D1100" s="292" t="s">
        <v>3944</v>
      </c>
      <c r="E1100" t="s">
        <v>3945</v>
      </c>
      <c r="F1100" t="s">
        <v>3946</v>
      </c>
      <c r="G1100" t="s">
        <v>3947</v>
      </c>
      <c r="H1100" s="294" t="s">
        <v>33</v>
      </c>
      <c r="I1100" s="294" t="s">
        <v>4</v>
      </c>
      <c r="J1100" s="294" t="s">
        <v>6</v>
      </c>
      <c r="K1100" s="294" t="s">
        <v>53</v>
      </c>
      <c r="L1100" s="294" t="s">
        <v>497</v>
      </c>
      <c r="M1100" s="292" t="s">
        <v>3922</v>
      </c>
      <c r="N1100" s="292" t="s">
        <v>36</v>
      </c>
      <c r="O1100" s="294" t="s">
        <v>3939</v>
      </c>
      <c r="P1100" t="s">
        <v>37</v>
      </c>
      <c r="Q1100" s="293"/>
    </row>
    <row r="1101" spans="1:17" ht="30.6" x14ac:dyDescent="0.3">
      <c r="A1101" s="288" t="s">
        <v>30</v>
      </c>
      <c r="B1101" s="289" t="s">
        <v>4830</v>
      </c>
      <c r="C1101" s="289"/>
      <c r="D1101" s="289" t="s">
        <v>3948</v>
      </c>
      <c r="E1101" t="s">
        <v>3949</v>
      </c>
      <c r="F1101" t="s">
        <v>3950</v>
      </c>
      <c r="G1101" t="s">
        <v>3951</v>
      </c>
      <c r="H1101" s="291" t="s">
        <v>33</v>
      </c>
      <c r="I1101" s="291" t="s">
        <v>4</v>
      </c>
      <c r="J1101" s="291" t="s">
        <v>6</v>
      </c>
      <c r="K1101" s="291" t="s">
        <v>60</v>
      </c>
      <c r="L1101" s="291" t="s">
        <v>867</v>
      </c>
      <c r="M1101" s="289" t="s">
        <v>62</v>
      </c>
      <c r="N1101" s="289" t="s">
        <v>36</v>
      </c>
      <c r="O1101" s="291" t="s">
        <v>13</v>
      </c>
      <c r="P1101" t="s">
        <v>37</v>
      </c>
      <c r="Q1101" s="290"/>
    </row>
    <row r="1102" spans="1:17" ht="30.6" x14ac:dyDescent="0.3">
      <c r="A1102" s="288" t="s">
        <v>30</v>
      </c>
      <c r="B1102" s="292" t="s">
        <v>4830</v>
      </c>
      <c r="C1102" s="292"/>
      <c r="D1102" s="292" t="s">
        <v>3952</v>
      </c>
      <c r="E1102" t="s">
        <v>3953</v>
      </c>
      <c r="F1102" t="s">
        <v>3954</v>
      </c>
      <c r="G1102" t="s">
        <v>3955</v>
      </c>
      <c r="H1102" s="294" t="s">
        <v>33</v>
      </c>
      <c r="I1102" s="294" t="s">
        <v>4</v>
      </c>
      <c r="J1102" s="294" t="s">
        <v>6</v>
      </c>
      <c r="K1102" s="294" t="s">
        <v>60</v>
      </c>
      <c r="L1102" s="294" t="s">
        <v>867</v>
      </c>
      <c r="M1102" s="292" t="s">
        <v>62</v>
      </c>
      <c r="N1102" s="292" t="s">
        <v>36</v>
      </c>
      <c r="O1102" s="294" t="s">
        <v>13</v>
      </c>
      <c r="P1102" t="s">
        <v>37</v>
      </c>
      <c r="Q1102" s="293"/>
    </row>
    <row r="1103" spans="1:17" ht="30.6" x14ac:dyDescent="0.3">
      <c r="A1103" s="288" t="s">
        <v>30</v>
      </c>
      <c r="B1103" s="289" t="s">
        <v>5601</v>
      </c>
      <c r="C1103" s="289"/>
      <c r="D1103" s="289" t="s">
        <v>3956</v>
      </c>
      <c r="E1103" t="s">
        <v>3957</v>
      </c>
      <c r="F1103" t="s">
        <v>3958</v>
      </c>
      <c r="G1103" t="s">
        <v>3959</v>
      </c>
      <c r="H1103" s="291" t="s">
        <v>33</v>
      </c>
      <c r="I1103" s="291" t="s">
        <v>4</v>
      </c>
      <c r="J1103" s="291" t="s">
        <v>5</v>
      </c>
      <c r="K1103" s="291" t="s">
        <v>60</v>
      </c>
      <c r="L1103" s="291" t="s">
        <v>867</v>
      </c>
      <c r="M1103" s="289" t="s">
        <v>62</v>
      </c>
      <c r="N1103" s="289" t="s">
        <v>36</v>
      </c>
      <c r="O1103" s="291" t="s">
        <v>183</v>
      </c>
      <c r="P1103" t="s">
        <v>37</v>
      </c>
      <c r="Q1103" s="290"/>
    </row>
    <row r="1104" spans="1:17" ht="30.6" x14ac:dyDescent="0.3">
      <c r="A1104" s="288" t="s">
        <v>30</v>
      </c>
      <c r="B1104" s="292" t="s">
        <v>5314</v>
      </c>
      <c r="C1104" s="292" t="s">
        <v>3960</v>
      </c>
      <c r="D1104" s="292" t="s">
        <v>3961</v>
      </c>
      <c r="E1104" t="s">
        <v>3962</v>
      </c>
      <c r="F1104" t="s">
        <v>3963</v>
      </c>
      <c r="G1104" t="s">
        <v>3964</v>
      </c>
      <c r="H1104" s="294" t="s">
        <v>33</v>
      </c>
      <c r="I1104" s="294" t="s">
        <v>8</v>
      </c>
      <c r="J1104" s="294" t="s">
        <v>5</v>
      </c>
      <c r="K1104" s="294" t="s">
        <v>69</v>
      </c>
      <c r="L1104" s="294" t="s">
        <v>176</v>
      </c>
      <c r="M1104" s="292" t="s">
        <v>252</v>
      </c>
      <c r="N1104" s="292" t="s">
        <v>101</v>
      </c>
      <c r="O1104" s="294"/>
      <c r="P1104" t="s">
        <v>37</v>
      </c>
      <c r="Q1104" s="293"/>
    </row>
    <row r="1105" spans="1:17" ht="30.6" x14ac:dyDescent="0.3">
      <c r="A1105" s="288" t="s">
        <v>30</v>
      </c>
      <c r="B1105" s="289" t="s">
        <v>5314</v>
      </c>
      <c r="C1105" s="289" t="s">
        <v>3965</v>
      </c>
      <c r="D1105" s="289" t="s">
        <v>3966</v>
      </c>
      <c r="E1105" t="s">
        <v>3967</v>
      </c>
      <c r="F1105" t="s">
        <v>3968</v>
      </c>
      <c r="G1105" t="s">
        <v>3969</v>
      </c>
      <c r="H1105" s="291" t="s">
        <v>33</v>
      </c>
      <c r="I1105" s="291" t="s">
        <v>8</v>
      </c>
      <c r="J1105" s="291" t="s">
        <v>5</v>
      </c>
      <c r="K1105" s="291" t="s">
        <v>69</v>
      </c>
      <c r="L1105" s="291" t="s">
        <v>176</v>
      </c>
      <c r="M1105" s="289" t="s">
        <v>252</v>
      </c>
      <c r="N1105" s="289" t="s">
        <v>36</v>
      </c>
      <c r="O1105" s="291" t="s">
        <v>194</v>
      </c>
      <c r="P1105" t="s">
        <v>37</v>
      </c>
      <c r="Q1105" s="290"/>
    </row>
    <row r="1106" spans="1:17" ht="30.6" x14ac:dyDescent="0.3">
      <c r="A1106" s="288" t="s">
        <v>30</v>
      </c>
      <c r="B1106" s="292" t="s">
        <v>5314</v>
      </c>
      <c r="C1106" s="292" t="s">
        <v>3970</v>
      </c>
      <c r="D1106" s="292" t="s">
        <v>3971</v>
      </c>
      <c r="E1106" t="s">
        <v>3972</v>
      </c>
      <c r="F1106" t="s">
        <v>3973</v>
      </c>
      <c r="G1106" t="s">
        <v>3974</v>
      </c>
      <c r="H1106" s="294" t="s">
        <v>33</v>
      </c>
      <c r="I1106" s="294" t="s">
        <v>8</v>
      </c>
      <c r="J1106" s="294" t="s">
        <v>5</v>
      </c>
      <c r="K1106" s="294" t="s">
        <v>69</v>
      </c>
      <c r="L1106" s="294" t="s">
        <v>176</v>
      </c>
      <c r="M1106" s="292" t="s">
        <v>252</v>
      </c>
      <c r="N1106" s="292" t="s">
        <v>36</v>
      </c>
      <c r="O1106" s="294" t="s">
        <v>194</v>
      </c>
      <c r="P1106" t="s">
        <v>37</v>
      </c>
      <c r="Q1106" s="293"/>
    </row>
    <row r="1107" spans="1:17" ht="30.6" x14ac:dyDescent="0.3">
      <c r="A1107" s="288" t="s">
        <v>30</v>
      </c>
      <c r="B1107" s="289" t="s">
        <v>5314</v>
      </c>
      <c r="C1107" s="289" t="s">
        <v>3975</v>
      </c>
      <c r="D1107" s="289" t="s">
        <v>3976</v>
      </c>
      <c r="E1107" t="s">
        <v>3977</v>
      </c>
      <c r="F1107" t="s">
        <v>3978</v>
      </c>
      <c r="G1107" t="s">
        <v>3979</v>
      </c>
      <c r="H1107" s="291" t="s">
        <v>33</v>
      </c>
      <c r="I1107" s="291" t="s">
        <v>8</v>
      </c>
      <c r="J1107" s="291" t="s">
        <v>5</v>
      </c>
      <c r="K1107" s="291" t="s">
        <v>69</v>
      </c>
      <c r="L1107" s="291" t="s">
        <v>176</v>
      </c>
      <c r="M1107" s="289" t="s">
        <v>252</v>
      </c>
      <c r="N1107" s="289" t="s">
        <v>36</v>
      </c>
      <c r="O1107" s="291" t="s">
        <v>194</v>
      </c>
      <c r="P1107" t="s">
        <v>37</v>
      </c>
      <c r="Q1107" s="290"/>
    </row>
    <row r="1108" spans="1:17" ht="30.6" x14ac:dyDescent="0.3">
      <c r="A1108" s="288" t="s">
        <v>30</v>
      </c>
      <c r="B1108" s="292" t="s">
        <v>5314</v>
      </c>
      <c r="C1108" s="292" t="s">
        <v>3980</v>
      </c>
      <c r="D1108" s="292" t="s">
        <v>3981</v>
      </c>
      <c r="E1108" t="s">
        <v>3982</v>
      </c>
      <c r="F1108" t="s">
        <v>3629</v>
      </c>
      <c r="G1108" t="s">
        <v>3983</v>
      </c>
      <c r="H1108" s="294" t="s">
        <v>33</v>
      </c>
      <c r="I1108" s="294" t="s">
        <v>8</v>
      </c>
      <c r="J1108" s="294" t="s">
        <v>5</v>
      </c>
      <c r="K1108" s="294" t="s">
        <v>69</v>
      </c>
      <c r="L1108" s="294" t="s">
        <v>176</v>
      </c>
      <c r="M1108" s="292" t="s">
        <v>252</v>
      </c>
      <c r="N1108" s="292" t="s">
        <v>36</v>
      </c>
      <c r="O1108" s="294" t="s">
        <v>194</v>
      </c>
      <c r="P1108" t="s">
        <v>37</v>
      </c>
      <c r="Q1108" s="293"/>
    </row>
    <row r="1109" spans="1:17" ht="30.6" x14ac:dyDescent="0.3">
      <c r="A1109" s="288" t="s">
        <v>30</v>
      </c>
      <c r="B1109" s="289" t="s">
        <v>5314</v>
      </c>
      <c r="C1109" s="289" t="s">
        <v>3984</v>
      </c>
      <c r="D1109" s="289" t="s">
        <v>3985</v>
      </c>
      <c r="E1109" t="s">
        <v>3986</v>
      </c>
      <c r="F1109" t="s">
        <v>3987</v>
      </c>
      <c r="G1109" t="s">
        <v>3988</v>
      </c>
      <c r="H1109" s="291" t="s">
        <v>33</v>
      </c>
      <c r="I1109" s="291" t="s">
        <v>8</v>
      </c>
      <c r="J1109" s="291" t="s">
        <v>5</v>
      </c>
      <c r="K1109" s="291" t="s">
        <v>69</v>
      </c>
      <c r="L1109" s="291" t="s">
        <v>176</v>
      </c>
      <c r="M1109" s="289" t="s">
        <v>252</v>
      </c>
      <c r="N1109" s="289" t="s">
        <v>36</v>
      </c>
      <c r="O1109" s="291" t="s">
        <v>194</v>
      </c>
      <c r="P1109" t="s">
        <v>37</v>
      </c>
      <c r="Q1109" s="290"/>
    </row>
    <row r="1110" spans="1:17" ht="30.6" x14ac:dyDescent="0.3">
      <c r="A1110" s="288" t="s">
        <v>30</v>
      </c>
      <c r="B1110" s="292" t="s">
        <v>5314</v>
      </c>
      <c r="C1110" s="292" t="s">
        <v>3989</v>
      </c>
      <c r="D1110" s="292" t="s">
        <v>3990</v>
      </c>
      <c r="E1110" t="s">
        <v>3991</v>
      </c>
      <c r="F1110" t="s">
        <v>3992</v>
      </c>
      <c r="G1110" t="s">
        <v>3993</v>
      </c>
      <c r="H1110" s="294" t="s">
        <v>33</v>
      </c>
      <c r="I1110" s="294" t="s">
        <v>8</v>
      </c>
      <c r="J1110" s="294" t="s">
        <v>5</v>
      </c>
      <c r="K1110" s="294" t="s">
        <v>69</v>
      </c>
      <c r="L1110" s="294" t="s">
        <v>176</v>
      </c>
      <c r="M1110" s="292" t="s">
        <v>252</v>
      </c>
      <c r="N1110" s="292" t="s">
        <v>36</v>
      </c>
      <c r="O1110" s="294" t="s">
        <v>194</v>
      </c>
      <c r="P1110" t="s">
        <v>37</v>
      </c>
      <c r="Q1110" s="293"/>
    </row>
    <row r="1111" spans="1:17" ht="30.6" x14ac:dyDescent="0.3">
      <c r="A1111" s="288" t="s">
        <v>30</v>
      </c>
      <c r="B1111" s="289" t="s">
        <v>5314</v>
      </c>
      <c r="C1111" s="289" t="s">
        <v>3994</v>
      </c>
      <c r="D1111" s="289" t="s">
        <v>3995</v>
      </c>
      <c r="E1111" t="s">
        <v>3996</v>
      </c>
      <c r="F1111" t="s">
        <v>3997</v>
      </c>
      <c r="G1111" t="s">
        <v>3998</v>
      </c>
      <c r="H1111" s="291" t="s">
        <v>33</v>
      </c>
      <c r="I1111" s="291" t="s">
        <v>8</v>
      </c>
      <c r="J1111" s="291" t="s">
        <v>5</v>
      </c>
      <c r="K1111" s="291" t="s">
        <v>69</v>
      </c>
      <c r="L1111" s="291" t="s">
        <v>176</v>
      </c>
      <c r="M1111" s="289" t="s">
        <v>252</v>
      </c>
      <c r="N1111" s="289" t="s">
        <v>101</v>
      </c>
      <c r="O1111" s="291"/>
      <c r="P1111" t="s">
        <v>37</v>
      </c>
      <c r="Q1111" s="290"/>
    </row>
    <row r="1112" spans="1:17" ht="30.6" x14ac:dyDescent="0.3">
      <c r="A1112" s="288" t="s">
        <v>30</v>
      </c>
      <c r="B1112" s="292" t="s">
        <v>4741</v>
      </c>
      <c r="C1112" s="292" t="s">
        <v>3999</v>
      </c>
      <c r="D1112" s="292" t="s">
        <v>4000</v>
      </c>
      <c r="E1112" t="s">
        <v>4001</v>
      </c>
      <c r="F1112" t="s">
        <v>4002</v>
      </c>
      <c r="G1112" t="s">
        <v>4003</v>
      </c>
      <c r="H1112" s="294" t="s">
        <v>33</v>
      </c>
      <c r="I1112" s="294" t="s">
        <v>8</v>
      </c>
      <c r="J1112" s="294" t="s">
        <v>5</v>
      </c>
      <c r="K1112" s="294" t="s">
        <v>69</v>
      </c>
      <c r="L1112" s="294" t="s">
        <v>176</v>
      </c>
      <c r="M1112" s="292" t="s">
        <v>252</v>
      </c>
      <c r="N1112" s="292" t="s">
        <v>36</v>
      </c>
      <c r="O1112" s="294" t="s">
        <v>194</v>
      </c>
      <c r="P1112" t="s">
        <v>37</v>
      </c>
      <c r="Q1112" s="293"/>
    </row>
    <row r="1113" spans="1:17" ht="30.6" x14ac:dyDescent="0.3">
      <c r="A1113" s="288" t="s">
        <v>30</v>
      </c>
      <c r="B1113" s="289" t="s">
        <v>5314</v>
      </c>
      <c r="C1113" s="289"/>
      <c r="D1113" s="289" t="s">
        <v>4004</v>
      </c>
      <c r="E1113" t="s">
        <v>4005</v>
      </c>
      <c r="F1113" t="s">
        <v>5602</v>
      </c>
      <c r="G1113" t="s">
        <v>5603</v>
      </c>
      <c r="H1113" s="291" t="s">
        <v>33</v>
      </c>
      <c r="I1113" s="291" t="s">
        <v>4</v>
      </c>
      <c r="J1113" s="291" t="s">
        <v>5</v>
      </c>
      <c r="K1113" s="291" t="s">
        <v>69</v>
      </c>
      <c r="L1113" s="291" t="s">
        <v>176</v>
      </c>
      <c r="M1113" s="289" t="s">
        <v>252</v>
      </c>
      <c r="N1113" s="289" t="s">
        <v>36</v>
      </c>
      <c r="O1113" s="291" t="s">
        <v>194</v>
      </c>
      <c r="P1113" t="s">
        <v>37</v>
      </c>
      <c r="Q1113" s="290"/>
    </row>
    <row r="1114" spans="1:17" ht="30.6" x14ac:dyDescent="0.3">
      <c r="A1114" s="288" t="s">
        <v>30</v>
      </c>
      <c r="B1114" s="292" t="s">
        <v>6117</v>
      </c>
      <c r="C1114" s="292" t="s">
        <v>4006</v>
      </c>
      <c r="D1114" s="292" t="s">
        <v>4007</v>
      </c>
      <c r="E1114" t="s">
        <v>4008</v>
      </c>
      <c r="F1114" t="s">
        <v>4009</v>
      </c>
      <c r="G1114" t="s">
        <v>4010</v>
      </c>
      <c r="H1114" s="294" t="s">
        <v>33</v>
      </c>
      <c r="I1114" s="294" t="s">
        <v>8</v>
      </c>
      <c r="J1114" s="294" t="s">
        <v>5</v>
      </c>
      <c r="K1114" s="294" t="s">
        <v>716</v>
      </c>
      <c r="L1114" s="294" t="s">
        <v>920</v>
      </c>
      <c r="M1114" s="292" t="s">
        <v>4011</v>
      </c>
      <c r="N1114" s="292" t="s">
        <v>101</v>
      </c>
      <c r="O1114" s="294"/>
      <c r="P1114" t="s">
        <v>37</v>
      </c>
      <c r="Q1114" s="293"/>
    </row>
    <row r="1115" spans="1:17" ht="30.6" x14ac:dyDescent="0.3">
      <c r="A1115" s="288" t="s">
        <v>30</v>
      </c>
      <c r="B1115" s="289" t="s">
        <v>6117</v>
      </c>
      <c r="C1115" s="289" t="s">
        <v>4012</v>
      </c>
      <c r="D1115" s="289" t="s">
        <v>4013</v>
      </c>
      <c r="E1115" t="s">
        <v>4014</v>
      </c>
      <c r="F1115" t="s">
        <v>4015</v>
      </c>
      <c r="G1115" t="s">
        <v>4016</v>
      </c>
      <c r="H1115" s="291" t="s">
        <v>33</v>
      </c>
      <c r="I1115" s="291" t="s">
        <v>8</v>
      </c>
      <c r="J1115" s="291" t="s">
        <v>5</v>
      </c>
      <c r="K1115" s="291" t="s">
        <v>716</v>
      </c>
      <c r="L1115" s="291" t="s">
        <v>920</v>
      </c>
      <c r="M1115" s="289" t="s">
        <v>921</v>
      </c>
      <c r="N1115" s="289" t="s">
        <v>101</v>
      </c>
      <c r="O1115" s="291"/>
      <c r="P1115" t="s">
        <v>37</v>
      </c>
      <c r="Q1115" s="290"/>
    </row>
    <row r="1116" spans="1:17" ht="30.6" x14ac:dyDescent="0.3">
      <c r="A1116" s="288" t="s">
        <v>30</v>
      </c>
      <c r="B1116" s="292" t="s">
        <v>4934</v>
      </c>
      <c r="C1116" s="292" t="s">
        <v>4017</v>
      </c>
      <c r="D1116" s="292" t="s">
        <v>4018</v>
      </c>
      <c r="E1116" t="s">
        <v>4019</v>
      </c>
      <c r="F1116" t="s">
        <v>4020</v>
      </c>
      <c r="G1116" t="s">
        <v>4021</v>
      </c>
      <c r="H1116" s="294" t="s">
        <v>33</v>
      </c>
      <c r="I1116" s="294" t="s">
        <v>8</v>
      </c>
      <c r="J1116" s="294" t="s">
        <v>6</v>
      </c>
      <c r="K1116" s="294" t="s">
        <v>716</v>
      </c>
      <c r="L1116" s="294" t="s">
        <v>920</v>
      </c>
      <c r="M1116" s="292" t="s">
        <v>921</v>
      </c>
      <c r="N1116" s="292" t="s">
        <v>36</v>
      </c>
      <c r="O1116" s="294" t="s">
        <v>13</v>
      </c>
      <c r="P1116" t="s">
        <v>37</v>
      </c>
      <c r="Q1116" s="293"/>
    </row>
    <row r="1117" spans="1:17" ht="30.6" x14ac:dyDescent="0.3">
      <c r="A1117" s="288" t="s">
        <v>30</v>
      </c>
      <c r="B1117" s="289" t="s">
        <v>4794</v>
      </c>
      <c r="C1117" s="289" t="s">
        <v>4022</v>
      </c>
      <c r="D1117" s="289" t="s">
        <v>4023</v>
      </c>
      <c r="E1117" t="s">
        <v>4024</v>
      </c>
      <c r="F1117" t="s">
        <v>4025</v>
      </c>
      <c r="G1117" t="s">
        <v>4026</v>
      </c>
      <c r="H1117" s="291" t="s">
        <v>33</v>
      </c>
      <c r="I1117" s="291" t="s">
        <v>8</v>
      </c>
      <c r="J1117" s="291" t="s">
        <v>6</v>
      </c>
      <c r="K1117" s="291" t="s">
        <v>34</v>
      </c>
      <c r="L1117" s="291" t="s">
        <v>1491</v>
      </c>
      <c r="M1117" s="289" t="s">
        <v>610</v>
      </c>
      <c r="N1117" s="289" t="s">
        <v>36</v>
      </c>
      <c r="O1117" s="291" t="s">
        <v>611</v>
      </c>
      <c r="P1117" t="s">
        <v>37</v>
      </c>
      <c r="Q1117" s="290"/>
    </row>
    <row r="1118" spans="1:17" ht="30.6" x14ac:dyDescent="0.3">
      <c r="A1118" s="288" t="s">
        <v>30</v>
      </c>
      <c r="B1118" s="292" t="s">
        <v>5904</v>
      </c>
      <c r="C1118" s="292" t="s">
        <v>4027</v>
      </c>
      <c r="D1118" s="292" t="s">
        <v>4028</v>
      </c>
      <c r="E1118" t="s">
        <v>4029</v>
      </c>
      <c r="F1118" t="s">
        <v>3284</v>
      </c>
      <c r="G1118" t="s">
        <v>6118</v>
      </c>
      <c r="H1118" s="294" t="s">
        <v>33</v>
      </c>
      <c r="I1118" s="294" t="s">
        <v>8</v>
      </c>
      <c r="J1118" s="294" t="s">
        <v>5</v>
      </c>
      <c r="K1118" s="294" t="s">
        <v>34</v>
      </c>
      <c r="L1118" s="294" t="s">
        <v>1491</v>
      </c>
      <c r="M1118" s="292" t="s">
        <v>610</v>
      </c>
      <c r="N1118" s="292" t="s">
        <v>36</v>
      </c>
      <c r="O1118" s="294" t="s">
        <v>611</v>
      </c>
      <c r="P1118" t="s">
        <v>37</v>
      </c>
      <c r="Q1118" s="293"/>
    </row>
    <row r="1119" spans="1:17" ht="30.6" x14ac:dyDescent="0.3">
      <c r="A1119" s="288" t="s">
        <v>30</v>
      </c>
      <c r="B1119" s="289" t="s">
        <v>5904</v>
      </c>
      <c r="C1119" s="289" t="s">
        <v>4030</v>
      </c>
      <c r="D1119" s="289" t="s">
        <v>4031</v>
      </c>
      <c r="E1119" t="s">
        <v>4032</v>
      </c>
      <c r="F1119" t="s">
        <v>6119</v>
      </c>
      <c r="G1119" t="s">
        <v>6120</v>
      </c>
      <c r="H1119" s="291" t="s">
        <v>33</v>
      </c>
      <c r="I1119" s="291" t="s">
        <v>8</v>
      </c>
      <c r="J1119" s="291" t="s">
        <v>5</v>
      </c>
      <c r="K1119" s="291" t="s">
        <v>34</v>
      </c>
      <c r="L1119" s="291" t="s">
        <v>1491</v>
      </c>
      <c r="M1119" s="289" t="s">
        <v>610</v>
      </c>
      <c r="N1119" s="289" t="s">
        <v>36</v>
      </c>
      <c r="O1119" s="291" t="s">
        <v>611</v>
      </c>
      <c r="P1119" t="s">
        <v>37</v>
      </c>
      <c r="Q1119" s="290"/>
    </row>
    <row r="1120" spans="1:17" ht="30.6" x14ac:dyDescent="0.3">
      <c r="A1120" s="288" t="s">
        <v>30</v>
      </c>
      <c r="B1120" s="292" t="s">
        <v>4794</v>
      </c>
      <c r="C1120" s="292" t="s">
        <v>4033</v>
      </c>
      <c r="D1120" s="292" t="s">
        <v>4034</v>
      </c>
      <c r="E1120" t="s">
        <v>4035</v>
      </c>
      <c r="F1120" t="s">
        <v>4036</v>
      </c>
      <c r="G1120" t="s">
        <v>4037</v>
      </c>
      <c r="H1120" s="294" t="s">
        <v>33</v>
      </c>
      <c r="I1120" s="294" t="s">
        <v>8</v>
      </c>
      <c r="J1120" s="294" t="s">
        <v>6</v>
      </c>
      <c r="K1120" s="294" t="s">
        <v>34</v>
      </c>
      <c r="L1120" s="294" t="s">
        <v>1491</v>
      </c>
      <c r="M1120" s="292" t="s">
        <v>610</v>
      </c>
      <c r="N1120" s="292" t="s">
        <v>36</v>
      </c>
      <c r="O1120" s="294" t="s">
        <v>611</v>
      </c>
      <c r="P1120" t="s">
        <v>37</v>
      </c>
      <c r="Q1120" s="293"/>
    </row>
    <row r="1121" spans="1:17" ht="30.6" x14ac:dyDescent="0.3">
      <c r="A1121" s="288" t="s">
        <v>30</v>
      </c>
      <c r="B1121" s="289" t="s">
        <v>5904</v>
      </c>
      <c r="C1121" s="289" t="s">
        <v>4038</v>
      </c>
      <c r="D1121" s="289" t="s">
        <v>4039</v>
      </c>
      <c r="E1121" t="s">
        <v>4040</v>
      </c>
      <c r="F1121" t="s">
        <v>6121</v>
      </c>
      <c r="G1121" t="s">
        <v>6122</v>
      </c>
      <c r="H1121" s="291" t="s">
        <v>33</v>
      </c>
      <c r="I1121" s="291" t="s">
        <v>8</v>
      </c>
      <c r="J1121" s="291" t="s">
        <v>5</v>
      </c>
      <c r="K1121" s="291" t="s">
        <v>34</v>
      </c>
      <c r="L1121" s="291" t="s">
        <v>1491</v>
      </c>
      <c r="M1121" s="289" t="s">
        <v>610</v>
      </c>
      <c r="N1121" s="289" t="s">
        <v>36</v>
      </c>
      <c r="O1121" s="291" t="s">
        <v>611</v>
      </c>
      <c r="P1121" t="s">
        <v>37</v>
      </c>
      <c r="Q1121" s="290"/>
    </row>
    <row r="1122" spans="1:17" ht="30.6" x14ac:dyDescent="0.3">
      <c r="A1122" s="288" t="s">
        <v>30</v>
      </c>
      <c r="B1122" s="292" t="s">
        <v>5299</v>
      </c>
      <c r="C1122" s="292" t="s">
        <v>4041</v>
      </c>
      <c r="D1122" s="292" t="s">
        <v>4042</v>
      </c>
      <c r="E1122" t="s">
        <v>4043</v>
      </c>
      <c r="F1122" t="s">
        <v>4044</v>
      </c>
      <c r="G1122" t="s">
        <v>4045</v>
      </c>
      <c r="H1122" s="294" t="s">
        <v>68</v>
      </c>
      <c r="I1122" s="294" t="s">
        <v>8</v>
      </c>
      <c r="J1122" s="294" t="s">
        <v>5</v>
      </c>
      <c r="K1122" s="294" t="s">
        <v>34</v>
      </c>
      <c r="L1122" s="294" t="s">
        <v>1491</v>
      </c>
      <c r="M1122" s="292" t="s">
        <v>610</v>
      </c>
      <c r="N1122" s="292" t="s">
        <v>101</v>
      </c>
      <c r="O1122" s="294"/>
      <c r="P1122" t="s">
        <v>37</v>
      </c>
      <c r="Q1122" s="293"/>
    </row>
    <row r="1123" spans="1:17" ht="30.6" x14ac:dyDescent="0.3">
      <c r="A1123" s="288" t="s">
        <v>30</v>
      </c>
      <c r="B1123" s="289" t="s">
        <v>5299</v>
      </c>
      <c r="C1123" s="289" t="s">
        <v>4046</v>
      </c>
      <c r="D1123" s="289" t="s">
        <v>4047</v>
      </c>
      <c r="E1123" t="s">
        <v>4048</v>
      </c>
      <c r="F1123" t="s">
        <v>5604</v>
      </c>
      <c r="G1123" t="s">
        <v>5605</v>
      </c>
      <c r="H1123" s="291" t="s">
        <v>361</v>
      </c>
      <c r="I1123" s="291" t="s">
        <v>8</v>
      </c>
      <c r="J1123" s="291" t="s">
        <v>5</v>
      </c>
      <c r="K1123" s="291" t="s">
        <v>34</v>
      </c>
      <c r="L1123" s="291" t="s">
        <v>1491</v>
      </c>
      <c r="M1123" s="289" t="s">
        <v>610</v>
      </c>
      <c r="N1123" s="289" t="s">
        <v>36</v>
      </c>
      <c r="O1123" s="291" t="s">
        <v>611</v>
      </c>
      <c r="P1123" t="s">
        <v>37</v>
      </c>
      <c r="Q1123" s="290"/>
    </row>
    <row r="1124" spans="1:17" ht="30.6" x14ac:dyDescent="0.3">
      <c r="A1124" s="288" t="s">
        <v>30</v>
      </c>
      <c r="B1124" s="292" t="s">
        <v>4520</v>
      </c>
      <c r="C1124" s="292"/>
      <c r="D1124" s="292" t="s">
        <v>4049</v>
      </c>
      <c r="E1124" t="s">
        <v>4050</v>
      </c>
      <c r="F1124" t="s">
        <v>4051</v>
      </c>
      <c r="G1124" t="s">
        <v>4052</v>
      </c>
      <c r="H1124" s="294" t="s">
        <v>33</v>
      </c>
      <c r="I1124" s="294" t="s">
        <v>4</v>
      </c>
      <c r="J1124" s="294" t="s">
        <v>6</v>
      </c>
      <c r="K1124" s="294" t="s">
        <v>34</v>
      </c>
      <c r="L1124" s="294" t="s">
        <v>1491</v>
      </c>
      <c r="M1124" s="292" t="s">
        <v>610</v>
      </c>
      <c r="N1124" s="292" t="s">
        <v>36</v>
      </c>
      <c r="O1124" s="294" t="s">
        <v>611</v>
      </c>
      <c r="P1124" t="s">
        <v>37</v>
      </c>
      <c r="Q1124" s="293"/>
    </row>
    <row r="1125" spans="1:17" ht="30.6" x14ac:dyDescent="0.3">
      <c r="A1125" s="288" t="s">
        <v>30</v>
      </c>
      <c r="B1125" s="289" t="s">
        <v>4794</v>
      </c>
      <c r="C1125" s="289" t="s">
        <v>4053</v>
      </c>
      <c r="D1125" s="289" t="s">
        <v>4054</v>
      </c>
      <c r="E1125" t="s">
        <v>4055</v>
      </c>
      <c r="F1125" t="s">
        <v>4056</v>
      </c>
      <c r="G1125" t="s">
        <v>2421</v>
      </c>
      <c r="H1125" s="291" t="s">
        <v>33</v>
      </c>
      <c r="I1125" s="291" t="s">
        <v>8</v>
      </c>
      <c r="J1125" s="291" t="s">
        <v>6</v>
      </c>
      <c r="K1125" s="291" t="s">
        <v>34</v>
      </c>
      <c r="L1125" s="291" t="s">
        <v>1491</v>
      </c>
      <c r="M1125" s="289" t="s">
        <v>610</v>
      </c>
      <c r="N1125" s="289" t="s">
        <v>36</v>
      </c>
      <c r="O1125" s="291" t="s">
        <v>611</v>
      </c>
      <c r="P1125" t="s">
        <v>37</v>
      </c>
      <c r="Q1125" s="290"/>
    </row>
    <row r="1126" spans="1:17" ht="30.6" x14ac:dyDescent="0.3">
      <c r="A1126" s="288" t="s">
        <v>30</v>
      </c>
      <c r="B1126" s="292" t="s">
        <v>4794</v>
      </c>
      <c r="C1126" s="292" t="s">
        <v>4057</v>
      </c>
      <c r="D1126" s="292" t="s">
        <v>4058</v>
      </c>
      <c r="E1126" t="s">
        <v>4059</v>
      </c>
      <c r="F1126" t="s">
        <v>4060</v>
      </c>
      <c r="G1126" t="s">
        <v>4061</v>
      </c>
      <c r="H1126" s="294" t="s">
        <v>33</v>
      </c>
      <c r="I1126" s="294" t="s">
        <v>8</v>
      </c>
      <c r="J1126" s="294" t="s">
        <v>6</v>
      </c>
      <c r="K1126" s="294" t="s">
        <v>34</v>
      </c>
      <c r="L1126" s="294" t="s">
        <v>1491</v>
      </c>
      <c r="M1126" s="292" t="s">
        <v>610</v>
      </c>
      <c r="N1126" s="292" t="s">
        <v>36</v>
      </c>
      <c r="O1126" s="294" t="s">
        <v>611</v>
      </c>
      <c r="P1126" t="s">
        <v>37</v>
      </c>
      <c r="Q1126" s="293"/>
    </row>
    <row r="1127" spans="1:17" ht="30.6" x14ac:dyDescent="0.3">
      <c r="A1127" s="288" t="s">
        <v>30</v>
      </c>
      <c r="B1127" s="289" t="s">
        <v>4794</v>
      </c>
      <c r="C1127" s="289" t="s">
        <v>4062</v>
      </c>
      <c r="D1127" s="289" t="s">
        <v>4063</v>
      </c>
      <c r="E1127" t="s">
        <v>4064</v>
      </c>
      <c r="F1127" t="s">
        <v>4065</v>
      </c>
      <c r="G1127" t="s">
        <v>4066</v>
      </c>
      <c r="H1127" s="291" t="s">
        <v>33</v>
      </c>
      <c r="I1127" s="291" t="s">
        <v>8</v>
      </c>
      <c r="J1127" s="291" t="s">
        <v>6</v>
      </c>
      <c r="K1127" s="291" t="s">
        <v>34</v>
      </c>
      <c r="L1127" s="291" t="s">
        <v>1491</v>
      </c>
      <c r="M1127" s="289" t="s">
        <v>610</v>
      </c>
      <c r="N1127" s="289" t="s">
        <v>36</v>
      </c>
      <c r="O1127" s="291" t="s">
        <v>611</v>
      </c>
      <c r="P1127" t="s">
        <v>37</v>
      </c>
      <c r="Q1127" s="290"/>
    </row>
    <row r="1128" spans="1:17" ht="30.6" x14ac:dyDescent="0.3">
      <c r="A1128" s="288" t="s">
        <v>30</v>
      </c>
      <c r="B1128" s="292" t="s">
        <v>4794</v>
      </c>
      <c r="C1128" s="292" t="s">
        <v>4067</v>
      </c>
      <c r="D1128" s="292" t="s">
        <v>4068</v>
      </c>
      <c r="E1128" t="s">
        <v>4069</v>
      </c>
      <c r="F1128" t="s">
        <v>4070</v>
      </c>
      <c r="G1128" t="s">
        <v>4071</v>
      </c>
      <c r="H1128" s="294" t="s">
        <v>33</v>
      </c>
      <c r="I1128" s="294" t="s">
        <v>8</v>
      </c>
      <c r="J1128" s="294" t="s">
        <v>6</v>
      </c>
      <c r="K1128" s="294" t="s">
        <v>34</v>
      </c>
      <c r="L1128" s="294" t="s">
        <v>1491</v>
      </c>
      <c r="M1128" s="292" t="s">
        <v>610</v>
      </c>
      <c r="N1128" s="292" t="s">
        <v>36</v>
      </c>
      <c r="O1128" s="294" t="s">
        <v>611</v>
      </c>
      <c r="P1128" t="s">
        <v>37</v>
      </c>
      <c r="Q1128" s="293"/>
    </row>
    <row r="1129" spans="1:17" ht="30.6" x14ac:dyDescent="0.3">
      <c r="A1129" s="288" t="s">
        <v>30</v>
      </c>
      <c r="B1129" s="289" t="s">
        <v>4794</v>
      </c>
      <c r="C1129" s="289" t="s">
        <v>4072</v>
      </c>
      <c r="D1129" s="289" t="s">
        <v>4073</v>
      </c>
      <c r="E1129" t="s">
        <v>4074</v>
      </c>
      <c r="F1129" t="s">
        <v>4075</v>
      </c>
      <c r="G1129" t="s">
        <v>4076</v>
      </c>
      <c r="H1129" s="291" t="s">
        <v>33</v>
      </c>
      <c r="I1129" s="291" t="s">
        <v>8</v>
      </c>
      <c r="J1129" s="291" t="s">
        <v>6</v>
      </c>
      <c r="K1129" s="291" t="s">
        <v>34</v>
      </c>
      <c r="L1129" s="291" t="s">
        <v>1491</v>
      </c>
      <c r="M1129" s="289" t="s">
        <v>610</v>
      </c>
      <c r="N1129" s="289" t="s">
        <v>36</v>
      </c>
      <c r="O1129" s="291" t="s">
        <v>611</v>
      </c>
      <c r="P1129" t="s">
        <v>37</v>
      </c>
      <c r="Q1129" s="290"/>
    </row>
    <row r="1130" spans="1:17" ht="30.6" x14ac:dyDescent="0.3">
      <c r="A1130" s="288" t="s">
        <v>30</v>
      </c>
      <c r="B1130" s="292" t="s">
        <v>4794</v>
      </c>
      <c r="C1130" s="292" t="s">
        <v>4077</v>
      </c>
      <c r="D1130" s="292" t="s">
        <v>4078</v>
      </c>
      <c r="E1130" t="s">
        <v>4079</v>
      </c>
      <c r="F1130" t="s">
        <v>4958</v>
      </c>
      <c r="G1130" t="s">
        <v>4959</v>
      </c>
      <c r="H1130" s="294" t="s">
        <v>33</v>
      </c>
      <c r="I1130" s="294" t="s">
        <v>8</v>
      </c>
      <c r="J1130" s="294" t="s">
        <v>6</v>
      </c>
      <c r="K1130" s="294" t="s">
        <v>34</v>
      </c>
      <c r="L1130" s="294" t="s">
        <v>1491</v>
      </c>
      <c r="M1130" s="292" t="s">
        <v>610</v>
      </c>
      <c r="N1130" s="292" t="s">
        <v>36</v>
      </c>
      <c r="O1130" s="294" t="s">
        <v>611</v>
      </c>
      <c r="P1130" t="s">
        <v>37</v>
      </c>
      <c r="Q1130" s="293"/>
    </row>
    <row r="1131" spans="1:17" ht="30.6" x14ac:dyDescent="0.3">
      <c r="A1131" s="288" t="s">
        <v>30</v>
      </c>
      <c r="B1131" s="289" t="s">
        <v>4794</v>
      </c>
      <c r="C1131" s="289" t="s">
        <v>4081</v>
      </c>
      <c r="D1131" s="289" t="s">
        <v>4082</v>
      </c>
      <c r="E1131" t="s">
        <v>4083</v>
      </c>
      <c r="F1131" t="s">
        <v>4084</v>
      </c>
      <c r="G1131" t="s">
        <v>4085</v>
      </c>
      <c r="H1131" s="291" t="s">
        <v>33</v>
      </c>
      <c r="I1131" s="291" t="s">
        <v>8</v>
      </c>
      <c r="J1131" s="291" t="s">
        <v>6</v>
      </c>
      <c r="K1131" s="291" t="s">
        <v>34</v>
      </c>
      <c r="L1131" s="291" t="s">
        <v>1491</v>
      </c>
      <c r="M1131" s="289" t="s">
        <v>610</v>
      </c>
      <c r="N1131" s="289" t="s">
        <v>36</v>
      </c>
      <c r="O1131" s="291" t="s">
        <v>611</v>
      </c>
      <c r="P1131" t="s">
        <v>37</v>
      </c>
      <c r="Q1131" s="290"/>
    </row>
    <row r="1132" spans="1:17" ht="30.6" x14ac:dyDescent="0.3">
      <c r="A1132" s="288" t="s">
        <v>30</v>
      </c>
      <c r="B1132" s="292" t="s">
        <v>4794</v>
      </c>
      <c r="C1132" s="292" t="s">
        <v>4086</v>
      </c>
      <c r="D1132" s="292" t="s">
        <v>4087</v>
      </c>
      <c r="E1132" t="s">
        <v>4088</v>
      </c>
      <c r="F1132" t="s">
        <v>4089</v>
      </c>
      <c r="G1132" t="s">
        <v>4090</v>
      </c>
      <c r="H1132" s="294" t="s">
        <v>33</v>
      </c>
      <c r="I1132" s="294" t="s">
        <v>8</v>
      </c>
      <c r="J1132" s="294" t="s">
        <v>6</v>
      </c>
      <c r="K1132" s="294" t="s">
        <v>34</v>
      </c>
      <c r="L1132" s="294" t="s">
        <v>1491</v>
      </c>
      <c r="M1132" s="292" t="s">
        <v>610</v>
      </c>
      <c r="N1132" s="292" t="s">
        <v>36</v>
      </c>
      <c r="O1132" s="294" t="s">
        <v>611</v>
      </c>
      <c r="P1132" t="s">
        <v>37</v>
      </c>
      <c r="Q1132" s="293"/>
    </row>
    <row r="1133" spans="1:17" ht="30.6" x14ac:dyDescent="0.3">
      <c r="A1133" s="288" t="s">
        <v>30</v>
      </c>
      <c r="B1133" s="289" t="s">
        <v>4794</v>
      </c>
      <c r="C1133" s="289" t="s">
        <v>4091</v>
      </c>
      <c r="D1133" s="289" t="s">
        <v>4092</v>
      </c>
      <c r="E1133" t="s">
        <v>4093</v>
      </c>
      <c r="F1133" t="s">
        <v>4084</v>
      </c>
      <c r="G1133" t="s">
        <v>4094</v>
      </c>
      <c r="H1133" s="291" t="s">
        <v>33</v>
      </c>
      <c r="I1133" s="291" t="s">
        <v>8</v>
      </c>
      <c r="J1133" s="291" t="s">
        <v>6</v>
      </c>
      <c r="K1133" s="291" t="s">
        <v>34</v>
      </c>
      <c r="L1133" s="291" t="s">
        <v>1491</v>
      </c>
      <c r="M1133" s="289" t="s">
        <v>610</v>
      </c>
      <c r="N1133" s="289" t="s">
        <v>36</v>
      </c>
      <c r="O1133" s="291" t="s">
        <v>611</v>
      </c>
      <c r="P1133" t="s">
        <v>37</v>
      </c>
      <c r="Q1133" s="290"/>
    </row>
    <row r="1134" spans="1:17" ht="30.6" x14ac:dyDescent="0.3">
      <c r="A1134" s="288" t="s">
        <v>30</v>
      </c>
      <c r="B1134" s="292" t="s">
        <v>5299</v>
      </c>
      <c r="C1134" s="292" t="s">
        <v>4095</v>
      </c>
      <c r="D1134" s="292" t="s">
        <v>4096</v>
      </c>
      <c r="E1134" t="s">
        <v>4097</v>
      </c>
      <c r="F1134" t="s">
        <v>4098</v>
      </c>
      <c r="G1134" t="s">
        <v>4099</v>
      </c>
      <c r="H1134" s="294" t="s">
        <v>33</v>
      </c>
      <c r="I1134" s="294" t="s">
        <v>8</v>
      </c>
      <c r="J1134" s="294" t="s">
        <v>5</v>
      </c>
      <c r="K1134" s="294" t="s">
        <v>34</v>
      </c>
      <c r="L1134" s="294" t="s">
        <v>1491</v>
      </c>
      <c r="M1134" s="292" t="s">
        <v>610</v>
      </c>
      <c r="N1134" s="292" t="s">
        <v>36</v>
      </c>
      <c r="O1134" s="294" t="s">
        <v>611</v>
      </c>
      <c r="P1134" t="s">
        <v>37</v>
      </c>
      <c r="Q1134" s="293"/>
    </row>
    <row r="1135" spans="1:17" ht="30.6" x14ac:dyDescent="0.3">
      <c r="A1135" s="288" t="s">
        <v>30</v>
      </c>
      <c r="B1135" s="289" t="s">
        <v>4794</v>
      </c>
      <c r="C1135" s="289" t="s">
        <v>4100</v>
      </c>
      <c r="D1135" s="289" t="s">
        <v>4101</v>
      </c>
      <c r="E1135" t="s">
        <v>4102</v>
      </c>
      <c r="F1135" t="s">
        <v>4103</v>
      </c>
      <c r="G1135" t="s">
        <v>4104</v>
      </c>
      <c r="H1135" s="291" t="s">
        <v>33</v>
      </c>
      <c r="I1135" s="291" t="s">
        <v>8</v>
      </c>
      <c r="J1135" s="291" t="s">
        <v>6</v>
      </c>
      <c r="K1135" s="291" t="s">
        <v>34</v>
      </c>
      <c r="L1135" s="291" t="s">
        <v>1491</v>
      </c>
      <c r="M1135" s="289" t="s">
        <v>610</v>
      </c>
      <c r="N1135" s="289" t="s">
        <v>36</v>
      </c>
      <c r="O1135" s="291" t="s">
        <v>611</v>
      </c>
      <c r="P1135" t="s">
        <v>37</v>
      </c>
      <c r="Q1135" s="290"/>
    </row>
    <row r="1136" spans="1:17" ht="30.6" x14ac:dyDescent="0.3">
      <c r="A1136" s="288" t="s">
        <v>30</v>
      </c>
      <c r="B1136" s="292" t="s">
        <v>4794</v>
      </c>
      <c r="C1136" s="292" t="s">
        <v>4105</v>
      </c>
      <c r="D1136" s="292" t="s">
        <v>4106</v>
      </c>
      <c r="E1136" t="s">
        <v>4107</v>
      </c>
      <c r="F1136" t="s">
        <v>4056</v>
      </c>
      <c r="G1136" t="s">
        <v>4108</v>
      </c>
      <c r="H1136" s="294" t="s">
        <v>33</v>
      </c>
      <c r="I1136" s="294" t="s">
        <v>8</v>
      </c>
      <c r="J1136" s="294" t="s">
        <v>6</v>
      </c>
      <c r="K1136" s="294" t="s">
        <v>34</v>
      </c>
      <c r="L1136" s="294" t="s">
        <v>1491</v>
      </c>
      <c r="M1136" s="292" t="s">
        <v>610</v>
      </c>
      <c r="N1136" s="292" t="s">
        <v>36</v>
      </c>
      <c r="O1136" s="294" t="s">
        <v>611</v>
      </c>
      <c r="P1136" t="s">
        <v>37</v>
      </c>
      <c r="Q1136" s="293"/>
    </row>
    <row r="1137" spans="1:17" ht="30.6" x14ac:dyDescent="0.3">
      <c r="A1137" s="288" t="s">
        <v>30</v>
      </c>
      <c r="B1137" s="289" t="s">
        <v>4794</v>
      </c>
      <c r="C1137" s="289" t="s">
        <v>4109</v>
      </c>
      <c r="D1137" s="289" t="s">
        <v>4110</v>
      </c>
      <c r="E1137" t="s">
        <v>4111</v>
      </c>
      <c r="F1137" t="s">
        <v>4080</v>
      </c>
      <c r="G1137" t="s">
        <v>4112</v>
      </c>
      <c r="H1137" s="291" t="s">
        <v>33</v>
      </c>
      <c r="I1137" s="291" t="s">
        <v>8</v>
      </c>
      <c r="J1137" s="291" t="s">
        <v>6</v>
      </c>
      <c r="K1137" s="291" t="s">
        <v>34</v>
      </c>
      <c r="L1137" s="291" t="s">
        <v>1491</v>
      </c>
      <c r="M1137" s="289" t="s">
        <v>610</v>
      </c>
      <c r="N1137" s="289" t="s">
        <v>36</v>
      </c>
      <c r="O1137" s="291" t="s">
        <v>2079</v>
      </c>
      <c r="P1137" t="s">
        <v>37</v>
      </c>
      <c r="Q1137" s="290"/>
    </row>
    <row r="1138" spans="1:17" ht="30.6" x14ac:dyDescent="0.3">
      <c r="A1138" s="288" t="s">
        <v>30</v>
      </c>
      <c r="B1138" s="292" t="s">
        <v>4794</v>
      </c>
      <c r="C1138" s="292" t="s">
        <v>4113</v>
      </c>
      <c r="D1138" s="292" t="s">
        <v>4114</v>
      </c>
      <c r="E1138" t="s">
        <v>4115</v>
      </c>
      <c r="F1138" t="s">
        <v>4116</v>
      </c>
      <c r="G1138" t="s">
        <v>4117</v>
      </c>
      <c r="H1138" s="294" t="s">
        <v>33</v>
      </c>
      <c r="I1138" s="294" t="s">
        <v>8</v>
      </c>
      <c r="J1138" s="294" t="s">
        <v>6</v>
      </c>
      <c r="K1138" s="294" t="s">
        <v>34</v>
      </c>
      <c r="L1138" s="294" t="s">
        <v>1491</v>
      </c>
      <c r="M1138" s="292" t="s">
        <v>610</v>
      </c>
      <c r="N1138" s="292" t="s">
        <v>36</v>
      </c>
      <c r="O1138" s="294" t="s">
        <v>611</v>
      </c>
      <c r="P1138" t="s">
        <v>37</v>
      </c>
      <c r="Q1138" s="293"/>
    </row>
    <row r="1139" spans="1:17" ht="30.6" x14ac:dyDescent="0.3">
      <c r="A1139" s="288" t="s">
        <v>30</v>
      </c>
      <c r="B1139" s="289" t="s">
        <v>4794</v>
      </c>
      <c r="C1139" s="289" t="s">
        <v>4118</v>
      </c>
      <c r="D1139" s="289" t="s">
        <v>4119</v>
      </c>
      <c r="E1139" t="s">
        <v>4120</v>
      </c>
      <c r="F1139" t="s">
        <v>4121</v>
      </c>
      <c r="G1139" t="s">
        <v>4122</v>
      </c>
      <c r="H1139" s="291" t="s">
        <v>33</v>
      </c>
      <c r="I1139" s="291" t="s">
        <v>8</v>
      </c>
      <c r="J1139" s="291" t="s">
        <v>6</v>
      </c>
      <c r="K1139" s="291" t="s">
        <v>34</v>
      </c>
      <c r="L1139" s="291" t="s">
        <v>1491</v>
      </c>
      <c r="M1139" s="289" t="s">
        <v>610</v>
      </c>
      <c r="N1139" s="289" t="s">
        <v>36</v>
      </c>
      <c r="O1139" s="291" t="s">
        <v>611</v>
      </c>
      <c r="P1139" t="s">
        <v>37</v>
      </c>
      <c r="Q1139" s="290"/>
    </row>
    <row r="1140" spans="1:17" ht="30.6" x14ac:dyDescent="0.3">
      <c r="A1140" s="288" t="s">
        <v>30</v>
      </c>
      <c r="B1140" s="292" t="s">
        <v>4794</v>
      </c>
      <c r="C1140" s="292" t="s">
        <v>4123</v>
      </c>
      <c r="D1140" s="292" t="s">
        <v>4124</v>
      </c>
      <c r="E1140" t="s">
        <v>4125</v>
      </c>
      <c r="F1140" t="s">
        <v>4126</v>
      </c>
      <c r="G1140" t="s">
        <v>4127</v>
      </c>
      <c r="H1140" s="294" t="s">
        <v>33</v>
      </c>
      <c r="I1140" s="294" t="s">
        <v>8</v>
      </c>
      <c r="J1140" s="294" t="s">
        <v>6</v>
      </c>
      <c r="K1140" s="294" t="s">
        <v>34</v>
      </c>
      <c r="L1140" s="294" t="s">
        <v>1491</v>
      </c>
      <c r="M1140" s="292" t="s">
        <v>610</v>
      </c>
      <c r="N1140" s="292" t="s">
        <v>36</v>
      </c>
      <c r="O1140" s="294" t="s">
        <v>611</v>
      </c>
      <c r="P1140" t="s">
        <v>37</v>
      </c>
      <c r="Q1140" s="293"/>
    </row>
    <row r="1141" spans="1:17" ht="30.6" x14ac:dyDescent="0.3">
      <c r="A1141" s="288" t="s">
        <v>30</v>
      </c>
      <c r="B1141" s="289" t="s">
        <v>4794</v>
      </c>
      <c r="C1141" s="289" t="s">
        <v>4128</v>
      </c>
      <c r="D1141" s="289" t="s">
        <v>4129</v>
      </c>
      <c r="E1141" t="s">
        <v>4130</v>
      </c>
      <c r="F1141" t="s">
        <v>4131</v>
      </c>
      <c r="G1141" t="s">
        <v>4132</v>
      </c>
      <c r="H1141" s="291" t="s">
        <v>33</v>
      </c>
      <c r="I1141" s="291" t="s">
        <v>8</v>
      </c>
      <c r="J1141" s="291" t="s">
        <v>6</v>
      </c>
      <c r="K1141" s="291" t="s">
        <v>34</v>
      </c>
      <c r="L1141" s="291" t="s">
        <v>1491</v>
      </c>
      <c r="M1141" s="289" t="s">
        <v>610</v>
      </c>
      <c r="N1141" s="289" t="s">
        <v>36</v>
      </c>
      <c r="O1141" s="291" t="s">
        <v>611</v>
      </c>
      <c r="P1141" t="s">
        <v>37</v>
      </c>
      <c r="Q1141" s="290"/>
    </row>
    <row r="1142" spans="1:17" ht="30.6" x14ac:dyDescent="0.3">
      <c r="A1142" s="288" t="s">
        <v>30</v>
      </c>
      <c r="B1142" s="292" t="s">
        <v>4794</v>
      </c>
      <c r="C1142" s="292" t="s">
        <v>4133</v>
      </c>
      <c r="D1142" s="292" t="s">
        <v>4134</v>
      </c>
      <c r="E1142" t="s">
        <v>4135</v>
      </c>
      <c r="F1142" t="s">
        <v>4136</v>
      </c>
      <c r="G1142" t="s">
        <v>4137</v>
      </c>
      <c r="H1142" s="294" t="s">
        <v>33</v>
      </c>
      <c r="I1142" s="294" t="s">
        <v>8</v>
      </c>
      <c r="J1142" s="294" t="s">
        <v>6</v>
      </c>
      <c r="K1142" s="294" t="s">
        <v>34</v>
      </c>
      <c r="L1142" s="294" t="s">
        <v>1491</v>
      </c>
      <c r="M1142" s="292" t="s">
        <v>610</v>
      </c>
      <c r="N1142" s="292" t="s">
        <v>36</v>
      </c>
      <c r="O1142" s="294" t="s">
        <v>611</v>
      </c>
      <c r="P1142" t="s">
        <v>37</v>
      </c>
      <c r="Q1142" s="293"/>
    </row>
    <row r="1143" spans="1:17" ht="30.6" x14ac:dyDescent="0.3">
      <c r="A1143" s="288" t="s">
        <v>30</v>
      </c>
      <c r="B1143" s="289" t="s">
        <v>4794</v>
      </c>
      <c r="C1143" s="289" t="s">
        <v>4138</v>
      </c>
      <c r="D1143" s="289" t="s">
        <v>4139</v>
      </c>
      <c r="E1143" t="s">
        <v>4140</v>
      </c>
      <c r="F1143" t="s">
        <v>4141</v>
      </c>
      <c r="G1143" t="s">
        <v>4142</v>
      </c>
      <c r="H1143" s="291" t="s">
        <v>33</v>
      </c>
      <c r="I1143" s="291" t="s">
        <v>8</v>
      </c>
      <c r="J1143" s="291" t="s">
        <v>6</v>
      </c>
      <c r="K1143" s="291" t="s">
        <v>34</v>
      </c>
      <c r="L1143" s="291" t="s">
        <v>1491</v>
      </c>
      <c r="M1143" s="289" t="s">
        <v>610</v>
      </c>
      <c r="N1143" s="289" t="s">
        <v>36</v>
      </c>
      <c r="O1143" s="291" t="s">
        <v>611</v>
      </c>
      <c r="P1143" t="s">
        <v>37</v>
      </c>
      <c r="Q1143" s="290"/>
    </row>
    <row r="1144" spans="1:17" ht="30.6" x14ac:dyDescent="0.3">
      <c r="A1144" s="288" t="s">
        <v>30</v>
      </c>
      <c r="B1144" s="292" t="s">
        <v>4794</v>
      </c>
      <c r="C1144" s="292" t="s">
        <v>4143</v>
      </c>
      <c r="D1144" s="292" t="s">
        <v>4144</v>
      </c>
      <c r="E1144" t="s">
        <v>4145</v>
      </c>
      <c r="F1144" t="s">
        <v>4146</v>
      </c>
      <c r="G1144" t="s">
        <v>4147</v>
      </c>
      <c r="H1144" s="294" t="s">
        <v>33</v>
      </c>
      <c r="I1144" s="294" t="s">
        <v>8</v>
      </c>
      <c r="J1144" s="294" t="s">
        <v>6</v>
      </c>
      <c r="K1144" s="294" t="s">
        <v>34</v>
      </c>
      <c r="L1144" s="294" t="s">
        <v>1491</v>
      </c>
      <c r="M1144" s="292" t="s">
        <v>610</v>
      </c>
      <c r="N1144" s="292" t="s">
        <v>36</v>
      </c>
      <c r="O1144" s="294" t="s">
        <v>611</v>
      </c>
      <c r="P1144" t="s">
        <v>37</v>
      </c>
      <c r="Q1144" s="293"/>
    </row>
    <row r="1145" spans="1:17" ht="30.6" x14ac:dyDescent="0.3">
      <c r="A1145" s="288" t="s">
        <v>30</v>
      </c>
      <c r="B1145" s="289" t="s">
        <v>4794</v>
      </c>
      <c r="C1145" s="289" t="s">
        <v>4148</v>
      </c>
      <c r="D1145" s="289" t="s">
        <v>4149</v>
      </c>
      <c r="E1145" t="s">
        <v>4150</v>
      </c>
      <c r="F1145" t="s">
        <v>4151</v>
      </c>
      <c r="G1145" t="s">
        <v>4152</v>
      </c>
      <c r="H1145" s="291" t="s">
        <v>33</v>
      </c>
      <c r="I1145" s="291" t="s">
        <v>8</v>
      </c>
      <c r="J1145" s="291" t="s">
        <v>6</v>
      </c>
      <c r="K1145" s="291" t="s">
        <v>34</v>
      </c>
      <c r="L1145" s="291" t="s">
        <v>1491</v>
      </c>
      <c r="M1145" s="289" t="s">
        <v>610</v>
      </c>
      <c r="N1145" s="289" t="s">
        <v>36</v>
      </c>
      <c r="O1145" s="291" t="s">
        <v>611</v>
      </c>
      <c r="P1145" t="s">
        <v>37</v>
      </c>
      <c r="Q1145" s="290"/>
    </row>
    <row r="1146" spans="1:17" ht="30.6" x14ac:dyDescent="0.3">
      <c r="A1146" s="288" t="s">
        <v>30</v>
      </c>
      <c r="B1146" s="292" t="s">
        <v>5904</v>
      </c>
      <c r="C1146" s="292"/>
      <c r="D1146" s="292" t="s">
        <v>4153</v>
      </c>
      <c r="E1146" t="s">
        <v>4154</v>
      </c>
      <c r="F1146" t="s">
        <v>4155</v>
      </c>
      <c r="G1146" t="s">
        <v>4108</v>
      </c>
      <c r="H1146" s="294" t="s">
        <v>33</v>
      </c>
      <c r="I1146" s="294" t="s">
        <v>4</v>
      </c>
      <c r="J1146" s="294" t="s">
        <v>5</v>
      </c>
      <c r="K1146" s="294" t="s">
        <v>34</v>
      </c>
      <c r="L1146" s="294" t="s">
        <v>1491</v>
      </c>
      <c r="M1146" s="292" t="s">
        <v>610</v>
      </c>
      <c r="N1146" s="292" t="s">
        <v>36</v>
      </c>
      <c r="O1146" s="294"/>
      <c r="P1146" t="s">
        <v>37</v>
      </c>
      <c r="Q1146" s="293"/>
    </row>
    <row r="1147" spans="1:17" ht="30.6" x14ac:dyDescent="0.3">
      <c r="A1147" s="288" t="s">
        <v>30</v>
      </c>
      <c r="B1147" s="289" t="s">
        <v>4651</v>
      </c>
      <c r="C1147" s="289"/>
      <c r="D1147" s="289" t="s">
        <v>4156</v>
      </c>
      <c r="E1147" t="s">
        <v>4157</v>
      </c>
      <c r="F1147" t="s">
        <v>4665</v>
      </c>
      <c r="G1147" t="s">
        <v>4666</v>
      </c>
      <c r="H1147" s="291" t="s">
        <v>33</v>
      </c>
      <c r="I1147" s="291" t="s">
        <v>4</v>
      </c>
      <c r="J1147" s="291" t="s">
        <v>6</v>
      </c>
      <c r="K1147" s="291" t="s">
        <v>34</v>
      </c>
      <c r="L1147" s="291" t="s">
        <v>1491</v>
      </c>
      <c r="M1147" s="289" t="s">
        <v>610</v>
      </c>
      <c r="N1147" s="289" t="s">
        <v>36</v>
      </c>
      <c r="O1147" s="291" t="s">
        <v>13</v>
      </c>
      <c r="P1147" t="s">
        <v>37</v>
      </c>
      <c r="Q1147" s="290"/>
    </row>
    <row r="1148" spans="1:17" ht="30.6" x14ac:dyDescent="0.3">
      <c r="A1148" s="288" t="s">
        <v>30</v>
      </c>
      <c r="B1148" s="292" t="s">
        <v>5904</v>
      </c>
      <c r="C1148" s="292"/>
      <c r="D1148" s="292" t="s">
        <v>4158</v>
      </c>
      <c r="E1148" t="s">
        <v>4159</v>
      </c>
      <c r="F1148" t="s">
        <v>4044</v>
      </c>
      <c r="G1148" t="s">
        <v>4045</v>
      </c>
      <c r="H1148" s="294" t="s">
        <v>33</v>
      </c>
      <c r="I1148" s="294" t="s">
        <v>4</v>
      </c>
      <c r="J1148" s="294" t="s">
        <v>5</v>
      </c>
      <c r="K1148" s="294" t="s">
        <v>34</v>
      </c>
      <c r="L1148" s="294" t="s">
        <v>1491</v>
      </c>
      <c r="M1148" s="292" t="s">
        <v>610</v>
      </c>
      <c r="N1148" s="292" t="s">
        <v>36</v>
      </c>
      <c r="O1148" s="294"/>
      <c r="P1148" t="s">
        <v>37</v>
      </c>
      <c r="Q1148" s="293"/>
    </row>
    <row r="1149" spans="1:17" ht="30.6" x14ac:dyDescent="0.3">
      <c r="A1149" s="288" t="s">
        <v>30</v>
      </c>
      <c r="B1149" s="289" t="s">
        <v>5904</v>
      </c>
      <c r="C1149" s="289"/>
      <c r="D1149" s="289" t="s">
        <v>4160</v>
      </c>
      <c r="E1149" t="s">
        <v>4161</v>
      </c>
      <c r="F1149" t="s">
        <v>4162</v>
      </c>
      <c r="G1149" t="s">
        <v>4163</v>
      </c>
      <c r="H1149" s="291" t="s">
        <v>33</v>
      </c>
      <c r="I1149" s="291" t="s">
        <v>4</v>
      </c>
      <c r="J1149" s="291" t="s">
        <v>5</v>
      </c>
      <c r="K1149" s="291" t="s">
        <v>34</v>
      </c>
      <c r="L1149" s="291" t="s">
        <v>1491</v>
      </c>
      <c r="M1149" s="289" t="s">
        <v>610</v>
      </c>
      <c r="N1149" s="289" t="s">
        <v>36</v>
      </c>
      <c r="O1149" s="291"/>
      <c r="P1149" t="s">
        <v>37</v>
      </c>
      <c r="Q1149" s="290"/>
    </row>
    <row r="1150" spans="1:17" ht="30.6" x14ac:dyDescent="0.3">
      <c r="A1150" s="288" t="s">
        <v>30</v>
      </c>
      <c r="B1150" s="292" t="s">
        <v>4832</v>
      </c>
      <c r="C1150" s="292"/>
      <c r="D1150" s="292" t="s">
        <v>4164</v>
      </c>
      <c r="E1150" t="s">
        <v>4165</v>
      </c>
      <c r="F1150" t="s">
        <v>4166</v>
      </c>
      <c r="G1150" t="s">
        <v>4167</v>
      </c>
      <c r="H1150" s="294" t="s">
        <v>33</v>
      </c>
      <c r="I1150" s="294" t="s">
        <v>4</v>
      </c>
      <c r="J1150" s="294" t="s">
        <v>6</v>
      </c>
      <c r="K1150" s="294" t="s">
        <v>69</v>
      </c>
      <c r="L1150" s="294" t="s">
        <v>176</v>
      </c>
      <c r="M1150" s="292" t="s">
        <v>252</v>
      </c>
      <c r="N1150" s="292" t="s">
        <v>36</v>
      </c>
      <c r="O1150" s="294" t="s">
        <v>11</v>
      </c>
      <c r="P1150" t="s">
        <v>37</v>
      </c>
      <c r="Q1150" s="293"/>
    </row>
    <row r="1151" spans="1:17" ht="30.6" x14ac:dyDescent="0.3">
      <c r="A1151" s="288" t="s">
        <v>30</v>
      </c>
      <c r="B1151" s="289" t="s">
        <v>4832</v>
      </c>
      <c r="C1151" s="289"/>
      <c r="D1151" s="289" t="s">
        <v>4168</v>
      </c>
      <c r="E1151" t="s">
        <v>4169</v>
      </c>
      <c r="F1151" t="s">
        <v>4166</v>
      </c>
      <c r="G1151" t="s">
        <v>4167</v>
      </c>
      <c r="H1151" s="291" t="s">
        <v>33</v>
      </c>
      <c r="I1151" s="291" t="s">
        <v>4</v>
      </c>
      <c r="J1151" s="291" t="s">
        <v>6</v>
      </c>
      <c r="K1151" s="291" t="s">
        <v>69</v>
      </c>
      <c r="L1151" s="291" t="s">
        <v>176</v>
      </c>
      <c r="M1151" s="289" t="s">
        <v>252</v>
      </c>
      <c r="N1151" s="289" t="s">
        <v>36</v>
      </c>
      <c r="O1151" s="291" t="s">
        <v>1364</v>
      </c>
      <c r="P1151" t="s">
        <v>37</v>
      </c>
      <c r="Q1151" s="290"/>
    </row>
    <row r="1152" spans="1:17" ht="30.6" x14ac:dyDescent="0.3">
      <c r="A1152" s="288" t="s">
        <v>30</v>
      </c>
      <c r="B1152" s="292" t="s">
        <v>4832</v>
      </c>
      <c r="C1152" s="292" t="s">
        <v>4170</v>
      </c>
      <c r="D1152" s="292" t="s">
        <v>4171</v>
      </c>
      <c r="E1152" t="s">
        <v>4172</v>
      </c>
      <c r="F1152" t="s">
        <v>4173</v>
      </c>
      <c r="G1152" t="s">
        <v>4174</v>
      </c>
      <c r="H1152" s="294" t="s">
        <v>68</v>
      </c>
      <c r="I1152" s="294" t="s">
        <v>8</v>
      </c>
      <c r="J1152" s="294" t="s">
        <v>6</v>
      </c>
      <c r="K1152" s="294" t="s">
        <v>69</v>
      </c>
      <c r="L1152" s="294" t="s">
        <v>176</v>
      </c>
      <c r="M1152" s="292" t="s">
        <v>4175</v>
      </c>
      <c r="N1152" s="292" t="s">
        <v>36</v>
      </c>
      <c r="O1152" s="294" t="s">
        <v>7</v>
      </c>
      <c r="P1152" t="s">
        <v>37</v>
      </c>
      <c r="Q1152" s="293"/>
    </row>
    <row r="1153" spans="1:17" ht="30.6" x14ac:dyDescent="0.3">
      <c r="A1153" s="288" t="s">
        <v>30</v>
      </c>
      <c r="B1153" s="289" t="s">
        <v>4818</v>
      </c>
      <c r="C1153" s="289" t="s">
        <v>4176</v>
      </c>
      <c r="D1153" s="289" t="s">
        <v>4177</v>
      </c>
      <c r="E1153" t="s">
        <v>4178</v>
      </c>
      <c r="F1153" t="s">
        <v>4179</v>
      </c>
      <c r="G1153" t="s">
        <v>4180</v>
      </c>
      <c r="H1153" s="291" t="s">
        <v>33</v>
      </c>
      <c r="I1153" s="291" t="s">
        <v>8</v>
      </c>
      <c r="J1153" s="291" t="s">
        <v>6</v>
      </c>
      <c r="K1153" s="291" t="s">
        <v>53</v>
      </c>
      <c r="L1153" s="291" t="s">
        <v>497</v>
      </c>
      <c r="M1153" s="289" t="s">
        <v>1079</v>
      </c>
      <c r="N1153" s="289" t="s">
        <v>36</v>
      </c>
      <c r="O1153" s="291" t="s">
        <v>9</v>
      </c>
      <c r="P1153" t="s">
        <v>37</v>
      </c>
      <c r="Q1153" s="290"/>
    </row>
    <row r="1154" spans="1:17" ht="30.6" x14ac:dyDescent="0.3">
      <c r="A1154" s="288" t="s">
        <v>30</v>
      </c>
      <c r="B1154" s="292" t="s">
        <v>4818</v>
      </c>
      <c r="C1154" s="292" t="s">
        <v>4181</v>
      </c>
      <c r="D1154" s="292" t="s">
        <v>4182</v>
      </c>
      <c r="E1154" t="s">
        <v>4183</v>
      </c>
      <c r="F1154" t="s">
        <v>4184</v>
      </c>
      <c r="G1154" t="s">
        <v>4185</v>
      </c>
      <c r="H1154" s="294" t="s">
        <v>33</v>
      </c>
      <c r="I1154" s="294" t="s">
        <v>8</v>
      </c>
      <c r="J1154" s="294" t="s">
        <v>6</v>
      </c>
      <c r="K1154" s="294" t="s">
        <v>53</v>
      </c>
      <c r="L1154" s="294" t="s">
        <v>497</v>
      </c>
      <c r="M1154" s="292" t="s">
        <v>1079</v>
      </c>
      <c r="N1154" s="292" t="s">
        <v>36</v>
      </c>
      <c r="O1154" s="294" t="s">
        <v>9</v>
      </c>
      <c r="P1154" t="s">
        <v>37</v>
      </c>
      <c r="Q1154" s="293"/>
    </row>
    <row r="1155" spans="1:17" ht="30.6" x14ac:dyDescent="0.3">
      <c r="A1155" s="288" t="s">
        <v>30</v>
      </c>
      <c r="B1155" s="289" t="s">
        <v>4818</v>
      </c>
      <c r="C1155" s="289" t="s">
        <v>4186</v>
      </c>
      <c r="D1155" s="289" t="s">
        <v>4187</v>
      </c>
      <c r="E1155" t="s">
        <v>4188</v>
      </c>
      <c r="F1155" t="s">
        <v>4189</v>
      </c>
      <c r="G1155" t="s">
        <v>4190</v>
      </c>
      <c r="H1155" s="291" t="s">
        <v>33</v>
      </c>
      <c r="I1155" s="291" t="s">
        <v>8</v>
      </c>
      <c r="J1155" s="291" t="s">
        <v>6</v>
      </c>
      <c r="K1155" s="291" t="s">
        <v>53</v>
      </c>
      <c r="L1155" s="291" t="s">
        <v>497</v>
      </c>
      <c r="M1155" s="289" t="s">
        <v>1079</v>
      </c>
      <c r="N1155" s="289" t="s">
        <v>36</v>
      </c>
      <c r="O1155" s="291" t="s">
        <v>9</v>
      </c>
      <c r="P1155" t="s">
        <v>37</v>
      </c>
      <c r="Q1155" s="290"/>
    </row>
    <row r="1156" spans="1:17" ht="30.6" x14ac:dyDescent="0.3">
      <c r="A1156" s="288" t="s">
        <v>30</v>
      </c>
      <c r="B1156" s="292" t="s">
        <v>4818</v>
      </c>
      <c r="C1156" s="292" t="s">
        <v>4191</v>
      </c>
      <c r="D1156" s="292" t="s">
        <v>4192</v>
      </c>
      <c r="E1156" t="s">
        <v>4193</v>
      </c>
      <c r="F1156" t="s">
        <v>4194</v>
      </c>
      <c r="G1156" t="s">
        <v>4195</v>
      </c>
      <c r="H1156" s="294" t="s">
        <v>33</v>
      </c>
      <c r="I1156" s="294" t="s">
        <v>8</v>
      </c>
      <c r="J1156" s="294" t="s">
        <v>6</v>
      </c>
      <c r="K1156" s="294" t="s">
        <v>53</v>
      </c>
      <c r="L1156" s="294" t="s">
        <v>497</v>
      </c>
      <c r="M1156" s="292" t="s">
        <v>1079</v>
      </c>
      <c r="N1156" s="292" t="s">
        <v>36</v>
      </c>
      <c r="O1156" s="294" t="s">
        <v>9</v>
      </c>
      <c r="P1156" t="s">
        <v>37</v>
      </c>
      <c r="Q1156" s="293"/>
    </row>
    <row r="1157" spans="1:17" ht="30.6" x14ac:dyDescent="0.3">
      <c r="A1157" s="288" t="s">
        <v>30</v>
      </c>
      <c r="B1157" s="289" t="s">
        <v>4818</v>
      </c>
      <c r="C1157" s="289"/>
      <c r="D1157" s="289" t="s">
        <v>4196</v>
      </c>
      <c r="E1157" t="s">
        <v>4197</v>
      </c>
      <c r="F1157" t="s">
        <v>4198</v>
      </c>
      <c r="G1157" t="s">
        <v>4199</v>
      </c>
      <c r="H1157" s="291" t="s">
        <v>33</v>
      </c>
      <c r="I1157" s="291" t="s">
        <v>4</v>
      </c>
      <c r="J1157" s="291" t="s">
        <v>6</v>
      </c>
      <c r="K1157" s="291" t="s">
        <v>53</v>
      </c>
      <c r="L1157" s="291" t="s">
        <v>497</v>
      </c>
      <c r="M1157" s="289" t="s">
        <v>1079</v>
      </c>
      <c r="N1157" s="289" t="s">
        <v>36</v>
      </c>
      <c r="O1157" s="291" t="s">
        <v>9</v>
      </c>
      <c r="P1157" t="s">
        <v>37</v>
      </c>
      <c r="Q1157" s="290"/>
    </row>
    <row r="1158" spans="1:17" ht="30.6" x14ac:dyDescent="0.3">
      <c r="A1158" s="288" t="s">
        <v>30</v>
      </c>
      <c r="B1158" s="292" t="s">
        <v>4818</v>
      </c>
      <c r="C1158" s="292"/>
      <c r="D1158" s="292" t="s">
        <v>4200</v>
      </c>
      <c r="E1158" t="s">
        <v>4201</v>
      </c>
      <c r="F1158" t="s">
        <v>4202</v>
      </c>
      <c r="G1158" t="s">
        <v>4203</v>
      </c>
      <c r="H1158" s="294" t="s">
        <v>1109</v>
      </c>
      <c r="I1158" s="294" t="s">
        <v>4</v>
      </c>
      <c r="J1158" s="294" t="s">
        <v>6</v>
      </c>
      <c r="K1158" s="294" t="s">
        <v>53</v>
      </c>
      <c r="L1158" s="294" t="s">
        <v>497</v>
      </c>
      <c r="M1158" s="292" t="s">
        <v>1093</v>
      </c>
      <c r="N1158" s="292" t="s">
        <v>101</v>
      </c>
      <c r="O1158" s="294"/>
      <c r="P1158" t="s">
        <v>37</v>
      </c>
      <c r="Q1158" s="293"/>
    </row>
    <row r="1159" spans="1:17" ht="30.6" x14ac:dyDescent="0.3">
      <c r="A1159" s="288" t="s">
        <v>30</v>
      </c>
      <c r="B1159" s="289" t="s">
        <v>5897</v>
      </c>
      <c r="C1159" s="289" t="s">
        <v>4207</v>
      </c>
      <c r="D1159" s="289" t="s">
        <v>4208</v>
      </c>
      <c r="E1159" t="s">
        <v>4209</v>
      </c>
      <c r="F1159" t="s">
        <v>4667</v>
      </c>
      <c r="G1159" t="s">
        <v>4668</v>
      </c>
      <c r="H1159" s="291" t="s">
        <v>33</v>
      </c>
      <c r="I1159" s="291" t="s">
        <v>8</v>
      </c>
      <c r="J1159" s="291" t="s">
        <v>5</v>
      </c>
      <c r="K1159" s="291" t="s">
        <v>60</v>
      </c>
      <c r="L1159" s="291" t="s">
        <v>457</v>
      </c>
      <c r="M1159" s="289" t="s">
        <v>1114</v>
      </c>
      <c r="N1159" s="289" t="s">
        <v>36</v>
      </c>
      <c r="O1159" s="291" t="s">
        <v>4206</v>
      </c>
      <c r="P1159" t="s">
        <v>37</v>
      </c>
      <c r="Q1159" s="290"/>
    </row>
    <row r="1160" spans="1:17" ht="30.6" x14ac:dyDescent="0.3">
      <c r="A1160" s="288" t="s">
        <v>30</v>
      </c>
      <c r="B1160" s="292" t="s">
        <v>6123</v>
      </c>
      <c r="C1160" s="292" t="s">
        <v>4210</v>
      </c>
      <c r="D1160" s="292" t="s">
        <v>4211</v>
      </c>
      <c r="E1160" t="s">
        <v>4212</v>
      </c>
      <c r="F1160" t="s">
        <v>6124</v>
      </c>
      <c r="G1160" t="s">
        <v>4225</v>
      </c>
      <c r="H1160" s="294" t="s">
        <v>33</v>
      </c>
      <c r="I1160" s="294" t="s">
        <v>8</v>
      </c>
      <c r="J1160" s="294" t="s">
        <v>5</v>
      </c>
      <c r="K1160" s="294" t="s">
        <v>60</v>
      </c>
      <c r="L1160" s="294" t="s">
        <v>457</v>
      </c>
      <c r="M1160" s="292" t="s">
        <v>1114</v>
      </c>
      <c r="N1160" s="292" t="s">
        <v>36</v>
      </c>
      <c r="O1160" s="294" t="s">
        <v>4206</v>
      </c>
      <c r="P1160" t="s">
        <v>37</v>
      </c>
      <c r="Q1160" s="293"/>
    </row>
    <row r="1161" spans="1:17" ht="30.6" x14ac:dyDescent="0.3">
      <c r="A1161" s="288" t="s">
        <v>30</v>
      </c>
      <c r="B1161" s="289" t="s">
        <v>5897</v>
      </c>
      <c r="C1161" s="289" t="s">
        <v>4213</v>
      </c>
      <c r="D1161" s="289" t="s">
        <v>4214</v>
      </c>
      <c r="E1161" t="s">
        <v>4215</v>
      </c>
      <c r="F1161" t="s">
        <v>6125</v>
      </c>
      <c r="G1161" t="s">
        <v>6126</v>
      </c>
      <c r="H1161" s="291" t="s">
        <v>33</v>
      </c>
      <c r="I1161" s="291" t="s">
        <v>8</v>
      </c>
      <c r="J1161" s="291" t="s">
        <v>5</v>
      </c>
      <c r="K1161" s="291" t="s">
        <v>60</v>
      </c>
      <c r="L1161" s="291" t="s">
        <v>457</v>
      </c>
      <c r="M1161" s="289" t="s">
        <v>1114</v>
      </c>
      <c r="N1161" s="289" t="s">
        <v>36</v>
      </c>
      <c r="O1161" s="291" t="s">
        <v>4206</v>
      </c>
      <c r="P1161" t="s">
        <v>37</v>
      </c>
      <c r="Q1161" s="290"/>
    </row>
    <row r="1162" spans="1:17" ht="30.6" x14ac:dyDescent="0.3">
      <c r="A1162" s="288" t="s">
        <v>30</v>
      </c>
      <c r="B1162" s="292" t="s">
        <v>6127</v>
      </c>
      <c r="C1162" s="292" t="s">
        <v>4216</v>
      </c>
      <c r="D1162" s="292" t="s">
        <v>4217</v>
      </c>
      <c r="E1162" t="s">
        <v>4218</v>
      </c>
      <c r="F1162" t="s">
        <v>4669</v>
      </c>
      <c r="G1162" t="s">
        <v>4670</v>
      </c>
      <c r="H1162" s="294" t="s">
        <v>33</v>
      </c>
      <c r="I1162" s="294" t="s">
        <v>8</v>
      </c>
      <c r="J1162" s="294" t="s">
        <v>5</v>
      </c>
      <c r="K1162" s="294" t="s">
        <v>60</v>
      </c>
      <c r="L1162" s="294" t="s">
        <v>457</v>
      </c>
      <c r="M1162" s="292" t="s">
        <v>1114</v>
      </c>
      <c r="N1162" s="292" t="s">
        <v>36</v>
      </c>
      <c r="O1162" s="294" t="s">
        <v>4206</v>
      </c>
      <c r="P1162" t="s">
        <v>37</v>
      </c>
      <c r="Q1162" s="293"/>
    </row>
    <row r="1163" spans="1:17" ht="30.6" x14ac:dyDescent="0.3">
      <c r="A1163" s="288" t="s">
        <v>30</v>
      </c>
      <c r="B1163" s="289" t="s">
        <v>5897</v>
      </c>
      <c r="C1163" s="289" t="s">
        <v>4219</v>
      </c>
      <c r="D1163" s="289" t="s">
        <v>4220</v>
      </c>
      <c r="E1163" t="s">
        <v>4221</v>
      </c>
      <c r="F1163" t="s">
        <v>4671</v>
      </c>
      <c r="G1163" t="s">
        <v>4672</v>
      </c>
      <c r="H1163" s="291" t="s">
        <v>33</v>
      </c>
      <c r="I1163" s="291" t="s">
        <v>8</v>
      </c>
      <c r="J1163" s="291" t="s">
        <v>5</v>
      </c>
      <c r="K1163" s="291" t="s">
        <v>60</v>
      </c>
      <c r="L1163" s="291" t="s">
        <v>457</v>
      </c>
      <c r="M1163" s="289" t="s">
        <v>1114</v>
      </c>
      <c r="N1163" s="289" t="s">
        <v>36</v>
      </c>
      <c r="O1163" s="291" t="s">
        <v>4206</v>
      </c>
      <c r="P1163" t="s">
        <v>37</v>
      </c>
      <c r="Q1163" s="290"/>
    </row>
    <row r="1164" spans="1:17" ht="30.6" x14ac:dyDescent="0.3">
      <c r="A1164" s="288" t="s">
        <v>30</v>
      </c>
      <c r="B1164" s="292" t="s">
        <v>6123</v>
      </c>
      <c r="C1164" s="292" t="s">
        <v>4222</v>
      </c>
      <c r="D1164" s="292" t="s">
        <v>4223</v>
      </c>
      <c r="E1164" t="s">
        <v>4224</v>
      </c>
      <c r="F1164" t="s">
        <v>4673</v>
      </c>
      <c r="G1164" t="s">
        <v>4225</v>
      </c>
      <c r="H1164" s="294" t="s">
        <v>33</v>
      </c>
      <c r="I1164" s="294" t="s">
        <v>8</v>
      </c>
      <c r="J1164" s="294" t="s">
        <v>5</v>
      </c>
      <c r="K1164" s="294" t="s">
        <v>60</v>
      </c>
      <c r="L1164" s="294" t="s">
        <v>457</v>
      </c>
      <c r="M1164" s="292" t="s">
        <v>1114</v>
      </c>
      <c r="N1164" s="292" t="s">
        <v>36</v>
      </c>
      <c r="O1164" s="294"/>
      <c r="P1164" t="s">
        <v>37</v>
      </c>
      <c r="Q1164" s="293"/>
    </row>
    <row r="1165" spans="1:17" ht="30.6" x14ac:dyDescent="0.3">
      <c r="A1165" s="288" t="s">
        <v>30</v>
      </c>
      <c r="B1165" s="289" t="s">
        <v>5897</v>
      </c>
      <c r="C1165" s="289" t="s">
        <v>4226</v>
      </c>
      <c r="D1165" s="289" t="s">
        <v>4227</v>
      </c>
      <c r="E1165" t="s">
        <v>4228</v>
      </c>
      <c r="F1165" t="s">
        <v>4674</v>
      </c>
      <c r="G1165" t="s">
        <v>4675</v>
      </c>
      <c r="H1165" s="291" t="s">
        <v>33</v>
      </c>
      <c r="I1165" s="291" t="s">
        <v>8</v>
      </c>
      <c r="J1165" s="291" t="s">
        <v>5</v>
      </c>
      <c r="K1165" s="291" t="s">
        <v>60</v>
      </c>
      <c r="L1165" s="291" t="s">
        <v>457</v>
      </c>
      <c r="M1165" s="289" t="s">
        <v>1114</v>
      </c>
      <c r="N1165" s="289" t="s">
        <v>36</v>
      </c>
      <c r="O1165" s="291" t="s">
        <v>4206</v>
      </c>
      <c r="P1165" t="s">
        <v>37</v>
      </c>
      <c r="Q1165" s="290"/>
    </row>
    <row r="1166" spans="1:17" ht="30.6" x14ac:dyDescent="0.3">
      <c r="A1166" s="288" t="s">
        <v>30</v>
      </c>
      <c r="B1166" s="292" t="s">
        <v>6127</v>
      </c>
      <c r="C1166" s="292" t="s">
        <v>4231</v>
      </c>
      <c r="D1166" s="292" t="s">
        <v>4232</v>
      </c>
      <c r="E1166" t="s">
        <v>4233</v>
      </c>
      <c r="F1166" t="s">
        <v>4234</v>
      </c>
      <c r="G1166" t="s">
        <v>4235</v>
      </c>
      <c r="H1166" s="294" t="s">
        <v>33</v>
      </c>
      <c r="I1166" s="294" t="s">
        <v>8</v>
      </c>
      <c r="J1166" s="294" t="s">
        <v>5</v>
      </c>
      <c r="K1166" s="294" t="s">
        <v>60</v>
      </c>
      <c r="L1166" s="294" t="s">
        <v>457</v>
      </c>
      <c r="M1166" s="292" t="s">
        <v>1114</v>
      </c>
      <c r="N1166" s="292" t="s">
        <v>36</v>
      </c>
      <c r="O1166" s="294" t="s">
        <v>4206</v>
      </c>
      <c r="P1166" t="s">
        <v>37</v>
      </c>
      <c r="Q1166" s="293"/>
    </row>
    <row r="1167" spans="1:17" ht="30.6" x14ac:dyDescent="0.3">
      <c r="A1167" s="288" t="s">
        <v>30</v>
      </c>
      <c r="B1167" s="289" t="s">
        <v>6128</v>
      </c>
      <c r="C1167" s="289" t="s">
        <v>4236</v>
      </c>
      <c r="D1167" s="289" t="s">
        <v>4237</v>
      </c>
      <c r="E1167" t="s">
        <v>4238</v>
      </c>
      <c r="F1167" t="s">
        <v>4239</v>
      </c>
      <c r="G1167" t="s">
        <v>4240</v>
      </c>
      <c r="H1167" s="291" t="s">
        <v>33</v>
      </c>
      <c r="I1167" s="291" t="s">
        <v>8</v>
      </c>
      <c r="J1167" s="291" t="s">
        <v>5</v>
      </c>
      <c r="K1167" s="291" t="s">
        <v>60</v>
      </c>
      <c r="L1167" s="291" t="s">
        <v>457</v>
      </c>
      <c r="M1167" s="289" t="s">
        <v>1114</v>
      </c>
      <c r="N1167" s="289" t="s">
        <v>36</v>
      </c>
      <c r="O1167" s="291" t="s">
        <v>4206</v>
      </c>
      <c r="P1167" t="s">
        <v>37</v>
      </c>
      <c r="Q1167" s="290"/>
    </row>
    <row r="1168" spans="1:17" ht="30.6" x14ac:dyDescent="0.3">
      <c r="A1168" s="288" t="s">
        <v>30</v>
      </c>
      <c r="B1168" s="292" t="s">
        <v>6127</v>
      </c>
      <c r="C1168" s="292" t="s">
        <v>4241</v>
      </c>
      <c r="D1168" s="292" t="s">
        <v>4242</v>
      </c>
      <c r="E1168" t="s">
        <v>4243</v>
      </c>
      <c r="F1168" t="s">
        <v>4244</v>
      </c>
      <c r="G1168" t="s">
        <v>4245</v>
      </c>
      <c r="H1168" s="294" t="s">
        <v>33</v>
      </c>
      <c r="I1168" s="294" t="s">
        <v>8</v>
      </c>
      <c r="J1168" s="294" t="s">
        <v>5</v>
      </c>
      <c r="K1168" s="294" t="s">
        <v>60</v>
      </c>
      <c r="L1168" s="294" t="s">
        <v>457</v>
      </c>
      <c r="M1168" s="292" t="s">
        <v>1114</v>
      </c>
      <c r="N1168" s="292" t="s">
        <v>36</v>
      </c>
      <c r="O1168" s="294" t="s">
        <v>4206</v>
      </c>
      <c r="P1168" t="s">
        <v>37</v>
      </c>
      <c r="Q1168" s="293"/>
    </row>
    <row r="1169" spans="1:17" ht="30.6" x14ac:dyDescent="0.3">
      <c r="A1169" s="288" t="s">
        <v>30</v>
      </c>
      <c r="B1169" s="289" t="s">
        <v>6128</v>
      </c>
      <c r="C1169" s="289" t="s">
        <v>4246</v>
      </c>
      <c r="D1169" s="289" t="s">
        <v>4247</v>
      </c>
      <c r="E1169" t="s">
        <v>4248</v>
      </c>
      <c r="F1169" t="s">
        <v>4249</v>
      </c>
      <c r="G1169" t="s">
        <v>4250</v>
      </c>
      <c r="H1169" s="291" t="s">
        <v>33</v>
      </c>
      <c r="I1169" s="291" t="s">
        <v>8</v>
      </c>
      <c r="J1169" s="291" t="s">
        <v>5</v>
      </c>
      <c r="K1169" s="291" t="s">
        <v>60</v>
      </c>
      <c r="L1169" s="291" t="s">
        <v>457</v>
      </c>
      <c r="M1169" s="289" t="s">
        <v>1114</v>
      </c>
      <c r="N1169" s="289" t="s">
        <v>36</v>
      </c>
      <c r="O1169" s="291" t="s">
        <v>4206</v>
      </c>
      <c r="P1169" t="s">
        <v>37</v>
      </c>
      <c r="Q1169" s="290"/>
    </row>
    <row r="1170" spans="1:17" ht="30.6" x14ac:dyDescent="0.3">
      <c r="A1170" s="288" t="s">
        <v>30</v>
      </c>
      <c r="B1170" s="292" t="s">
        <v>6127</v>
      </c>
      <c r="C1170" s="292" t="s">
        <v>4251</v>
      </c>
      <c r="D1170" s="292" t="s">
        <v>4252</v>
      </c>
      <c r="E1170" t="s">
        <v>4253</v>
      </c>
      <c r="F1170" t="s">
        <v>4254</v>
      </c>
      <c r="G1170" t="s">
        <v>4255</v>
      </c>
      <c r="H1170" s="294" t="s">
        <v>33</v>
      </c>
      <c r="I1170" s="294" t="s">
        <v>8</v>
      </c>
      <c r="J1170" s="294" t="s">
        <v>5</v>
      </c>
      <c r="K1170" s="294" t="s">
        <v>60</v>
      </c>
      <c r="L1170" s="294" t="s">
        <v>457</v>
      </c>
      <c r="M1170" s="292" t="s">
        <v>1114</v>
      </c>
      <c r="N1170" s="292" t="s">
        <v>36</v>
      </c>
      <c r="O1170" s="294" t="s">
        <v>4206</v>
      </c>
      <c r="P1170" t="s">
        <v>37</v>
      </c>
      <c r="Q1170" s="293"/>
    </row>
    <row r="1171" spans="1:17" ht="30.6" x14ac:dyDescent="0.3">
      <c r="A1171" s="288" t="s">
        <v>30</v>
      </c>
      <c r="B1171" s="289" t="s">
        <v>6128</v>
      </c>
      <c r="C1171" s="289" t="s">
        <v>4256</v>
      </c>
      <c r="D1171" s="289" t="s">
        <v>4257</v>
      </c>
      <c r="E1171" t="s">
        <v>4258</v>
      </c>
      <c r="F1171" t="s">
        <v>4259</v>
      </c>
      <c r="G1171" t="s">
        <v>4260</v>
      </c>
      <c r="H1171" s="291" t="s">
        <v>33</v>
      </c>
      <c r="I1171" s="291" t="s">
        <v>8</v>
      </c>
      <c r="J1171" s="291" t="s">
        <v>6</v>
      </c>
      <c r="K1171" s="291" t="s">
        <v>60</v>
      </c>
      <c r="L1171" s="291" t="s">
        <v>457</v>
      </c>
      <c r="M1171" s="289" t="s">
        <v>1114</v>
      </c>
      <c r="N1171" s="289" t="s">
        <v>36</v>
      </c>
      <c r="O1171" s="291" t="s">
        <v>4206</v>
      </c>
      <c r="P1171" t="s">
        <v>37</v>
      </c>
      <c r="Q1171" s="290"/>
    </row>
    <row r="1172" spans="1:17" ht="30.6" x14ac:dyDescent="0.3">
      <c r="A1172" s="288" t="s">
        <v>30</v>
      </c>
      <c r="B1172" s="292" t="s">
        <v>6123</v>
      </c>
      <c r="C1172" s="292" t="s">
        <v>4261</v>
      </c>
      <c r="D1172" s="292" t="s">
        <v>4262</v>
      </c>
      <c r="E1172" t="s">
        <v>4263</v>
      </c>
      <c r="F1172" t="s">
        <v>4676</v>
      </c>
      <c r="G1172" t="s">
        <v>4677</v>
      </c>
      <c r="H1172" s="294" t="s">
        <v>33</v>
      </c>
      <c r="I1172" s="294" t="s">
        <v>8</v>
      </c>
      <c r="J1172" s="294" t="s">
        <v>5</v>
      </c>
      <c r="K1172" s="294" t="s">
        <v>60</v>
      </c>
      <c r="L1172" s="294" t="s">
        <v>457</v>
      </c>
      <c r="M1172" s="292" t="s">
        <v>1114</v>
      </c>
      <c r="N1172" s="292" t="s">
        <v>36</v>
      </c>
      <c r="O1172" s="294" t="s">
        <v>4206</v>
      </c>
      <c r="P1172" t="s">
        <v>37</v>
      </c>
      <c r="Q1172" s="293"/>
    </row>
    <row r="1173" spans="1:17" ht="30.6" x14ac:dyDescent="0.3">
      <c r="A1173" s="288" t="s">
        <v>30</v>
      </c>
      <c r="B1173" s="289" t="s">
        <v>6127</v>
      </c>
      <c r="C1173" s="289" t="s">
        <v>4204</v>
      </c>
      <c r="D1173" s="289" t="s">
        <v>4205</v>
      </c>
      <c r="E1173" t="s">
        <v>6129</v>
      </c>
      <c r="F1173" t="s">
        <v>4051</v>
      </c>
      <c r="G1173" t="s">
        <v>6130</v>
      </c>
      <c r="H1173" s="291" t="s">
        <v>361</v>
      </c>
      <c r="I1173" s="291" t="s">
        <v>8</v>
      </c>
      <c r="J1173" s="291" t="s">
        <v>5</v>
      </c>
      <c r="K1173" s="291" t="s">
        <v>60</v>
      </c>
      <c r="L1173" s="291" t="s">
        <v>457</v>
      </c>
      <c r="M1173" s="289" t="s">
        <v>1114</v>
      </c>
      <c r="N1173" s="289" t="s">
        <v>36</v>
      </c>
      <c r="O1173" s="291" t="s">
        <v>4206</v>
      </c>
      <c r="P1173" t="s">
        <v>37</v>
      </c>
      <c r="Q1173" s="290"/>
    </row>
    <row r="1174" spans="1:17" ht="30.6" x14ac:dyDescent="0.3">
      <c r="A1174" s="288" t="s">
        <v>30</v>
      </c>
      <c r="B1174" s="292" t="s">
        <v>6128</v>
      </c>
      <c r="C1174" s="292" t="s">
        <v>4229</v>
      </c>
      <c r="D1174" s="292" t="s">
        <v>4230</v>
      </c>
      <c r="E1174" t="s">
        <v>6131</v>
      </c>
      <c r="F1174" t="s">
        <v>6132</v>
      </c>
      <c r="G1174" t="s">
        <v>6133</v>
      </c>
      <c r="H1174" s="294" t="s">
        <v>361</v>
      </c>
      <c r="I1174" s="294" t="s">
        <v>8</v>
      </c>
      <c r="J1174" s="294" t="s">
        <v>5</v>
      </c>
      <c r="K1174" s="294" t="s">
        <v>60</v>
      </c>
      <c r="L1174" s="294" t="s">
        <v>457</v>
      </c>
      <c r="M1174" s="292" t="s">
        <v>1114</v>
      </c>
      <c r="N1174" s="292" t="s">
        <v>36</v>
      </c>
      <c r="O1174" s="294" t="s">
        <v>4206</v>
      </c>
      <c r="P1174" t="s">
        <v>37</v>
      </c>
      <c r="Q1174" s="293"/>
    </row>
    <row r="1175" spans="1:17" ht="30.6" x14ac:dyDescent="0.3">
      <c r="A1175" s="288" t="s">
        <v>30</v>
      </c>
      <c r="B1175" s="289" t="s">
        <v>5896</v>
      </c>
      <c r="C1175" s="289"/>
      <c r="D1175" s="289" t="s">
        <v>4264</v>
      </c>
      <c r="E1175" t="s">
        <v>4265</v>
      </c>
      <c r="F1175" t="s">
        <v>4266</v>
      </c>
      <c r="G1175" t="s">
        <v>4267</v>
      </c>
      <c r="H1175" s="291" t="s">
        <v>33</v>
      </c>
      <c r="I1175" s="291" t="s">
        <v>4</v>
      </c>
      <c r="J1175" s="291" t="s">
        <v>5</v>
      </c>
      <c r="K1175" s="291" t="s">
        <v>60</v>
      </c>
      <c r="L1175" s="291" t="s">
        <v>457</v>
      </c>
      <c r="M1175" s="289" t="s">
        <v>1114</v>
      </c>
      <c r="N1175" s="289" t="s">
        <v>36</v>
      </c>
      <c r="O1175" s="291" t="s">
        <v>13</v>
      </c>
      <c r="P1175" t="s">
        <v>37</v>
      </c>
      <c r="Q1175" s="290"/>
    </row>
    <row r="1176" spans="1:17" ht="30.6" x14ac:dyDescent="0.3">
      <c r="A1176" s="288" t="s">
        <v>30</v>
      </c>
      <c r="B1176" s="292" t="s">
        <v>5601</v>
      </c>
      <c r="C1176" s="292" t="s">
        <v>4268</v>
      </c>
      <c r="D1176" s="292" t="s">
        <v>4269</v>
      </c>
      <c r="E1176" t="s">
        <v>4270</v>
      </c>
      <c r="F1176" t="s">
        <v>4271</v>
      </c>
      <c r="G1176" t="s">
        <v>4272</v>
      </c>
      <c r="H1176" s="294" t="s">
        <v>33</v>
      </c>
      <c r="I1176" s="294" t="s">
        <v>8</v>
      </c>
      <c r="J1176" s="294" t="s">
        <v>5</v>
      </c>
      <c r="K1176" s="294" t="s">
        <v>60</v>
      </c>
      <c r="L1176" s="294" t="s">
        <v>867</v>
      </c>
      <c r="M1176" s="292" t="s">
        <v>62</v>
      </c>
      <c r="N1176" s="292" t="s">
        <v>36</v>
      </c>
      <c r="O1176" s="294" t="s">
        <v>13</v>
      </c>
      <c r="P1176" t="s">
        <v>37</v>
      </c>
      <c r="Q1176" s="293"/>
    </row>
    <row r="1177" spans="1:17" ht="30.6" x14ac:dyDescent="0.3">
      <c r="A1177" s="288" t="s">
        <v>30</v>
      </c>
      <c r="B1177" s="289" t="s">
        <v>5601</v>
      </c>
      <c r="C1177" s="289" t="s">
        <v>4273</v>
      </c>
      <c r="D1177" s="289" t="s">
        <v>4274</v>
      </c>
      <c r="E1177" t="s">
        <v>4275</v>
      </c>
      <c r="F1177" t="s">
        <v>5606</v>
      </c>
      <c r="G1177" t="s">
        <v>5607</v>
      </c>
      <c r="H1177" s="291" t="s">
        <v>33</v>
      </c>
      <c r="I1177" s="291" t="s">
        <v>8</v>
      </c>
      <c r="J1177" s="291" t="s">
        <v>5</v>
      </c>
      <c r="K1177" s="291" t="s">
        <v>60</v>
      </c>
      <c r="L1177" s="291" t="s">
        <v>867</v>
      </c>
      <c r="M1177" s="289" t="s">
        <v>62</v>
      </c>
      <c r="N1177" s="289" t="s">
        <v>36</v>
      </c>
      <c r="O1177" s="291" t="s">
        <v>13</v>
      </c>
      <c r="P1177" t="s">
        <v>37</v>
      </c>
      <c r="Q1177" s="290"/>
    </row>
    <row r="1178" spans="1:17" ht="30.6" x14ac:dyDescent="0.3">
      <c r="A1178" s="288" t="s">
        <v>30</v>
      </c>
      <c r="B1178" s="292" t="s">
        <v>5601</v>
      </c>
      <c r="C1178" s="292" t="s">
        <v>4277</v>
      </c>
      <c r="D1178" s="292" t="s">
        <v>4278</v>
      </c>
      <c r="E1178" t="s">
        <v>4279</v>
      </c>
      <c r="F1178" t="s">
        <v>4276</v>
      </c>
      <c r="G1178" t="s">
        <v>4280</v>
      </c>
      <c r="H1178" s="294" t="s">
        <v>33</v>
      </c>
      <c r="I1178" s="294" t="s">
        <v>8</v>
      </c>
      <c r="J1178" s="294" t="s">
        <v>5</v>
      </c>
      <c r="K1178" s="294" t="s">
        <v>60</v>
      </c>
      <c r="L1178" s="294" t="s">
        <v>867</v>
      </c>
      <c r="M1178" s="292" t="s">
        <v>62</v>
      </c>
      <c r="N1178" s="292" t="s">
        <v>36</v>
      </c>
      <c r="O1178" s="294" t="s">
        <v>13</v>
      </c>
      <c r="P1178" t="s">
        <v>37</v>
      </c>
      <c r="Q1178" s="293"/>
    </row>
    <row r="1179" spans="1:17" ht="30.6" x14ac:dyDescent="0.3">
      <c r="A1179" s="288" t="s">
        <v>30</v>
      </c>
      <c r="B1179" s="289" t="s">
        <v>5601</v>
      </c>
      <c r="C1179" s="289" t="s">
        <v>4281</v>
      </c>
      <c r="D1179" s="289" t="s">
        <v>4282</v>
      </c>
      <c r="E1179" t="s">
        <v>4283</v>
      </c>
      <c r="F1179" t="s">
        <v>4284</v>
      </c>
      <c r="G1179" t="s">
        <v>4285</v>
      </c>
      <c r="H1179" s="291" t="s">
        <v>33</v>
      </c>
      <c r="I1179" s="291" t="s">
        <v>8</v>
      </c>
      <c r="J1179" s="291" t="s">
        <v>5</v>
      </c>
      <c r="K1179" s="291" t="s">
        <v>60</v>
      </c>
      <c r="L1179" s="291" t="s">
        <v>867</v>
      </c>
      <c r="M1179" s="289" t="s">
        <v>62</v>
      </c>
      <c r="N1179" s="289" t="s">
        <v>36</v>
      </c>
      <c r="O1179" s="291" t="s">
        <v>13</v>
      </c>
      <c r="P1179" t="s">
        <v>37</v>
      </c>
      <c r="Q1179" s="290"/>
    </row>
    <row r="1180" spans="1:17" ht="30.6" x14ac:dyDescent="0.3">
      <c r="A1180" s="288" t="s">
        <v>30</v>
      </c>
      <c r="B1180" s="292" t="s">
        <v>5608</v>
      </c>
      <c r="C1180" s="292" t="s">
        <v>4286</v>
      </c>
      <c r="D1180" s="292" t="s">
        <v>4287</v>
      </c>
      <c r="E1180" t="s">
        <v>4288</v>
      </c>
      <c r="F1180" t="s">
        <v>5609</v>
      </c>
      <c r="G1180" t="s">
        <v>5610</v>
      </c>
      <c r="H1180" s="294" t="s">
        <v>33</v>
      </c>
      <c r="I1180" s="294" t="s">
        <v>8</v>
      </c>
      <c r="J1180" s="294" t="s">
        <v>5</v>
      </c>
      <c r="K1180" s="294" t="s">
        <v>60</v>
      </c>
      <c r="L1180" s="294" t="s">
        <v>867</v>
      </c>
      <c r="M1180" s="292" t="s">
        <v>62</v>
      </c>
      <c r="N1180" s="292" t="s">
        <v>36</v>
      </c>
      <c r="O1180" s="294" t="s">
        <v>13</v>
      </c>
      <c r="P1180" t="s">
        <v>37</v>
      </c>
      <c r="Q1180" s="293"/>
    </row>
    <row r="1181" spans="1:17" ht="30.6" x14ac:dyDescent="0.3">
      <c r="A1181" s="288" t="s">
        <v>30</v>
      </c>
      <c r="B1181" s="289" t="s">
        <v>5601</v>
      </c>
      <c r="C1181" s="289" t="s">
        <v>4291</v>
      </c>
      <c r="D1181" s="289" t="s">
        <v>4292</v>
      </c>
      <c r="E1181" t="s">
        <v>4293</v>
      </c>
      <c r="F1181" t="s">
        <v>4294</v>
      </c>
      <c r="G1181" t="s">
        <v>4295</v>
      </c>
      <c r="H1181" s="291" t="s">
        <v>33</v>
      </c>
      <c r="I1181" s="291" t="s">
        <v>8</v>
      </c>
      <c r="J1181" s="291" t="s">
        <v>5</v>
      </c>
      <c r="K1181" s="291" t="s">
        <v>60</v>
      </c>
      <c r="L1181" s="291" t="s">
        <v>867</v>
      </c>
      <c r="M1181" s="289" t="s">
        <v>62</v>
      </c>
      <c r="N1181" s="289" t="s">
        <v>36</v>
      </c>
      <c r="O1181" s="291" t="s">
        <v>13</v>
      </c>
      <c r="P1181" t="s">
        <v>37</v>
      </c>
      <c r="Q1181" s="290"/>
    </row>
    <row r="1182" spans="1:17" ht="30.6" x14ac:dyDescent="0.3">
      <c r="A1182" s="288" t="s">
        <v>30</v>
      </c>
      <c r="B1182" s="292" t="s">
        <v>5926</v>
      </c>
      <c r="C1182" s="292" t="s">
        <v>4296</v>
      </c>
      <c r="D1182" s="292" t="s">
        <v>4297</v>
      </c>
      <c r="E1182" t="s">
        <v>4298</v>
      </c>
      <c r="F1182" t="s">
        <v>4299</v>
      </c>
      <c r="G1182" t="s">
        <v>4300</v>
      </c>
      <c r="H1182" s="294" t="s">
        <v>33</v>
      </c>
      <c r="I1182" s="294" t="s">
        <v>8</v>
      </c>
      <c r="J1182" s="294" t="s">
        <v>5</v>
      </c>
      <c r="K1182" s="294" t="s">
        <v>60</v>
      </c>
      <c r="L1182" s="294" t="s">
        <v>867</v>
      </c>
      <c r="M1182" s="292" t="s">
        <v>62</v>
      </c>
      <c r="N1182" s="292" t="s">
        <v>36</v>
      </c>
      <c r="O1182" s="294" t="s">
        <v>13</v>
      </c>
      <c r="P1182" t="s">
        <v>37</v>
      </c>
      <c r="Q1182" s="293"/>
    </row>
    <row r="1183" spans="1:17" ht="30.6" x14ac:dyDescent="0.3">
      <c r="A1183" s="288" t="s">
        <v>30</v>
      </c>
      <c r="B1183" s="289" t="s">
        <v>5601</v>
      </c>
      <c r="C1183" s="289" t="s">
        <v>4301</v>
      </c>
      <c r="D1183" s="289" t="s">
        <v>4302</v>
      </c>
      <c r="E1183" t="s">
        <v>4303</v>
      </c>
      <c r="F1183" t="s">
        <v>4304</v>
      </c>
      <c r="G1183" t="s">
        <v>4305</v>
      </c>
      <c r="H1183" s="291" t="s">
        <v>33</v>
      </c>
      <c r="I1183" s="291" t="s">
        <v>8</v>
      </c>
      <c r="J1183" s="291" t="s">
        <v>5</v>
      </c>
      <c r="K1183" s="291" t="s">
        <v>60</v>
      </c>
      <c r="L1183" s="291" t="s">
        <v>867</v>
      </c>
      <c r="M1183" s="289" t="s">
        <v>62</v>
      </c>
      <c r="N1183" s="289" t="s">
        <v>36</v>
      </c>
      <c r="O1183" s="291" t="s">
        <v>13</v>
      </c>
      <c r="P1183" t="s">
        <v>37</v>
      </c>
      <c r="Q1183" s="290"/>
    </row>
    <row r="1184" spans="1:17" ht="30.6" x14ac:dyDescent="0.3">
      <c r="A1184" s="288" t="s">
        <v>30</v>
      </c>
      <c r="B1184" s="292" t="s">
        <v>5601</v>
      </c>
      <c r="C1184" s="292" t="s">
        <v>4306</v>
      </c>
      <c r="D1184" s="292" t="s">
        <v>4307</v>
      </c>
      <c r="E1184" t="s">
        <v>4308</v>
      </c>
      <c r="F1184" t="s">
        <v>4309</v>
      </c>
      <c r="G1184" t="s">
        <v>4310</v>
      </c>
      <c r="H1184" s="294" t="s">
        <v>33</v>
      </c>
      <c r="I1184" s="294" t="s">
        <v>8</v>
      </c>
      <c r="J1184" s="294" t="s">
        <v>5</v>
      </c>
      <c r="K1184" s="294" t="s">
        <v>60</v>
      </c>
      <c r="L1184" s="294" t="s">
        <v>867</v>
      </c>
      <c r="M1184" s="292" t="s">
        <v>62</v>
      </c>
      <c r="N1184" s="292" t="s">
        <v>36</v>
      </c>
      <c r="O1184" s="294" t="s">
        <v>13</v>
      </c>
      <c r="P1184" t="s">
        <v>37</v>
      </c>
      <c r="Q1184" s="293"/>
    </row>
    <row r="1185" spans="1:17" ht="30.6" x14ac:dyDescent="0.3">
      <c r="A1185" s="288" t="s">
        <v>30</v>
      </c>
      <c r="B1185" s="289" t="s">
        <v>5601</v>
      </c>
      <c r="C1185" s="289" t="s">
        <v>4311</v>
      </c>
      <c r="D1185" s="289" t="s">
        <v>4312</v>
      </c>
      <c r="E1185" t="s">
        <v>4313</v>
      </c>
      <c r="F1185" t="s">
        <v>5611</v>
      </c>
      <c r="G1185" t="s">
        <v>5612</v>
      </c>
      <c r="H1185" s="291" t="s">
        <v>33</v>
      </c>
      <c r="I1185" s="291" t="s">
        <v>8</v>
      </c>
      <c r="J1185" s="291" t="s">
        <v>5</v>
      </c>
      <c r="K1185" s="291" t="s">
        <v>60</v>
      </c>
      <c r="L1185" s="291" t="s">
        <v>867</v>
      </c>
      <c r="M1185" s="289" t="s">
        <v>62</v>
      </c>
      <c r="N1185" s="289" t="s">
        <v>36</v>
      </c>
      <c r="O1185" s="291" t="s">
        <v>13</v>
      </c>
      <c r="P1185" t="s">
        <v>37</v>
      </c>
      <c r="Q1185" s="290"/>
    </row>
    <row r="1186" spans="1:17" ht="30.6" x14ac:dyDescent="0.3">
      <c r="A1186" s="288" t="s">
        <v>30</v>
      </c>
      <c r="B1186" s="292" t="s">
        <v>5601</v>
      </c>
      <c r="C1186" s="292" t="s">
        <v>4316</v>
      </c>
      <c r="D1186" s="292" t="s">
        <v>4317</v>
      </c>
      <c r="E1186" t="s">
        <v>4318</v>
      </c>
      <c r="F1186" t="s">
        <v>5613</v>
      </c>
      <c r="G1186" t="s">
        <v>5614</v>
      </c>
      <c r="H1186" s="294" t="s">
        <v>33</v>
      </c>
      <c r="I1186" s="294" t="s">
        <v>8</v>
      </c>
      <c r="J1186" s="294" t="s">
        <v>5</v>
      </c>
      <c r="K1186" s="294" t="s">
        <v>60</v>
      </c>
      <c r="L1186" s="294" t="s">
        <v>867</v>
      </c>
      <c r="M1186" s="292" t="s">
        <v>62</v>
      </c>
      <c r="N1186" s="292" t="s">
        <v>36</v>
      </c>
      <c r="O1186" s="294" t="s">
        <v>13</v>
      </c>
      <c r="P1186" t="s">
        <v>37</v>
      </c>
      <c r="Q1186" s="293"/>
    </row>
    <row r="1187" spans="1:17" ht="30.6" x14ac:dyDescent="0.3">
      <c r="A1187" s="288" t="s">
        <v>30</v>
      </c>
      <c r="B1187" s="289" t="s">
        <v>4831</v>
      </c>
      <c r="C1187" s="289"/>
      <c r="D1187" s="289" t="s">
        <v>4321</v>
      </c>
      <c r="E1187" t="s">
        <v>4322</v>
      </c>
      <c r="F1187" t="s">
        <v>4323</v>
      </c>
      <c r="G1187" t="s">
        <v>4324</v>
      </c>
      <c r="H1187" s="291" t="s">
        <v>33</v>
      </c>
      <c r="I1187" s="291" t="s">
        <v>4</v>
      </c>
      <c r="J1187" s="291" t="s">
        <v>6</v>
      </c>
      <c r="K1187" s="291" t="s">
        <v>60</v>
      </c>
      <c r="L1187" s="291" t="s">
        <v>867</v>
      </c>
      <c r="M1187" s="289" t="s">
        <v>62</v>
      </c>
      <c r="N1187" s="289" t="s">
        <v>36</v>
      </c>
      <c r="O1187" s="291" t="s">
        <v>13</v>
      </c>
      <c r="P1187" t="s">
        <v>37</v>
      </c>
      <c r="Q1187" s="290"/>
    </row>
    <row r="1188" spans="1:17" ht="30.6" x14ac:dyDescent="0.3">
      <c r="A1188" s="288" t="s">
        <v>30</v>
      </c>
      <c r="B1188" s="292" t="s">
        <v>4831</v>
      </c>
      <c r="C1188" s="292"/>
      <c r="D1188" s="292" t="s">
        <v>4325</v>
      </c>
      <c r="E1188" t="s">
        <v>4326</v>
      </c>
      <c r="F1188" t="s">
        <v>4960</v>
      </c>
      <c r="G1188" t="s">
        <v>4961</v>
      </c>
      <c r="H1188" s="294" t="s">
        <v>33</v>
      </c>
      <c r="I1188" s="294" t="s">
        <v>4</v>
      </c>
      <c r="J1188" s="294" t="s">
        <v>6</v>
      </c>
      <c r="K1188" s="294" t="s">
        <v>60</v>
      </c>
      <c r="L1188" s="294" t="s">
        <v>867</v>
      </c>
      <c r="M1188" s="292" t="s">
        <v>62</v>
      </c>
      <c r="N1188" s="292" t="s">
        <v>36</v>
      </c>
      <c r="O1188" s="294" t="s">
        <v>13</v>
      </c>
      <c r="P1188" t="s">
        <v>37</v>
      </c>
      <c r="Q1188" s="293"/>
    </row>
    <row r="1189" spans="1:17" ht="30.6" x14ac:dyDescent="0.3">
      <c r="A1189" s="288" t="s">
        <v>30</v>
      </c>
      <c r="B1189" s="289" t="s">
        <v>5393</v>
      </c>
      <c r="C1189" s="289"/>
      <c r="D1189" s="289" t="s">
        <v>4329</v>
      </c>
      <c r="E1189" t="s">
        <v>4330</v>
      </c>
      <c r="F1189" t="s">
        <v>4331</v>
      </c>
      <c r="G1189" t="s">
        <v>4332</v>
      </c>
      <c r="H1189" s="291" t="s">
        <v>33</v>
      </c>
      <c r="I1189" s="291" t="s">
        <v>4</v>
      </c>
      <c r="J1189" s="291" t="s">
        <v>5</v>
      </c>
      <c r="K1189" s="291" t="s">
        <v>42</v>
      </c>
      <c r="L1189" s="291" t="s">
        <v>48</v>
      </c>
      <c r="M1189" s="289" t="s">
        <v>44</v>
      </c>
      <c r="N1189" s="289" t="s">
        <v>36</v>
      </c>
      <c r="O1189" s="291"/>
      <c r="P1189" t="s">
        <v>37</v>
      </c>
      <c r="Q1189" s="290"/>
    </row>
    <row r="1190" spans="1:17" ht="30.6" x14ac:dyDescent="0.3">
      <c r="A1190" s="288" t="s">
        <v>30</v>
      </c>
      <c r="B1190" s="293"/>
      <c r="C1190" s="292" t="s">
        <v>4333</v>
      </c>
      <c r="D1190" s="292" t="s">
        <v>6134</v>
      </c>
      <c r="E1190" t="s">
        <v>6135</v>
      </c>
      <c r="F1190" t="s">
        <v>6136</v>
      </c>
      <c r="G1190" t="s">
        <v>6137</v>
      </c>
      <c r="H1190" s="294" t="s">
        <v>361</v>
      </c>
      <c r="I1190" s="294" t="s">
        <v>8</v>
      </c>
      <c r="J1190" s="294" t="s">
        <v>6</v>
      </c>
      <c r="K1190" s="294" t="s">
        <v>988</v>
      </c>
      <c r="L1190" s="294" t="s">
        <v>4335</v>
      </c>
      <c r="M1190" s="292" t="s">
        <v>6138</v>
      </c>
      <c r="N1190" s="292" t="s">
        <v>101</v>
      </c>
      <c r="O1190" s="294"/>
      <c r="P1190" t="s">
        <v>37</v>
      </c>
      <c r="Q1190" s="293"/>
    </row>
    <row r="1191" spans="1:17" ht="30.6" x14ac:dyDescent="0.3">
      <c r="A1191" s="288" t="s">
        <v>30</v>
      </c>
      <c r="B1191" s="290"/>
      <c r="C1191" s="289" t="s">
        <v>6139</v>
      </c>
      <c r="D1191" s="289" t="s">
        <v>6140</v>
      </c>
      <c r="E1191" t="s">
        <v>6141</v>
      </c>
      <c r="F1191" t="s">
        <v>6192</v>
      </c>
      <c r="G1191" t="s">
        <v>6193</v>
      </c>
      <c r="H1191" s="291" t="s">
        <v>361</v>
      </c>
      <c r="I1191" s="291" t="s">
        <v>8</v>
      </c>
      <c r="J1191" s="291" t="s">
        <v>6</v>
      </c>
      <c r="K1191" s="291" t="s">
        <v>988</v>
      </c>
      <c r="L1191" s="291" t="s">
        <v>4335</v>
      </c>
      <c r="M1191" s="289" t="s">
        <v>4334</v>
      </c>
      <c r="N1191" s="289" t="s">
        <v>101</v>
      </c>
      <c r="O1191" s="291" t="s">
        <v>6142</v>
      </c>
      <c r="P1191" t="s">
        <v>37</v>
      </c>
      <c r="Q1191" s="290"/>
    </row>
    <row r="1192" spans="1:17" ht="30.6" x14ac:dyDescent="0.3">
      <c r="A1192" s="288" t="s">
        <v>30</v>
      </c>
      <c r="B1192" s="293"/>
      <c r="C1192" s="292" t="s">
        <v>5865</v>
      </c>
      <c r="D1192" s="292" t="s">
        <v>5866</v>
      </c>
      <c r="E1192" t="s">
        <v>5867</v>
      </c>
      <c r="F1192" t="s">
        <v>5868</v>
      </c>
      <c r="G1192" t="s">
        <v>5869</v>
      </c>
      <c r="H1192" s="294" t="s">
        <v>361</v>
      </c>
      <c r="I1192" s="294" t="s">
        <v>8</v>
      </c>
      <c r="J1192" s="294" t="s">
        <v>6</v>
      </c>
      <c r="K1192" s="294" t="s">
        <v>988</v>
      </c>
      <c r="L1192" s="294" t="s">
        <v>4335</v>
      </c>
      <c r="M1192" s="292" t="s">
        <v>5620</v>
      </c>
      <c r="N1192" s="292" t="s">
        <v>2065</v>
      </c>
      <c r="O1192" s="294" t="s">
        <v>5870</v>
      </c>
      <c r="P1192" t="s">
        <v>37</v>
      </c>
      <c r="Q1192" s="293"/>
    </row>
    <row r="1193" spans="1:17" ht="30.6" x14ac:dyDescent="0.3">
      <c r="A1193" s="288" t="s">
        <v>30</v>
      </c>
      <c r="B1193" s="290"/>
      <c r="C1193" s="289" t="s">
        <v>5621</v>
      </c>
      <c r="D1193" s="289" t="s">
        <v>6143</v>
      </c>
      <c r="E1193" t="s">
        <v>6144</v>
      </c>
      <c r="F1193" t="s">
        <v>6145</v>
      </c>
      <c r="G1193" t="s">
        <v>6146</v>
      </c>
      <c r="H1193" s="291" t="s">
        <v>361</v>
      </c>
      <c r="I1193" s="291" t="s">
        <v>8</v>
      </c>
      <c r="J1193" s="291" t="s">
        <v>6</v>
      </c>
      <c r="K1193" s="291" t="s">
        <v>988</v>
      </c>
      <c r="L1193" s="291" t="s">
        <v>4335</v>
      </c>
      <c r="M1193" s="289" t="s">
        <v>5620</v>
      </c>
      <c r="N1193" s="289" t="s">
        <v>2065</v>
      </c>
      <c r="O1193" s="291" t="s">
        <v>6147</v>
      </c>
      <c r="P1193" t="s">
        <v>37</v>
      </c>
      <c r="Q1193" s="290"/>
    </row>
    <row r="1194" spans="1:17" ht="30.6" x14ac:dyDescent="0.3">
      <c r="A1194" s="288" t="s">
        <v>30</v>
      </c>
      <c r="B1194" s="293"/>
      <c r="C1194" s="292" t="s">
        <v>6148</v>
      </c>
      <c r="D1194" s="292" t="s">
        <v>6149</v>
      </c>
      <c r="E1194" t="s">
        <v>6150</v>
      </c>
      <c r="F1194" t="s">
        <v>6151</v>
      </c>
      <c r="G1194" t="s">
        <v>6152</v>
      </c>
      <c r="H1194" s="294" t="s">
        <v>361</v>
      </c>
      <c r="I1194" s="294" t="s">
        <v>8</v>
      </c>
      <c r="J1194" s="294" t="s">
        <v>6</v>
      </c>
      <c r="K1194" s="294" t="s">
        <v>988</v>
      </c>
      <c r="L1194" s="294" t="s">
        <v>4335</v>
      </c>
      <c r="M1194" s="292" t="s">
        <v>5620</v>
      </c>
      <c r="N1194" s="292" t="s">
        <v>2065</v>
      </c>
      <c r="O1194" s="294" t="s">
        <v>6147</v>
      </c>
      <c r="P1194" t="s">
        <v>37</v>
      </c>
      <c r="Q1194" s="293"/>
    </row>
    <row r="1195" spans="1:17" ht="30.6" x14ac:dyDescent="0.3">
      <c r="A1195" s="288" t="s">
        <v>30</v>
      </c>
      <c r="B1195" s="290"/>
      <c r="C1195" s="289" t="s">
        <v>6153</v>
      </c>
      <c r="D1195" s="289" t="s">
        <v>6154</v>
      </c>
      <c r="E1195" t="s">
        <v>6155</v>
      </c>
      <c r="F1195" t="s">
        <v>6156</v>
      </c>
      <c r="G1195" t="s">
        <v>6157</v>
      </c>
      <c r="H1195" s="291" t="s">
        <v>361</v>
      </c>
      <c r="I1195" s="291" t="s">
        <v>8</v>
      </c>
      <c r="J1195" s="291" t="s">
        <v>6</v>
      </c>
      <c r="K1195" s="291" t="s">
        <v>988</v>
      </c>
      <c r="L1195" s="291" t="s">
        <v>4335</v>
      </c>
      <c r="M1195" s="289" t="s">
        <v>5620</v>
      </c>
      <c r="N1195" s="289" t="s">
        <v>2065</v>
      </c>
      <c r="O1195" s="291" t="s">
        <v>6147</v>
      </c>
      <c r="P1195" t="s">
        <v>37</v>
      </c>
      <c r="Q1195" s="290"/>
    </row>
    <row r="1196" spans="1:17" ht="30.6" x14ac:dyDescent="0.3">
      <c r="A1196" s="288" t="s">
        <v>30</v>
      </c>
      <c r="B1196" s="292" t="s">
        <v>6158</v>
      </c>
      <c r="C1196" s="292" t="s">
        <v>5615</v>
      </c>
      <c r="D1196" s="292" t="s">
        <v>5616</v>
      </c>
      <c r="E1196" t="s">
        <v>5617</v>
      </c>
      <c r="F1196" t="s">
        <v>5618</v>
      </c>
      <c r="G1196" t="s">
        <v>5619</v>
      </c>
      <c r="H1196" s="294" t="s">
        <v>361</v>
      </c>
      <c r="I1196" s="294" t="s">
        <v>8</v>
      </c>
      <c r="J1196" s="294" t="s">
        <v>5</v>
      </c>
      <c r="K1196" s="294" t="s">
        <v>988</v>
      </c>
      <c r="L1196" s="294" t="s">
        <v>4335</v>
      </c>
      <c r="M1196" s="292" t="s">
        <v>5620</v>
      </c>
      <c r="N1196" s="292" t="s">
        <v>2065</v>
      </c>
      <c r="O1196" s="294" t="s">
        <v>5298</v>
      </c>
      <c r="P1196" t="s">
        <v>37</v>
      </c>
      <c r="Q1196" s="293"/>
    </row>
    <row r="1197" spans="1:17" ht="30.6" x14ac:dyDescent="0.3">
      <c r="A1197" s="288" t="s">
        <v>30</v>
      </c>
      <c r="B1197" s="289" t="s">
        <v>6159</v>
      </c>
      <c r="C1197" s="289" t="s">
        <v>4336</v>
      </c>
      <c r="D1197" s="289" t="s">
        <v>4337</v>
      </c>
      <c r="E1197" t="s">
        <v>4338</v>
      </c>
      <c r="F1197" t="s">
        <v>4339</v>
      </c>
      <c r="G1197" t="s">
        <v>4340</v>
      </c>
      <c r="H1197" s="291" t="s">
        <v>68</v>
      </c>
      <c r="I1197" s="291" t="s">
        <v>16</v>
      </c>
      <c r="J1197" s="291" t="s">
        <v>6</v>
      </c>
      <c r="K1197" s="291" t="s">
        <v>988</v>
      </c>
      <c r="L1197" s="291" t="s">
        <v>4965</v>
      </c>
      <c r="M1197" s="289" t="s">
        <v>4341</v>
      </c>
      <c r="N1197" s="289" t="s">
        <v>101</v>
      </c>
      <c r="O1197" s="291"/>
      <c r="P1197" t="s">
        <v>37</v>
      </c>
      <c r="Q1197" s="290"/>
    </row>
    <row r="1198" spans="1:17" ht="30.6" x14ac:dyDescent="0.3">
      <c r="A1198" s="288" t="s">
        <v>30</v>
      </c>
      <c r="B1198" s="293"/>
      <c r="C1198" s="292" t="s">
        <v>6160</v>
      </c>
      <c r="D1198" s="292" t="s">
        <v>6161</v>
      </c>
      <c r="E1198" t="s">
        <v>6162</v>
      </c>
      <c r="F1198" t="s">
        <v>6163</v>
      </c>
      <c r="G1198" t="s">
        <v>6164</v>
      </c>
      <c r="H1198" s="294" t="s">
        <v>361</v>
      </c>
      <c r="I1198" s="294" t="s">
        <v>8</v>
      </c>
      <c r="J1198" s="294" t="s">
        <v>6</v>
      </c>
      <c r="K1198" s="294" t="s">
        <v>988</v>
      </c>
      <c r="L1198" s="294" t="s">
        <v>4335</v>
      </c>
      <c r="M1198" s="292" t="s">
        <v>4334</v>
      </c>
      <c r="N1198" s="292" t="s">
        <v>101</v>
      </c>
      <c r="O1198" s="294" t="s">
        <v>6165</v>
      </c>
      <c r="P1198" t="s">
        <v>37</v>
      </c>
      <c r="Q1198" s="293"/>
    </row>
    <row r="1199" spans="1:17" ht="30.6" x14ac:dyDescent="0.3">
      <c r="A1199" s="288" t="s">
        <v>30</v>
      </c>
      <c r="B1199" s="289" t="s">
        <v>5346</v>
      </c>
      <c r="C1199" s="289" t="s">
        <v>4342</v>
      </c>
      <c r="D1199" s="289" t="s">
        <v>4343</v>
      </c>
      <c r="E1199" t="s">
        <v>4344</v>
      </c>
      <c r="F1199" t="s">
        <v>5622</v>
      </c>
      <c r="G1199" t="s">
        <v>5623</v>
      </c>
      <c r="H1199" s="291" t="s">
        <v>361</v>
      </c>
      <c r="I1199" s="291" t="s">
        <v>8</v>
      </c>
      <c r="J1199" s="291" t="s">
        <v>5</v>
      </c>
      <c r="K1199" s="291" t="s">
        <v>988</v>
      </c>
      <c r="L1199" s="291" t="s">
        <v>4335</v>
      </c>
      <c r="M1199" s="289" t="s">
        <v>4816</v>
      </c>
      <c r="N1199" s="289" t="s">
        <v>101</v>
      </c>
      <c r="O1199" s="291"/>
      <c r="P1199" t="s">
        <v>37</v>
      </c>
      <c r="Q1199" s="290"/>
    </row>
    <row r="1200" spans="1:17" ht="30.6" x14ac:dyDescent="0.3">
      <c r="A1200" s="288" t="s">
        <v>30</v>
      </c>
      <c r="B1200" s="292" t="s">
        <v>5346</v>
      </c>
      <c r="C1200" s="292" t="s">
        <v>4345</v>
      </c>
      <c r="D1200" s="292" t="s">
        <v>4346</v>
      </c>
      <c r="E1200" t="s">
        <v>4347</v>
      </c>
      <c r="F1200" t="s">
        <v>5624</v>
      </c>
      <c r="G1200" t="s">
        <v>5625</v>
      </c>
      <c r="H1200" s="294" t="s">
        <v>361</v>
      </c>
      <c r="I1200" s="294" t="s">
        <v>8</v>
      </c>
      <c r="J1200" s="294" t="s">
        <v>5</v>
      </c>
      <c r="K1200" s="294" t="s">
        <v>988</v>
      </c>
      <c r="L1200" s="294" t="s">
        <v>4335</v>
      </c>
      <c r="M1200" s="292" t="s">
        <v>4816</v>
      </c>
      <c r="N1200" s="292" t="s">
        <v>101</v>
      </c>
      <c r="O1200" s="294"/>
      <c r="P1200" t="s">
        <v>37</v>
      </c>
      <c r="Q1200" s="293"/>
    </row>
    <row r="1201" spans="1:17" ht="30.6" x14ac:dyDescent="0.3">
      <c r="A1201" s="288" t="s">
        <v>30</v>
      </c>
      <c r="B1201" s="289" t="s">
        <v>5346</v>
      </c>
      <c r="C1201" s="289" t="s">
        <v>4348</v>
      </c>
      <c r="D1201" s="289" t="s">
        <v>4349</v>
      </c>
      <c r="E1201" t="s">
        <v>4350</v>
      </c>
      <c r="F1201" t="s">
        <v>5626</v>
      </c>
      <c r="G1201" t="s">
        <v>5627</v>
      </c>
      <c r="H1201" s="291" t="s">
        <v>361</v>
      </c>
      <c r="I1201" s="291" t="s">
        <v>8</v>
      </c>
      <c r="J1201" s="291" t="s">
        <v>5</v>
      </c>
      <c r="K1201" s="291" t="s">
        <v>988</v>
      </c>
      <c r="L1201" s="291" t="s">
        <v>4335</v>
      </c>
      <c r="M1201" s="289" t="s">
        <v>4816</v>
      </c>
      <c r="N1201" s="289" t="s">
        <v>101</v>
      </c>
      <c r="O1201" s="291"/>
      <c r="P1201" t="s">
        <v>37</v>
      </c>
      <c r="Q1201" s="290"/>
    </row>
    <row r="1202" spans="1:17" ht="30.6" x14ac:dyDescent="0.3">
      <c r="A1202" s="288" t="s">
        <v>30</v>
      </c>
      <c r="B1202" s="292" t="s">
        <v>5346</v>
      </c>
      <c r="C1202" s="292" t="s">
        <v>4351</v>
      </c>
      <c r="D1202" s="292" t="s">
        <v>4352</v>
      </c>
      <c r="E1202" t="s">
        <v>4353</v>
      </c>
      <c r="F1202" t="s">
        <v>5628</v>
      </c>
      <c r="G1202" t="s">
        <v>5629</v>
      </c>
      <c r="H1202" s="294" t="s">
        <v>361</v>
      </c>
      <c r="I1202" s="294" t="s">
        <v>8</v>
      </c>
      <c r="J1202" s="294" t="s">
        <v>5</v>
      </c>
      <c r="K1202" s="294" t="s">
        <v>988</v>
      </c>
      <c r="L1202" s="294" t="s">
        <v>4335</v>
      </c>
      <c r="M1202" s="292" t="s">
        <v>4816</v>
      </c>
      <c r="N1202" s="292" t="s">
        <v>101</v>
      </c>
      <c r="O1202" s="294"/>
      <c r="P1202" t="s">
        <v>37</v>
      </c>
      <c r="Q1202" s="293"/>
    </row>
    <row r="1203" spans="1:17" ht="30.6" x14ac:dyDescent="0.3">
      <c r="A1203" s="288" t="s">
        <v>30</v>
      </c>
      <c r="B1203" s="289" t="s">
        <v>5346</v>
      </c>
      <c r="C1203" s="289" t="s">
        <v>4354</v>
      </c>
      <c r="D1203" s="289" t="s">
        <v>4355</v>
      </c>
      <c r="E1203" t="s">
        <v>4356</v>
      </c>
      <c r="F1203" t="s">
        <v>5630</v>
      </c>
      <c r="G1203" t="s">
        <v>5631</v>
      </c>
      <c r="H1203" s="291" t="s">
        <v>361</v>
      </c>
      <c r="I1203" s="291" t="s">
        <v>8</v>
      </c>
      <c r="J1203" s="291" t="s">
        <v>5</v>
      </c>
      <c r="K1203" s="291" t="s">
        <v>988</v>
      </c>
      <c r="L1203" s="291" t="s">
        <v>4335</v>
      </c>
      <c r="M1203" s="289" t="s">
        <v>4816</v>
      </c>
      <c r="N1203" s="289" t="s">
        <v>101</v>
      </c>
      <c r="O1203" s="291"/>
      <c r="P1203" t="s">
        <v>37</v>
      </c>
      <c r="Q1203" s="290"/>
    </row>
    <row r="1204" spans="1:17" ht="30.6" x14ac:dyDescent="0.3">
      <c r="A1204" s="288" t="s">
        <v>30</v>
      </c>
      <c r="B1204" s="292" t="s">
        <v>5890</v>
      </c>
      <c r="C1204" s="292"/>
      <c r="D1204" s="292" t="s">
        <v>4357</v>
      </c>
      <c r="E1204" t="s">
        <v>4358</v>
      </c>
      <c r="F1204" t="s">
        <v>4359</v>
      </c>
      <c r="G1204" t="s">
        <v>4360</v>
      </c>
      <c r="H1204" s="294" t="s">
        <v>33</v>
      </c>
      <c r="I1204" s="294" t="s">
        <v>4</v>
      </c>
      <c r="J1204" s="294" t="s">
        <v>5</v>
      </c>
      <c r="K1204" s="294" t="s">
        <v>53</v>
      </c>
      <c r="L1204" s="294" t="s">
        <v>168</v>
      </c>
      <c r="M1204" s="292" t="s">
        <v>393</v>
      </c>
      <c r="N1204" s="292" t="s">
        <v>36</v>
      </c>
      <c r="O1204" s="294" t="s">
        <v>9</v>
      </c>
      <c r="P1204" t="s">
        <v>37</v>
      </c>
      <c r="Q1204" s="293"/>
    </row>
    <row r="1205" spans="1:17" ht="30.6" x14ac:dyDescent="0.3">
      <c r="A1205" s="288" t="s">
        <v>30</v>
      </c>
      <c r="B1205" s="289" t="s">
        <v>4818</v>
      </c>
      <c r="C1205" s="289"/>
      <c r="D1205" s="289" t="s">
        <v>4361</v>
      </c>
      <c r="E1205" t="s">
        <v>4362</v>
      </c>
      <c r="F1205" t="s">
        <v>4363</v>
      </c>
      <c r="G1205" t="s">
        <v>4364</v>
      </c>
      <c r="H1205" s="291" t="s">
        <v>33</v>
      </c>
      <c r="I1205" s="291" t="s">
        <v>4</v>
      </c>
      <c r="J1205" s="291" t="s">
        <v>5</v>
      </c>
      <c r="K1205" s="291" t="s">
        <v>53</v>
      </c>
      <c r="L1205" s="291" t="s">
        <v>497</v>
      </c>
      <c r="M1205" s="289" t="s">
        <v>503</v>
      </c>
      <c r="N1205" s="289" t="s">
        <v>36</v>
      </c>
      <c r="O1205" s="291" t="s">
        <v>2668</v>
      </c>
      <c r="P1205" t="s">
        <v>37</v>
      </c>
      <c r="Q1205" s="290"/>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A4A97-AA43-4717-B6D0-5C2ECC6B163D}">
  <sheetPr codeName="Sheet8"/>
  <dimension ref="A2:L50"/>
  <sheetViews>
    <sheetView zoomScaleNormal="100" workbookViewId="0">
      <selection activeCell="A7" sqref="A7"/>
    </sheetView>
  </sheetViews>
  <sheetFormatPr defaultRowHeight="14.4" x14ac:dyDescent="0.3"/>
  <cols>
    <col min="1" max="1" width="17.33203125" customWidth="1"/>
    <col min="2" max="3" width="16.6640625" customWidth="1"/>
    <col min="4" max="6" width="3.6640625" customWidth="1"/>
    <col min="7" max="9" width="8.33203125" customWidth="1"/>
    <col min="10" max="10" width="35.6640625" customWidth="1"/>
    <col min="11" max="11" width="5.44140625" customWidth="1"/>
  </cols>
  <sheetData>
    <row r="2" spans="1:12" ht="28.8" x14ac:dyDescent="0.3">
      <c r="A2" t="s">
        <v>0</v>
      </c>
      <c r="B2" t="s">
        <v>1</v>
      </c>
      <c r="C2" t="s">
        <v>2</v>
      </c>
      <c r="D2" t="s">
        <v>21</v>
      </c>
      <c r="E2" t="s">
        <v>22</v>
      </c>
      <c r="F2" t="s">
        <v>20</v>
      </c>
      <c r="G2" s="4" t="s">
        <v>24</v>
      </c>
      <c r="H2" s="4" t="s">
        <v>25</v>
      </c>
      <c r="I2" s="4" t="s">
        <v>26</v>
      </c>
      <c r="J2" s="4" t="s">
        <v>19</v>
      </c>
      <c r="K2" s="4" t="s">
        <v>3</v>
      </c>
    </row>
    <row r="3" spans="1:12" ht="45" customHeight="1" x14ac:dyDescent="0.3">
      <c r="A3" s="265" t="s">
        <v>3059</v>
      </c>
      <c r="B3" s="265" t="s">
        <v>3060</v>
      </c>
      <c r="C3" s="265" t="s">
        <v>3061</v>
      </c>
      <c r="D3" s="265" t="s">
        <v>6195</v>
      </c>
      <c r="E3" s="265" t="s">
        <v>4</v>
      </c>
      <c r="F3" s="265" t="s">
        <v>5</v>
      </c>
      <c r="G3" s="266"/>
      <c r="H3" s="266"/>
      <c r="I3" s="266"/>
      <c r="J3" s="265"/>
      <c r="K3" s="265"/>
      <c r="L3" t="s">
        <v>3057</v>
      </c>
    </row>
    <row r="4" spans="1:12" ht="45" customHeight="1" x14ac:dyDescent="0.3">
      <c r="A4" s="265" t="s">
        <v>3063</v>
      </c>
      <c r="B4" s="265" t="s">
        <v>3064</v>
      </c>
      <c r="C4" s="265" t="s">
        <v>3065</v>
      </c>
      <c r="D4" s="265" t="s">
        <v>6195</v>
      </c>
      <c r="E4" s="265" t="s">
        <v>4</v>
      </c>
      <c r="F4" s="265" t="s">
        <v>6</v>
      </c>
      <c r="G4" s="266"/>
      <c r="H4" s="266"/>
      <c r="I4" s="266"/>
      <c r="J4" s="265"/>
      <c r="K4" s="265"/>
      <c r="L4" t="s">
        <v>3057</v>
      </c>
    </row>
    <row r="5" spans="1:12" ht="45" customHeight="1" x14ac:dyDescent="0.3">
      <c r="A5" s="265" t="s">
        <v>3067</v>
      </c>
      <c r="B5" s="265" t="s">
        <v>3068</v>
      </c>
      <c r="C5" s="265" t="s">
        <v>3069</v>
      </c>
      <c r="D5" s="265" t="s">
        <v>6195</v>
      </c>
      <c r="E5" s="265" t="s">
        <v>4</v>
      </c>
      <c r="F5" s="265" t="s">
        <v>5</v>
      </c>
      <c r="G5" s="266"/>
      <c r="H5" s="266"/>
      <c r="I5" s="266"/>
      <c r="J5" s="265"/>
      <c r="K5" s="265"/>
      <c r="L5" t="s">
        <v>3057</v>
      </c>
    </row>
    <row r="6" spans="1:12" ht="45" customHeight="1" x14ac:dyDescent="0.3">
      <c r="A6" s="265" t="s">
        <v>3072</v>
      </c>
      <c r="B6" s="265" t="s">
        <v>3073</v>
      </c>
      <c r="C6" s="265" t="s">
        <v>3074</v>
      </c>
      <c r="D6" s="265" t="s">
        <v>6195</v>
      </c>
      <c r="E6" s="265" t="s">
        <v>4</v>
      </c>
      <c r="F6" s="265" t="s">
        <v>6</v>
      </c>
      <c r="G6" s="266"/>
      <c r="H6" s="266"/>
      <c r="I6" s="266"/>
      <c r="J6" s="265"/>
      <c r="K6" s="265"/>
      <c r="L6" t="s">
        <v>3057</v>
      </c>
    </row>
    <row r="7" spans="1:12" ht="45" customHeight="1" x14ac:dyDescent="0.3">
      <c r="A7" s="265"/>
      <c r="B7" s="265"/>
      <c r="C7" s="265"/>
      <c r="D7" s="265"/>
      <c r="E7" s="265"/>
      <c r="F7" s="265"/>
      <c r="G7" s="266"/>
      <c r="H7" s="266"/>
      <c r="I7" s="266"/>
      <c r="J7" s="265"/>
      <c r="K7" s="265"/>
    </row>
    <row r="8" spans="1:12" ht="45" customHeight="1" x14ac:dyDescent="0.3">
      <c r="A8" s="265"/>
      <c r="B8" s="265"/>
      <c r="C8" s="265"/>
      <c r="D8" s="265"/>
      <c r="E8" s="265"/>
      <c r="F8" s="265"/>
      <c r="G8" s="266"/>
      <c r="H8" s="266"/>
      <c r="I8" s="266"/>
      <c r="J8" s="265"/>
      <c r="K8" s="265"/>
    </row>
    <row r="9" spans="1:12" ht="45" customHeight="1" x14ac:dyDescent="0.3">
      <c r="A9" s="265"/>
      <c r="B9" s="265"/>
      <c r="C9" s="265"/>
      <c r="D9" s="265"/>
      <c r="E9" s="265"/>
      <c r="F9" s="265"/>
      <c r="G9" s="266"/>
      <c r="H9" s="266"/>
      <c r="I9" s="266"/>
      <c r="J9" s="265"/>
      <c r="K9" s="265"/>
    </row>
    <row r="10" spans="1:12" ht="45" customHeight="1" x14ac:dyDescent="0.3">
      <c r="A10" s="265"/>
      <c r="B10" s="265"/>
      <c r="C10" s="265"/>
      <c r="D10" s="265"/>
      <c r="E10" s="265"/>
      <c r="F10" s="265"/>
      <c r="G10" s="266"/>
      <c r="H10" s="266"/>
      <c r="I10" s="266"/>
      <c r="J10" s="265"/>
      <c r="K10" s="265"/>
    </row>
    <row r="11" spans="1:12" ht="45" customHeight="1" x14ac:dyDescent="0.3">
      <c r="A11" s="14"/>
      <c r="B11" s="13"/>
      <c r="C11" s="13"/>
      <c r="D11" s="2"/>
      <c r="E11" s="2"/>
      <c r="F11" s="2"/>
      <c r="G11" s="3"/>
      <c r="H11" s="3"/>
      <c r="I11" s="12"/>
      <c r="J11" s="1"/>
      <c r="K11" s="2"/>
    </row>
    <row r="12" spans="1:12" ht="45" customHeight="1" x14ac:dyDescent="0.3">
      <c r="A12" s="14"/>
      <c r="B12" s="13"/>
      <c r="C12" s="13"/>
      <c r="D12" s="2"/>
      <c r="E12" s="2"/>
      <c r="F12" s="2"/>
      <c r="G12" s="3"/>
      <c r="H12" s="3"/>
      <c r="I12" s="12"/>
      <c r="J12" s="1"/>
      <c r="K12" s="2"/>
    </row>
    <row r="13" spans="1:12" ht="45" customHeight="1" x14ac:dyDescent="0.3">
      <c r="A13" s="14"/>
      <c r="B13" s="13"/>
      <c r="C13" s="13"/>
      <c r="D13" s="2"/>
      <c r="E13" s="2"/>
      <c r="F13" s="2"/>
      <c r="G13" s="3"/>
      <c r="H13" s="3"/>
      <c r="I13" s="12"/>
      <c r="J13" s="1"/>
      <c r="K13" s="2"/>
    </row>
    <row r="14" spans="1:12" ht="45" customHeight="1" x14ac:dyDescent="0.3">
      <c r="A14" s="14"/>
      <c r="B14" s="13"/>
      <c r="C14" s="13"/>
      <c r="D14" s="2"/>
      <c r="E14" s="2"/>
      <c r="F14" s="2"/>
      <c r="G14" s="3"/>
      <c r="H14" s="3"/>
      <c r="I14" s="12"/>
      <c r="J14" s="1"/>
      <c r="K14" s="2"/>
    </row>
    <row r="15" spans="1:12" ht="45" customHeight="1" x14ac:dyDescent="0.3">
      <c r="A15" s="14"/>
      <c r="B15" s="13"/>
      <c r="C15" s="13"/>
      <c r="D15" s="2"/>
      <c r="E15" s="2"/>
      <c r="F15" s="2"/>
      <c r="G15" s="3"/>
      <c r="H15" s="3"/>
      <c r="I15" s="12"/>
      <c r="J15" s="1"/>
      <c r="K15" s="2"/>
    </row>
    <row r="16" spans="1:12" ht="45" customHeight="1" x14ac:dyDescent="0.3">
      <c r="A16" s="14"/>
      <c r="B16" s="13"/>
      <c r="C16" s="13"/>
      <c r="D16" s="2"/>
      <c r="E16" s="2"/>
      <c r="F16" s="2"/>
      <c r="G16" s="3"/>
      <c r="H16" s="3"/>
      <c r="I16" s="12"/>
      <c r="J16" s="1"/>
      <c r="K16" s="2"/>
    </row>
    <row r="17" spans="1:11" ht="45" customHeight="1" x14ac:dyDescent="0.3">
      <c r="A17" s="14"/>
      <c r="B17" s="13"/>
      <c r="C17" s="13"/>
      <c r="D17" s="2"/>
      <c r="E17" s="2"/>
      <c r="F17" s="2"/>
      <c r="G17" s="3"/>
      <c r="H17" s="3"/>
      <c r="I17" s="12"/>
      <c r="J17" s="1"/>
      <c r="K17" s="2"/>
    </row>
    <row r="18" spans="1:11" ht="15.6" x14ac:dyDescent="0.3">
      <c r="A18" s="14"/>
      <c r="B18" s="13"/>
      <c r="C18" s="13"/>
      <c r="D18" s="2"/>
      <c r="E18" s="2"/>
      <c r="F18" s="2"/>
      <c r="G18" s="3"/>
      <c r="H18" s="3"/>
      <c r="I18" s="12"/>
      <c r="J18" s="1"/>
      <c r="K18" s="2"/>
    </row>
    <row r="19" spans="1:11" ht="15.6" x14ac:dyDescent="0.3">
      <c r="A19" s="14"/>
      <c r="B19" s="13"/>
      <c r="C19" s="13"/>
      <c r="D19" s="2"/>
      <c r="E19" s="2"/>
      <c r="F19" s="2"/>
      <c r="G19" s="3"/>
      <c r="H19" s="3"/>
      <c r="I19" s="12"/>
      <c r="J19" s="1"/>
      <c r="K19" s="2"/>
    </row>
    <row r="20" spans="1:11" x14ac:dyDescent="0.3">
      <c r="A20" s="10"/>
      <c r="B20" s="10"/>
      <c r="C20" s="10"/>
      <c r="D20" s="10"/>
      <c r="E20" s="10"/>
      <c r="F20" s="10"/>
      <c r="G20" s="15"/>
      <c r="H20" s="15"/>
      <c r="I20" s="15"/>
      <c r="J20" s="10"/>
      <c r="K20" s="10"/>
    </row>
    <row r="21" spans="1:11" x14ac:dyDescent="0.3">
      <c r="A21" s="10"/>
      <c r="B21" s="10"/>
      <c r="C21" s="10"/>
      <c r="D21" s="10"/>
      <c r="E21" s="10"/>
      <c r="F21" s="10"/>
      <c r="G21" s="15"/>
      <c r="H21" s="15"/>
      <c r="I21" s="15"/>
      <c r="J21" s="10"/>
      <c r="K21" s="10"/>
    </row>
    <row r="22" spans="1:11" x14ac:dyDescent="0.3">
      <c r="A22" s="10"/>
      <c r="B22" s="10"/>
      <c r="C22" s="10"/>
      <c r="D22" s="10"/>
      <c r="E22" s="10"/>
      <c r="F22" s="10"/>
      <c r="G22" s="15"/>
      <c r="H22" s="15"/>
      <c r="I22" s="15"/>
      <c r="J22" s="10"/>
      <c r="K22" s="10"/>
    </row>
    <row r="23" spans="1:11" x14ac:dyDescent="0.3">
      <c r="A23" s="10"/>
      <c r="B23" s="10"/>
      <c r="C23" s="10"/>
      <c r="D23" s="10"/>
      <c r="E23" s="10"/>
      <c r="F23" s="10"/>
      <c r="G23" s="15"/>
      <c r="H23" s="15"/>
      <c r="I23" s="15"/>
      <c r="J23" s="10"/>
      <c r="K23" s="10"/>
    </row>
    <row r="24" spans="1:11" x14ac:dyDescent="0.3">
      <c r="A24" s="10"/>
      <c r="B24" s="10"/>
      <c r="C24" s="10"/>
      <c r="D24" s="10"/>
      <c r="E24" s="10"/>
      <c r="F24" s="10"/>
      <c r="G24" s="15"/>
      <c r="H24" s="15"/>
      <c r="I24" s="15"/>
      <c r="J24" s="10"/>
      <c r="K24" s="10"/>
    </row>
    <row r="25" spans="1:11" x14ac:dyDescent="0.3">
      <c r="A25" s="10"/>
      <c r="B25" s="10"/>
      <c r="C25" s="10"/>
      <c r="D25" s="10"/>
      <c r="E25" s="10"/>
      <c r="F25" s="10"/>
      <c r="G25" s="15"/>
      <c r="H25" s="15"/>
      <c r="I25" s="15"/>
      <c r="J25" s="10"/>
      <c r="K25" s="10"/>
    </row>
    <row r="26" spans="1:11" x14ac:dyDescent="0.3">
      <c r="A26" s="10"/>
      <c r="B26" s="10"/>
      <c r="C26" s="10"/>
      <c r="D26" s="10"/>
      <c r="E26" s="10"/>
      <c r="F26" s="10"/>
      <c r="G26" s="15"/>
      <c r="H26" s="15"/>
      <c r="I26" s="15"/>
      <c r="J26" s="10"/>
      <c r="K26" s="10"/>
    </row>
    <row r="27" spans="1:11" x14ac:dyDescent="0.3">
      <c r="A27" s="10"/>
      <c r="B27" s="10"/>
      <c r="C27" s="10"/>
      <c r="D27" s="10"/>
      <c r="E27" s="10"/>
      <c r="F27" s="10"/>
      <c r="G27" s="15"/>
      <c r="H27" s="15"/>
      <c r="I27" s="15"/>
      <c r="J27" s="10"/>
      <c r="K27" s="10"/>
    </row>
    <row r="28" spans="1:11" x14ac:dyDescent="0.3">
      <c r="A28" s="10"/>
      <c r="B28" s="10"/>
      <c r="C28" s="10"/>
      <c r="D28" s="10"/>
      <c r="E28" s="10"/>
      <c r="F28" s="10"/>
      <c r="G28" s="15"/>
      <c r="H28" s="15"/>
      <c r="I28" s="15"/>
      <c r="J28" s="10"/>
      <c r="K28" s="10"/>
    </row>
    <row r="29" spans="1:11" x14ac:dyDescent="0.3">
      <c r="A29" s="10"/>
      <c r="B29" s="10"/>
      <c r="C29" s="10"/>
      <c r="D29" s="10"/>
      <c r="E29" s="10"/>
      <c r="F29" s="10"/>
      <c r="G29" s="15"/>
      <c r="H29" s="15"/>
      <c r="I29" s="15"/>
      <c r="J29" s="10"/>
      <c r="K29" s="10"/>
    </row>
    <row r="30" spans="1:11" x14ac:dyDescent="0.3">
      <c r="A30" s="10"/>
      <c r="B30" s="10"/>
      <c r="C30" s="10"/>
      <c r="D30" s="10"/>
      <c r="E30" s="10"/>
      <c r="F30" s="10"/>
      <c r="G30" s="15"/>
      <c r="H30" s="15"/>
      <c r="I30" s="15"/>
      <c r="J30" s="10"/>
      <c r="K30" s="10"/>
    </row>
    <row r="31" spans="1:11" x14ac:dyDescent="0.3">
      <c r="A31" s="10"/>
      <c r="B31" s="10"/>
      <c r="C31" s="10"/>
      <c r="D31" s="10"/>
      <c r="E31" s="10"/>
      <c r="F31" s="10"/>
      <c r="G31" s="15"/>
      <c r="H31" s="15"/>
      <c r="I31" s="15"/>
      <c r="J31" s="10"/>
      <c r="K31" s="10"/>
    </row>
    <row r="32" spans="1:11" x14ac:dyDescent="0.3">
      <c r="A32" s="10"/>
      <c r="B32" s="10"/>
      <c r="C32" s="10"/>
      <c r="D32" s="10"/>
      <c r="E32" s="10"/>
      <c r="F32" s="10"/>
      <c r="G32" s="15"/>
      <c r="H32" s="15"/>
      <c r="I32" s="15"/>
      <c r="J32" s="10"/>
      <c r="K32" s="10"/>
    </row>
    <row r="33" spans="1:11" x14ac:dyDescent="0.3">
      <c r="A33" s="10"/>
      <c r="B33" s="10"/>
      <c r="C33" s="10"/>
      <c r="D33" s="10"/>
      <c r="E33" s="10"/>
      <c r="F33" s="10"/>
      <c r="G33" s="15"/>
      <c r="H33" s="15"/>
      <c r="I33" s="15"/>
      <c r="J33" s="10"/>
      <c r="K33" s="10"/>
    </row>
    <row r="34" spans="1:11" x14ac:dyDescent="0.3">
      <c r="A34" s="10"/>
      <c r="B34" s="10"/>
      <c r="C34" s="10"/>
      <c r="D34" s="10"/>
      <c r="E34" s="10"/>
      <c r="F34" s="10"/>
      <c r="G34" s="15"/>
      <c r="H34" s="15"/>
      <c r="I34" s="15"/>
      <c r="J34" s="10"/>
      <c r="K34" s="10"/>
    </row>
    <row r="35" spans="1:11" x14ac:dyDescent="0.3">
      <c r="A35" s="10"/>
      <c r="B35" s="10"/>
      <c r="C35" s="10"/>
      <c r="D35" s="10"/>
      <c r="E35" s="10"/>
      <c r="F35" s="10"/>
      <c r="G35" s="15"/>
      <c r="H35" s="15"/>
      <c r="I35" s="15"/>
      <c r="J35" s="10"/>
      <c r="K35" s="10"/>
    </row>
    <row r="36" spans="1:11" x14ac:dyDescent="0.3">
      <c r="A36" s="10"/>
      <c r="B36" s="10"/>
      <c r="C36" s="10"/>
      <c r="D36" s="10"/>
      <c r="E36" s="10"/>
      <c r="F36" s="10"/>
      <c r="G36" s="15"/>
      <c r="H36" s="15"/>
      <c r="I36" s="15"/>
      <c r="J36" s="10"/>
      <c r="K36" s="10"/>
    </row>
    <row r="37" spans="1:11" x14ac:dyDescent="0.3">
      <c r="A37" s="10"/>
      <c r="B37" s="10"/>
      <c r="C37" s="10"/>
      <c r="D37" s="10"/>
      <c r="E37" s="10"/>
      <c r="F37" s="10"/>
      <c r="G37" s="15"/>
      <c r="H37" s="15"/>
      <c r="I37" s="15"/>
      <c r="J37" s="10"/>
      <c r="K37" s="10"/>
    </row>
    <row r="38" spans="1:11" x14ac:dyDescent="0.3">
      <c r="A38" s="10"/>
      <c r="B38" s="10"/>
      <c r="C38" s="10"/>
      <c r="D38" s="10"/>
      <c r="E38" s="10"/>
      <c r="F38" s="10"/>
      <c r="G38" s="15"/>
      <c r="H38" s="15"/>
      <c r="I38" s="15"/>
      <c r="J38" s="10"/>
      <c r="K38" s="10"/>
    </row>
    <row r="39" spans="1:11" x14ac:dyDescent="0.3">
      <c r="A39" s="10"/>
      <c r="B39" s="10"/>
      <c r="C39" s="10"/>
      <c r="D39" s="10"/>
      <c r="E39" s="10"/>
      <c r="F39" s="10"/>
      <c r="G39" s="15"/>
      <c r="H39" s="15"/>
      <c r="I39" s="15"/>
      <c r="J39" s="10"/>
      <c r="K39" s="10"/>
    </row>
    <row r="40" spans="1:11" x14ac:dyDescent="0.3">
      <c r="A40" s="10"/>
      <c r="B40" s="10"/>
      <c r="C40" s="10"/>
      <c r="D40" s="10"/>
      <c r="E40" s="10"/>
      <c r="F40" s="10"/>
      <c r="G40" s="15"/>
      <c r="H40" s="15"/>
      <c r="I40" s="15"/>
      <c r="J40" s="10"/>
      <c r="K40" s="10"/>
    </row>
    <row r="41" spans="1:11" x14ac:dyDescent="0.3">
      <c r="A41" s="10"/>
      <c r="B41" s="10"/>
      <c r="C41" s="10"/>
      <c r="D41" s="10"/>
      <c r="E41" s="10"/>
      <c r="F41" s="10"/>
      <c r="G41" s="15"/>
      <c r="H41" s="15"/>
      <c r="I41" s="15"/>
      <c r="J41" s="10"/>
      <c r="K41" s="10"/>
    </row>
    <row r="42" spans="1:11" x14ac:dyDescent="0.3">
      <c r="A42" s="10"/>
      <c r="B42" s="10"/>
      <c r="C42" s="10"/>
      <c r="D42" s="10"/>
      <c r="E42" s="10"/>
      <c r="F42" s="10"/>
      <c r="G42" s="15"/>
      <c r="H42" s="15"/>
      <c r="I42" s="15"/>
      <c r="J42" s="10"/>
      <c r="K42" s="10"/>
    </row>
    <row r="43" spans="1:11" x14ac:dyDescent="0.3">
      <c r="A43" s="10"/>
      <c r="B43" s="10"/>
      <c r="C43" s="10"/>
      <c r="D43" s="10"/>
      <c r="E43" s="10"/>
      <c r="F43" s="10"/>
      <c r="G43" s="15"/>
      <c r="H43" s="15"/>
      <c r="I43" s="15"/>
      <c r="J43" s="10"/>
      <c r="K43" s="10"/>
    </row>
    <row r="44" spans="1:11" x14ac:dyDescent="0.3">
      <c r="A44" s="10"/>
      <c r="B44" s="10"/>
      <c r="C44" s="10"/>
      <c r="D44" s="10"/>
      <c r="E44" s="10"/>
      <c r="F44" s="10"/>
      <c r="G44" s="15"/>
      <c r="H44" s="15"/>
      <c r="I44" s="15"/>
      <c r="J44" s="10"/>
      <c r="K44" s="10"/>
    </row>
    <row r="45" spans="1:11" x14ac:dyDescent="0.3">
      <c r="A45" s="10"/>
      <c r="B45" s="10"/>
      <c r="C45" s="10"/>
      <c r="D45" s="10"/>
      <c r="E45" s="10"/>
      <c r="F45" s="10"/>
      <c r="G45" s="15"/>
      <c r="H45" s="15"/>
      <c r="I45" s="15"/>
      <c r="J45" s="10"/>
      <c r="K45" s="10"/>
    </row>
    <row r="46" spans="1:11" x14ac:dyDescent="0.3">
      <c r="A46" s="10"/>
      <c r="B46" s="10"/>
      <c r="C46" s="10"/>
      <c r="D46" s="10"/>
      <c r="E46" s="10"/>
      <c r="F46" s="10"/>
      <c r="G46" s="15"/>
      <c r="H46" s="15"/>
      <c r="I46" s="15"/>
      <c r="J46" s="10"/>
      <c r="K46" s="10"/>
    </row>
    <row r="47" spans="1:11" x14ac:dyDescent="0.3">
      <c r="A47" s="10"/>
      <c r="B47" s="10"/>
      <c r="C47" s="10"/>
      <c r="D47" s="10"/>
      <c r="E47" s="10"/>
      <c r="F47" s="10"/>
      <c r="G47" s="15"/>
      <c r="H47" s="15"/>
      <c r="I47" s="15"/>
      <c r="J47" s="10"/>
      <c r="K47" s="10"/>
    </row>
    <row r="48" spans="1:11" x14ac:dyDescent="0.3">
      <c r="A48" s="10"/>
      <c r="B48" s="10"/>
      <c r="C48" s="10"/>
      <c r="D48" s="10"/>
      <c r="E48" s="10"/>
      <c r="F48" s="10"/>
      <c r="G48" s="15"/>
      <c r="H48" s="15"/>
      <c r="I48" s="15"/>
      <c r="J48" s="10"/>
      <c r="K48" s="10"/>
    </row>
    <row r="49" spans="1:11" x14ac:dyDescent="0.3">
      <c r="A49" s="10"/>
      <c r="B49" s="10"/>
      <c r="C49" s="10"/>
      <c r="D49" s="10"/>
      <c r="E49" s="10"/>
      <c r="F49" s="10"/>
      <c r="G49" s="15"/>
      <c r="H49" s="15"/>
      <c r="I49" s="15"/>
      <c r="J49" s="10"/>
      <c r="K49" s="10"/>
    </row>
    <row r="50" spans="1:11" x14ac:dyDescent="0.3">
      <c r="A50" s="10"/>
      <c r="B50" s="10"/>
      <c r="C50" s="10"/>
      <c r="D50" s="10"/>
      <c r="E50" s="10"/>
      <c r="F50" s="10"/>
      <c r="G50" s="15"/>
      <c r="H50" s="15"/>
      <c r="I50" s="15"/>
      <c r="J50" s="10"/>
      <c r="K50" s="10"/>
    </row>
  </sheetData>
  <conditionalFormatting sqref="A3:I50">
    <cfRule type="expression" dxfId="143" priority="1">
      <formula>$F3="m"</formula>
    </cfRule>
    <cfRule type="expression" dxfId="142" priority="2">
      <formula>$F3="d"</formula>
    </cfRule>
  </conditionalFormatting>
  <conditionalFormatting sqref="A3:K50">
    <cfRule type="expression" dxfId="141" priority="3">
      <formula>$F3="v"</formula>
    </cfRule>
    <cfRule type="expression" dxfId="140" priority="4">
      <formula>$F3="no"</formula>
    </cfRule>
  </conditionalFormatting>
  <pageMargins left="0.7" right="0.2" top="0.2" bottom="0.2" header="0.05" footer="0.3"/>
  <pageSetup orientation="landscape"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F6051-284D-4B46-8725-D2E780E2570C}">
  <sheetPr codeName="Sheet9"/>
  <dimension ref="A2:K48"/>
  <sheetViews>
    <sheetView workbookViewId="0">
      <selection activeCell="D10" sqref="D10"/>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2645</v>
      </c>
      <c r="B3" s="265" t="s">
        <v>2646</v>
      </c>
      <c r="C3" s="265" t="s">
        <v>2647</v>
      </c>
      <c r="D3" s="265" t="s">
        <v>6195</v>
      </c>
      <c r="E3" s="265" t="s">
        <v>4</v>
      </c>
      <c r="F3" s="265" t="s">
        <v>5</v>
      </c>
      <c r="G3" s="266"/>
      <c r="H3" s="266"/>
      <c r="I3" s="266"/>
      <c r="J3" s="265"/>
      <c r="K3" s="265" t="s">
        <v>18</v>
      </c>
    </row>
    <row r="4" spans="1:11" ht="45" customHeight="1" x14ac:dyDescent="0.3">
      <c r="A4" s="265" t="s">
        <v>2651</v>
      </c>
      <c r="B4" s="265" t="s">
        <v>2652</v>
      </c>
      <c r="C4" s="265" t="s">
        <v>2653</v>
      </c>
      <c r="D4" s="265" t="s">
        <v>6195</v>
      </c>
      <c r="E4" s="265" t="s">
        <v>4</v>
      </c>
      <c r="F4" s="265" t="s">
        <v>5</v>
      </c>
      <c r="G4" s="266"/>
      <c r="H4" s="266"/>
      <c r="I4" s="266"/>
      <c r="J4" s="265"/>
      <c r="K4" s="265" t="s">
        <v>146</v>
      </c>
    </row>
    <row r="5" spans="1:11" ht="45" customHeight="1" x14ac:dyDescent="0.3">
      <c r="A5" s="265" t="s">
        <v>2656</v>
      </c>
      <c r="B5" s="265" t="s">
        <v>2657</v>
      </c>
      <c r="C5" s="265" t="s">
        <v>2295</v>
      </c>
      <c r="D5" s="265" t="s">
        <v>6195</v>
      </c>
      <c r="E5" s="265" t="s">
        <v>8</v>
      </c>
      <c r="F5" s="265" t="s">
        <v>6</v>
      </c>
      <c r="G5" s="266"/>
      <c r="H5" s="266"/>
      <c r="I5" s="266"/>
      <c r="J5" s="265"/>
      <c r="K5" s="265"/>
    </row>
    <row r="6" spans="1:11" ht="45" customHeight="1" x14ac:dyDescent="0.3">
      <c r="A6" s="265" t="s">
        <v>2660</v>
      </c>
      <c r="B6" s="265" t="s">
        <v>2661</v>
      </c>
      <c r="C6" s="265" t="s">
        <v>2662</v>
      </c>
      <c r="D6" s="265" t="s">
        <v>6195</v>
      </c>
      <c r="E6" s="265" t="s">
        <v>8</v>
      </c>
      <c r="F6" s="265" t="s">
        <v>5</v>
      </c>
      <c r="G6" s="266"/>
      <c r="H6" s="266"/>
      <c r="I6" s="266"/>
      <c r="J6" s="265"/>
      <c r="K6" s="265" t="s">
        <v>7</v>
      </c>
    </row>
    <row r="7" spans="1:11" ht="45" customHeight="1" x14ac:dyDescent="0.3">
      <c r="A7" s="265" t="s">
        <v>2665</v>
      </c>
      <c r="B7" s="265" t="s">
        <v>2666</v>
      </c>
      <c r="C7" s="265" t="s">
        <v>2667</v>
      </c>
      <c r="D7" s="265" t="s">
        <v>6195</v>
      </c>
      <c r="E7" s="265" t="s">
        <v>8</v>
      </c>
      <c r="F7" s="265" t="s">
        <v>5</v>
      </c>
      <c r="G7" s="266"/>
      <c r="H7" s="266"/>
      <c r="I7" s="266"/>
      <c r="J7" s="265"/>
      <c r="K7" s="265" t="s">
        <v>2668</v>
      </c>
    </row>
    <row r="8" spans="1:11" ht="45" customHeight="1" x14ac:dyDescent="0.3">
      <c r="A8" s="265" t="s">
        <v>2671</v>
      </c>
      <c r="B8" s="265" t="s">
        <v>2672</v>
      </c>
      <c r="C8" s="265" t="s">
        <v>2673</v>
      </c>
      <c r="D8" s="265" t="s">
        <v>6196</v>
      </c>
      <c r="E8" s="265" t="s">
        <v>8</v>
      </c>
      <c r="F8" s="265" t="s">
        <v>5</v>
      </c>
      <c r="G8" s="266"/>
      <c r="H8" s="266"/>
      <c r="I8" s="266"/>
      <c r="J8" s="265"/>
      <c r="K8" s="265" t="s">
        <v>9</v>
      </c>
    </row>
    <row r="9" spans="1:11" ht="45" customHeight="1" x14ac:dyDescent="0.3">
      <c r="A9" s="265" t="s">
        <v>2676</v>
      </c>
      <c r="B9" s="265" t="s">
        <v>2677</v>
      </c>
      <c r="C9" s="265" t="s">
        <v>2678</v>
      </c>
      <c r="D9" s="265" t="s">
        <v>6199</v>
      </c>
      <c r="E9" s="265" t="s">
        <v>8</v>
      </c>
      <c r="F9" s="265" t="s">
        <v>5</v>
      </c>
      <c r="G9" s="266"/>
      <c r="H9" s="266"/>
      <c r="I9" s="266"/>
      <c r="J9" s="265"/>
      <c r="K9" s="265" t="s">
        <v>2668</v>
      </c>
    </row>
    <row r="10" spans="1:11" ht="45" customHeight="1" x14ac:dyDescent="0.3">
      <c r="A10" s="5"/>
      <c r="B10" s="11"/>
      <c r="C10" s="11"/>
      <c r="D10" s="2"/>
      <c r="E10" s="2"/>
      <c r="F10" s="2"/>
      <c r="G10" s="3"/>
      <c r="H10" s="3"/>
      <c r="I10" s="3"/>
      <c r="J10" s="10"/>
      <c r="K10" s="2"/>
    </row>
    <row r="11" spans="1:11" ht="45" customHeight="1" x14ac:dyDescent="0.3">
      <c r="A11" s="5"/>
      <c r="B11" s="11"/>
      <c r="C11" s="11"/>
      <c r="D11" s="2"/>
      <c r="E11" s="2"/>
      <c r="F11" s="2"/>
      <c r="G11" s="3"/>
      <c r="H11" s="3"/>
      <c r="I11" s="3"/>
      <c r="J11" s="10"/>
      <c r="K11" s="2"/>
    </row>
    <row r="12" spans="1:11" ht="45" customHeight="1" x14ac:dyDescent="0.3">
      <c r="A12" s="5"/>
      <c r="B12" s="11"/>
      <c r="C12" s="11"/>
      <c r="D12" s="2"/>
      <c r="E12" s="2"/>
      <c r="F12" s="2"/>
      <c r="G12" s="3"/>
      <c r="H12" s="3"/>
      <c r="I12" s="3"/>
      <c r="J12" s="10"/>
      <c r="K12" s="2"/>
    </row>
    <row r="13" spans="1:11" ht="45" customHeight="1" x14ac:dyDescent="0.3">
      <c r="A13" s="5"/>
      <c r="B13" s="11"/>
      <c r="C13" s="11"/>
      <c r="D13" s="2"/>
      <c r="E13" s="2"/>
      <c r="F13" s="2"/>
      <c r="G13" s="3"/>
      <c r="H13" s="3"/>
      <c r="I13" s="3"/>
      <c r="J13" s="10"/>
      <c r="K13" s="2"/>
    </row>
    <row r="14" spans="1:11" ht="45" customHeight="1" x14ac:dyDescent="0.3">
      <c r="A14" s="5"/>
      <c r="B14" s="11"/>
      <c r="C14" s="11"/>
      <c r="D14" s="2"/>
      <c r="E14" s="2"/>
      <c r="F14" s="2"/>
      <c r="G14" s="3"/>
      <c r="H14" s="3"/>
      <c r="I14" s="3"/>
      <c r="J14" s="10"/>
      <c r="K14" s="2"/>
    </row>
    <row r="15" spans="1:11" ht="45" customHeight="1" x14ac:dyDescent="0.3">
      <c r="A15" s="5"/>
      <c r="B15" s="11"/>
      <c r="C15" s="11"/>
      <c r="D15" s="2"/>
      <c r="E15" s="2"/>
      <c r="F15" s="2"/>
      <c r="G15" s="3"/>
      <c r="H15" s="3"/>
      <c r="I15" s="3"/>
      <c r="J15" s="10"/>
      <c r="K15" s="2"/>
    </row>
    <row r="16" spans="1:11" ht="45" customHeight="1" x14ac:dyDescent="0.3">
      <c r="A16" s="5"/>
      <c r="B16" s="11"/>
      <c r="C16" s="11"/>
      <c r="D16" s="2"/>
      <c r="E16" s="2"/>
      <c r="F16" s="2"/>
      <c r="G16" s="3"/>
      <c r="H16" s="3"/>
      <c r="I16" s="3"/>
      <c r="J16" s="10"/>
      <c r="K16" s="2"/>
    </row>
    <row r="17" spans="1:11" ht="45" customHeight="1" x14ac:dyDescent="0.3">
      <c r="A17" s="5"/>
      <c r="B17" s="11"/>
      <c r="C17" s="11"/>
      <c r="D17" s="2"/>
      <c r="E17" s="2"/>
      <c r="F17" s="2"/>
      <c r="G17" s="3"/>
      <c r="H17" s="3"/>
      <c r="I17" s="3"/>
      <c r="J17" s="10"/>
      <c r="K17" s="2"/>
    </row>
    <row r="18" spans="1:11" ht="45" customHeight="1" x14ac:dyDescent="0.3">
      <c r="A18" s="5"/>
      <c r="B18" s="11"/>
      <c r="C18" s="11"/>
      <c r="D18" s="2"/>
      <c r="E18" s="2"/>
      <c r="F18" s="2"/>
      <c r="G18" s="3"/>
      <c r="H18" s="3"/>
      <c r="I18" s="3"/>
      <c r="J18" s="10"/>
      <c r="K18" s="2"/>
    </row>
    <row r="19" spans="1:11" ht="45" customHeight="1" x14ac:dyDescent="0.3">
      <c r="A19" s="5"/>
      <c r="B19" s="11"/>
      <c r="C19" s="11"/>
      <c r="D19" s="2"/>
      <c r="E19" s="2"/>
      <c r="F19" s="2"/>
      <c r="G19" s="3"/>
      <c r="H19" s="3"/>
      <c r="I19" s="3"/>
      <c r="J19" s="10"/>
      <c r="K19" s="2"/>
    </row>
    <row r="20" spans="1:11" ht="45" customHeight="1" x14ac:dyDescent="0.3">
      <c r="A20" s="5"/>
      <c r="B20" s="11"/>
      <c r="C20" s="11"/>
      <c r="D20" s="2"/>
      <c r="E20" s="2"/>
      <c r="F20" s="2"/>
      <c r="G20" s="3"/>
      <c r="H20" s="3"/>
      <c r="I20" s="3"/>
      <c r="J20" s="10"/>
      <c r="K20" s="2"/>
    </row>
    <row r="21" spans="1:11" ht="45" customHeight="1" x14ac:dyDescent="0.3">
      <c r="A21" s="5"/>
      <c r="B21" s="11"/>
      <c r="C21" s="11"/>
      <c r="D21" s="2"/>
      <c r="E21" s="2"/>
      <c r="F21" s="2"/>
      <c r="G21" s="3"/>
      <c r="H21" s="3"/>
      <c r="I21" s="3"/>
      <c r="J21" s="10"/>
      <c r="K21" s="2"/>
    </row>
    <row r="22" spans="1:11" ht="45" customHeight="1" x14ac:dyDescent="0.3">
      <c r="A22" s="5"/>
      <c r="B22" s="11"/>
      <c r="C22" s="11"/>
      <c r="D22" s="2"/>
      <c r="E22" s="2"/>
      <c r="F22" s="2"/>
      <c r="G22" s="3"/>
      <c r="H22" s="3"/>
      <c r="I22" s="3"/>
      <c r="J22" s="10"/>
      <c r="K22" s="2"/>
    </row>
    <row r="23" spans="1:11" ht="45" customHeight="1" x14ac:dyDescent="0.3">
      <c r="A23" s="5"/>
      <c r="B23" s="11"/>
      <c r="C23" s="11"/>
      <c r="D23" s="2"/>
      <c r="E23" s="2"/>
      <c r="F23" s="2"/>
      <c r="G23" s="3"/>
      <c r="H23" s="3"/>
      <c r="I23" s="3"/>
      <c r="J23" s="10"/>
      <c r="K23" s="2"/>
    </row>
    <row r="24" spans="1:11" ht="45" customHeight="1" x14ac:dyDescent="0.3">
      <c r="A24" s="5"/>
      <c r="B24" s="11"/>
      <c r="C24" s="11"/>
      <c r="D24" s="2"/>
      <c r="E24" s="2"/>
      <c r="F24" s="2"/>
      <c r="G24" s="3"/>
      <c r="H24" s="3"/>
      <c r="I24" s="3"/>
      <c r="J24" s="10"/>
      <c r="K24" s="2"/>
    </row>
    <row r="25" spans="1:11" ht="45" customHeight="1" x14ac:dyDescent="0.3">
      <c r="A25" s="5"/>
      <c r="B25" s="11"/>
      <c r="C25" s="11"/>
      <c r="D25" s="2"/>
      <c r="E25" s="2"/>
      <c r="F25" s="2"/>
      <c r="G25" s="3"/>
      <c r="H25" s="3"/>
      <c r="I25" s="3"/>
      <c r="J25" s="10"/>
      <c r="K25" s="2"/>
    </row>
    <row r="26" spans="1:11" ht="45" customHeight="1" x14ac:dyDescent="0.3">
      <c r="A26" s="5"/>
      <c r="B26" s="11"/>
      <c r="C26" s="11"/>
      <c r="D26" s="2"/>
      <c r="E26" s="2"/>
      <c r="F26" s="2"/>
      <c r="G26" s="3"/>
      <c r="H26" s="3"/>
      <c r="I26" s="3"/>
      <c r="J26" s="10"/>
      <c r="K26" s="2"/>
    </row>
    <row r="27" spans="1:11" ht="45" customHeight="1" x14ac:dyDescent="0.3">
      <c r="A27" s="5"/>
      <c r="B27" s="11"/>
      <c r="C27" s="11"/>
      <c r="D27" s="2"/>
      <c r="E27" s="2"/>
      <c r="F27" s="2"/>
      <c r="G27" s="3"/>
      <c r="H27" s="3"/>
      <c r="I27" s="3"/>
      <c r="J27" s="10"/>
      <c r="K27" s="2"/>
    </row>
    <row r="28" spans="1:11" ht="45" customHeight="1" x14ac:dyDescent="0.3">
      <c r="A28" s="5"/>
      <c r="B28" s="11"/>
      <c r="C28" s="11"/>
      <c r="D28" s="2"/>
      <c r="E28" s="2"/>
      <c r="F28" s="2"/>
      <c r="G28" s="3"/>
      <c r="H28" s="3"/>
      <c r="I28" s="3"/>
      <c r="J28" s="10"/>
      <c r="K28" s="2"/>
    </row>
    <row r="29" spans="1:11" ht="45" customHeight="1" x14ac:dyDescent="0.3">
      <c r="A29" s="5"/>
      <c r="B29" s="11"/>
      <c r="C29" s="11"/>
      <c r="D29" s="2"/>
      <c r="E29" s="2"/>
      <c r="F29" s="2"/>
      <c r="G29" s="3"/>
      <c r="H29" s="3"/>
      <c r="I29" s="3"/>
      <c r="J29" s="10"/>
      <c r="K29" s="2"/>
    </row>
    <row r="30" spans="1:11" ht="45" customHeight="1" x14ac:dyDescent="0.3">
      <c r="A30" s="5"/>
      <c r="B30" s="11"/>
      <c r="C30" s="11"/>
      <c r="D30" s="2"/>
      <c r="E30" s="2"/>
      <c r="F30" s="2"/>
      <c r="G30" s="3"/>
      <c r="H30" s="3"/>
      <c r="I30" s="3"/>
      <c r="J30" s="10"/>
      <c r="K30" s="2"/>
    </row>
    <row r="31" spans="1:11" ht="45" customHeight="1" x14ac:dyDescent="0.3">
      <c r="A31" s="5"/>
      <c r="B31" s="11"/>
      <c r="C31" s="11"/>
      <c r="D31" s="2"/>
      <c r="E31" s="2"/>
      <c r="F31" s="2"/>
      <c r="G31" s="3"/>
      <c r="H31" s="3"/>
      <c r="I31" s="3"/>
      <c r="J31" s="10"/>
      <c r="K31" s="2"/>
    </row>
    <row r="32" spans="1:11" ht="45" customHeight="1" x14ac:dyDescent="0.3">
      <c r="A32" s="5"/>
      <c r="B32" s="11"/>
      <c r="C32" s="11"/>
      <c r="D32" s="2"/>
      <c r="E32" s="2"/>
      <c r="F32" s="2"/>
      <c r="G32" s="3"/>
      <c r="H32" s="3"/>
      <c r="I32" s="3"/>
      <c r="J32" s="10"/>
      <c r="K32" s="2"/>
    </row>
    <row r="33" spans="1:11" ht="45" customHeight="1" x14ac:dyDescent="0.3">
      <c r="A33" s="5"/>
      <c r="B33" s="11"/>
      <c r="C33" s="11"/>
      <c r="D33" s="2"/>
      <c r="E33" s="2"/>
      <c r="F33" s="2"/>
      <c r="G33" s="3"/>
      <c r="H33" s="3"/>
      <c r="I33" s="3"/>
      <c r="J33" s="10"/>
      <c r="K33" s="2"/>
    </row>
    <row r="34" spans="1:11" ht="45" customHeight="1" x14ac:dyDescent="0.3">
      <c r="A34" s="5"/>
      <c r="B34" s="11"/>
      <c r="C34" s="11"/>
      <c r="D34" s="2"/>
      <c r="E34" s="2"/>
      <c r="F34" s="2"/>
      <c r="G34" s="3"/>
      <c r="H34" s="3"/>
      <c r="I34" s="3"/>
      <c r="J34" s="10"/>
      <c r="K34" s="2"/>
    </row>
    <row r="35" spans="1:11" ht="45" customHeight="1" x14ac:dyDescent="0.3">
      <c r="A35" s="5"/>
      <c r="B35" s="11"/>
      <c r="C35" s="11"/>
      <c r="D35" s="2"/>
      <c r="E35" s="2"/>
      <c r="F35" s="2"/>
      <c r="G35" s="3"/>
      <c r="H35" s="3"/>
      <c r="I35" s="3"/>
      <c r="J35" s="10"/>
      <c r="K35" s="2"/>
    </row>
    <row r="36" spans="1:11" ht="45" customHeight="1" x14ac:dyDescent="0.3">
      <c r="A36" s="5"/>
      <c r="B36" s="11"/>
      <c r="C36" s="11"/>
      <c r="D36" s="2"/>
      <c r="E36" s="2"/>
      <c r="F36" s="2"/>
      <c r="G36" s="3"/>
      <c r="H36" s="3"/>
      <c r="I36" s="3"/>
      <c r="J36" s="10"/>
      <c r="K36" s="2"/>
    </row>
    <row r="37" spans="1:11" ht="45" customHeight="1" x14ac:dyDescent="0.3">
      <c r="A37" s="5"/>
      <c r="B37" s="11"/>
      <c r="C37" s="11"/>
      <c r="D37" s="2"/>
      <c r="E37" s="2"/>
      <c r="F37" s="2"/>
      <c r="G37" s="3"/>
      <c r="H37" s="3"/>
      <c r="I37" s="3"/>
      <c r="J37" s="10"/>
      <c r="K37" s="2"/>
    </row>
    <row r="38" spans="1:11" ht="45" customHeight="1" x14ac:dyDescent="0.3">
      <c r="A38" s="5"/>
      <c r="B38" s="11"/>
      <c r="C38" s="11"/>
      <c r="D38" s="2"/>
      <c r="E38" s="2"/>
      <c r="F38" s="2"/>
      <c r="G38" s="3"/>
      <c r="H38" s="3"/>
      <c r="I38" s="3"/>
      <c r="J38" s="10"/>
      <c r="K38" s="2"/>
    </row>
    <row r="39" spans="1:11" ht="45" customHeight="1" x14ac:dyDescent="0.3">
      <c r="A39" s="5"/>
      <c r="B39" s="11"/>
      <c r="C39" s="11"/>
      <c r="D39" s="2"/>
      <c r="E39" s="2"/>
      <c r="F39" s="2"/>
      <c r="G39" s="3"/>
      <c r="H39" s="3"/>
      <c r="I39" s="3"/>
      <c r="J39" s="10"/>
      <c r="K39" s="2"/>
    </row>
    <row r="40" spans="1:11" ht="45" customHeight="1" x14ac:dyDescent="0.3">
      <c r="A40" s="5"/>
      <c r="B40" s="11"/>
      <c r="C40" s="11"/>
      <c r="D40" s="2"/>
      <c r="E40" s="2"/>
      <c r="F40" s="2"/>
      <c r="G40" s="3"/>
      <c r="H40" s="3"/>
      <c r="I40" s="3"/>
      <c r="J40" s="10"/>
      <c r="K40" s="2"/>
    </row>
    <row r="41" spans="1:11" ht="45" customHeight="1" x14ac:dyDescent="0.3">
      <c r="A41" s="5"/>
      <c r="B41" s="11"/>
      <c r="C41" s="11"/>
      <c r="D41" s="2"/>
      <c r="E41" s="2"/>
      <c r="F41" s="2"/>
      <c r="G41" s="3"/>
      <c r="H41" s="3"/>
      <c r="I41" s="3"/>
      <c r="J41" s="10"/>
      <c r="K41" s="2"/>
    </row>
    <row r="42" spans="1:11" ht="45" customHeight="1" x14ac:dyDescent="0.3">
      <c r="A42" s="5"/>
      <c r="B42" s="11"/>
      <c r="C42" s="11"/>
      <c r="D42" s="2"/>
      <c r="E42" s="2"/>
      <c r="F42" s="2"/>
      <c r="G42" s="3"/>
      <c r="H42" s="3"/>
      <c r="I42" s="3"/>
      <c r="J42" s="10"/>
      <c r="K42" s="2"/>
    </row>
    <row r="43" spans="1:11" ht="45" customHeight="1" x14ac:dyDescent="0.3">
      <c r="A43" s="5"/>
      <c r="B43" s="11"/>
      <c r="C43" s="11"/>
      <c r="D43" s="2"/>
      <c r="E43" s="2"/>
      <c r="F43" s="2"/>
      <c r="G43" s="3"/>
      <c r="H43" s="3"/>
      <c r="I43" s="3"/>
      <c r="J43" s="10"/>
      <c r="K43" s="2"/>
    </row>
    <row r="44" spans="1:11" ht="45" customHeight="1" x14ac:dyDescent="0.3">
      <c r="A44" s="5"/>
      <c r="B44" s="11"/>
      <c r="C44" s="11"/>
      <c r="D44" s="2"/>
      <c r="E44" s="2"/>
      <c r="F44" s="2"/>
      <c r="G44" s="3"/>
      <c r="H44" s="3"/>
      <c r="I44" s="3"/>
      <c r="J44" s="10"/>
      <c r="K44" s="2"/>
    </row>
    <row r="45" spans="1:11" ht="45" customHeight="1" x14ac:dyDescent="0.3">
      <c r="A45" s="5"/>
      <c r="B45" s="11"/>
      <c r="C45" s="11"/>
      <c r="D45" s="2"/>
      <c r="E45" s="2"/>
      <c r="F45" s="2"/>
      <c r="G45" s="3"/>
      <c r="H45" s="3"/>
      <c r="I45" s="3"/>
      <c r="J45" s="10"/>
      <c r="K45" s="2"/>
    </row>
    <row r="46" spans="1:11" ht="45" customHeight="1" x14ac:dyDescent="0.3">
      <c r="A46" s="5"/>
      <c r="B46" s="11"/>
      <c r="C46" s="11"/>
      <c r="D46" s="2"/>
      <c r="E46" s="2"/>
      <c r="F46" s="2"/>
      <c r="G46" s="3"/>
      <c r="H46" s="3"/>
      <c r="I46" s="3"/>
      <c r="J46" s="10"/>
      <c r="K46" s="2"/>
    </row>
    <row r="47" spans="1:11" ht="45" customHeight="1" x14ac:dyDescent="0.3">
      <c r="A47" s="5"/>
      <c r="B47" s="11"/>
      <c r="C47" s="11"/>
      <c r="D47" s="2"/>
      <c r="E47" s="2"/>
      <c r="F47" s="2"/>
      <c r="G47" s="3"/>
      <c r="H47" s="3"/>
      <c r="I47" s="3"/>
      <c r="J47" s="10"/>
      <c r="K47" s="2"/>
    </row>
    <row r="48" spans="1:11" ht="45" customHeight="1" x14ac:dyDescent="0.3">
      <c r="A48" s="5"/>
      <c r="B48" s="11"/>
      <c r="C48" s="11"/>
      <c r="D48" s="2"/>
      <c r="E48" s="2"/>
      <c r="F48" s="2"/>
      <c r="G48" s="3"/>
      <c r="H48" s="3"/>
      <c r="I48" s="3"/>
      <c r="J48" s="10"/>
      <c r="K48" s="2"/>
    </row>
  </sheetData>
  <conditionalFormatting sqref="A3:I50">
    <cfRule type="expression" dxfId="139" priority="1">
      <formula>$F3="m"</formula>
    </cfRule>
    <cfRule type="expression" dxfId="138" priority="2">
      <formula>$F3="d"</formula>
    </cfRule>
  </conditionalFormatting>
  <conditionalFormatting sqref="A3:K50">
    <cfRule type="expression" dxfId="137" priority="3">
      <formula>$F3="v"</formula>
    </cfRule>
    <cfRule type="expression" dxfId="136" priority="4">
      <formula>$F3="no"</formula>
    </cfRule>
  </conditionalFormatting>
  <pageMargins left="0.7" right="0.2" top="0.2" bottom="0.2" header="0.3" footer="0.3"/>
  <pageSetup orientation="landscape"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A23B8-9C8E-4564-AD20-17AD09BBA229}">
  <sheetPr codeName="Sheet10"/>
  <dimension ref="A2:K17"/>
  <sheetViews>
    <sheetView topLeftCell="A2" workbookViewId="0">
      <selection activeCell="I7" sqref="I7"/>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917</v>
      </c>
      <c r="B3" s="265" t="s">
        <v>918</v>
      </c>
      <c r="C3" s="265" t="s">
        <v>919</v>
      </c>
      <c r="D3" s="265" t="s">
        <v>6195</v>
      </c>
      <c r="E3" s="265" t="s">
        <v>8</v>
      </c>
      <c r="F3" s="265" t="s">
        <v>5</v>
      </c>
      <c r="G3" s="266"/>
      <c r="H3" s="266"/>
      <c r="I3" s="266"/>
      <c r="J3" s="265"/>
      <c r="K3" s="265" t="s">
        <v>146</v>
      </c>
    </row>
    <row r="4" spans="1:11" ht="45" customHeight="1" x14ac:dyDescent="0.3">
      <c r="A4" s="265" t="s">
        <v>924</v>
      </c>
      <c r="B4" s="265" t="s">
        <v>925</v>
      </c>
      <c r="C4" s="265" t="s">
        <v>926</v>
      </c>
      <c r="D4" s="265" t="s">
        <v>6195</v>
      </c>
      <c r="E4" s="265" t="s">
        <v>8</v>
      </c>
      <c r="F4" s="265" t="s">
        <v>5</v>
      </c>
      <c r="G4" s="266"/>
      <c r="H4" s="266"/>
      <c r="I4" s="266"/>
      <c r="J4" s="265"/>
      <c r="K4" s="265" t="s">
        <v>146</v>
      </c>
    </row>
    <row r="5" spans="1:11" ht="45" customHeight="1" x14ac:dyDescent="0.3">
      <c r="A5" s="265" t="s">
        <v>929</v>
      </c>
      <c r="B5" s="265" t="s">
        <v>930</v>
      </c>
      <c r="C5" s="265" t="s">
        <v>931</v>
      </c>
      <c r="D5" s="265" t="s">
        <v>6195</v>
      </c>
      <c r="E5" s="265" t="s">
        <v>8</v>
      </c>
      <c r="F5" s="265" t="s">
        <v>5</v>
      </c>
      <c r="G5" s="266"/>
      <c r="H5" s="266"/>
      <c r="I5" s="266"/>
      <c r="J5" s="265"/>
      <c r="K5" s="265" t="s">
        <v>146</v>
      </c>
    </row>
    <row r="6" spans="1:11" ht="45" customHeight="1" x14ac:dyDescent="0.3">
      <c r="A6" s="265" t="s">
        <v>934</v>
      </c>
      <c r="B6" s="265" t="s">
        <v>935</v>
      </c>
      <c r="C6" s="265" t="s">
        <v>936</v>
      </c>
      <c r="D6" s="265" t="s">
        <v>6195</v>
      </c>
      <c r="E6" s="265" t="s">
        <v>8</v>
      </c>
      <c r="F6" s="265" t="s">
        <v>5</v>
      </c>
      <c r="G6" s="266"/>
      <c r="H6" s="266"/>
      <c r="I6" s="266"/>
      <c r="J6" s="265"/>
      <c r="K6" s="265" t="s">
        <v>146</v>
      </c>
    </row>
    <row r="7" spans="1:11" ht="45" customHeight="1" x14ac:dyDescent="0.3">
      <c r="A7" s="265" t="s">
        <v>939</v>
      </c>
      <c r="B7" s="265" t="s">
        <v>940</v>
      </c>
      <c r="C7" s="265" t="s">
        <v>941</v>
      </c>
      <c r="D7" s="265" t="s">
        <v>6195</v>
      </c>
      <c r="E7" s="265" t="s">
        <v>8</v>
      </c>
      <c r="F7" s="265" t="s">
        <v>5</v>
      </c>
      <c r="G7" s="266"/>
      <c r="H7" s="266"/>
      <c r="I7" s="266"/>
      <c r="J7" s="265"/>
      <c r="K7" s="265" t="s">
        <v>146</v>
      </c>
    </row>
    <row r="8" spans="1:11" ht="45" customHeight="1" x14ac:dyDescent="0.3">
      <c r="A8" s="265" t="s">
        <v>944</v>
      </c>
      <c r="B8" s="265" t="s">
        <v>945</v>
      </c>
      <c r="C8" s="265" t="s">
        <v>946</v>
      </c>
      <c r="D8" s="265" t="s">
        <v>6195</v>
      </c>
      <c r="E8" s="265" t="s">
        <v>8</v>
      </c>
      <c r="F8" s="265" t="s">
        <v>5</v>
      </c>
      <c r="G8" s="266"/>
      <c r="H8" s="266"/>
      <c r="I8" s="266"/>
      <c r="J8" s="265"/>
      <c r="K8" s="265" t="s">
        <v>146</v>
      </c>
    </row>
    <row r="9" spans="1:11" ht="45" customHeight="1" x14ac:dyDescent="0.3">
      <c r="A9" s="265" t="s">
        <v>4008</v>
      </c>
      <c r="B9" s="265" t="s">
        <v>4009</v>
      </c>
      <c r="C9" s="265" t="s">
        <v>4010</v>
      </c>
      <c r="D9" s="265" t="s">
        <v>6195</v>
      </c>
      <c r="E9" s="265" t="s">
        <v>8</v>
      </c>
      <c r="F9" s="265" t="s">
        <v>5</v>
      </c>
      <c r="G9" s="266"/>
      <c r="H9" s="266"/>
      <c r="I9" s="266"/>
      <c r="J9" s="265"/>
      <c r="K9" s="265"/>
    </row>
    <row r="10" spans="1:11" ht="45" customHeight="1" x14ac:dyDescent="0.3">
      <c r="A10" s="265" t="s">
        <v>4014</v>
      </c>
      <c r="B10" s="265" t="s">
        <v>4015</v>
      </c>
      <c r="C10" s="265" t="s">
        <v>4016</v>
      </c>
      <c r="D10" s="265" t="s">
        <v>6195</v>
      </c>
      <c r="E10" s="265" t="s">
        <v>8</v>
      </c>
      <c r="F10" s="265" t="s">
        <v>5</v>
      </c>
      <c r="G10" s="266"/>
      <c r="H10" s="266"/>
      <c r="I10" s="266"/>
      <c r="J10" s="265"/>
      <c r="K10" s="265"/>
    </row>
    <row r="11" spans="1:11" ht="45" customHeight="1" x14ac:dyDescent="0.3">
      <c r="A11" s="265" t="s">
        <v>4019</v>
      </c>
      <c r="B11" s="265" t="s">
        <v>4020</v>
      </c>
      <c r="C11" s="265" t="s">
        <v>4021</v>
      </c>
      <c r="D11" s="265" t="s">
        <v>6195</v>
      </c>
      <c r="E11" s="265" t="s">
        <v>8</v>
      </c>
      <c r="F11" s="265" t="s">
        <v>6</v>
      </c>
      <c r="G11" s="266"/>
      <c r="H11" s="266"/>
      <c r="I11" s="266"/>
      <c r="J11" s="265"/>
      <c r="K11" s="265" t="s">
        <v>13</v>
      </c>
    </row>
    <row r="12" spans="1:11" ht="45" customHeight="1" x14ac:dyDescent="0.3">
      <c r="A12" s="5"/>
      <c r="B12" s="9"/>
      <c r="C12" s="9"/>
      <c r="D12" s="2"/>
      <c r="E12" s="2"/>
      <c r="F12" s="2"/>
      <c r="G12" s="3"/>
      <c r="H12" s="3"/>
      <c r="I12" s="3"/>
      <c r="J12" s="2"/>
      <c r="K12" s="2"/>
    </row>
    <row r="13" spans="1:11" ht="45" customHeight="1" x14ac:dyDescent="0.3">
      <c r="A13" s="5"/>
      <c r="B13" s="9"/>
      <c r="C13" s="9"/>
      <c r="D13" s="2"/>
      <c r="E13" s="2"/>
      <c r="F13" s="2"/>
      <c r="G13" s="3"/>
      <c r="H13" s="3"/>
      <c r="I13" s="3"/>
      <c r="J13" s="2"/>
      <c r="K13" s="2"/>
    </row>
    <row r="14" spans="1:11" ht="45" customHeight="1" x14ac:dyDescent="0.3">
      <c r="A14" s="5"/>
      <c r="B14" s="9"/>
      <c r="C14" s="9"/>
      <c r="D14" s="2"/>
      <c r="E14" s="2"/>
      <c r="F14" s="2"/>
      <c r="G14" s="3"/>
      <c r="H14" s="3"/>
      <c r="I14" s="3"/>
      <c r="J14" s="2"/>
      <c r="K14" s="2"/>
    </row>
    <row r="15" spans="1:11" ht="45" customHeight="1" x14ac:dyDescent="0.3">
      <c r="A15" s="5"/>
      <c r="B15" s="9"/>
      <c r="C15" s="9"/>
      <c r="D15" s="2"/>
      <c r="E15" s="2"/>
      <c r="F15" s="2"/>
      <c r="G15" s="3"/>
      <c r="H15" s="3"/>
      <c r="I15" s="3"/>
      <c r="J15" s="2"/>
      <c r="K15" s="2"/>
    </row>
    <row r="16" spans="1:11" ht="45" customHeight="1" x14ac:dyDescent="0.3">
      <c r="A16" s="5"/>
      <c r="B16" s="9"/>
      <c r="C16" s="9"/>
      <c r="D16" s="2"/>
      <c r="E16" s="2"/>
      <c r="F16" s="2"/>
      <c r="G16" s="3"/>
      <c r="H16" s="3"/>
      <c r="I16" s="3"/>
      <c r="J16" s="2"/>
      <c r="K16" s="2"/>
    </row>
    <row r="17" spans="1:11" ht="45" customHeight="1" x14ac:dyDescent="0.3">
      <c r="A17" s="5"/>
      <c r="B17" s="9"/>
      <c r="C17" s="9"/>
      <c r="D17" s="2"/>
      <c r="E17" s="2"/>
      <c r="F17" s="2"/>
      <c r="G17" s="3"/>
      <c r="H17" s="3"/>
      <c r="I17" s="3"/>
      <c r="J17" s="2"/>
      <c r="K17" s="2"/>
    </row>
  </sheetData>
  <conditionalFormatting sqref="A3:I50">
    <cfRule type="expression" dxfId="135" priority="1">
      <formula>$F3="m"</formula>
    </cfRule>
    <cfRule type="expression" dxfId="134" priority="3">
      <formula>$F3="d"</formula>
    </cfRule>
  </conditionalFormatting>
  <conditionalFormatting sqref="A3:K50">
    <cfRule type="expression" dxfId="133" priority="4">
      <formula>$F3="v"</formula>
    </cfRule>
    <cfRule type="expression" dxfId="132" priority="5">
      <formula>$F3="no"</formula>
    </cfRule>
  </conditionalFormatting>
  <pageMargins left="0.7" right="0.2" top="0.2" bottom="0.2" header="0.05" footer="0.3"/>
  <pageSetup orientation="landscape"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1EB3-1702-4C83-B024-BCA656DB947C}">
  <sheetPr codeName="Sheet11"/>
  <dimension ref="A2:K58"/>
  <sheetViews>
    <sheetView topLeftCell="A12" workbookViewId="0">
      <selection activeCell="B4" sqref="B4"/>
    </sheetView>
  </sheetViews>
  <sheetFormatPr defaultRowHeight="15.6" x14ac:dyDescent="0.3"/>
  <cols>
    <col min="1" max="1" width="17.5546875" customWidth="1"/>
    <col min="2" max="3" width="16.6640625" style="6"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144</v>
      </c>
      <c r="B3" s="265" t="s">
        <v>5304</v>
      </c>
      <c r="C3" s="265" t="s">
        <v>5305</v>
      </c>
      <c r="D3" s="265" t="s">
        <v>6195</v>
      </c>
      <c r="E3" s="265" t="s">
        <v>8</v>
      </c>
      <c r="F3" s="265" t="s">
        <v>5</v>
      </c>
      <c r="G3" s="266"/>
      <c r="H3" s="266"/>
      <c r="I3" s="266"/>
      <c r="J3" s="265"/>
      <c r="K3" s="265" t="s">
        <v>146</v>
      </c>
    </row>
    <row r="4" spans="1:11" ht="45" customHeight="1" x14ac:dyDescent="0.3">
      <c r="A4" s="265" t="s">
        <v>149</v>
      </c>
      <c r="B4" s="265" t="s">
        <v>5306</v>
      </c>
      <c r="C4" s="265" t="s">
        <v>5307</v>
      </c>
      <c r="D4" s="265" t="s">
        <v>6195</v>
      </c>
      <c r="E4" s="265" t="s">
        <v>8</v>
      </c>
      <c r="F4" s="265" t="s">
        <v>5</v>
      </c>
      <c r="G4" s="266"/>
      <c r="H4" s="266"/>
      <c r="I4" s="266"/>
      <c r="J4" s="265"/>
      <c r="K4" s="265"/>
    </row>
    <row r="5" spans="1:11" ht="45" customHeight="1" x14ac:dyDescent="0.3">
      <c r="A5" s="265" t="s">
        <v>152</v>
      </c>
      <c r="B5" s="265" t="s">
        <v>153</v>
      </c>
      <c r="C5" s="265" t="s">
        <v>154</v>
      </c>
      <c r="D5" s="265" t="s">
        <v>6195</v>
      </c>
      <c r="E5" s="265" t="s">
        <v>8</v>
      </c>
      <c r="F5" s="265" t="s">
        <v>5</v>
      </c>
      <c r="G5" s="266"/>
      <c r="H5" s="266"/>
      <c r="I5" s="266"/>
      <c r="J5" s="265"/>
      <c r="K5" s="265" t="s">
        <v>146</v>
      </c>
    </row>
    <row r="6" spans="1:11" ht="45" customHeight="1" x14ac:dyDescent="0.3">
      <c r="A6" s="265" t="s">
        <v>157</v>
      </c>
      <c r="B6" s="265" t="s">
        <v>5308</v>
      </c>
      <c r="C6" s="265" t="s">
        <v>5309</v>
      </c>
      <c r="D6" s="265" t="s">
        <v>6195</v>
      </c>
      <c r="E6" s="265" t="s">
        <v>8</v>
      </c>
      <c r="F6" s="265" t="s">
        <v>5</v>
      </c>
      <c r="G6" s="266"/>
      <c r="H6" s="266"/>
      <c r="I6" s="266"/>
      <c r="J6" s="265"/>
      <c r="K6" s="265" t="s">
        <v>146</v>
      </c>
    </row>
    <row r="7" spans="1:11" ht="45" customHeight="1" x14ac:dyDescent="0.3">
      <c r="A7" s="265" t="s">
        <v>160</v>
      </c>
      <c r="B7" s="265" t="s">
        <v>5310</v>
      </c>
      <c r="C7" s="265" t="s">
        <v>5311</v>
      </c>
      <c r="D7" s="265" t="s">
        <v>6195</v>
      </c>
      <c r="E7" s="265" t="s">
        <v>8</v>
      </c>
      <c r="F7" s="265" t="s">
        <v>5</v>
      </c>
      <c r="G7" s="266"/>
      <c r="H7" s="266"/>
      <c r="I7" s="266"/>
      <c r="J7" s="265"/>
      <c r="K7" s="265" t="s">
        <v>146</v>
      </c>
    </row>
    <row r="8" spans="1:11" ht="45" customHeight="1" x14ac:dyDescent="0.3">
      <c r="A8" s="265" t="s">
        <v>163</v>
      </c>
      <c r="B8" s="265" t="s">
        <v>5312</v>
      </c>
      <c r="C8" s="265" t="s">
        <v>5313</v>
      </c>
      <c r="D8" s="265" t="s">
        <v>6195</v>
      </c>
      <c r="E8" s="265" t="s">
        <v>8</v>
      </c>
      <c r="F8" s="265" t="s">
        <v>5</v>
      </c>
      <c r="G8" s="266"/>
      <c r="H8" s="266"/>
      <c r="I8" s="266"/>
      <c r="J8" s="265"/>
      <c r="K8" s="265" t="s">
        <v>146</v>
      </c>
    </row>
    <row r="9" spans="1:11" ht="45" customHeight="1" x14ac:dyDescent="0.3">
      <c r="A9" s="265" t="s">
        <v>671</v>
      </c>
      <c r="B9" s="265" t="s">
        <v>5324</v>
      </c>
      <c r="C9" s="265" t="s">
        <v>5325</v>
      </c>
      <c r="D9" s="265" t="s">
        <v>6195</v>
      </c>
      <c r="E9" s="265" t="s">
        <v>8</v>
      </c>
      <c r="F9" s="265" t="s">
        <v>5</v>
      </c>
      <c r="G9" s="266"/>
      <c r="H9" s="266"/>
      <c r="I9" s="266"/>
      <c r="J9" s="265"/>
      <c r="K9" s="265" t="s">
        <v>146</v>
      </c>
    </row>
    <row r="10" spans="1:11" ht="45" customHeight="1" x14ac:dyDescent="0.3">
      <c r="A10" s="265" t="s">
        <v>674</v>
      </c>
      <c r="B10" s="265" t="s">
        <v>5326</v>
      </c>
      <c r="C10" s="265" t="s">
        <v>5327</v>
      </c>
      <c r="D10" s="265" t="s">
        <v>6195</v>
      </c>
      <c r="E10" s="265" t="s">
        <v>8</v>
      </c>
      <c r="F10" s="265" t="s">
        <v>5</v>
      </c>
      <c r="G10" s="266"/>
      <c r="H10" s="266"/>
      <c r="I10" s="266"/>
      <c r="J10" s="265"/>
      <c r="K10" s="265" t="s">
        <v>146</v>
      </c>
    </row>
    <row r="11" spans="1:11" ht="45" customHeight="1" x14ac:dyDescent="0.3">
      <c r="A11" s="265" t="s">
        <v>677</v>
      </c>
      <c r="B11" s="265" t="s">
        <v>678</v>
      </c>
      <c r="C11" s="265" t="s">
        <v>679</v>
      </c>
      <c r="D11" s="265" t="s">
        <v>6195</v>
      </c>
      <c r="E11" s="265" t="s">
        <v>8</v>
      </c>
      <c r="F11" s="265" t="s">
        <v>6</v>
      </c>
      <c r="G11" s="266"/>
      <c r="H11" s="266"/>
      <c r="I11" s="266"/>
      <c r="J11" s="265"/>
      <c r="K11" s="265" t="s">
        <v>146</v>
      </c>
    </row>
    <row r="12" spans="1:11" ht="45" customHeight="1" x14ac:dyDescent="0.3">
      <c r="A12" s="265" t="s">
        <v>682</v>
      </c>
      <c r="B12" s="265" t="s">
        <v>1231</v>
      </c>
      <c r="C12" s="265" t="s">
        <v>5328</v>
      </c>
      <c r="D12" s="265" t="s">
        <v>6195</v>
      </c>
      <c r="E12" s="265" t="s">
        <v>8</v>
      </c>
      <c r="F12" s="265" t="s">
        <v>5</v>
      </c>
      <c r="G12" s="266"/>
      <c r="H12" s="266"/>
      <c r="I12" s="266"/>
      <c r="J12" s="265"/>
      <c r="K12" s="265" t="s">
        <v>146</v>
      </c>
    </row>
    <row r="13" spans="1:11" ht="45" customHeight="1" x14ac:dyDescent="0.3">
      <c r="A13" s="265" t="s">
        <v>685</v>
      </c>
      <c r="B13" s="265" t="s">
        <v>5329</v>
      </c>
      <c r="C13" s="265" t="s">
        <v>5330</v>
      </c>
      <c r="D13" s="265" t="s">
        <v>6195</v>
      </c>
      <c r="E13" s="265" t="s">
        <v>8</v>
      </c>
      <c r="F13" s="265" t="s">
        <v>5</v>
      </c>
      <c r="G13" s="266"/>
      <c r="H13" s="266"/>
      <c r="I13" s="266"/>
      <c r="J13" s="265"/>
      <c r="K13" s="265" t="s">
        <v>146</v>
      </c>
    </row>
    <row r="14" spans="1:11" ht="45" customHeight="1" x14ac:dyDescent="0.3">
      <c r="A14" s="265" t="s">
        <v>688</v>
      </c>
      <c r="B14" s="265" t="s">
        <v>689</v>
      </c>
      <c r="C14" s="265" t="s">
        <v>690</v>
      </c>
      <c r="D14" s="265" t="s">
        <v>6195</v>
      </c>
      <c r="E14" s="265" t="s">
        <v>8</v>
      </c>
      <c r="F14" s="265" t="s">
        <v>5</v>
      </c>
      <c r="G14" s="266"/>
      <c r="H14" s="266"/>
      <c r="I14" s="266"/>
      <c r="J14" s="265"/>
      <c r="K14" s="265" t="s">
        <v>146</v>
      </c>
    </row>
    <row r="15" spans="1:11" ht="45" customHeight="1" x14ac:dyDescent="0.3">
      <c r="A15" s="265" t="s">
        <v>2780</v>
      </c>
      <c r="B15" s="265" t="s">
        <v>5422</v>
      </c>
      <c r="C15" s="265" t="s">
        <v>5423</v>
      </c>
      <c r="D15" s="265" t="s">
        <v>6195</v>
      </c>
      <c r="E15" s="265" t="s">
        <v>8</v>
      </c>
      <c r="F15" s="265" t="s">
        <v>5</v>
      </c>
      <c r="G15" s="266"/>
      <c r="H15" s="266"/>
      <c r="I15" s="266"/>
      <c r="J15" s="265"/>
      <c r="K15" s="265" t="s">
        <v>146</v>
      </c>
    </row>
    <row r="16" spans="1:11" ht="45" customHeight="1" x14ac:dyDescent="0.3">
      <c r="A16" s="265" t="s">
        <v>2783</v>
      </c>
      <c r="B16" s="265" t="s">
        <v>5424</v>
      </c>
      <c r="C16" s="265" t="s">
        <v>2787</v>
      </c>
      <c r="D16" s="265" t="s">
        <v>6195</v>
      </c>
      <c r="E16" s="265" t="s">
        <v>8</v>
      </c>
      <c r="F16" s="265" t="s">
        <v>5</v>
      </c>
      <c r="G16" s="266"/>
      <c r="H16" s="266"/>
      <c r="I16" s="266"/>
      <c r="J16" s="265"/>
      <c r="K16" s="265" t="s">
        <v>146</v>
      </c>
    </row>
    <row r="17" spans="1:11" ht="45" customHeight="1" x14ac:dyDescent="0.3">
      <c r="A17" s="265" t="s">
        <v>2786</v>
      </c>
      <c r="B17" s="265" t="s">
        <v>5425</v>
      </c>
      <c r="C17" s="265" t="s">
        <v>5426</v>
      </c>
      <c r="D17" s="265" t="s">
        <v>6195</v>
      </c>
      <c r="E17" s="265" t="s">
        <v>8</v>
      </c>
      <c r="F17" s="265" t="s">
        <v>5</v>
      </c>
      <c r="G17" s="266"/>
      <c r="H17" s="266"/>
      <c r="I17" s="266"/>
      <c r="J17" s="265"/>
      <c r="K17" s="265" t="s">
        <v>146</v>
      </c>
    </row>
    <row r="18" spans="1:11" ht="45" customHeight="1" x14ac:dyDescent="0.3">
      <c r="A18" s="265" t="s">
        <v>2790</v>
      </c>
      <c r="B18" s="265" t="s">
        <v>5427</v>
      </c>
      <c r="C18" s="265" t="s">
        <v>5428</v>
      </c>
      <c r="D18" s="265" t="s">
        <v>6195</v>
      </c>
      <c r="E18" s="265" t="s">
        <v>8</v>
      </c>
      <c r="F18" s="265" t="s">
        <v>5</v>
      </c>
      <c r="G18" s="266"/>
      <c r="H18" s="266"/>
      <c r="I18" s="266"/>
      <c r="J18" s="265"/>
      <c r="K18" s="265" t="s">
        <v>146</v>
      </c>
    </row>
    <row r="19" spans="1:11" ht="45" customHeight="1" x14ac:dyDescent="0.3">
      <c r="A19" s="265" t="s">
        <v>2793</v>
      </c>
      <c r="B19" s="265" t="s">
        <v>5429</v>
      </c>
      <c r="C19" s="265" t="s">
        <v>5430</v>
      </c>
      <c r="D19" s="265" t="s">
        <v>6195</v>
      </c>
      <c r="E19" s="265" t="s">
        <v>8</v>
      </c>
      <c r="F19" s="265" t="s">
        <v>5</v>
      </c>
      <c r="G19" s="266"/>
      <c r="H19" s="266"/>
      <c r="I19" s="266"/>
      <c r="J19" s="265"/>
      <c r="K19" s="265" t="s">
        <v>146</v>
      </c>
    </row>
    <row r="20" spans="1:11" ht="45" customHeight="1" x14ac:dyDescent="0.3">
      <c r="A20" s="265" t="s">
        <v>2796</v>
      </c>
      <c r="B20" s="265" t="s">
        <v>2797</v>
      </c>
      <c r="C20" s="265" t="s">
        <v>2798</v>
      </c>
      <c r="D20" s="265" t="s">
        <v>6195</v>
      </c>
      <c r="E20" s="265" t="s">
        <v>8</v>
      </c>
      <c r="F20" s="265" t="s">
        <v>5</v>
      </c>
      <c r="G20" s="266"/>
      <c r="H20" s="266"/>
      <c r="I20" s="266"/>
      <c r="J20" s="265"/>
      <c r="K20" s="265" t="s">
        <v>146</v>
      </c>
    </row>
    <row r="21" spans="1:11" ht="45" customHeight="1" x14ac:dyDescent="0.3">
      <c r="A21" s="265" t="s">
        <v>2801</v>
      </c>
      <c r="B21" s="265" t="s">
        <v>5431</v>
      </c>
      <c r="C21" s="265" t="s">
        <v>5432</v>
      </c>
      <c r="D21" s="265" t="s">
        <v>6195</v>
      </c>
      <c r="E21" s="265" t="s">
        <v>8</v>
      </c>
      <c r="F21" s="265" t="s">
        <v>5</v>
      </c>
      <c r="G21" s="266"/>
      <c r="H21" s="266"/>
      <c r="I21" s="266"/>
      <c r="J21" s="265"/>
      <c r="K21" s="265" t="s">
        <v>146</v>
      </c>
    </row>
    <row r="22" spans="1:11" ht="45" customHeight="1" x14ac:dyDescent="0.3">
      <c r="A22" s="265" t="s">
        <v>2805</v>
      </c>
      <c r="B22" s="265" t="s">
        <v>2806</v>
      </c>
      <c r="C22" s="265" t="s">
        <v>5433</v>
      </c>
      <c r="D22" s="265" t="s">
        <v>6195</v>
      </c>
      <c r="E22" s="265" t="s">
        <v>8</v>
      </c>
      <c r="F22" s="265" t="s">
        <v>5</v>
      </c>
      <c r="G22" s="266"/>
      <c r="H22" s="266"/>
      <c r="I22" s="266"/>
      <c r="J22" s="265"/>
      <c r="K22" s="265" t="s">
        <v>146</v>
      </c>
    </row>
    <row r="23" spans="1:11" ht="45" customHeight="1" x14ac:dyDescent="0.3">
      <c r="A23" s="265" t="s">
        <v>2809</v>
      </c>
      <c r="B23" s="265" t="s">
        <v>3572</v>
      </c>
      <c r="C23" s="265" t="s">
        <v>5434</v>
      </c>
      <c r="D23" s="265" t="s">
        <v>6195</v>
      </c>
      <c r="E23" s="265" t="s">
        <v>8</v>
      </c>
      <c r="F23" s="265" t="s">
        <v>5</v>
      </c>
      <c r="G23" s="266"/>
      <c r="H23" s="266"/>
      <c r="I23" s="266"/>
      <c r="J23" s="265"/>
      <c r="K23" s="265" t="s">
        <v>146</v>
      </c>
    </row>
    <row r="24" spans="1:11" ht="45" customHeight="1" x14ac:dyDescent="0.3">
      <c r="A24" s="265" t="s">
        <v>2813</v>
      </c>
      <c r="B24" s="265" t="s">
        <v>5435</v>
      </c>
      <c r="C24" s="265" t="s">
        <v>5436</v>
      </c>
      <c r="D24" s="265" t="s">
        <v>6195</v>
      </c>
      <c r="E24" s="265" t="s">
        <v>8</v>
      </c>
      <c r="F24" s="265" t="s">
        <v>5</v>
      </c>
      <c r="G24" s="266"/>
      <c r="H24" s="266"/>
      <c r="I24" s="266"/>
      <c r="J24" s="265"/>
      <c r="K24" s="265" t="s">
        <v>146</v>
      </c>
    </row>
    <row r="25" spans="1:11" ht="45" customHeight="1" x14ac:dyDescent="0.3">
      <c r="A25" s="265" t="s">
        <v>2816</v>
      </c>
      <c r="B25" s="265" t="s">
        <v>5437</v>
      </c>
      <c r="C25" s="265" t="s">
        <v>5438</v>
      </c>
      <c r="D25" s="265" t="s">
        <v>6195</v>
      </c>
      <c r="E25" s="265" t="s">
        <v>8</v>
      </c>
      <c r="F25" s="265" t="s">
        <v>5</v>
      </c>
      <c r="G25" s="266"/>
      <c r="H25" s="266"/>
      <c r="I25" s="266"/>
      <c r="J25" s="265"/>
      <c r="K25" s="265" t="s">
        <v>146</v>
      </c>
    </row>
    <row r="26" spans="1:11" ht="45" customHeight="1" x14ac:dyDescent="0.3">
      <c r="A26" s="265" t="s">
        <v>2819</v>
      </c>
      <c r="B26" s="265" t="s">
        <v>4920</v>
      </c>
      <c r="C26" s="265" t="s">
        <v>5439</v>
      </c>
      <c r="D26" s="265" t="s">
        <v>6195</v>
      </c>
      <c r="E26" s="265" t="s">
        <v>8</v>
      </c>
      <c r="F26" s="265" t="s">
        <v>5</v>
      </c>
      <c r="G26" s="266"/>
      <c r="H26" s="266"/>
      <c r="I26" s="266"/>
      <c r="J26" s="265"/>
      <c r="K26" s="265" t="s">
        <v>146</v>
      </c>
    </row>
    <row r="27" spans="1:11" ht="45" customHeight="1" x14ac:dyDescent="0.3">
      <c r="A27" s="265" t="s">
        <v>2822</v>
      </c>
      <c r="B27" s="265" t="s">
        <v>5440</v>
      </c>
      <c r="C27" s="265" t="s">
        <v>5441</v>
      </c>
      <c r="D27" s="265" t="s">
        <v>6195</v>
      </c>
      <c r="E27" s="265" t="s">
        <v>8</v>
      </c>
      <c r="F27" s="265" t="s">
        <v>5</v>
      </c>
      <c r="G27" s="266"/>
      <c r="H27" s="266"/>
      <c r="I27" s="266"/>
      <c r="J27" s="265"/>
      <c r="K27" s="265" t="s">
        <v>146</v>
      </c>
    </row>
    <row r="28" spans="1:11" ht="45" customHeight="1" x14ac:dyDescent="0.3">
      <c r="A28" s="265" t="s">
        <v>2825</v>
      </c>
      <c r="B28" s="265" t="s">
        <v>2826</v>
      </c>
      <c r="C28" s="265" t="s">
        <v>2827</v>
      </c>
      <c r="D28" s="265" t="s">
        <v>6195</v>
      </c>
      <c r="E28" s="265" t="s">
        <v>8</v>
      </c>
      <c r="F28" s="265" t="s">
        <v>5</v>
      </c>
      <c r="G28" s="266"/>
      <c r="H28" s="266"/>
      <c r="I28" s="266"/>
      <c r="J28" s="265"/>
      <c r="K28" s="265" t="s">
        <v>146</v>
      </c>
    </row>
    <row r="29" spans="1:11" ht="45" customHeight="1" x14ac:dyDescent="0.3">
      <c r="A29" s="265" t="s">
        <v>2830</v>
      </c>
      <c r="B29" s="265" t="s">
        <v>5442</v>
      </c>
      <c r="C29" s="265" t="s">
        <v>5443</v>
      </c>
      <c r="D29" s="265" t="s">
        <v>6195</v>
      </c>
      <c r="E29" s="265" t="s">
        <v>8</v>
      </c>
      <c r="F29" s="265" t="s">
        <v>5</v>
      </c>
      <c r="G29" s="266"/>
      <c r="H29" s="266"/>
      <c r="I29" s="266"/>
      <c r="J29" s="265"/>
      <c r="K29" s="265" t="s">
        <v>146</v>
      </c>
    </row>
    <row r="30" spans="1:11" ht="45" customHeight="1" x14ac:dyDescent="0.3">
      <c r="A30" s="265" t="s">
        <v>2833</v>
      </c>
      <c r="B30" s="265" t="s">
        <v>2834</v>
      </c>
      <c r="C30" s="265" t="s">
        <v>2835</v>
      </c>
      <c r="D30" s="265" t="s">
        <v>6195</v>
      </c>
      <c r="E30" s="265" t="s">
        <v>8</v>
      </c>
      <c r="F30" s="265" t="s">
        <v>5</v>
      </c>
      <c r="G30" s="266"/>
      <c r="H30" s="266"/>
      <c r="I30" s="266"/>
      <c r="J30" s="265"/>
      <c r="K30" s="265" t="s">
        <v>146</v>
      </c>
    </row>
    <row r="31" spans="1:11" ht="45" customHeight="1" x14ac:dyDescent="0.3">
      <c r="A31" s="265" t="s">
        <v>2838</v>
      </c>
      <c r="B31" s="265" t="s">
        <v>5444</v>
      </c>
      <c r="C31" s="265" t="s">
        <v>5445</v>
      </c>
      <c r="D31" s="265" t="s">
        <v>6195</v>
      </c>
      <c r="E31" s="265" t="s">
        <v>8</v>
      </c>
      <c r="F31" s="265" t="s">
        <v>5</v>
      </c>
      <c r="G31" s="266"/>
      <c r="H31" s="266"/>
      <c r="I31" s="266"/>
      <c r="J31" s="265"/>
      <c r="K31" s="265" t="s">
        <v>146</v>
      </c>
    </row>
    <row r="32" spans="1:11" ht="45" customHeight="1" x14ac:dyDescent="0.3">
      <c r="A32" s="265" t="s">
        <v>2841</v>
      </c>
      <c r="B32" s="265" t="s">
        <v>5446</v>
      </c>
      <c r="C32" s="265" t="s">
        <v>5447</v>
      </c>
      <c r="D32" s="265" t="s">
        <v>6195</v>
      </c>
      <c r="E32" s="265" t="s">
        <v>8</v>
      </c>
      <c r="F32" s="265" t="s">
        <v>5</v>
      </c>
      <c r="G32" s="266"/>
      <c r="H32" s="266"/>
      <c r="I32" s="266"/>
      <c r="J32" s="265"/>
      <c r="K32" s="265" t="s">
        <v>146</v>
      </c>
    </row>
    <row r="33" spans="1:11" ht="45" customHeight="1" x14ac:dyDescent="0.3">
      <c r="A33" s="265" t="s">
        <v>2844</v>
      </c>
      <c r="B33" s="265" t="s">
        <v>2845</v>
      </c>
      <c r="C33" s="265" t="s">
        <v>2846</v>
      </c>
      <c r="D33" s="265" t="s">
        <v>6195</v>
      </c>
      <c r="E33" s="265" t="s">
        <v>8</v>
      </c>
      <c r="F33" s="265" t="s">
        <v>5</v>
      </c>
      <c r="G33" s="266"/>
      <c r="H33" s="266"/>
      <c r="I33" s="266"/>
      <c r="J33" s="265"/>
      <c r="K33" s="265" t="s">
        <v>146</v>
      </c>
    </row>
    <row r="34" spans="1:11" ht="45" customHeight="1" x14ac:dyDescent="0.3">
      <c r="A34" s="265" t="s">
        <v>2849</v>
      </c>
      <c r="B34" s="265" t="s">
        <v>2850</v>
      </c>
      <c r="C34" s="265" t="s">
        <v>2851</v>
      </c>
      <c r="D34" s="265" t="s">
        <v>6195</v>
      </c>
      <c r="E34" s="265" t="s">
        <v>8</v>
      </c>
      <c r="F34" s="265" t="s">
        <v>5</v>
      </c>
      <c r="G34" s="266"/>
      <c r="H34" s="266"/>
      <c r="I34" s="266"/>
      <c r="J34" s="265"/>
      <c r="K34" s="265" t="s">
        <v>146</v>
      </c>
    </row>
    <row r="35" spans="1:11" ht="45" customHeight="1" x14ac:dyDescent="0.3">
      <c r="A35" s="265" t="s">
        <v>2854</v>
      </c>
      <c r="B35" s="265" t="s">
        <v>2855</v>
      </c>
      <c r="C35" s="265" t="s">
        <v>2856</v>
      </c>
      <c r="D35" s="265" t="s">
        <v>6195</v>
      </c>
      <c r="E35" s="265" t="s">
        <v>8</v>
      </c>
      <c r="F35" s="265" t="s">
        <v>5</v>
      </c>
      <c r="G35" s="266"/>
      <c r="H35" s="266"/>
      <c r="I35" s="266"/>
      <c r="J35" s="265"/>
      <c r="K35" s="265" t="s">
        <v>146</v>
      </c>
    </row>
    <row r="36" spans="1:11" ht="45" customHeight="1" x14ac:dyDescent="0.3">
      <c r="A36" s="265" t="s">
        <v>2859</v>
      </c>
      <c r="B36" s="265" t="s">
        <v>2860</v>
      </c>
      <c r="C36" s="265" t="s">
        <v>2861</v>
      </c>
      <c r="D36" s="265" t="s">
        <v>6195</v>
      </c>
      <c r="E36" s="265" t="s">
        <v>8</v>
      </c>
      <c r="F36" s="265" t="s">
        <v>5</v>
      </c>
      <c r="G36" s="266"/>
      <c r="H36" s="266"/>
      <c r="I36" s="266"/>
      <c r="J36" s="265"/>
      <c r="K36" s="265" t="s">
        <v>146</v>
      </c>
    </row>
    <row r="37" spans="1:11" ht="45" customHeight="1" x14ac:dyDescent="0.3">
      <c r="A37" s="265" t="s">
        <v>2864</v>
      </c>
      <c r="B37" s="265" t="s">
        <v>2865</v>
      </c>
      <c r="C37" s="265" t="s">
        <v>2866</v>
      </c>
      <c r="D37" s="265" t="s">
        <v>6195</v>
      </c>
      <c r="E37" s="265" t="s">
        <v>8</v>
      </c>
      <c r="F37" s="265" t="s">
        <v>5</v>
      </c>
      <c r="G37" s="266"/>
      <c r="H37" s="266"/>
      <c r="I37" s="266"/>
      <c r="J37" s="265"/>
      <c r="K37" s="265" t="s">
        <v>146</v>
      </c>
    </row>
    <row r="38" spans="1:11" ht="45" customHeight="1" x14ac:dyDescent="0.3">
      <c r="A38" s="265" t="s">
        <v>2869</v>
      </c>
      <c r="B38" s="265" t="s">
        <v>2870</v>
      </c>
      <c r="C38" s="265" t="s">
        <v>2871</v>
      </c>
      <c r="D38" s="265" t="s">
        <v>6195</v>
      </c>
      <c r="E38" s="265" t="s">
        <v>8</v>
      </c>
      <c r="F38" s="265" t="s">
        <v>5</v>
      </c>
      <c r="G38" s="266"/>
      <c r="H38" s="266"/>
      <c r="I38" s="266"/>
      <c r="J38" s="265"/>
      <c r="K38" s="265" t="s">
        <v>146</v>
      </c>
    </row>
    <row r="39" spans="1:11" ht="45" customHeight="1" x14ac:dyDescent="0.3">
      <c r="A39" s="265" t="s">
        <v>2874</v>
      </c>
      <c r="B39" s="265" t="s">
        <v>5448</v>
      </c>
      <c r="C39" s="265" t="s">
        <v>2875</v>
      </c>
      <c r="D39" s="265" t="s">
        <v>6195</v>
      </c>
      <c r="E39" s="265" t="s">
        <v>8</v>
      </c>
      <c r="F39" s="265" t="s">
        <v>5</v>
      </c>
      <c r="G39" s="266"/>
      <c r="H39" s="266"/>
      <c r="I39" s="266"/>
      <c r="J39" s="265"/>
      <c r="K39" s="265" t="s">
        <v>146</v>
      </c>
    </row>
    <row r="40" spans="1:11" ht="45" customHeight="1" x14ac:dyDescent="0.3">
      <c r="A40" s="265" t="s">
        <v>2878</v>
      </c>
      <c r="B40" s="265" t="s">
        <v>2879</v>
      </c>
      <c r="C40" s="265" t="s">
        <v>2880</v>
      </c>
      <c r="D40" s="265" t="s">
        <v>6195</v>
      </c>
      <c r="E40" s="265" t="s">
        <v>8</v>
      </c>
      <c r="F40" s="265" t="s">
        <v>5</v>
      </c>
      <c r="G40" s="266"/>
      <c r="H40" s="266"/>
      <c r="I40" s="266"/>
      <c r="J40" s="265"/>
      <c r="K40" s="265" t="s">
        <v>146</v>
      </c>
    </row>
    <row r="41" spans="1:11" ht="45" customHeight="1" x14ac:dyDescent="0.3">
      <c r="A41" s="265" t="s">
        <v>2883</v>
      </c>
      <c r="B41" s="265" t="s">
        <v>5449</v>
      </c>
      <c r="C41" s="265" t="s">
        <v>5450</v>
      </c>
      <c r="D41" s="265" t="s">
        <v>6195</v>
      </c>
      <c r="E41" s="265" t="s">
        <v>8</v>
      </c>
      <c r="F41" s="265" t="s">
        <v>5</v>
      </c>
      <c r="G41" s="266"/>
      <c r="H41" s="266"/>
      <c r="I41" s="266"/>
      <c r="J41" s="265"/>
      <c r="K41" s="265" t="s">
        <v>146</v>
      </c>
    </row>
    <row r="42" spans="1:11" ht="45" customHeight="1" x14ac:dyDescent="0.3">
      <c r="A42" s="265" t="s">
        <v>2886</v>
      </c>
      <c r="B42" s="265" t="s">
        <v>5451</v>
      </c>
      <c r="C42" s="265" t="s">
        <v>5452</v>
      </c>
      <c r="D42" s="265" t="s">
        <v>6195</v>
      </c>
      <c r="E42" s="265" t="s">
        <v>8</v>
      </c>
      <c r="F42" s="265" t="s">
        <v>5</v>
      </c>
      <c r="G42" s="266"/>
      <c r="H42" s="266"/>
      <c r="I42" s="266"/>
      <c r="J42" s="265"/>
      <c r="K42" s="265" t="s">
        <v>9</v>
      </c>
    </row>
    <row r="43" spans="1:11" ht="45" customHeight="1" x14ac:dyDescent="0.3">
      <c r="A43" s="5"/>
      <c r="B43" s="13"/>
      <c r="C43" s="13"/>
      <c r="D43" s="2"/>
      <c r="E43" s="2"/>
      <c r="F43" s="2"/>
      <c r="G43" s="3"/>
      <c r="H43" s="3"/>
      <c r="I43" s="3"/>
      <c r="J43" s="2"/>
      <c r="K43" s="2"/>
    </row>
    <row r="44" spans="1:11" ht="45" customHeight="1" x14ac:dyDescent="0.3">
      <c r="A44" s="5"/>
      <c r="B44" s="13"/>
      <c r="C44" s="13"/>
      <c r="D44" s="2"/>
      <c r="E44" s="2"/>
      <c r="F44" s="2"/>
      <c r="G44" s="3"/>
      <c r="H44" s="3"/>
      <c r="I44" s="3"/>
      <c r="J44" s="2"/>
      <c r="K44" s="2"/>
    </row>
    <row r="45" spans="1:11" ht="45" customHeight="1" x14ac:dyDescent="0.3">
      <c r="A45" s="5"/>
      <c r="B45" s="13"/>
      <c r="C45" s="13"/>
      <c r="D45" s="2"/>
      <c r="E45" s="2"/>
      <c r="F45" s="2"/>
      <c r="G45" s="3"/>
      <c r="H45" s="3"/>
      <c r="I45" s="3"/>
      <c r="J45" s="2"/>
      <c r="K45" s="2"/>
    </row>
    <row r="46" spans="1:11" ht="45" customHeight="1" x14ac:dyDescent="0.3">
      <c r="A46" s="5"/>
      <c r="B46" s="13"/>
      <c r="C46" s="13"/>
      <c r="D46" s="2"/>
      <c r="E46" s="2"/>
      <c r="F46" s="2"/>
      <c r="G46" s="3"/>
      <c r="H46" s="3"/>
      <c r="I46" s="3"/>
      <c r="J46" s="2"/>
      <c r="K46" s="2"/>
    </row>
    <row r="47" spans="1:11" ht="45" customHeight="1" x14ac:dyDescent="0.3">
      <c r="A47" s="5"/>
      <c r="B47" s="13"/>
      <c r="C47" s="13"/>
      <c r="D47" s="2"/>
      <c r="E47" s="2"/>
      <c r="F47" s="2"/>
      <c r="G47" s="3"/>
      <c r="H47" s="3"/>
      <c r="I47" s="3"/>
      <c r="J47" s="2"/>
      <c r="K47" s="2"/>
    </row>
    <row r="48" spans="1:11" ht="45" customHeight="1" x14ac:dyDescent="0.3">
      <c r="A48" s="5"/>
      <c r="B48" s="13"/>
      <c r="C48" s="13"/>
      <c r="D48" s="2"/>
      <c r="E48" s="2"/>
      <c r="F48" s="2"/>
      <c r="G48" s="3"/>
      <c r="H48" s="3"/>
      <c r="I48" s="3"/>
      <c r="J48" s="2"/>
      <c r="K48" s="2"/>
    </row>
    <row r="49" spans="1:11" ht="45" customHeight="1" x14ac:dyDescent="0.3">
      <c r="A49" s="5"/>
      <c r="B49" s="13"/>
      <c r="C49" s="13"/>
      <c r="D49" s="2"/>
      <c r="E49" s="2"/>
      <c r="F49" s="2"/>
      <c r="G49" s="3"/>
      <c r="H49" s="3"/>
      <c r="I49" s="3"/>
      <c r="J49" s="2"/>
      <c r="K49" s="2"/>
    </row>
    <row r="50" spans="1:11" ht="45" customHeight="1" x14ac:dyDescent="0.3">
      <c r="A50" s="5"/>
      <c r="B50" s="13"/>
      <c r="C50" s="13"/>
      <c r="D50" s="2"/>
      <c r="E50" s="2"/>
      <c r="F50" s="2"/>
      <c r="G50" s="3"/>
      <c r="H50" s="3"/>
      <c r="I50" s="3"/>
      <c r="J50" s="2"/>
      <c r="K50" s="2"/>
    </row>
    <row r="51" spans="1:11" ht="45" customHeight="1" x14ac:dyDescent="0.3">
      <c r="A51" s="5"/>
      <c r="B51" s="13"/>
      <c r="C51" s="13"/>
      <c r="D51" s="2"/>
      <c r="E51" s="2"/>
      <c r="F51" s="2"/>
      <c r="G51" s="3"/>
      <c r="H51" s="3"/>
      <c r="I51" s="3"/>
      <c r="J51" s="2"/>
      <c r="K51" s="2"/>
    </row>
    <row r="52" spans="1:11" ht="45" customHeight="1" x14ac:dyDescent="0.3">
      <c r="A52" s="5"/>
      <c r="B52" s="13"/>
      <c r="C52" s="13"/>
      <c r="D52" s="2"/>
      <c r="E52" s="2"/>
      <c r="F52" s="2"/>
      <c r="G52" s="3"/>
      <c r="H52" s="3"/>
      <c r="I52" s="3"/>
      <c r="J52" s="2"/>
      <c r="K52" s="2"/>
    </row>
    <row r="53" spans="1:11" ht="45" customHeight="1" x14ac:dyDescent="0.3">
      <c r="A53" s="5"/>
      <c r="B53" s="13"/>
      <c r="C53" s="13"/>
      <c r="D53" s="2"/>
      <c r="E53" s="2"/>
      <c r="F53" s="2"/>
      <c r="G53" s="3"/>
      <c r="H53" s="3"/>
      <c r="I53" s="3"/>
      <c r="J53" s="2"/>
      <c r="K53" s="2"/>
    </row>
    <row r="54" spans="1:11" ht="45" customHeight="1" x14ac:dyDescent="0.3">
      <c r="A54" s="5"/>
      <c r="B54" s="13"/>
      <c r="C54" s="13"/>
      <c r="D54" s="2"/>
      <c r="E54" s="2"/>
      <c r="F54" s="2"/>
      <c r="G54" s="3"/>
      <c r="H54" s="3"/>
      <c r="I54" s="3"/>
      <c r="J54" s="2"/>
      <c r="K54" s="2"/>
    </row>
    <row r="55" spans="1:11" ht="45" customHeight="1" x14ac:dyDescent="0.3">
      <c r="A55" s="5"/>
      <c r="B55" s="13"/>
      <c r="C55" s="13"/>
      <c r="D55" s="2"/>
      <c r="E55" s="2"/>
      <c r="F55" s="2"/>
      <c r="G55" s="3"/>
      <c r="H55" s="3"/>
      <c r="I55" s="3"/>
      <c r="J55" s="2"/>
      <c r="K55" s="2"/>
    </row>
    <row r="56" spans="1:11" ht="45" customHeight="1" x14ac:dyDescent="0.3">
      <c r="A56" s="5"/>
      <c r="B56" s="13"/>
      <c r="C56" s="13"/>
      <c r="D56" s="2"/>
      <c r="E56" s="2"/>
      <c r="F56" s="2"/>
      <c r="G56" s="3"/>
      <c r="H56" s="3"/>
      <c r="I56" s="3"/>
      <c r="J56" s="2"/>
      <c r="K56" s="2"/>
    </row>
    <row r="57" spans="1:11" ht="45" customHeight="1" x14ac:dyDescent="0.3">
      <c r="A57" s="5"/>
      <c r="B57" s="13"/>
      <c r="C57" s="13"/>
      <c r="D57" s="2"/>
      <c r="E57" s="2"/>
      <c r="F57" s="2"/>
      <c r="G57" s="3"/>
      <c r="H57" s="3"/>
      <c r="I57" s="3"/>
      <c r="J57" s="2"/>
      <c r="K57" s="2"/>
    </row>
    <row r="58" spans="1:11" ht="45" customHeight="1" x14ac:dyDescent="0.3">
      <c r="A58" s="5"/>
      <c r="B58" s="13"/>
      <c r="C58" s="13"/>
      <c r="D58" s="2"/>
      <c r="E58" s="2"/>
      <c r="F58" s="2"/>
      <c r="G58" s="3"/>
      <c r="H58" s="3"/>
      <c r="I58" s="3"/>
      <c r="J58" s="2"/>
      <c r="K58" s="2"/>
    </row>
  </sheetData>
  <conditionalFormatting sqref="A3:I58">
    <cfRule type="expression" dxfId="131" priority="1">
      <formula>$F3="m"</formula>
    </cfRule>
    <cfRule type="expression" dxfId="130" priority="2">
      <formula>$F3="d"</formula>
    </cfRule>
  </conditionalFormatting>
  <conditionalFormatting sqref="A3:K58">
    <cfRule type="expression" dxfId="129" priority="4">
      <formula>$F3="v"</formula>
    </cfRule>
    <cfRule type="expression" dxfId="128" priority="6">
      <formula>$F3="no"</formula>
    </cfRule>
  </conditionalFormatting>
  <pageMargins left="0.7" right="0.2" top="0.25" bottom="0.25" header="0.05" footer="0.3"/>
  <pageSetup orientation="landscape"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09816-F95A-4B79-B64F-63B812BDC584}">
  <dimension ref="A1:K36"/>
  <sheetViews>
    <sheetView topLeftCell="A26" workbookViewId="0">
      <selection activeCell="B3" sqref="B3"/>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5546875" customWidth="1"/>
  </cols>
  <sheetData>
    <row r="1" spans="1:11" ht="15.6" x14ac:dyDescent="0.3">
      <c r="B1" s="6"/>
      <c r="C1" s="6"/>
    </row>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1620</v>
      </c>
      <c r="B3" s="265" t="s">
        <v>1621</v>
      </c>
      <c r="C3" s="265" t="s">
        <v>1622</v>
      </c>
      <c r="D3" s="265" t="s">
        <v>6195</v>
      </c>
      <c r="E3" s="265" t="s">
        <v>8</v>
      </c>
      <c r="F3" s="265" t="s">
        <v>5</v>
      </c>
      <c r="G3" s="266"/>
      <c r="H3" s="266"/>
      <c r="I3" s="266"/>
      <c r="J3" s="265"/>
      <c r="K3" s="265" t="s">
        <v>13</v>
      </c>
    </row>
    <row r="4" spans="1:11" ht="45" customHeight="1" x14ac:dyDescent="0.3">
      <c r="A4" s="265" t="s">
        <v>1627</v>
      </c>
      <c r="B4" s="265" t="s">
        <v>1628</v>
      </c>
      <c r="C4" s="265" t="s">
        <v>1629</v>
      </c>
      <c r="D4" s="265" t="s">
        <v>6195</v>
      </c>
      <c r="E4" s="265" t="s">
        <v>8</v>
      </c>
      <c r="F4" s="265" t="s">
        <v>6</v>
      </c>
      <c r="G4" s="266"/>
      <c r="H4" s="266"/>
      <c r="I4" s="266"/>
      <c r="J4" s="265"/>
      <c r="K4" s="265" t="s">
        <v>13</v>
      </c>
    </row>
    <row r="5" spans="1:11" ht="45" customHeight="1" x14ac:dyDescent="0.3">
      <c r="A5" s="265" t="s">
        <v>1632</v>
      </c>
      <c r="B5" s="265" t="s">
        <v>1633</v>
      </c>
      <c r="C5" s="265" t="s">
        <v>1634</v>
      </c>
      <c r="D5" s="265" t="s">
        <v>6195</v>
      </c>
      <c r="E5" s="265" t="s">
        <v>8</v>
      </c>
      <c r="F5" s="265" t="s">
        <v>5</v>
      </c>
      <c r="G5" s="266"/>
      <c r="H5" s="266"/>
      <c r="I5" s="266"/>
      <c r="J5" s="265"/>
      <c r="K5" s="265" t="s">
        <v>13</v>
      </c>
    </row>
    <row r="6" spans="1:11" ht="45" customHeight="1" x14ac:dyDescent="0.3">
      <c r="A6" s="265" t="s">
        <v>1637</v>
      </c>
      <c r="B6" s="265" t="s">
        <v>1638</v>
      </c>
      <c r="C6" s="265" t="s">
        <v>1639</v>
      </c>
      <c r="D6" s="265" t="s">
        <v>6195</v>
      </c>
      <c r="E6" s="265" t="s">
        <v>8</v>
      </c>
      <c r="F6" s="265" t="s">
        <v>6</v>
      </c>
      <c r="G6" s="266"/>
      <c r="H6" s="266"/>
      <c r="I6" s="266"/>
      <c r="J6" s="265"/>
      <c r="K6" s="265" t="s">
        <v>13</v>
      </c>
    </row>
    <row r="7" spans="1:11" ht="45" customHeight="1" x14ac:dyDescent="0.3">
      <c r="A7" s="265" t="s">
        <v>1642</v>
      </c>
      <c r="B7" s="265" t="s">
        <v>1643</v>
      </c>
      <c r="C7" s="265" t="s">
        <v>1644</v>
      </c>
      <c r="D7" s="265" t="s">
        <v>6195</v>
      </c>
      <c r="E7" s="265" t="s">
        <v>8</v>
      </c>
      <c r="F7" s="265" t="s">
        <v>5</v>
      </c>
      <c r="G7" s="266"/>
      <c r="H7" s="266"/>
      <c r="I7" s="266"/>
      <c r="J7" s="265"/>
      <c r="K7" s="265" t="s">
        <v>13</v>
      </c>
    </row>
    <row r="8" spans="1:11" ht="45" customHeight="1" x14ac:dyDescent="0.3">
      <c r="A8" s="265" t="s">
        <v>1647</v>
      </c>
      <c r="B8" s="265" t="s">
        <v>1643</v>
      </c>
      <c r="C8" s="265" t="s">
        <v>1648</v>
      </c>
      <c r="D8" s="265" t="s">
        <v>6195</v>
      </c>
      <c r="E8" s="265" t="s">
        <v>8</v>
      </c>
      <c r="F8" s="265" t="s">
        <v>5</v>
      </c>
      <c r="G8" s="266"/>
      <c r="H8" s="266"/>
      <c r="I8" s="266"/>
      <c r="J8" s="265"/>
      <c r="K8" s="265" t="s">
        <v>13</v>
      </c>
    </row>
    <row r="9" spans="1:11" ht="45" customHeight="1" x14ac:dyDescent="0.3">
      <c r="A9" s="265" t="s">
        <v>1651</v>
      </c>
      <c r="B9" s="265" t="s">
        <v>1652</v>
      </c>
      <c r="C9" s="265" t="s">
        <v>1653</v>
      </c>
      <c r="D9" s="265" t="s">
        <v>6195</v>
      </c>
      <c r="E9" s="265" t="s">
        <v>8</v>
      </c>
      <c r="F9" s="265" t="s">
        <v>5</v>
      </c>
      <c r="G9" s="266"/>
      <c r="H9" s="266"/>
      <c r="I9" s="266"/>
      <c r="J9" s="265"/>
      <c r="K9" s="265" t="s">
        <v>13</v>
      </c>
    </row>
    <row r="10" spans="1:11" ht="45" customHeight="1" x14ac:dyDescent="0.3">
      <c r="A10" s="265" t="s">
        <v>1656</v>
      </c>
      <c r="B10" s="265" t="s">
        <v>1657</v>
      </c>
      <c r="C10" s="265" t="s">
        <v>1658</v>
      </c>
      <c r="D10" s="265" t="s">
        <v>6195</v>
      </c>
      <c r="E10" s="265" t="s">
        <v>8</v>
      </c>
      <c r="F10" s="265" t="s">
        <v>6</v>
      </c>
      <c r="G10" s="266"/>
      <c r="H10" s="266"/>
      <c r="I10" s="266"/>
      <c r="J10" s="265"/>
      <c r="K10" s="265" t="s">
        <v>13</v>
      </c>
    </row>
    <row r="11" spans="1:11" ht="45" customHeight="1" x14ac:dyDescent="0.3">
      <c r="A11" s="265" t="s">
        <v>1661</v>
      </c>
      <c r="B11" s="265" t="s">
        <v>1662</v>
      </c>
      <c r="C11" s="265" t="s">
        <v>1648</v>
      </c>
      <c r="D11" s="265" t="s">
        <v>6195</v>
      </c>
      <c r="E11" s="265" t="s">
        <v>8</v>
      </c>
      <c r="F11" s="265" t="s">
        <v>5</v>
      </c>
      <c r="G11" s="266"/>
      <c r="H11" s="266"/>
      <c r="I11" s="266"/>
      <c r="J11" s="265"/>
      <c r="K11" s="265" t="s">
        <v>13</v>
      </c>
    </row>
    <row r="12" spans="1:11" ht="45" customHeight="1" x14ac:dyDescent="0.3">
      <c r="A12" s="265" t="s">
        <v>1665</v>
      </c>
      <c r="B12" s="265" t="s">
        <v>1666</v>
      </c>
      <c r="C12" s="265" t="s">
        <v>1667</v>
      </c>
      <c r="D12" s="265" t="s">
        <v>6195</v>
      </c>
      <c r="E12" s="265" t="s">
        <v>8</v>
      </c>
      <c r="F12" s="265" t="s">
        <v>6</v>
      </c>
      <c r="G12" s="266"/>
      <c r="H12" s="266"/>
      <c r="I12" s="266"/>
      <c r="J12" s="265"/>
      <c r="K12" s="265" t="s">
        <v>13</v>
      </c>
    </row>
    <row r="13" spans="1:11" ht="45" customHeight="1" x14ac:dyDescent="0.3">
      <c r="A13" s="265" t="s">
        <v>1670</v>
      </c>
      <c r="B13" s="265" t="s">
        <v>1671</v>
      </c>
      <c r="C13" s="265" t="s">
        <v>1648</v>
      </c>
      <c r="D13" s="265" t="s">
        <v>6195</v>
      </c>
      <c r="E13" s="265" t="s">
        <v>8</v>
      </c>
      <c r="F13" s="265" t="s">
        <v>5</v>
      </c>
      <c r="G13" s="266"/>
      <c r="H13" s="266"/>
      <c r="I13" s="266"/>
      <c r="J13" s="265"/>
      <c r="K13" s="265" t="s">
        <v>13</v>
      </c>
    </row>
    <row r="14" spans="1:11" ht="45" customHeight="1" x14ac:dyDescent="0.3">
      <c r="A14" s="265" t="s">
        <v>1674</v>
      </c>
      <c r="B14" s="265" t="s">
        <v>1675</v>
      </c>
      <c r="C14" s="265" t="s">
        <v>1676</v>
      </c>
      <c r="D14" s="265" t="s">
        <v>6195</v>
      </c>
      <c r="E14" s="265" t="s">
        <v>8</v>
      </c>
      <c r="F14" s="265" t="s">
        <v>6</v>
      </c>
      <c r="G14" s="266"/>
      <c r="H14" s="266"/>
      <c r="I14" s="266"/>
      <c r="J14" s="265"/>
      <c r="K14" s="265" t="s">
        <v>13</v>
      </c>
    </row>
    <row r="15" spans="1:11" ht="45" customHeight="1" x14ac:dyDescent="0.3">
      <c r="A15" s="265" t="s">
        <v>1679</v>
      </c>
      <c r="B15" s="265" t="s">
        <v>1680</v>
      </c>
      <c r="C15" s="265" t="s">
        <v>1681</v>
      </c>
      <c r="D15" s="265" t="s">
        <v>6195</v>
      </c>
      <c r="E15" s="265" t="s">
        <v>8</v>
      </c>
      <c r="F15" s="265" t="s">
        <v>5</v>
      </c>
      <c r="G15" s="266"/>
      <c r="H15" s="266"/>
      <c r="I15" s="266"/>
      <c r="J15" s="265"/>
      <c r="K15" s="265" t="s">
        <v>13</v>
      </c>
    </row>
    <row r="16" spans="1:11" ht="45" customHeight="1" x14ac:dyDescent="0.3">
      <c r="A16" s="265" t="s">
        <v>1684</v>
      </c>
      <c r="B16" s="265" t="s">
        <v>1685</v>
      </c>
      <c r="C16" s="265" t="s">
        <v>1686</v>
      </c>
      <c r="D16" s="265" t="s">
        <v>6195</v>
      </c>
      <c r="E16" s="265" t="s">
        <v>8</v>
      </c>
      <c r="F16" s="265" t="s">
        <v>6</v>
      </c>
      <c r="G16" s="266"/>
      <c r="H16" s="266"/>
      <c r="I16" s="266"/>
      <c r="J16" s="265"/>
      <c r="K16" s="265" t="s">
        <v>13</v>
      </c>
    </row>
    <row r="17" spans="1:11" ht="45" customHeight="1" x14ac:dyDescent="0.3">
      <c r="A17" s="265" t="s">
        <v>1689</v>
      </c>
      <c r="B17" s="265" t="s">
        <v>1690</v>
      </c>
      <c r="C17" s="265" t="s">
        <v>1691</v>
      </c>
      <c r="D17" s="265" t="s">
        <v>6195</v>
      </c>
      <c r="E17" s="265" t="s">
        <v>8</v>
      </c>
      <c r="F17" s="265" t="s">
        <v>5</v>
      </c>
      <c r="G17" s="266"/>
      <c r="H17" s="266"/>
      <c r="I17" s="266"/>
      <c r="J17" s="265"/>
      <c r="K17" s="265" t="s">
        <v>13</v>
      </c>
    </row>
    <row r="18" spans="1:11" ht="45" customHeight="1" x14ac:dyDescent="0.3">
      <c r="A18" s="265" t="s">
        <v>1694</v>
      </c>
      <c r="B18" s="265" t="s">
        <v>1695</v>
      </c>
      <c r="C18" s="265" t="s">
        <v>1696</v>
      </c>
      <c r="D18" s="265" t="s">
        <v>6195</v>
      </c>
      <c r="E18" s="265" t="s">
        <v>8</v>
      </c>
      <c r="F18" s="265" t="s">
        <v>6</v>
      </c>
      <c r="G18" s="266"/>
      <c r="H18" s="266"/>
      <c r="I18" s="266"/>
      <c r="J18" s="265"/>
      <c r="K18" s="265" t="s">
        <v>13</v>
      </c>
    </row>
    <row r="19" spans="1:11" ht="45" customHeight="1" x14ac:dyDescent="0.3">
      <c r="A19" s="265" t="s">
        <v>1699</v>
      </c>
      <c r="B19" s="265" t="s">
        <v>1700</v>
      </c>
      <c r="C19" s="265" t="s">
        <v>1701</v>
      </c>
      <c r="D19" s="265" t="s">
        <v>6195</v>
      </c>
      <c r="E19" s="265" t="s">
        <v>8</v>
      </c>
      <c r="F19" s="265" t="s">
        <v>5</v>
      </c>
      <c r="G19" s="266"/>
      <c r="H19" s="266"/>
      <c r="I19" s="266"/>
      <c r="J19" s="265"/>
      <c r="K19" s="265" t="s">
        <v>13</v>
      </c>
    </row>
    <row r="20" spans="1:11" ht="45" customHeight="1" x14ac:dyDescent="0.3">
      <c r="A20" s="265" t="s">
        <v>1704</v>
      </c>
      <c r="B20" s="265" t="s">
        <v>1705</v>
      </c>
      <c r="C20" s="265" t="s">
        <v>1706</v>
      </c>
      <c r="D20" s="265" t="s">
        <v>6195</v>
      </c>
      <c r="E20" s="265" t="s">
        <v>8</v>
      </c>
      <c r="F20" s="265" t="s">
        <v>6</v>
      </c>
      <c r="G20" s="266"/>
      <c r="H20" s="266"/>
      <c r="I20" s="266"/>
      <c r="J20" s="265"/>
      <c r="K20" s="265" t="s">
        <v>13</v>
      </c>
    </row>
    <row r="21" spans="1:11" ht="45" customHeight="1" x14ac:dyDescent="0.3">
      <c r="A21" s="265" t="s">
        <v>1709</v>
      </c>
      <c r="B21" s="265" t="s">
        <v>1710</v>
      </c>
      <c r="C21" s="265" t="s">
        <v>1711</v>
      </c>
      <c r="D21" s="265" t="s">
        <v>6195</v>
      </c>
      <c r="E21" s="265" t="s">
        <v>8</v>
      </c>
      <c r="F21" s="265" t="s">
        <v>5</v>
      </c>
      <c r="G21" s="266"/>
      <c r="H21" s="266"/>
      <c r="I21" s="266"/>
      <c r="J21" s="265"/>
      <c r="K21" s="265" t="s">
        <v>13</v>
      </c>
    </row>
    <row r="22" spans="1:11" ht="45" customHeight="1" x14ac:dyDescent="0.3">
      <c r="A22" s="265" t="s">
        <v>1714</v>
      </c>
      <c r="B22" s="265" t="s">
        <v>1715</v>
      </c>
      <c r="C22" s="265" t="s">
        <v>1716</v>
      </c>
      <c r="D22" s="265" t="s">
        <v>6195</v>
      </c>
      <c r="E22" s="265" t="s">
        <v>8</v>
      </c>
      <c r="F22" s="265" t="s">
        <v>6</v>
      </c>
      <c r="G22" s="266"/>
      <c r="H22" s="266"/>
      <c r="I22" s="266"/>
      <c r="J22" s="265"/>
      <c r="K22" s="265" t="s">
        <v>13</v>
      </c>
    </row>
    <row r="23" spans="1:11" ht="45" customHeight="1" x14ac:dyDescent="0.3">
      <c r="A23" s="265" t="s">
        <v>1719</v>
      </c>
      <c r="B23" s="265" t="s">
        <v>1720</v>
      </c>
      <c r="C23" s="265" t="s">
        <v>1721</v>
      </c>
      <c r="D23" s="265" t="s">
        <v>6195</v>
      </c>
      <c r="E23" s="265" t="s">
        <v>8</v>
      </c>
      <c r="F23" s="265" t="s">
        <v>5</v>
      </c>
      <c r="G23" s="266"/>
      <c r="H23" s="266"/>
      <c r="I23" s="266"/>
      <c r="J23" s="265"/>
      <c r="K23" s="265" t="s">
        <v>13</v>
      </c>
    </row>
    <row r="24" spans="1:11" ht="45" customHeight="1" x14ac:dyDescent="0.3">
      <c r="A24" s="265" t="s">
        <v>1724</v>
      </c>
      <c r="B24" s="265" t="s">
        <v>1725</v>
      </c>
      <c r="C24" s="265" t="s">
        <v>1726</v>
      </c>
      <c r="D24" s="265" t="s">
        <v>6195</v>
      </c>
      <c r="E24" s="265" t="s">
        <v>8</v>
      </c>
      <c r="F24" s="265" t="s">
        <v>6</v>
      </c>
      <c r="G24" s="266"/>
      <c r="H24" s="266"/>
      <c r="I24" s="266"/>
      <c r="J24" s="265"/>
      <c r="K24" s="265" t="s">
        <v>13</v>
      </c>
    </row>
    <row r="25" spans="1:11" ht="45" customHeight="1" x14ac:dyDescent="0.3">
      <c r="A25" s="265" t="s">
        <v>1729</v>
      </c>
      <c r="B25" s="265" t="s">
        <v>1730</v>
      </c>
      <c r="C25" s="265" t="s">
        <v>1731</v>
      </c>
      <c r="D25" s="265" t="s">
        <v>6195</v>
      </c>
      <c r="E25" s="265" t="s">
        <v>8</v>
      </c>
      <c r="F25" s="265" t="s">
        <v>5</v>
      </c>
      <c r="G25" s="266"/>
      <c r="H25" s="266"/>
      <c r="I25" s="266"/>
      <c r="J25" s="265"/>
      <c r="K25" s="265" t="s">
        <v>13</v>
      </c>
    </row>
    <row r="26" spans="1:11" ht="45" customHeight="1" x14ac:dyDescent="0.3">
      <c r="A26" s="265" t="s">
        <v>1734</v>
      </c>
      <c r="B26" s="265" t="s">
        <v>1735</v>
      </c>
      <c r="C26" s="265" t="s">
        <v>1736</v>
      </c>
      <c r="D26" s="265" t="s">
        <v>6195</v>
      </c>
      <c r="E26" s="265" t="s">
        <v>8</v>
      </c>
      <c r="F26" s="265" t="s">
        <v>6</v>
      </c>
      <c r="G26" s="266"/>
      <c r="H26" s="266"/>
      <c r="I26" s="266"/>
      <c r="J26" s="265"/>
      <c r="K26" s="265" t="s">
        <v>13</v>
      </c>
    </row>
    <row r="27" spans="1:11" ht="45" customHeight="1" x14ac:dyDescent="0.3">
      <c r="A27" s="265" t="s">
        <v>1739</v>
      </c>
      <c r="B27" s="265" t="s">
        <v>1740</v>
      </c>
      <c r="C27" s="265" t="s">
        <v>1741</v>
      </c>
      <c r="D27" s="265" t="s">
        <v>6195</v>
      </c>
      <c r="E27" s="265" t="s">
        <v>8</v>
      </c>
      <c r="F27" s="265" t="s">
        <v>5</v>
      </c>
      <c r="G27" s="266"/>
      <c r="H27" s="266"/>
      <c r="I27" s="266"/>
      <c r="J27" s="265"/>
      <c r="K27" s="265" t="s">
        <v>13</v>
      </c>
    </row>
    <row r="28" spans="1:11" ht="45" customHeight="1" x14ac:dyDescent="0.3">
      <c r="A28" s="265" t="s">
        <v>1744</v>
      </c>
      <c r="B28" s="265" t="s">
        <v>1745</v>
      </c>
      <c r="C28" s="265" t="s">
        <v>1746</v>
      </c>
      <c r="D28" s="265" t="s">
        <v>6195</v>
      </c>
      <c r="E28" s="265" t="s">
        <v>8</v>
      </c>
      <c r="F28" s="265" t="s">
        <v>6</v>
      </c>
      <c r="G28" s="266"/>
      <c r="H28" s="266"/>
      <c r="I28" s="266"/>
      <c r="J28" s="265"/>
      <c r="K28" s="265" t="s">
        <v>13</v>
      </c>
    </row>
    <row r="29" spans="1:11" ht="45" customHeight="1" x14ac:dyDescent="0.3">
      <c r="A29" s="265" t="s">
        <v>1749</v>
      </c>
      <c r="B29" s="265" t="s">
        <v>1750</v>
      </c>
      <c r="C29" s="265" t="s">
        <v>1658</v>
      </c>
      <c r="D29" s="265" t="s">
        <v>6195</v>
      </c>
      <c r="E29" s="265" t="s">
        <v>8</v>
      </c>
      <c r="F29" s="265" t="s">
        <v>5</v>
      </c>
      <c r="G29" s="266"/>
      <c r="H29" s="266"/>
      <c r="I29" s="266"/>
      <c r="J29" s="265"/>
      <c r="K29" s="265" t="s">
        <v>13</v>
      </c>
    </row>
    <row r="30" spans="1:11" ht="45" customHeight="1" x14ac:dyDescent="0.3">
      <c r="A30" s="265" t="s">
        <v>1753</v>
      </c>
      <c r="B30" s="265" t="s">
        <v>1754</v>
      </c>
      <c r="C30" s="265" t="s">
        <v>1755</v>
      </c>
      <c r="D30" s="265" t="s">
        <v>6195</v>
      </c>
      <c r="E30" s="265" t="s">
        <v>8</v>
      </c>
      <c r="F30" s="265" t="s">
        <v>6</v>
      </c>
      <c r="G30" s="266"/>
      <c r="H30" s="266"/>
      <c r="I30" s="266"/>
      <c r="J30" s="265"/>
      <c r="K30" s="265" t="s">
        <v>13</v>
      </c>
    </row>
    <row r="31" spans="1:11" ht="45" customHeight="1" x14ac:dyDescent="0.3">
      <c r="A31" s="265" t="s">
        <v>1758</v>
      </c>
      <c r="B31" s="265" t="s">
        <v>1759</v>
      </c>
      <c r="C31" s="265" t="s">
        <v>1760</v>
      </c>
      <c r="D31" s="265" t="s">
        <v>6195</v>
      </c>
      <c r="E31" s="265" t="s">
        <v>8</v>
      </c>
      <c r="F31" s="265" t="s">
        <v>5</v>
      </c>
      <c r="G31" s="266"/>
      <c r="H31" s="266"/>
      <c r="I31" s="266"/>
      <c r="J31" s="265"/>
      <c r="K31" s="265" t="s">
        <v>13</v>
      </c>
    </row>
    <row r="32" spans="1:11" ht="45" customHeight="1" x14ac:dyDescent="0.3">
      <c r="A32" s="265" t="s">
        <v>2713</v>
      </c>
      <c r="B32" s="265" t="s">
        <v>2714</v>
      </c>
      <c r="C32" s="265" t="s">
        <v>2715</v>
      </c>
      <c r="D32" s="265" t="s">
        <v>6195</v>
      </c>
      <c r="E32" s="265" t="s">
        <v>8</v>
      </c>
      <c r="F32" s="265" t="s">
        <v>6</v>
      </c>
      <c r="G32" s="266"/>
      <c r="H32" s="266"/>
      <c r="I32" s="266"/>
      <c r="J32" s="265"/>
      <c r="K32" s="265" t="s">
        <v>13</v>
      </c>
    </row>
    <row r="33" spans="1:11" ht="45" customHeight="1" x14ac:dyDescent="0.3">
      <c r="A33" s="265" t="s">
        <v>2718</v>
      </c>
      <c r="B33" s="265" t="s">
        <v>2719</v>
      </c>
      <c r="C33" s="265" t="s">
        <v>2720</v>
      </c>
      <c r="D33" s="265" t="s">
        <v>6195</v>
      </c>
      <c r="E33" s="265" t="s">
        <v>8</v>
      </c>
      <c r="F33" s="265" t="s">
        <v>6</v>
      </c>
      <c r="G33" s="266"/>
      <c r="H33" s="266"/>
      <c r="I33" s="266"/>
      <c r="J33" s="265"/>
      <c r="K33" s="265" t="s">
        <v>13</v>
      </c>
    </row>
    <row r="34" spans="1:11" ht="45" customHeight="1" x14ac:dyDescent="0.3">
      <c r="A34" s="265" t="s">
        <v>3077</v>
      </c>
      <c r="B34" s="265" t="s">
        <v>3078</v>
      </c>
      <c r="C34" s="265" t="s">
        <v>3079</v>
      </c>
      <c r="D34" s="265" t="s">
        <v>6195</v>
      </c>
      <c r="E34" s="265" t="s">
        <v>8</v>
      </c>
      <c r="F34" s="265" t="s">
        <v>5</v>
      </c>
      <c r="G34" s="266"/>
      <c r="H34" s="266"/>
      <c r="I34" s="266"/>
      <c r="J34" s="265"/>
      <c r="K34" s="265" t="s">
        <v>9</v>
      </c>
    </row>
    <row r="35" spans="1:11" ht="45" customHeight="1" x14ac:dyDescent="0.3">
      <c r="A35" s="265" t="s">
        <v>3082</v>
      </c>
      <c r="B35" s="265" t="s">
        <v>3083</v>
      </c>
      <c r="C35" s="265" t="s">
        <v>3084</v>
      </c>
      <c r="D35" s="265" t="s">
        <v>6195</v>
      </c>
      <c r="E35" s="265" t="s">
        <v>8</v>
      </c>
      <c r="F35" s="265" t="s">
        <v>5</v>
      </c>
      <c r="G35" s="266"/>
      <c r="H35" s="266"/>
      <c r="I35" s="266"/>
      <c r="J35" s="265"/>
      <c r="K35" s="265" t="s">
        <v>9</v>
      </c>
    </row>
    <row r="36" spans="1:11" ht="45" customHeight="1" x14ac:dyDescent="0.3">
      <c r="A36" s="265" t="s">
        <v>3699</v>
      </c>
      <c r="B36" s="265" t="s">
        <v>3700</v>
      </c>
      <c r="C36" s="265" t="s">
        <v>3701</v>
      </c>
      <c r="D36" s="265" t="s">
        <v>6195</v>
      </c>
      <c r="E36" s="265" t="s">
        <v>4</v>
      </c>
      <c r="F36" s="265" t="s">
        <v>6</v>
      </c>
      <c r="G36" s="266"/>
      <c r="H36" s="266"/>
      <c r="I36" s="266"/>
      <c r="J36" s="265"/>
      <c r="K36" s="265" t="s">
        <v>13</v>
      </c>
    </row>
  </sheetData>
  <conditionalFormatting sqref="A3:I50">
    <cfRule type="expression" dxfId="127" priority="1">
      <formula>$F3="m"</formula>
    </cfRule>
    <cfRule type="expression" dxfId="126" priority="2">
      <formula>$F3="d"</formula>
    </cfRule>
  </conditionalFormatting>
  <conditionalFormatting sqref="A3:K50">
    <cfRule type="expression" dxfId="125" priority="3">
      <formula>$F3="v"</formula>
    </cfRule>
    <cfRule type="expression" dxfId="124" priority="4">
      <formula>$F3="no"</formula>
    </cfRule>
  </conditionalFormatting>
  <pageMargins left="0.7" right="0.2" top="0.2" bottom="0.2" header="0.05" footer="0.3"/>
  <pageSetup orientation="landscape"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24AE-BCC3-448E-9E29-D2DB71DDB952}">
  <dimension ref="A2:K36"/>
  <sheetViews>
    <sheetView topLeftCell="A23" workbookViewId="0">
      <selection activeCell="B31" sqref="B31"/>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2372</v>
      </c>
      <c r="B3" s="265" t="s">
        <v>2373</v>
      </c>
      <c r="C3" s="265" t="s">
        <v>2374</v>
      </c>
      <c r="D3" s="265" t="s">
        <v>6194</v>
      </c>
      <c r="E3" s="265" t="s">
        <v>8</v>
      </c>
      <c r="F3" s="265" t="s">
        <v>5</v>
      </c>
      <c r="G3" s="266"/>
      <c r="H3" s="266"/>
      <c r="I3" s="266"/>
      <c r="J3" s="265"/>
      <c r="K3" s="265"/>
    </row>
    <row r="4" spans="1:11" ht="45" customHeight="1" x14ac:dyDescent="0.3">
      <c r="A4" s="265" t="s">
        <v>3150</v>
      </c>
      <c r="B4" s="265" t="s">
        <v>3151</v>
      </c>
      <c r="C4" s="265" t="s">
        <v>3152</v>
      </c>
      <c r="D4" s="265" t="s">
        <v>6194</v>
      </c>
      <c r="E4" s="265" t="s">
        <v>8</v>
      </c>
      <c r="F4" s="265" t="s">
        <v>6</v>
      </c>
      <c r="G4" s="266"/>
      <c r="H4" s="266"/>
      <c r="I4" s="266"/>
      <c r="J4" s="265"/>
      <c r="K4" s="265"/>
    </row>
    <row r="5" spans="1:11" ht="45" customHeight="1" x14ac:dyDescent="0.3">
      <c r="A5" s="265" t="s">
        <v>3155</v>
      </c>
      <c r="B5" s="265" t="s">
        <v>3156</v>
      </c>
      <c r="C5" s="265" t="s">
        <v>3157</v>
      </c>
      <c r="D5" s="265" t="s">
        <v>6194</v>
      </c>
      <c r="E5" s="265" t="s">
        <v>8</v>
      </c>
      <c r="F5" s="265" t="s">
        <v>6</v>
      </c>
      <c r="G5" s="266"/>
      <c r="H5" s="266"/>
      <c r="I5" s="266"/>
      <c r="J5" s="265"/>
      <c r="K5" s="265"/>
    </row>
    <row r="6" spans="1:11" ht="45" customHeight="1" x14ac:dyDescent="0.3">
      <c r="A6" s="265" t="s">
        <v>3735</v>
      </c>
      <c r="B6" s="265" t="s">
        <v>3736</v>
      </c>
      <c r="C6" s="265" t="s">
        <v>3737</v>
      </c>
      <c r="D6" s="265" t="s">
        <v>6195</v>
      </c>
      <c r="E6" s="265" t="s">
        <v>8</v>
      </c>
      <c r="F6" s="265" t="s">
        <v>5</v>
      </c>
      <c r="G6" s="266"/>
      <c r="H6" s="266"/>
      <c r="I6" s="266"/>
      <c r="J6" s="265"/>
      <c r="K6" s="265" t="s">
        <v>183</v>
      </c>
    </row>
    <row r="7" spans="1:11" ht="45" customHeight="1" x14ac:dyDescent="0.3">
      <c r="A7" s="265" t="s">
        <v>3740</v>
      </c>
      <c r="B7" s="265" t="s">
        <v>3741</v>
      </c>
      <c r="C7" s="265" t="s">
        <v>1760</v>
      </c>
      <c r="D7" s="265" t="s">
        <v>6195</v>
      </c>
      <c r="E7" s="265" t="s">
        <v>8</v>
      </c>
      <c r="F7" s="265" t="s">
        <v>5</v>
      </c>
      <c r="G7" s="266"/>
      <c r="H7" s="266"/>
      <c r="I7" s="266"/>
      <c r="J7" s="265"/>
      <c r="K7" s="265" t="s">
        <v>13</v>
      </c>
    </row>
    <row r="8" spans="1:11" ht="45" customHeight="1" x14ac:dyDescent="0.3">
      <c r="A8" s="265" t="s">
        <v>3745</v>
      </c>
      <c r="B8" s="265" t="s">
        <v>6056</v>
      </c>
      <c r="C8" s="265" t="s">
        <v>6057</v>
      </c>
      <c r="D8" s="265" t="s">
        <v>6195</v>
      </c>
      <c r="E8" s="265" t="s">
        <v>8</v>
      </c>
      <c r="F8" s="265" t="s">
        <v>5</v>
      </c>
      <c r="G8" s="266"/>
      <c r="H8" s="266"/>
      <c r="I8" s="266"/>
      <c r="J8" s="265"/>
      <c r="K8" s="265" t="s">
        <v>13</v>
      </c>
    </row>
    <row r="9" spans="1:11" ht="45" customHeight="1" x14ac:dyDescent="0.3">
      <c r="A9" s="265" t="s">
        <v>3748</v>
      </c>
      <c r="B9" s="265" t="s">
        <v>3749</v>
      </c>
      <c r="C9" s="265" t="s">
        <v>3750</v>
      </c>
      <c r="D9" s="265" t="s">
        <v>6195</v>
      </c>
      <c r="E9" s="265" t="s">
        <v>8</v>
      </c>
      <c r="F9" s="265" t="s">
        <v>5</v>
      </c>
      <c r="G9" s="266"/>
      <c r="H9" s="266"/>
      <c r="I9" s="266"/>
      <c r="J9" s="265"/>
      <c r="K9" s="265" t="s">
        <v>183</v>
      </c>
    </row>
    <row r="10" spans="1:11" ht="45" customHeight="1" x14ac:dyDescent="0.3">
      <c r="A10" s="265" t="s">
        <v>3753</v>
      </c>
      <c r="B10" s="265" t="s">
        <v>3754</v>
      </c>
      <c r="C10" s="265" t="s">
        <v>3755</v>
      </c>
      <c r="D10" s="265" t="s">
        <v>6195</v>
      </c>
      <c r="E10" s="265" t="s">
        <v>8</v>
      </c>
      <c r="F10" s="265" t="s">
        <v>5</v>
      </c>
      <c r="G10" s="266"/>
      <c r="H10" s="266"/>
      <c r="I10" s="266"/>
      <c r="J10" s="265"/>
      <c r="K10" s="265" t="s">
        <v>13</v>
      </c>
    </row>
    <row r="11" spans="1:11" ht="45" customHeight="1" x14ac:dyDescent="0.3">
      <c r="A11" s="265" t="s">
        <v>3758</v>
      </c>
      <c r="B11" s="265" t="s">
        <v>3759</v>
      </c>
      <c r="C11" s="265" t="s">
        <v>3760</v>
      </c>
      <c r="D11" s="265" t="s">
        <v>6195</v>
      </c>
      <c r="E11" s="265" t="s">
        <v>8</v>
      </c>
      <c r="F11" s="265" t="s">
        <v>5</v>
      </c>
      <c r="G11" s="266"/>
      <c r="H11" s="266"/>
      <c r="I11" s="266"/>
      <c r="J11" s="265"/>
      <c r="K11" s="265" t="s">
        <v>183</v>
      </c>
    </row>
    <row r="12" spans="1:11" ht="45" customHeight="1" x14ac:dyDescent="0.3">
      <c r="A12" s="265" t="s">
        <v>3763</v>
      </c>
      <c r="B12" s="265" t="s">
        <v>3764</v>
      </c>
      <c r="C12" s="265" t="s">
        <v>3765</v>
      </c>
      <c r="D12" s="265" t="s">
        <v>6195</v>
      </c>
      <c r="E12" s="265" t="s">
        <v>8</v>
      </c>
      <c r="F12" s="265" t="s">
        <v>5</v>
      </c>
      <c r="G12" s="266"/>
      <c r="H12" s="266"/>
      <c r="I12" s="266"/>
      <c r="J12" s="265"/>
      <c r="K12" s="265" t="s">
        <v>13</v>
      </c>
    </row>
    <row r="13" spans="1:11" ht="45" customHeight="1" x14ac:dyDescent="0.3">
      <c r="A13" s="265" t="s">
        <v>3768</v>
      </c>
      <c r="B13" s="265" t="s">
        <v>3769</v>
      </c>
      <c r="C13" s="265" t="s">
        <v>3770</v>
      </c>
      <c r="D13" s="265" t="s">
        <v>6195</v>
      </c>
      <c r="E13" s="265" t="s">
        <v>8</v>
      </c>
      <c r="F13" s="265" t="s">
        <v>5</v>
      </c>
      <c r="G13" s="266"/>
      <c r="H13" s="266"/>
      <c r="I13" s="266"/>
      <c r="J13" s="265"/>
      <c r="K13" s="265" t="s">
        <v>183</v>
      </c>
    </row>
    <row r="14" spans="1:11" ht="45" customHeight="1" x14ac:dyDescent="0.3">
      <c r="A14" s="265" t="s">
        <v>3773</v>
      </c>
      <c r="B14" s="265" t="s">
        <v>4657</v>
      </c>
      <c r="C14" s="265" t="s">
        <v>4658</v>
      </c>
      <c r="D14" s="265" t="s">
        <v>6195</v>
      </c>
      <c r="E14" s="265" t="s">
        <v>8</v>
      </c>
      <c r="F14" s="265" t="s">
        <v>5</v>
      </c>
      <c r="G14" s="266"/>
      <c r="H14" s="266"/>
      <c r="I14" s="266"/>
      <c r="J14" s="265"/>
      <c r="K14" s="265" t="s">
        <v>13</v>
      </c>
    </row>
    <row r="15" spans="1:11" ht="45" customHeight="1" x14ac:dyDescent="0.3">
      <c r="A15" s="265" t="s">
        <v>3776</v>
      </c>
      <c r="B15" s="265" t="s">
        <v>3777</v>
      </c>
      <c r="C15" s="265" t="s">
        <v>3778</v>
      </c>
      <c r="D15" s="265" t="s">
        <v>6195</v>
      </c>
      <c r="E15" s="265" t="s">
        <v>8</v>
      </c>
      <c r="F15" s="265" t="s">
        <v>5</v>
      </c>
      <c r="G15" s="266"/>
      <c r="H15" s="266"/>
      <c r="I15" s="266"/>
      <c r="J15" s="265"/>
      <c r="K15" s="265" t="s">
        <v>183</v>
      </c>
    </row>
    <row r="16" spans="1:11" ht="45" customHeight="1" x14ac:dyDescent="0.3">
      <c r="A16" s="265" t="s">
        <v>3781</v>
      </c>
      <c r="B16" s="265" t="s">
        <v>6060</v>
      </c>
      <c r="C16" s="265" t="s">
        <v>6061</v>
      </c>
      <c r="D16" s="265" t="s">
        <v>6195</v>
      </c>
      <c r="E16" s="265" t="s">
        <v>8</v>
      </c>
      <c r="F16" s="265" t="s">
        <v>5</v>
      </c>
      <c r="G16" s="266"/>
      <c r="H16" s="266"/>
      <c r="I16" s="266"/>
      <c r="J16" s="265"/>
      <c r="K16" s="265" t="s">
        <v>183</v>
      </c>
    </row>
    <row r="17" spans="1:11" ht="45" customHeight="1" x14ac:dyDescent="0.3">
      <c r="A17" s="265" t="s">
        <v>3784</v>
      </c>
      <c r="B17" s="265" t="s">
        <v>4659</v>
      </c>
      <c r="C17" s="265" t="s">
        <v>4660</v>
      </c>
      <c r="D17" s="265" t="s">
        <v>6195</v>
      </c>
      <c r="E17" s="265" t="s">
        <v>8</v>
      </c>
      <c r="F17" s="265" t="s">
        <v>5</v>
      </c>
      <c r="G17" s="266"/>
      <c r="H17" s="266"/>
      <c r="I17" s="266"/>
      <c r="J17" s="265"/>
      <c r="K17" s="265" t="s">
        <v>13</v>
      </c>
    </row>
    <row r="18" spans="1:11" ht="45" customHeight="1" x14ac:dyDescent="0.3">
      <c r="A18" s="265" t="s">
        <v>3788</v>
      </c>
      <c r="B18" s="265" t="s">
        <v>3789</v>
      </c>
      <c r="C18" s="265" t="s">
        <v>3790</v>
      </c>
      <c r="D18" s="265" t="s">
        <v>6195</v>
      </c>
      <c r="E18" s="265" t="s">
        <v>8</v>
      </c>
      <c r="F18" s="265" t="s">
        <v>5</v>
      </c>
      <c r="G18" s="266"/>
      <c r="H18" s="266"/>
      <c r="I18" s="266"/>
      <c r="J18" s="265"/>
      <c r="K18" s="265" t="s">
        <v>183</v>
      </c>
    </row>
    <row r="19" spans="1:11" ht="45" customHeight="1" x14ac:dyDescent="0.3">
      <c r="A19" s="265" t="s">
        <v>3793</v>
      </c>
      <c r="B19" s="265" t="s">
        <v>6062</v>
      </c>
      <c r="C19" s="265" t="s">
        <v>6063</v>
      </c>
      <c r="D19" s="265" t="s">
        <v>6195</v>
      </c>
      <c r="E19" s="265" t="s">
        <v>8</v>
      </c>
      <c r="F19" s="265" t="s">
        <v>5</v>
      </c>
      <c r="G19" s="266"/>
      <c r="H19" s="266"/>
      <c r="I19" s="266"/>
      <c r="J19" s="265"/>
      <c r="K19" s="265" t="s">
        <v>13</v>
      </c>
    </row>
    <row r="20" spans="1:11" ht="45" customHeight="1" x14ac:dyDescent="0.3">
      <c r="A20" s="265" t="s">
        <v>3796</v>
      </c>
      <c r="B20" s="265" t="s">
        <v>6064</v>
      </c>
      <c r="C20" s="265" t="s">
        <v>6065</v>
      </c>
      <c r="D20" s="265" t="s">
        <v>6195</v>
      </c>
      <c r="E20" s="265" t="s">
        <v>8</v>
      </c>
      <c r="F20" s="265" t="s">
        <v>5</v>
      </c>
      <c r="G20" s="266"/>
      <c r="H20" s="266"/>
      <c r="I20" s="266"/>
      <c r="J20" s="265"/>
      <c r="K20" s="265" t="s">
        <v>183</v>
      </c>
    </row>
    <row r="21" spans="1:11" ht="45" customHeight="1" x14ac:dyDescent="0.3">
      <c r="A21" s="265" t="s">
        <v>3799</v>
      </c>
      <c r="B21" s="265" t="s">
        <v>6066</v>
      </c>
      <c r="C21" s="265" t="s">
        <v>1686</v>
      </c>
      <c r="D21" s="265" t="s">
        <v>6195</v>
      </c>
      <c r="E21" s="265" t="s">
        <v>8</v>
      </c>
      <c r="F21" s="265" t="s">
        <v>5</v>
      </c>
      <c r="G21" s="266"/>
      <c r="H21" s="266"/>
      <c r="I21" s="266"/>
      <c r="J21" s="265"/>
      <c r="K21" s="265" t="s">
        <v>13</v>
      </c>
    </row>
    <row r="22" spans="1:11" ht="45" customHeight="1" x14ac:dyDescent="0.3">
      <c r="A22" s="265" t="s">
        <v>3802</v>
      </c>
      <c r="B22" s="265" t="s">
        <v>3803</v>
      </c>
      <c r="C22" s="265" t="s">
        <v>2835</v>
      </c>
      <c r="D22" s="265" t="s">
        <v>6195</v>
      </c>
      <c r="E22" s="265" t="s">
        <v>8</v>
      </c>
      <c r="F22" s="265" t="s">
        <v>5</v>
      </c>
      <c r="G22" s="266"/>
      <c r="H22" s="266"/>
      <c r="I22" s="266"/>
      <c r="J22" s="265"/>
      <c r="K22" s="265" t="s">
        <v>183</v>
      </c>
    </row>
    <row r="23" spans="1:11" ht="45" customHeight="1" x14ac:dyDescent="0.3">
      <c r="A23" s="265" t="s">
        <v>3806</v>
      </c>
      <c r="B23" s="265" t="s">
        <v>6067</v>
      </c>
      <c r="C23" s="265" t="s">
        <v>3811</v>
      </c>
      <c r="D23" s="265" t="s">
        <v>6195</v>
      </c>
      <c r="E23" s="265" t="s">
        <v>8</v>
      </c>
      <c r="F23" s="265" t="s">
        <v>5</v>
      </c>
      <c r="G23" s="266"/>
      <c r="H23" s="266"/>
      <c r="I23" s="266"/>
      <c r="J23" s="265"/>
      <c r="K23" s="265" t="s">
        <v>13</v>
      </c>
    </row>
    <row r="24" spans="1:11" ht="45" customHeight="1" x14ac:dyDescent="0.3">
      <c r="A24" s="265" t="s">
        <v>3809</v>
      </c>
      <c r="B24" s="265" t="s">
        <v>3810</v>
      </c>
      <c r="C24" s="265" t="s">
        <v>3811</v>
      </c>
      <c r="D24" s="265" t="s">
        <v>6195</v>
      </c>
      <c r="E24" s="265" t="s">
        <v>8</v>
      </c>
      <c r="F24" s="265" t="s">
        <v>5</v>
      </c>
      <c r="G24" s="266"/>
      <c r="H24" s="266"/>
      <c r="I24" s="266"/>
      <c r="J24" s="265"/>
      <c r="K24" s="265" t="s">
        <v>183</v>
      </c>
    </row>
    <row r="25" spans="1:11" ht="45" customHeight="1" x14ac:dyDescent="0.3">
      <c r="A25" s="265" t="s">
        <v>3813</v>
      </c>
      <c r="B25" s="265" t="s">
        <v>3814</v>
      </c>
      <c r="C25" s="265" t="s">
        <v>3815</v>
      </c>
      <c r="D25" s="265" t="s">
        <v>6195</v>
      </c>
      <c r="E25" s="265" t="s">
        <v>4</v>
      </c>
      <c r="F25" s="265" t="s">
        <v>5</v>
      </c>
      <c r="G25" s="266"/>
      <c r="H25" s="266"/>
      <c r="I25" s="266"/>
      <c r="J25" s="265"/>
      <c r="K25" s="265" t="s">
        <v>13</v>
      </c>
    </row>
    <row r="26" spans="1:11" ht="45" customHeight="1" x14ac:dyDescent="0.3">
      <c r="A26" s="265" t="s">
        <v>3817</v>
      </c>
      <c r="B26" s="265" t="s">
        <v>3818</v>
      </c>
      <c r="C26" s="265" t="s">
        <v>3819</v>
      </c>
      <c r="D26" s="265" t="s">
        <v>6195</v>
      </c>
      <c r="E26" s="265" t="s">
        <v>4</v>
      </c>
      <c r="F26" s="265" t="s">
        <v>6</v>
      </c>
      <c r="G26" s="266"/>
      <c r="H26" s="266"/>
      <c r="I26" s="266"/>
      <c r="J26" s="265"/>
      <c r="K26" s="265" t="s">
        <v>183</v>
      </c>
    </row>
    <row r="27" spans="1:11" ht="45" customHeight="1" x14ac:dyDescent="0.3">
      <c r="A27" s="8"/>
      <c r="B27" s="7"/>
      <c r="C27" s="7"/>
      <c r="D27" s="16"/>
      <c r="E27" s="7"/>
      <c r="F27" s="7"/>
      <c r="G27" s="17"/>
      <c r="H27" s="17"/>
      <c r="I27" s="17"/>
      <c r="J27" s="7"/>
      <c r="K27" s="18"/>
    </row>
    <row r="28" spans="1:11" ht="45" customHeight="1" x14ac:dyDescent="0.3">
      <c r="A28" s="8"/>
      <c r="B28" s="7"/>
      <c r="C28" s="7"/>
      <c r="D28" s="16"/>
      <c r="E28" s="7"/>
      <c r="F28" s="7"/>
      <c r="G28" s="17"/>
      <c r="H28" s="17"/>
      <c r="I28" s="17"/>
      <c r="J28" s="7"/>
      <c r="K28" s="18"/>
    </row>
    <row r="29" spans="1:11" ht="45" customHeight="1" x14ac:dyDescent="0.3">
      <c r="A29" s="8"/>
      <c r="B29" s="7"/>
      <c r="C29" s="7"/>
      <c r="D29" s="16"/>
      <c r="E29" s="7"/>
      <c r="F29" s="7"/>
      <c r="G29" s="17"/>
      <c r="H29" s="17"/>
      <c r="I29" s="17"/>
      <c r="J29" s="7"/>
      <c r="K29" s="18"/>
    </row>
    <row r="30" spans="1:11" ht="45" customHeight="1" x14ac:dyDescent="0.3">
      <c r="A30" s="8"/>
      <c r="B30" s="7"/>
      <c r="C30" s="7"/>
      <c r="D30" s="16"/>
      <c r="E30" s="7"/>
      <c r="F30" s="7"/>
      <c r="G30" s="17"/>
      <c r="H30" s="17"/>
      <c r="I30" s="17"/>
      <c r="J30" s="7"/>
      <c r="K30" s="18"/>
    </row>
    <row r="31" spans="1:11" ht="45" customHeight="1" x14ac:dyDescent="0.3">
      <c r="A31" s="8"/>
      <c r="B31" s="7"/>
      <c r="C31" s="7"/>
      <c r="D31" s="16"/>
      <c r="E31" s="7"/>
      <c r="F31" s="7"/>
      <c r="G31" s="17"/>
      <c r="H31" s="17"/>
      <c r="I31" s="17"/>
      <c r="J31" s="7"/>
      <c r="K31" s="18"/>
    </row>
    <row r="32" spans="1:11" ht="45" customHeight="1" x14ac:dyDescent="0.3">
      <c r="A32" s="8"/>
      <c r="B32" s="7"/>
      <c r="C32" s="7"/>
      <c r="D32" s="16"/>
      <c r="E32" s="7"/>
      <c r="F32" s="7"/>
      <c r="G32" s="17"/>
      <c r="H32" s="17"/>
      <c r="I32" s="17"/>
      <c r="J32" s="7"/>
      <c r="K32" s="18"/>
    </row>
    <row r="33" spans="1:11" ht="45" customHeight="1" x14ac:dyDescent="0.3">
      <c r="A33" s="8"/>
      <c r="B33" s="7"/>
      <c r="C33" s="7"/>
      <c r="D33" s="16"/>
      <c r="E33" s="7"/>
      <c r="F33" s="7"/>
      <c r="G33" s="17"/>
      <c r="H33" s="17"/>
      <c r="I33" s="17"/>
      <c r="J33" s="7"/>
      <c r="K33" s="18"/>
    </row>
    <row r="34" spans="1:11" ht="45" customHeight="1" x14ac:dyDescent="0.3">
      <c r="A34" s="8"/>
      <c r="B34" s="7"/>
      <c r="C34" s="7"/>
      <c r="D34" s="16"/>
      <c r="E34" s="7"/>
      <c r="F34" s="7"/>
      <c r="G34" s="17"/>
      <c r="H34" s="17"/>
      <c r="I34" s="17"/>
      <c r="J34" s="7"/>
      <c r="K34" s="18"/>
    </row>
    <row r="35" spans="1:11" ht="45" customHeight="1" x14ac:dyDescent="0.3">
      <c r="A35" s="8"/>
      <c r="B35" s="7"/>
      <c r="C35" s="7"/>
      <c r="D35" s="16"/>
      <c r="E35" s="7"/>
      <c r="F35" s="7"/>
      <c r="G35" s="17"/>
      <c r="H35" s="17"/>
      <c r="I35" s="17"/>
      <c r="J35" s="7"/>
      <c r="K35" s="18"/>
    </row>
    <row r="36" spans="1:11" ht="45" customHeight="1" x14ac:dyDescent="0.3">
      <c r="A36" s="8"/>
      <c r="B36" s="7"/>
      <c r="C36" s="7"/>
      <c r="D36" s="16"/>
      <c r="E36" s="7"/>
      <c r="F36" s="7"/>
      <c r="G36" s="17"/>
      <c r="H36" s="17"/>
      <c r="I36" s="17"/>
      <c r="J36" s="7"/>
      <c r="K36" s="18"/>
    </row>
  </sheetData>
  <conditionalFormatting sqref="A3:I50">
    <cfRule type="expression" dxfId="123" priority="2">
      <formula>$F3="d"</formula>
    </cfRule>
  </conditionalFormatting>
  <conditionalFormatting sqref="A3:K50">
    <cfRule type="expression" dxfId="122" priority="1">
      <formula>$F3="m"</formula>
    </cfRule>
    <cfRule type="expression" dxfId="121" priority="3">
      <formula>$F3="v"</formula>
    </cfRule>
    <cfRule type="expression" dxfId="120" priority="4">
      <formula>$F3="no"</formula>
    </cfRule>
  </conditionalFormatting>
  <pageMargins left="0.7" right="0.2" top="0.2" bottom="0.2" header="0.05" footer="0.3"/>
  <pageSetup orientation="landscape" r:id="rId1"/>
  <headerFooter>
    <oddHeader>&amp;L&amp;A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318CC-0F7E-4B19-ABBD-E6156857036C}">
  <dimension ref="A2:K36"/>
  <sheetViews>
    <sheetView workbookViewId="0">
      <selection activeCell="I7" sqref="I7"/>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417</v>
      </c>
      <c r="B3" s="265" t="s">
        <v>5316</v>
      </c>
      <c r="C3" s="265" t="s">
        <v>5317</v>
      </c>
      <c r="D3" s="265" t="s">
        <v>6195</v>
      </c>
      <c r="E3" s="265" t="s">
        <v>8</v>
      </c>
      <c r="F3" s="265" t="s">
        <v>5</v>
      </c>
      <c r="G3" s="266"/>
      <c r="H3" s="266"/>
      <c r="I3" s="266"/>
      <c r="J3" s="265"/>
      <c r="K3" s="265" t="s">
        <v>146</v>
      </c>
    </row>
    <row r="4" spans="1:11" ht="45" customHeight="1" x14ac:dyDescent="0.3">
      <c r="A4" s="265" t="s">
        <v>421</v>
      </c>
      <c r="B4" s="265" t="s">
        <v>5318</v>
      </c>
      <c r="C4" s="265" t="s">
        <v>5319</v>
      </c>
      <c r="D4" s="265" t="s">
        <v>6195</v>
      </c>
      <c r="E4" s="265" t="s">
        <v>8</v>
      </c>
      <c r="F4" s="265" t="s">
        <v>5</v>
      </c>
      <c r="G4" s="266"/>
      <c r="H4" s="266"/>
      <c r="I4" s="266"/>
      <c r="J4" s="265"/>
      <c r="K4" s="265" t="s">
        <v>422</v>
      </c>
    </row>
    <row r="5" spans="1:11" ht="45" customHeight="1" x14ac:dyDescent="0.3">
      <c r="A5" s="265" t="s">
        <v>425</v>
      </c>
      <c r="B5" s="265" t="s">
        <v>426</v>
      </c>
      <c r="C5" s="265" t="s">
        <v>427</v>
      </c>
      <c r="D5" s="265" t="s">
        <v>6195</v>
      </c>
      <c r="E5" s="265" t="s">
        <v>8</v>
      </c>
      <c r="F5" s="265" t="s">
        <v>5</v>
      </c>
      <c r="G5" s="266"/>
      <c r="H5" s="266"/>
      <c r="I5" s="266"/>
      <c r="J5" s="265"/>
      <c r="K5" s="265" t="s">
        <v>428</v>
      </c>
    </row>
    <row r="6" spans="1:11" ht="45" customHeight="1" x14ac:dyDescent="0.3">
      <c r="A6" s="265" t="s">
        <v>430</v>
      </c>
      <c r="B6" s="265" t="s">
        <v>431</v>
      </c>
      <c r="C6" s="265" t="s">
        <v>432</v>
      </c>
      <c r="D6" s="265" t="s">
        <v>6195</v>
      </c>
      <c r="E6" s="265" t="s">
        <v>4</v>
      </c>
      <c r="F6" s="265" t="s">
        <v>5</v>
      </c>
      <c r="G6" s="266"/>
      <c r="H6" s="266"/>
      <c r="I6" s="266"/>
      <c r="J6" s="265"/>
      <c r="K6" s="265" t="s">
        <v>9</v>
      </c>
    </row>
    <row r="7" spans="1:11" ht="45" customHeight="1" x14ac:dyDescent="0.3">
      <c r="A7" s="265" t="s">
        <v>3190</v>
      </c>
      <c r="B7" s="265" t="s">
        <v>2887</v>
      </c>
      <c r="C7" s="265" t="s">
        <v>3191</v>
      </c>
      <c r="D7" s="265" t="s">
        <v>6195</v>
      </c>
      <c r="E7" s="265" t="s">
        <v>8</v>
      </c>
      <c r="F7" s="265" t="s">
        <v>5</v>
      </c>
      <c r="G7" s="266"/>
      <c r="H7" s="266"/>
      <c r="I7" s="266"/>
      <c r="J7" s="265"/>
      <c r="K7" s="265" t="s">
        <v>13</v>
      </c>
    </row>
    <row r="8" spans="1:11" ht="45" customHeight="1" x14ac:dyDescent="0.3">
      <c r="A8" s="265" t="s">
        <v>3194</v>
      </c>
      <c r="B8" s="265" t="s">
        <v>3195</v>
      </c>
      <c r="C8" s="265" t="s">
        <v>3196</v>
      </c>
      <c r="D8" s="265" t="s">
        <v>6195</v>
      </c>
      <c r="E8" s="265" t="s">
        <v>8</v>
      </c>
      <c r="F8" s="265" t="s">
        <v>5</v>
      </c>
      <c r="G8" s="266"/>
      <c r="H8" s="266"/>
      <c r="I8" s="266"/>
      <c r="J8" s="265"/>
      <c r="K8" s="265" t="s">
        <v>183</v>
      </c>
    </row>
    <row r="9" spans="1:11" ht="45" customHeight="1" x14ac:dyDescent="0.3">
      <c r="A9" s="265" t="s">
        <v>3199</v>
      </c>
      <c r="B9" s="265" t="s">
        <v>3200</v>
      </c>
      <c r="C9" s="265" t="s">
        <v>2613</v>
      </c>
      <c r="D9" s="265" t="s">
        <v>6195</v>
      </c>
      <c r="E9" s="265" t="s">
        <v>8</v>
      </c>
      <c r="F9" s="265" t="s">
        <v>5</v>
      </c>
      <c r="G9" s="266"/>
      <c r="H9" s="266"/>
      <c r="I9" s="266"/>
      <c r="J9" s="265"/>
      <c r="K9" s="265" t="s">
        <v>183</v>
      </c>
    </row>
    <row r="10" spans="1:11" ht="45" customHeight="1" x14ac:dyDescent="0.3">
      <c r="A10" s="265" t="s">
        <v>3203</v>
      </c>
      <c r="B10" s="265" t="s">
        <v>3204</v>
      </c>
      <c r="C10" s="265" t="s">
        <v>3205</v>
      </c>
      <c r="D10" s="265" t="s">
        <v>6195</v>
      </c>
      <c r="E10" s="265" t="s">
        <v>8</v>
      </c>
      <c r="F10" s="265" t="s">
        <v>5</v>
      </c>
      <c r="G10" s="266"/>
      <c r="H10" s="266"/>
      <c r="I10" s="266"/>
      <c r="J10" s="265"/>
      <c r="K10" s="265" t="s">
        <v>183</v>
      </c>
    </row>
    <row r="11" spans="1:11" ht="45" customHeight="1" x14ac:dyDescent="0.3">
      <c r="A11" s="265" t="s">
        <v>3208</v>
      </c>
      <c r="B11" s="265" t="s">
        <v>5489</v>
      </c>
      <c r="C11" s="265" t="s">
        <v>3209</v>
      </c>
      <c r="D11" s="265" t="s">
        <v>6195</v>
      </c>
      <c r="E11" s="265" t="s">
        <v>8</v>
      </c>
      <c r="F11" s="265" t="s">
        <v>5</v>
      </c>
      <c r="G11" s="266"/>
      <c r="H11" s="266"/>
      <c r="I11" s="266"/>
      <c r="J11" s="265"/>
      <c r="K11" s="265" t="s">
        <v>183</v>
      </c>
    </row>
    <row r="12" spans="1:11" ht="45" customHeight="1" x14ac:dyDescent="0.3">
      <c r="A12" s="265" t="s">
        <v>3212</v>
      </c>
      <c r="B12" s="265" t="s">
        <v>2810</v>
      </c>
      <c r="C12" s="265" t="s">
        <v>3213</v>
      </c>
      <c r="D12" s="265" t="s">
        <v>6195</v>
      </c>
      <c r="E12" s="265" t="s">
        <v>8</v>
      </c>
      <c r="F12" s="265" t="s">
        <v>5</v>
      </c>
      <c r="G12" s="266"/>
      <c r="H12" s="266"/>
      <c r="I12" s="266"/>
      <c r="J12" s="265"/>
      <c r="K12" s="265" t="s">
        <v>183</v>
      </c>
    </row>
    <row r="13" spans="1:11" ht="45" customHeight="1" x14ac:dyDescent="0.3">
      <c r="A13" s="265" t="s">
        <v>3216</v>
      </c>
      <c r="B13" s="265" t="s">
        <v>1928</v>
      </c>
      <c r="C13" s="265" t="s">
        <v>3217</v>
      </c>
      <c r="D13" s="265" t="s">
        <v>6195</v>
      </c>
      <c r="E13" s="265" t="s">
        <v>8</v>
      </c>
      <c r="F13" s="265" t="s">
        <v>5</v>
      </c>
      <c r="G13" s="266"/>
      <c r="H13" s="266"/>
      <c r="I13" s="266"/>
      <c r="J13" s="265"/>
      <c r="K13" s="265" t="s">
        <v>183</v>
      </c>
    </row>
    <row r="14" spans="1:11" ht="45" customHeight="1" x14ac:dyDescent="0.3">
      <c r="A14" s="265" t="s">
        <v>3220</v>
      </c>
      <c r="B14" s="265" t="s">
        <v>5490</v>
      </c>
      <c r="C14" s="265" t="s">
        <v>5491</v>
      </c>
      <c r="D14" s="265" t="s">
        <v>6195</v>
      </c>
      <c r="E14" s="265" t="s">
        <v>8</v>
      </c>
      <c r="F14" s="265" t="s">
        <v>5</v>
      </c>
      <c r="G14" s="266"/>
      <c r="H14" s="266"/>
      <c r="I14" s="266"/>
      <c r="J14" s="265"/>
      <c r="K14" s="265" t="s">
        <v>183</v>
      </c>
    </row>
    <row r="15" spans="1:11" ht="45" customHeight="1" x14ac:dyDescent="0.3">
      <c r="A15" s="265" t="s">
        <v>3223</v>
      </c>
      <c r="B15" s="265" t="s">
        <v>3224</v>
      </c>
      <c r="C15" s="265" t="s">
        <v>3225</v>
      </c>
      <c r="D15" s="265" t="s">
        <v>6195</v>
      </c>
      <c r="E15" s="265" t="s">
        <v>8</v>
      </c>
      <c r="F15" s="265" t="s">
        <v>5</v>
      </c>
      <c r="G15" s="266"/>
      <c r="H15" s="266"/>
      <c r="I15" s="266"/>
      <c r="J15" s="265"/>
      <c r="K15" s="265" t="s">
        <v>183</v>
      </c>
    </row>
    <row r="16" spans="1:11" ht="45" customHeight="1" x14ac:dyDescent="0.3">
      <c r="A16" s="265" t="s">
        <v>3228</v>
      </c>
      <c r="B16" s="265" t="s">
        <v>3229</v>
      </c>
      <c r="C16" s="265" t="s">
        <v>3230</v>
      </c>
      <c r="D16" s="265" t="s">
        <v>6195</v>
      </c>
      <c r="E16" s="265" t="s">
        <v>8</v>
      </c>
      <c r="F16" s="265" t="s">
        <v>5</v>
      </c>
      <c r="G16" s="266"/>
      <c r="H16" s="266"/>
      <c r="I16" s="266"/>
      <c r="J16" s="265"/>
      <c r="K16" s="265" t="s">
        <v>2127</v>
      </c>
    </row>
    <row r="17" spans="1:11" ht="45" customHeight="1" x14ac:dyDescent="0.3">
      <c r="A17" s="265" t="s">
        <v>3233</v>
      </c>
      <c r="B17" s="265" t="s">
        <v>3234</v>
      </c>
      <c r="C17" s="265" t="s">
        <v>3235</v>
      </c>
      <c r="D17" s="265" t="s">
        <v>6195</v>
      </c>
      <c r="E17" s="265" t="s">
        <v>8</v>
      </c>
      <c r="F17" s="265" t="s">
        <v>5</v>
      </c>
      <c r="G17" s="266"/>
      <c r="H17" s="266"/>
      <c r="I17" s="266"/>
      <c r="J17" s="265"/>
      <c r="K17" s="265" t="s">
        <v>146</v>
      </c>
    </row>
    <row r="18" spans="1:11" ht="45" customHeight="1" x14ac:dyDescent="0.3">
      <c r="A18" s="265" t="s">
        <v>3238</v>
      </c>
      <c r="B18" s="265" t="s">
        <v>2802</v>
      </c>
      <c r="C18" s="265" t="s">
        <v>3239</v>
      </c>
      <c r="D18" s="265" t="s">
        <v>6195</v>
      </c>
      <c r="E18" s="265" t="s">
        <v>8</v>
      </c>
      <c r="F18" s="265" t="s">
        <v>5</v>
      </c>
      <c r="G18" s="266"/>
      <c r="H18" s="266"/>
      <c r="I18" s="266"/>
      <c r="J18" s="265"/>
      <c r="K18" s="265" t="s">
        <v>183</v>
      </c>
    </row>
    <row r="19" spans="1:11" ht="45" customHeight="1" x14ac:dyDescent="0.3">
      <c r="A19" s="265" t="s">
        <v>3241</v>
      </c>
      <c r="B19" s="265" t="s">
        <v>1600</v>
      </c>
      <c r="C19" s="265" t="s">
        <v>3242</v>
      </c>
      <c r="D19" s="265" t="s">
        <v>6195</v>
      </c>
      <c r="E19" s="265" t="s">
        <v>4</v>
      </c>
      <c r="F19" s="265" t="s">
        <v>5</v>
      </c>
      <c r="G19" s="266"/>
      <c r="H19" s="266"/>
      <c r="I19" s="266"/>
      <c r="J19" s="265"/>
      <c r="K19" s="265" t="s">
        <v>13</v>
      </c>
    </row>
    <row r="20" spans="1:11" x14ac:dyDescent="0.3">
      <c r="A20" s="8"/>
      <c r="B20" s="7"/>
      <c r="C20" s="7"/>
      <c r="D20" s="16"/>
      <c r="E20" s="7"/>
      <c r="F20" s="7"/>
      <c r="G20" s="17"/>
      <c r="H20" s="17"/>
      <c r="I20" s="17"/>
      <c r="J20" s="7"/>
      <c r="K20" s="18"/>
    </row>
    <row r="21" spans="1:11" x14ac:dyDescent="0.3">
      <c r="A21" s="8"/>
      <c r="B21" s="7"/>
      <c r="C21" s="7"/>
      <c r="D21" s="16"/>
      <c r="E21" s="7"/>
      <c r="F21" s="7"/>
      <c r="G21" s="17"/>
      <c r="H21" s="17"/>
      <c r="I21" s="17"/>
      <c r="J21" s="7"/>
      <c r="K21" s="18"/>
    </row>
    <row r="22" spans="1:11" x14ac:dyDescent="0.3">
      <c r="A22" s="8"/>
      <c r="B22" s="7"/>
      <c r="C22" s="7"/>
      <c r="D22" s="16"/>
      <c r="E22" s="7"/>
      <c r="F22" s="7"/>
      <c r="G22" s="17"/>
      <c r="H22" s="17"/>
      <c r="I22" s="17"/>
      <c r="J22" s="7"/>
      <c r="K22" s="18"/>
    </row>
    <row r="23" spans="1:11" x14ac:dyDescent="0.3">
      <c r="A23" s="8"/>
      <c r="B23" s="7"/>
      <c r="C23" s="7"/>
      <c r="D23" s="16"/>
      <c r="E23" s="7"/>
      <c r="F23" s="7"/>
      <c r="G23" s="17"/>
      <c r="H23" s="17"/>
      <c r="I23" s="17"/>
      <c r="J23" s="7"/>
      <c r="K23" s="18"/>
    </row>
    <row r="24" spans="1:11" x14ac:dyDescent="0.3">
      <c r="A24" s="8"/>
      <c r="B24" s="7"/>
      <c r="C24" s="7"/>
      <c r="D24" s="16"/>
      <c r="E24" s="7"/>
      <c r="F24" s="7"/>
      <c r="G24" s="17"/>
      <c r="H24" s="17"/>
      <c r="I24" s="17"/>
      <c r="J24" s="7"/>
      <c r="K24" s="18"/>
    </row>
    <row r="25" spans="1:11" x14ac:dyDescent="0.3">
      <c r="A25" s="8"/>
      <c r="B25" s="7"/>
      <c r="C25" s="7"/>
      <c r="D25" s="16"/>
      <c r="E25" s="7"/>
      <c r="F25" s="7"/>
      <c r="G25" s="17"/>
      <c r="H25" s="17"/>
      <c r="I25" s="17"/>
      <c r="J25" s="7"/>
      <c r="K25" s="18"/>
    </row>
    <row r="26" spans="1:11" x14ac:dyDescent="0.3">
      <c r="A26" s="8"/>
      <c r="B26" s="7"/>
      <c r="C26" s="7"/>
      <c r="D26" s="16"/>
      <c r="E26" s="7"/>
      <c r="F26" s="7"/>
      <c r="G26" s="17"/>
      <c r="H26" s="17"/>
      <c r="I26" s="17"/>
      <c r="J26" s="7"/>
      <c r="K26" s="18"/>
    </row>
    <row r="27" spans="1:11" x14ac:dyDescent="0.3">
      <c r="A27" s="8"/>
      <c r="B27" s="7"/>
      <c r="C27" s="7"/>
      <c r="D27" s="16"/>
      <c r="E27" s="7"/>
      <c r="F27" s="7"/>
      <c r="G27" s="17"/>
      <c r="H27" s="17"/>
      <c r="I27" s="17"/>
      <c r="J27" s="7"/>
      <c r="K27" s="18"/>
    </row>
    <row r="28" spans="1:11" x14ac:dyDescent="0.3">
      <c r="A28" s="8"/>
      <c r="B28" s="7"/>
      <c r="C28" s="7"/>
      <c r="D28" s="16"/>
      <c r="E28" s="7"/>
      <c r="F28" s="7"/>
      <c r="G28" s="17"/>
      <c r="H28" s="17"/>
      <c r="I28" s="17"/>
      <c r="J28" s="7"/>
      <c r="K28" s="18"/>
    </row>
    <row r="29" spans="1:11" x14ac:dyDescent="0.3">
      <c r="A29" s="8"/>
      <c r="B29" s="7"/>
      <c r="C29" s="7"/>
      <c r="D29" s="16"/>
      <c r="E29" s="7"/>
      <c r="F29" s="7"/>
      <c r="G29" s="17"/>
      <c r="H29" s="17"/>
      <c r="I29" s="17"/>
      <c r="J29" s="7"/>
      <c r="K29" s="18"/>
    </row>
    <row r="30" spans="1:11" x14ac:dyDescent="0.3">
      <c r="A30" s="8"/>
      <c r="B30" s="7"/>
      <c r="C30" s="7"/>
      <c r="D30" s="16"/>
      <c r="E30" s="7"/>
      <c r="F30" s="7"/>
      <c r="G30" s="17"/>
      <c r="H30" s="17"/>
      <c r="I30" s="17"/>
      <c r="J30" s="7"/>
      <c r="K30" s="18"/>
    </row>
    <row r="31" spans="1:11" x14ac:dyDescent="0.3">
      <c r="A31" s="8"/>
      <c r="B31" s="7"/>
      <c r="C31" s="7"/>
      <c r="D31" s="16"/>
      <c r="E31" s="7"/>
      <c r="F31" s="7"/>
      <c r="G31" s="17"/>
      <c r="H31" s="17"/>
      <c r="I31" s="17"/>
      <c r="J31" s="7"/>
      <c r="K31" s="18"/>
    </row>
    <row r="32" spans="1:11" x14ac:dyDescent="0.3">
      <c r="A32" s="8"/>
      <c r="B32" s="7"/>
      <c r="C32" s="7"/>
      <c r="D32" s="16"/>
      <c r="E32" s="7"/>
      <c r="F32" s="7"/>
      <c r="G32" s="17"/>
      <c r="H32" s="17"/>
      <c r="I32" s="17"/>
      <c r="J32" s="7"/>
      <c r="K32" s="18"/>
    </row>
    <row r="33" spans="1:11" x14ac:dyDescent="0.3">
      <c r="A33" s="8"/>
      <c r="B33" s="7"/>
      <c r="C33" s="7"/>
      <c r="D33" s="16"/>
      <c r="E33" s="7"/>
      <c r="F33" s="7"/>
      <c r="G33" s="17"/>
      <c r="H33" s="17"/>
      <c r="I33" s="17"/>
      <c r="J33" s="7"/>
      <c r="K33" s="18"/>
    </row>
    <row r="34" spans="1:11" x14ac:dyDescent="0.3">
      <c r="A34" s="8"/>
      <c r="B34" s="7"/>
      <c r="C34" s="7"/>
      <c r="D34" s="16"/>
      <c r="E34" s="7"/>
      <c r="F34" s="7"/>
      <c r="G34" s="17"/>
      <c r="H34" s="17"/>
      <c r="I34" s="17"/>
      <c r="J34" s="7"/>
      <c r="K34" s="18"/>
    </row>
    <row r="35" spans="1:11" x14ac:dyDescent="0.3">
      <c r="A35" s="8"/>
      <c r="B35" s="7"/>
      <c r="C35" s="7"/>
      <c r="D35" s="16"/>
      <c r="E35" s="7"/>
      <c r="F35" s="7"/>
      <c r="G35" s="17"/>
      <c r="H35" s="17"/>
      <c r="I35" s="17"/>
      <c r="J35" s="7"/>
      <c r="K35" s="18"/>
    </row>
    <row r="36" spans="1:11" x14ac:dyDescent="0.3">
      <c r="A36" s="8"/>
      <c r="B36" s="7"/>
      <c r="C36" s="7"/>
      <c r="D36" s="16"/>
      <c r="E36" s="7"/>
      <c r="F36" s="7"/>
      <c r="G36" s="17"/>
      <c r="H36" s="17"/>
      <c r="I36" s="17"/>
      <c r="J36" s="7"/>
      <c r="K36" s="18"/>
    </row>
  </sheetData>
  <conditionalFormatting sqref="A3:I50">
    <cfRule type="expression" dxfId="119" priority="1">
      <formula>$F3="m"</formula>
    </cfRule>
    <cfRule type="expression" dxfId="118" priority="2">
      <formula>$F3="d"</formula>
    </cfRule>
  </conditionalFormatting>
  <conditionalFormatting sqref="A3:K36">
    <cfRule type="expression" dxfId="117" priority="4">
      <formula>$F3="no"</formula>
    </cfRule>
  </conditionalFormatting>
  <conditionalFormatting sqref="A3:K50">
    <cfRule type="expression" dxfId="116" priority="3">
      <formula>$F3="v"</formula>
    </cfRule>
  </conditionalFormatting>
  <pageMargins left="0.7" right="0.2" top="0.2" bottom="0.2" header="0.05" footer="0.3"/>
  <pageSetup orientation="landscape" r:id="rId1"/>
  <headerFooter>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A6A33-216C-4B30-980E-4E5ACE1E80B1}">
  <dimension ref="A2:K36"/>
  <sheetViews>
    <sheetView workbookViewId="0">
      <selection activeCell="L3" sqref="L3:L9"/>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57.6" x14ac:dyDescent="0.3">
      <c r="A3" s="265" t="s">
        <v>1370</v>
      </c>
      <c r="B3" s="265" t="s">
        <v>1371</v>
      </c>
      <c r="C3" s="265" t="s">
        <v>1372</v>
      </c>
      <c r="D3" s="265" t="s">
        <v>6195</v>
      </c>
      <c r="E3" s="265" t="s">
        <v>4</v>
      </c>
      <c r="F3" s="265" t="s">
        <v>5</v>
      </c>
      <c r="G3" s="266"/>
      <c r="H3" s="266"/>
      <c r="I3" s="266"/>
      <c r="J3" s="265"/>
      <c r="K3" s="265"/>
    </row>
    <row r="4" spans="1:11" ht="45" customHeight="1" x14ac:dyDescent="0.3">
      <c r="A4" s="265" t="s">
        <v>3160</v>
      </c>
      <c r="B4" s="265" t="s">
        <v>3161</v>
      </c>
      <c r="C4" s="265" t="s">
        <v>3162</v>
      </c>
      <c r="D4" s="265" t="s">
        <v>6195</v>
      </c>
      <c r="E4" s="265" t="s">
        <v>8</v>
      </c>
      <c r="F4" s="265" t="s">
        <v>6</v>
      </c>
      <c r="G4" s="266"/>
      <c r="H4" s="266"/>
      <c r="I4" s="266"/>
      <c r="J4" s="265"/>
      <c r="K4" s="265" t="s">
        <v>13</v>
      </c>
    </row>
    <row r="5" spans="1:11" ht="45" customHeight="1" x14ac:dyDescent="0.3">
      <c r="A5" s="265" t="s">
        <v>3165</v>
      </c>
      <c r="B5" s="265" t="s">
        <v>3166</v>
      </c>
      <c r="C5" s="265" t="s">
        <v>3167</v>
      </c>
      <c r="D5" s="265" t="s">
        <v>6195</v>
      </c>
      <c r="E5" s="265" t="s">
        <v>8</v>
      </c>
      <c r="F5" s="265" t="s">
        <v>6</v>
      </c>
      <c r="G5" s="266"/>
      <c r="H5" s="266"/>
      <c r="I5" s="266"/>
      <c r="J5" s="265"/>
      <c r="K5" s="265" t="s">
        <v>13</v>
      </c>
    </row>
    <row r="6" spans="1:11" ht="45" customHeight="1" x14ac:dyDescent="0.3">
      <c r="A6" s="265" t="s">
        <v>3170</v>
      </c>
      <c r="B6" s="265" t="s">
        <v>3171</v>
      </c>
      <c r="C6" s="265" t="s">
        <v>3172</v>
      </c>
      <c r="D6" s="265" t="s">
        <v>6195</v>
      </c>
      <c r="E6" s="265" t="s">
        <v>8</v>
      </c>
      <c r="F6" s="265" t="s">
        <v>6</v>
      </c>
      <c r="G6" s="266"/>
      <c r="H6" s="266"/>
      <c r="I6" s="266"/>
      <c r="J6" s="265"/>
      <c r="K6" s="265" t="s">
        <v>13</v>
      </c>
    </row>
    <row r="7" spans="1:11" ht="45" customHeight="1" x14ac:dyDescent="0.3">
      <c r="A7" s="265" t="s">
        <v>3175</v>
      </c>
      <c r="B7" s="265" t="s">
        <v>3176</v>
      </c>
      <c r="C7" s="265" t="s">
        <v>3177</v>
      </c>
      <c r="D7" s="265" t="s">
        <v>6195</v>
      </c>
      <c r="E7" s="265" t="s">
        <v>8</v>
      </c>
      <c r="F7" s="265" t="s">
        <v>6</v>
      </c>
      <c r="G7" s="266"/>
      <c r="H7" s="266"/>
      <c r="I7" s="266"/>
      <c r="J7" s="265"/>
      <c r="K7" s="265" t="s">
        <v>13</v>
      </c>
    </row>
    <row r="8" spans="1:11" ht="45" customHeight="1" x14ac:dyDescent="0.3">
      <c r="A8" s="265" t="s">
        <v>3180</v>
      </c>
      <c r="B8" s="265" t="s">
        <v>3181</v>
      </c>
      <c r="C8" s="265" t="s">
        <v>3182</v>
      </c>
      <c r="D8" s="265" t="s">
        <v>6195</v>
      </c>
      <c r="E8" s="265" t="s">
        <v>8</v>
      </c>
      <c r="F8" s="265" t="s">
        <v>6</v>
      </c>
      <c r="G8" s="266"/>
      <c r="H8" s="266"/>
      <c r="I8" s="266"/>
      <c r="J8" s="265"/>
      <c r="K8" s="265" t="s">
        <v>13</v>
      </c>
    </row>
    <row r="9" spans="1:11" ht="45" customHeight="1" x14ac:dyDescent="0.3">
      <c r="A9" s="265" t="s">
        <v>3185</v>
      </c>
      <c r="B9" s="265" t="s">
        <v>3186</v>
      </c>
      <c r="C9" s="265" t="s">
        <v>3187</v>
      </c>
      <c r="D9" s="265" t="s">
        <v>6195</v>
      </c>
      <c r="E9" s="265" t="s">
        <v>8</v>
      </c>
      <c r="F9" s="265" t="s">
        <v>6</v>
      </c>
      <c r="G9" s="266"/>
      <c r="H9" s="266"/>
      <c r="I9" s="266"/>
      <c r="J9" s="265"/>
      <c r="K9" s="265" t="s">
        <v>13</v>
      </c>
    </row>
    <row r="10" spans="1:11" x14ac:dyDescent="0.3">
      <c r="A10" s="19"/>
      <c r="B10" s="20"/>
      <c r="C10" s="20"/>
      <c r="D10" s="21"/>
      <c r="E10" s="20"/>
      <c r="F10" s="20"/>
      <c r="G10" s="17"/>
      <c r="H10" s="17"/>
      <c r="I10" s="17"/>
      <c r="J10" s="7"/>
      <c r="K10" s="18"/>
    </row>
    <row r="11" spans="1:11" x14ac:dyDescent="0.3">
      <c r="A11" s="19"/>
      <c r="B11" s="20"/>
      <c r="C11" s="20"/>
      <c r="D11" s="21"/>
      <c r="E11" s="20"/>
      <c r="F11" s="20"/>
      <c r="G11" s="17"/>
      <c r="H11" s="17"/>
      <c r="I11" s="17"/>
      <c r="J11" s="7"/>
      <c r="K11" s="18"/>
    </row>
    <row r="12" spans="1:11" x14ac:dyDescent="0.3">
      <c r="A12" s="19"/>
      <c r="B12" s="20"/>
      <c r="C12" s="20"/>
      <c r="D12" s="21"/>
      <c r="E12" s="20"/>
      <c r="F12" s="20"/>
      <c r="G12" s="17"/>
      <c r="H12" s="17"/>
      <c r="I12" s="17"/>
      <c r="J12" s="7"/>
      <c r="K12" s="18"/>
    </row>
    <row r="13" spans="1:11" x14ac:dyDescent="0.3">
      <c r="A13" s="19"/>
      <c r="B13" s="20"/>
      <c r="C13" s="20"/>
      <c r="D13" s="21"/>
      <c r="E13" s="20"/>
      <c r="F13" s="20"/>
      <c r="G13" s="17"/>
      <c r="H13" s="17"/>
      <c r="I13" s="17"/>
      <c r="J13" s="7"/>
      <c r="K13" s="18"/>
    </row>
    <row r="14" spans="1:11" x14ac:dyDescent="0.3">
      <c r="A14" s="19"/>
      <c r="B14" s="20"/>
      <c r="C14" s="20"/>
      <c r="D14" s="21"/>
      <c r="E14" s="20"/>
      <c r="F14" s="20"/>
      <c r="G14" s="17"/>
      <c r="H14" s="17"/>
      <c r="I14" s="17"/>
      <c r="J14" s="7"/>
      <c r="K14" s="18"/>
    </row>
    <row r="15" spans="1:11" x14ac:dyDescent="0.3">
      <c r="A15" s="19"/>
      <c r="B15" s="20"/>
      <c r="C15" s="20"/>
      <c r="D15" s="21"/>
      <c r="E15" s="20"/>
      <c r="F15" s="20"/>
      <c r="G15" s="17"/>
      <c r="H15" s="17"/>
      <c r="I15" s="17"/>
      <c r="J15" s="7"/>
      <c r="K15" s="18"/>
    </row>
    <row r="16" spans="1:11" x14ac:dyDescent="0.3">
      <c r="A16" s="19"/>
      <c r="B16" s="20"/>
      <c r="C16" s="20"/>
      <c r="D16" s="21"/>
      <c r="E16" s="20"/>
      <c r="F16" s="20"/>
      <c r="G16" s="17"/>
      <c r="H16" s="17"/>
      <c r="I16" s="17"/>
      <c r="J16" s="7"/>
      <c r="K16" s="18"/>
    </row>
    <row r="17" spans="1:11" x14ac:dyDescent="0.3">
      <c r="A17" s="19"/>
      <c r="B17" s="20"/>
      <c r="C17" s="20"/>
      <c r="D17" s="21"/>
      <c r="E17" s="20"/>
      <c r="F17" s="20"/>
      <c r="G17" s="17"/>
      <c r="H17" s="17"/>
      <c r="I17" s="17"/>
      <c r="J17" s="7"/>
      <c r="K17" s="18"/>
    </row>
    <row r="18" spans="1:11" x14ac:dyDescent="0.3">
      <c r="A18" s="19"/>
      <c r="B18" s="20"/>
      <c r="C18" s="20"/>
      <c r="D18" s="21"/>
      <c r="E18" s="20"/>
      <c r="F18" s="20"/>
      <c r="G18" s="17"/>
      <c r="H18" s="17"/>
      <c r="I18" s="17"/>
      <c r="J18" s="7"/>
      <c r="K18" s="18"/>
    </row>
    <row r="19" spans="1:11" x14ac:dyDescent="0.3">
      <c r="A19" s="19"/>
      <c r="B19" s="20"/>
      <c r="C19" s="20"/>
      <c r="D19" s="21"/>
      <c r="E19" s="20"/>
      <c r="F19" s="20"/>
      <c r="G19" s="17"/>
      <c r="H19" s="17"/>
      <c r="I19" s="17"/>
      <c r="J19" s="7"/>
      <c r="K19" s="18"/>
    </row>
    <row r="20" spans="1:11" x14ac:dyDescent="0.3">
      <c r="A20" s="8"/>
      <c r="B20" s="7"/>
      <c r="C20" s="7"/>
      <c r="D20" s="16"/>
      <c r="E20" s="7"/>
      <c r="F20" s="7"/>
      <c r="G20" s="17"/>
      <c r="H20" s="17"/>
      <c r="I20" s="17"/>
      <c r="J20" s="7"/>
      <c r="K20" s="18"/>
    </row>
    <row r="21" spans="1:11" x14ac:dyDescent="0.3">
      <c r="A21" s="8"/>
      <c r="B21" s="7"/>
      <c r="C21" s="7"/>
      <c r="D21" s="16"/>
      <c r="E21" s="7"/>
      <c r="F21" s="7"/>
      <c r="G21" s="17"/>
      <c r="H21" s="17"/>
      <c r="I21" s="17"/>
      <c r="J21" s="7"/>
      <c r="K21" s="18"/>
    </row>
    <row r="22" spans="1:11" x14ac:dyDescent="0.3">
      <c r="A22" s="8"/>
      <c r="B22" s="7"/>
      <c r="C22" s="7"/>
      <c r="D22" s="16"/>
      <c r="E22" s="7"/>
      <c r="F22" s="7"/>
      <c r="G22" s="17"/>
      <c r="H22" s="17"/>
      <c r="I22" s="17"/>
      <c r="J22" s="7"/>
      <c r="K22" s="18"/>
    </row>
    <row r="23" spans="1:11" x14ac:dyDescent="0.3">
      <c r="A23" s="8"/>
      <c r="B23" s="7"/>
      <c r="C23" s="7"/>
      <c r="D23" s="16"/>
      <c r="E23" s="7"/>
      <c r="F23" s="7"/>
      <c r="G23" s="17"/>
      <c r="H23" s="17"/>
      <c r="I23" s="17"/>
      <c r="J23" s="7"/>
      <c r="K23" s="18"/>
    </row>
    <row r="24" spans="1:11" x14ac:dyDescent="0.3">
      <c r="A24" s="8"/>
      <c r="B24" s="7"/>
      <c r="C24" s="7"/>
      <c r="D24" s="16"/>
      <c r="E24" s="7"/>
      <c r="F24" s="7"/>
      <c r="G24" s="17"/>
      <c r="H24" s="17"/>
      <c r="I24" s="17"/>
      <c r="J24" s="7"/>
      <c r="K24" s="18"/>
    </row>
    <row r="25" spans="1:11" x14ac:dyDescent="0.3">
      <c r="A25" s="8"/>
      <c r="B25" s="7"/>
      <c r="C25" s="7"/>
      <c r="D25" s="16"/>
      <c r="E25" s="7"/>
      <c r="F25" s="7"/>
      <c r="G25" s="17"/>
      <c r="H25" s="17"/>
      <c r="I25" s="17"/>
      <c r="J25" s="7"/>
      <c r="K25" s="18"/>
    </row>
    <row r="26" spans="1:11" x14ac:dyDescent="0.3">
      <c r="A26" s="8"/>
      <c r="B26" s="7"/>
      <c r="C26" s="7"/>
      <c r="D26" s="16"/>
      <c r="E26" s="7"/>
      <c r="F26" s="7"/>
      <c r="G26" s="17"/>
      <c r="H26" s="17"/>
      <c r="I26" s="17"/>
      <c r="J26" s="7"/>
      <c r="K26" s="18"/>
    </row>
    <row r="27" spans="1:11" x14ac:dyDescent="0.3">
      <c r="A27" s="8"/>
      <c r="B27" s="7"/>
      <c r="C27" s="7"/>
      <c r="D27" s="16"/>
      <c r="E27" s="7"/>
      <c r="F27" s="7"/>
      <c r="G27" s="17"/>
      <c r="H27" s="17"/>
      <c r="I27" s="17"/>
      <c r="J27" s="7"/>
      <c r="K27" s="18"/>
    </row>
    <row r="28" spans="1:11" x14ac:dyDescent="0.3">
      <c r="A28" s="8"/>
      <c r="B28" s="7"/>
      <c r="C28" s="7"/>
      <c r="D28" s="16"/>
      <c r="E28" s="7"/>
      <c r="F28" s="7"/>
      <c r="G28" s="17"/>
      <c r="H28" s="17"/>
      <c r="I28" s="17"/>
      <c r="J28" s="7"/>
      <c r="K28" s="18"/>
    </row>
    <row r="29" spans="1:11" x14ac:dyDescent="0.3">
      <c r="A29" s="8"/>
      <c r="B29" s="7"/>
      <c r="C29" s="7"/>
      <c r="D29" s="16"/>
      <c r="E29" s="7"/>
      <c r="F29" s="7"/>
      <c r="G29" s="17"/>
      <c r="H29" s="17"/>
      <c r="I29" s="17"/>
      <c r="J29" s="7"/>
      <c r="K29" s="18"/>
    </row>
    <row r="30" spans="1:11" x14ac:dyDescent="0.3">
      <c r="A30" s="8"/>
      <c r="B30" s="7"/>
      <c r="C30" s="7"/>
      <c r="D30" s="16"/>
      <c r="E30" s="7"/>
      <c r="F30" s="7"/>
      <c r="G30" s="17"/>
      <c r="H30" s="17"/>
      <c r="I30" s="17"/>
      <c r="J30" s="7"/>
      <c r="K30" s="18"/>
    </row>
    <row r="31" spans="1:11" x14ac:dyDescent="0.3">
      <c r="A31" s="8"/>
      <c r="B31" s="7"/>
      <c r="C31" s="7"/>
      <c r="D31" s="16"/>
      <c r="E31" s="7"/>
      <c r="F31" s="7"/>
      <c r="G31" s="17"/>
      <c r="H31" s="17"/>
      <c r="I31" s="17"/>
      <c r="J31" s="7"/>
      <c r="K31" s="18"/>
    </row>
    <row r="32" spans="1:11" x14ac:dyDescent="0.3">
      <c r="A32" s="8"/>
      <c r="B32" s="7"/>
      <c r="C32" s="7"/>
      <c r="D32" s="16"/>
      <c r="E32" s="7"/>
      <c r="F32" s="7"/>
      <c r="G32" s="17"/>
      <c r="H32" s="17"/>
      <c r="I32" s="17"/>
      <c r="J32" s="7"/>
      <c r="K32" s="18"/>
    </row>
    <row r="33" spans="1:11" x14ac:dyDescent="0.3">
      <c r="A33" s="8"/>
      <c r="B33" s="7"/>
      <c r="C33" s="7"/>
      <c r="D33" s="16"/>
      <c r="E33" s="7"/>
      <c r="F33" s="7"/>
      <c r="G33" s="17"/>
      <c r="H33" s="17"/>
      <c r="I33" s="17"/>
      <c r="J33" s="7"/>
      <c r="K33" s="18"/>
    </row>
    <row r="34" spans="1:11" x14ac:dyDescent="0.3">
      <c r="A34" s="8"/>
      <c r="B34" s="7"/>
      <c r="C34" s="7"/>
      <c r="D34" s="16"/>
      <c r="E34" s="7"/>
      <c r="F34" s="7"/>
      <c r="G34" s="17"/>
      <c r="H34" s="17"/>
      <c r="I34" s="17"/>
      <c r="J34" s="7"/>
      <c r="K34" s="18"/>
    </row>
    <row r="35" spans="1:11" x14ac:dyDescent="0.3">
      <c r="A35" s="8"/>
      <c r="B35" s="7"/>
      <c r="C35" s="7"/>
      <c r="D35" s="16"/>
      <c r="E35" s="7"/>
      <c r="F35" s="7"/>
      <c r="G35" s="17"/>
      <c r="H35" s="17"/>
      <c r="I35" s="17"/>
      <c r="J35" s="7"/>
      <c r="K35" s="18"/>
    </row>
    <row r="36" spans="1:11" x14ac:dyDescent="0.3">
      <c r="A36" s="8"/>
      <c r="B36" s="7"/>
      <c r="C36" s="7"/>
      <c r="D36" s="16"/>
      <c r="E36" s="7"/>
      <c r="F36" s="7"/>
      <c r="G36" s="17"/>
      <c r="H36" s="17"/>
      <c r="I36" s="17"/>
      <c r="J36" s="7"/>
      <c r="K36" s="18"/>
    </row>
  </sheetData>
  <conditionalFormatting sqref="A3:I50">
    <cfRule type="expression" dxfId="115" priority="1">
      <formula>$F3="m"</formula>
    </cfRule>
    <cfRule type="expression" dxfId="114" priority="2">
      <formula>$F3="d"</formula>
    </cfRule>
  </conditionalFormatting>
  <conditionalFormatting sqref="A3:K50">
    <cfRule type="expression" dxfId="113" priority="3">
      <formula>$F3="v"</formula>
    </cfRule>
    <cfRule type="expression" dxfId="112" priority="4">
      <formula>$F3="no"</formula>
    </cfRule>
  </conditionalFormatting>
  <pageMargins left="0.7" right="0.2" top="0.2" bottom="0.2" header="0.05" footer="0.3"/>
  <pageSetup orientation="landscape" r:id="rId1"/>
  <headerFooter>
    <oddHeader>&amp;L&amp;A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0C6B9-30E9-4A12-9F02-63D282CE79FA}">
  <dimension ref="A2:K36"/>
  <sheetViews>
    <sheetView workbookViewId="0">
      <selection activeCell="L3" sqref="L3"/>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4338</v>
      </c>
      <c r="B3" s="20" t="s">
        <v>4339</v>
      </c>
      <c r="C3" s="20" t="s">
        <v>4340</v>
      </c>
      <c r="D3" s="22" t="s">
        <v>6194</v>
      </c>
      <c r="E3" s="23" t="s">
        <v>16</v>
      </c>
      <c r="F3" s="23" t="s">
        <v>6</v>
      </c>
      <c r="G3" s="17"/>
      <c r="H3" s="17"/>
      <c r="I3" s="17"/>
      <c r="J3" s="7"/>
      <c r="K3" s="18"/>
    </row>
    <row r="4" spans="1:11" ht="45" customHeight="1" x14ac:dyDescent="0.3">
      <c r="A4" s="8"/>
      <c r="B4" s="20"/>
      <c r="C4" s="20"/>
      <c r="D4" s="22"/>
      <c r="E4" s="23"/>
      <c r="F4" s="23"/>
      <c r="G4" s="17"/>
      <c r="H4" s="17"/>
      <c r="I4" s="17"/>
      <c r="J4" s="7"/>
      <c r="K4" s="18"/>
    </row>
    <row r="5" spans="1:11" ht="45" customHeight="1" x14ac:dyDescent="0.3">
      <c r="A5" s="8"/>
      <c r="B5" s="20"/>
      <c r="C5" s="20"/>
      <c r="D5" s="22"/>
      <c r="E5" s="23"/>
      <c r="F5" s="23"/>
      <c r="G5" s="17"/>
      <c r="H5" s="17"/>
      <c r="I5" s="17"/>
      <c r="J5" s="7"/>
      <c r="K5" s="18"/>
    </row>
    <row r="6" spans="1:11" ht="45" customHeight="1" x14ac:dyDescent="0.3">
      <c r="A6" s="8"/>
      <c r="B6" s="20"/>
      <c r="C6" s="20"/>
      <c r="D6" s="22"/>
      <c r="E6" s="23"/>
      <c r="F6" s="23"/>
      <c r="G6" s="17"/>
      <c r="H6" s="17"/>
      <c r="I6" s="17"/>
      <c r="J6" s="7"/>
      <c r="K6" s="18"/>
    </row>
    <row r="7" spans="1:11" ht="45" customHeight="1" x14ac:dyDescent="0.3">
      <c r="A7" s="8"/>
      <c r="B7" s="7"/>
      <c r="C7" s="7"/>
      <c r="D7" s="16"/>
      <c r="E7" s="7"/>
      <c r="F7" s="7"/>
      <c r="G7" s="17"/>
      <c r="H7" s="17"/>
      <c r="I7" s="17"/>
      <c r="J7" s="7"/>
      <c r="K7" s="18"/>
    </row>
    <row r="8" spans="1:11" ht="45" customHeight="1" x14ac:dyDescent="0.3">
      <c r="A8" s="8"/>
      <c r="B8" s="7"/>
      <c r="C8" s="7"/>
      <c r="D8" s="16"/>
      <c r="E8" s="7"/>
      <c r="F8" s="7"/>
      <c r="G8" s="17"/>
      <c r="H8" s="17"/>
      <c r="I8" s="17"/>
      <c r="J8" s="7"/>
      <c r="K8" s="18"/>
    </row>
    <row r="9" spans="1:11" ht="45" customHeight="1" x14ac:dyDescent="0.3">
      <c r="A9" s="8"/>
      <c r="B9" s="7"/>
      <c r="C9" s="7"/>
      <c r="D9" s="16"/>
      <c r="E9" s="7"/>
      <c r="F9" s="7"/>
      <c r="G9" s="17"/>
      <c r="H9" s="17"/>
      <c r="I9" s="17"/>
      <c r="J9" s="7"/>
      <c r="K9" s="18"/>
    </row>
    <row r="10" spans="1:11" ht="45" customHeight="1" x14ac:dyDescent="0.3">
      <c r="A10" s="8"/>
      <c r="B10" s="7"/>
      <c r="C10" s="7"/>
      <c r="D10" s="16"/>
      <c r="E10" s="7"/>
      <c r="F10" s="7"/>
      <c r="G10" s="17"/>
      <c r="H10" s="17"/>
      <c r="I10" s="17"/>
      <c r="J10" s="7"/>
      <c r="K10" s="18"/>
    </row>
    <row r="11" spans="1:11" ht="45" customHeight="1" x14ac:dyDescent="0.3">
      <c r="A11" s="8"/>
      <c r="B11" s="7"/>
      <c r="C11" s="7"/>
      <c r="D11" s="16"/>
      <c r="E11" s="7"/>
      <c r="F11" s="7"/>
      <c r="G11" s="17"/>
      <c r="H11" s="17"/>
      <c r="I11" s="17"/>
      <c r="J11" s="7"/>
      <c r="K11" s="18"/>
    </row>
    <row r="12" spans="1:11" ht="45" customHeight="1" x14ac:dyDescent="0.3">
      <c r="A12" s="8"/>
      <c r="B12" s="7"/>
      <c r="C12" s="7"/>
      <c r="D12" s="16"/>
      <c r="E12" s="7"/>
      <c r="F12" s="7"/>
      <c r="G12" s="17"/>
      <c r="H12" s="17"/>
      <c r="I12" s="17"/>
      <c r="J12" s="7"/>
      <c r="K12" s="18"/>
    </row>
    <row r="13" spans="1:11" ht="45" customHeight="1" x14ac:dyDescent="0.3">
      <c r="A13" s="8"/>
      <c r="B13" s="7"/>
      <c r="C13" s="7"/>
      <c r="D13" s="16"/>
      <c r="E13" s="7"/>
      <c r="F13" s="7"/>
      <c r="G13" s="17"/>
      <c r="H13" s="17"/>
      <c r="I13" s="17"/>
      <c r="J13" s="7"/>
      <c r="K13" s="18"/>
    </row>
    <row r="14" spans="1:11" ht="45" customHeight="1" x14ac:dyDescent="0.3">
      <c r="A14" s="8"/>
      <c r="B14" s="7"/>
      <c r="C14" s="7"/>
      <c r="D14" s="16"/>
      <c r="E14" s="7"/>
      <c r="F14" s="7"/>
      <c r="G14" s="17"/>
      <c r="H14" s="17"/>
      <c r="I14" s="17"/>
      <c r="J14" s="7"/>
      <c r="K14" s="18"/>
    </row>
    <row r="15" spans="1:11" ht="45" customHeight="1" x14ac:dyDescent="0.3">
      <c r="A15" s="8"/>
      <c r="B15" s="7"/>
      <c r="C15" s="7"/>
      <c r="D15" s="16"/>
      <c r="E15" s="7"/>
      <c r="F15" s="7"/>
      <c r="G15" s="17"/>
      <c r="H15" s="17"/>
      <c r="I15" s="17"/>
      <c r="J15" s="7"/>
      <c r="K15" s="18"/>
    </row>
    <row r="16" spans="1:11" x14ac:dyDescent="0.3">
      <c r="A16" s="8"/>
      <c r="B16" s="7"/>
      <c r="C16" s="7"/>
      <c r="D16" s="16"/>
      <c r="E16" s="7"/>
      <c r="F16" s="7"/>
      <c r="G16" s="17"/>
      <c r="H16" s="17"/>
      <c r="I16" s="17"/>
      <c r="J16" s="7"/>
      <c r="K16" s="18"/>
    </row>
    <row r="17" spans="1:11" x14ac:dyDescent="0.3">
      <c r="A17" s="8"/>
      <c r="B17" s="7"/>
      <c r="C17" s="7"/>
      <c r="D17" s="16"/>
      <c r="E17" s="7"/>
      <c r="F17" s="7"/>
      <c r="G17" s="17"/>
      <c r="H17" s="17"/>
      <c r="I17" s="17"/>
      <c r="J17" s="7"/>
      <c r="K17" s="18"/>
    </row>
    <row r="18" spans="1:11" x14ac:dyDescent="0.3">
      <c r="A18" s="8"/>
      <c r="B18" s="7"/>
      <c r="C18" s="7"/>
      <c r="D18" s="16"/>
      <c r="E18" s="7"/>
      <c r="F18" s="7"/>
      <c r="G18" s="17"/>
      <c r="H18" s="17"/>
      <c r="I18" s="17"/>
      <c r="J18" s="7"/>
      <c r="K18" s="18"/>
    </row>
    <row r="19" spans="1:11" x14ac:dyDescent="0.3">
      <c r="A19" s="8"/>
      <c r="B19" s="7"/>
      <c r="C19" s="7"/>
      <c r="D19" s="16"/>
      <c r="E19" s="7"/>
      <c r="F19" s="7"/>
      <c r="G19" s="17"/>
      <c r="H19" s="17"/>
      <c r="I19" s="17"/>
      <c r="J19" s="7"/>
      <c r="K19" s="18"/>
    </row>
    <row r="20" spans="1:11" x14ac:dyDescent="0.3">
      <c r="A20" s="8"/>
      <c r="B20" s="7"/>
      <c r="C20" s="7"/>
      <c r="D20" s="16"/>
      <c r="E20" s="7"/>
      <c r="F20" s="7"/>
      <c r="G20" s="17"/>
      <c r="H20" s="17"/>
      <c r="I20" s="17"/>
      <c r="J20" s="7"/>
      <c r="K20" s="18"/>
    </row>
    <row r="21" spans="1:11" x14ac:dyDescent="0.3">
      <c r="A21" s="8"/>
      <c r="B21" s="7"/>
      <c r="C21" s="7"/>
      <c r="D21" s="16"/>
      <c r="E21" s="7"/>
      <c r="F21" s="7"/>
      <c r="G21" s="17"/>
      <c r="H21" s="17"/>
      <c r="I21" s="17"/>
      <c r="J21" s="7"/>
      <c r="K21" s="18"/>
    </row>
    <row r="22" spans="1:11" x14ac:dyDescent="0.3">
      <c r="A22" s="8"/>
      <c r="B22" s="7"/>
      <c r="C22" s="7"/>
      <c r="D22" s="16"/>
      <c r="E22" s="7"/>
      <c r="F22" s="7"/>
      <c r="G22" s="17"/>
      <c r="H22" s="17"/>
      <c r="I22" s="17"/>
      <c r="J22" s="7"/>
      <c r="K22" s="18"/>
    </row>
    <row r="23" spans="1:11" x14ac:dyDescent="0.3">
      <c r="A23" s="8"/>
      <c r="B23" s="7"/>
      <c r="C23" s="7"/>
      <c r="D23" s="16"/>
      <c r="E23" s="7"/>
      <c r="F23" s="7"/>
      <c r="G23" s="17"/>
      <c r="H23" s="17"/>
      <c r="I23" s="17"/>
      <c r="J23" s="7"/>
      <c r="K23" s="18"/>
    </row>
    <row r="24" spans="1:11" x14ac:dyDescent="0.3">
      <c r="A24" s="8"/>
      <c r="B24" s="7"/>
      <c r="C24" s="7"/>
      <c r="D24" s="16"/>
      <c r="E24" s="7"/>
      <c r="F24" s="7"/>
      <c r="G24" s="17"/>
      <c r="H24" s="17"/>
      <c r="I24" s="17"/>
      <c r="J24" s="7"/>
      <c r="K24" s="18"/>
    </row>
    <row r="25" spans="1:11" x14ac:dyDescent="0.3">
      <c r="A25" s="8"/>
      <c r="B25" s="7"/>
      <c r="C25" s="7"/>
      <c r="D25" s="16"/>
      <c r="E25" s="7"/>
      <c r="F25" s="7"/>
      <c r="G25" s="17"/>
      <c r="H25" s="17"/>
      <c r="I25" s="17"/>
      <c r="J25" s="7"/>
      <c r="K25" s="18"/>
    </row>
    <row r="26" spans="1:11" x14ac:dyDescent="0.3">
      <c r="A26" s="8"/>
      <c r="B26" s="7"/>
      <c r="C26" s="7"/>
      <c r="D26" s="16"/>
      <c r="E26" s="7"/>
      <c r="F26" s="7"/>
      <c r="G26" s="17"/>
      <c r="H26" s="17"/>
      <c r="I26" s="17"/>
      <c r="J26" s="7"/>
      <c r="K26" s="18"/>
    </row>
    <row r="27" spans="1:11" x14ac:dyDescent="0.3">
      <c r="A27" s="8"/>
      <c r="B27" s="7"/>
      <c r="C27" s="7"/>
      <c r="D27" s="16"/>
      <c r="E27" s="7"/>
      <c r="F27" s="7"/>
      <c r="G27" s="17"/>
      <c r="H27" s="17"/>
      <c r="I27" s="17"/>
      <c r="J27" s="7"/>
      <c r="K27" s="18"/>
    </row>
    <row r="28" spans="1:11" x14ac:dyDescent="0.3">
      <c r="A28" s="8"/>
      <c r="B28" s="7"/>
      <c r="C28" s="7"/>
      <c r="D28" s="16"/>
      <c r="E28" s="7"/>
      <c r="F28" s="7"/>
      <c r="G28" s="17"/>
      <c r="H28" s="17"/>
      <c r="I28" s="17"/>
      <c r="J28" s="7"/>
      <c r="K28" s="18"/>
    </row>
    <row r="29" spans="1:11" x14ac:dyDescent="0.3">
      <c r="A29" s="8"/>
      <c r="B29" s="7"/>
      <c r="C29" s="7"/>
      <c r="D29" s="16"/>
      <c r="E29" s="7"/>
      <c r="F29" s="7"/>
      <c r="G29" s="17"/>
      <c r="H29" s="17"/>
      <c r="I29" s="17"/>
      <c r="J29" s="7"/>
      <c r="K29" s="18"/>
    </row>
    <row r="30" spans="1:11" x14ac:dyDescent="0.3">
      <c r="A30" s="8"/>
      <c r="B30" s="7"/>
      <c r="C30" s="7"/>
      <c r="D30" s="16"/>
      <c r="E30" s="7"/>
      <c r="F30" s="7"/>
      <c r="G30" s="17"/>
      <c r="H30" s="17"/>
      <c r="I30" s="17"/>
      <c r="J30" s="7"/>
      <c r="K30" s="18"/>
    </row>
    <row r="31" spans="1:11" x14ac:dyDescent="0.3">
      <c r="A31" s="8"/>
      <c r="B31" s="7"/>
      <c r="C31" s="7"/>
      <c r="D31" s="16"/>
      <c r="E31" s="7"/>
      <c r="F31" s="7"/>
      <c r="G31" s="17"/>
      <c r="H31" s="17"/>
      <c r="I31" s="17"/>
      <c r="J31" s="7"/>
      <c r="K31" s="18"/>
    </row>
    <row r="32" spans="1:11" x14ac:dyDescent="0.3">
      <c r="A32" s="8"/>
      <c r="B32" s="7"/>
      <c r="C32" s="7"/>
      <c r="D32" s="16"/>
      <c r="E32" s="7"/>
      <c r="F32" s="7"/>
      <c r="G32" s="17"/>
      <c r="H32" s="17"/>
      <c r="I32" s="17"/>
      <c r="J32" s="7"/>
      <c r="K32" s="18"/>
    </row>
    <row r="33" spans="1:11" x14ac:dyDescent="0.3">
      <c r="A33" s="8"/>
      <c r="B33" s="7"/>
      <c r="C33" s="7"/>
      <c r="D33" s="16"/>
      <c r="E33" s="7"/>
      <c r="F33" s="7"/>
      <c r="G33" s="17"/>
      <c r="H33" s="17"/>
      <c r="I33" s="17"/>
      <c r="J33" s="7"/>
      <c r="K33" s="18"/>
    </row>
    <row r="34" spans="1:11" x14ac:dyDescent="0.3">
      <c r="A34" s="8"/>
      <c r="B34" s="7"/>
      <c r="C34" s="7"/>
      <c r="D34" s="16"/>
      <c r="E34" s="7"/>
      <c r="F34" s="7"/>
      <c r="G34" s="17"/>
      <c r="H34" s="17"/>
      <c r="I34" s="17"/>
      <c r="J34" s="7"/>
      <c r="K34" s="18"/>
    </row>
    <row r="35" spans="1:11" x14ac:dyDescent="0.3">
      <c r="A35" s="8"/>
      <c r="B35" s="7"/>
      <c r="C35" s="7"/>
      <c r="D35" s="16"/>
      <c r="E35" s="7"/>
      <c r="F35" s="7"/>
      <c r="G35" s="17"/>
      <c r="H35" s="17"/>
      <c r="I35" s="17"/>
      <c r="J35" s="7"/>
      <c r="K35" s="18"/>
    </row>
    <row r="36" spans="1:11" x14ac:dyDescent="0.3">
      <c r="A36" s="8"/>
      <c r="B36" s="7"/>
      <c r="C36" s="7"/>
      <c r="D36" s="16"/>
      <c r="E36" s="7"/>
      <c r="F36" s="7"/>
      <c r="G36" s="17"/>
      <c r="H36" s="17"/>
      <c r="I36" s="17"/>
      <c r="J36" s="7"/>
      <c r="K36" s="18"/>
    </row>
  </sheetData>
  <conditionalFormatting sqref="A3:I50">
    <cfRule type="expression" dxfId="111" priority="1">
      <formula>$F3="m"</formula>
    </cfRule>
    <cfRule type="expression" dxfId="110" priority="2">
      <formula>$F3="d"</formula>
    </cfRule>
  </conditionalFormatting>
  <conditionalFormatting sqref="A3:K50">
    <cfRule type="expression" dxfId="109" priority="3">
      <formula>$F3="v"</formula>
    </cfRule>
    <cfRule type="expression" dxfId="108" priority="4">
      <formula>$F3="no"</formula>
    </cfRule>
  </conditionalFormatting>
  <pageMargins left="0.7" right="0.2" top="0.2" bottom="0.2" header="0.05" footer="0.3"/>
  <pageSetup orientation="landscape" r:id="rId1"/>
  <headerFooter>
    <oddHeader>&amp;L&amp;A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3AD22-4B8D-43B8-B5BD-5CD1FCB8CB1E}">
  <dimension ref="A2:K36"/>
  <sheetViews>
    <sheetView workbookViewId="0"/>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1116</v>
      </c>
      <c r="B3" s="265" t="s">
        <v>1117</v>
      </c>
      <c r="C3" s="265" t="s">
        <v>1118</v>
      </c>
      <c r="D3" s="265" t="s">
        <v>6195</v>
      </c>
      <c r="E3" s="265" t="s">
        <v>4</v>
      </c>
      <c r="F3" s="265" t="s">
        <v>5</v>
      </c>
      <c r="G3" s="266"/>
      <c r="H3" s="266"/>
      <c r="I3" s="266"/>
      <c r="J3" s="265"/>
      <c r="K3" s="265" t="s">
        <v>13</v>
      </c>
    </row>
    <row r="4" spans="1:11" ht="45" customHeight="1" x14ac:dyDescent="0.3">
      <c r="A4" s="265" t="s">
        <v>1122</v>
      </c>
      <c r="B4" s="265" t="s">
        <v>5337</v>
      </c>
      <c r="C4" s="265" t="s">
        <v>5338</v>
      </c>
      <c r="D4" s="265" t="s">
        <v>6195</v>
      </c>
      <c r="E4" s="265" t="s">
        <v>8</v>
      </c>
      <c r="F4" s="265" t="s">
        <v>5</v>
      </c>
      <c r="G4" s="266"/>
      <c r="H4" s="266"/>
      <c r="I4" s="266"/>
      <c r="J4" s="265"/>
      <c r="K4" s="265" t="s">
        <v>194</v>
      </c>
    </row>
    <row r="5" spans="1:11" ht="45" customHeight="1" x14ac:dyDescent="0.3">
      <c r="A5" s="265" t="s">
        <v>1126</v>
      </c>
      <c r="B5" s="265" t="s">
        <v>1127</v>
      </c>
      <c r="C5" s="265" t="s">
        <v>1128</v>
      </c>
      <c r="D5" s="265" t="s">
        <v>6195</v>
      </c>
      <c r="E5" s="265" t="s">
        <v>8</v>
      </c>
      <c r="F5" s="265" t="s">
        <v>5</v>
      </c>
      <c r="G5" s="266"/>
      <c r="H5" s="266"/>
      <c r="I5" s="266"/>
      <c r="J5" s="265"/>
      <c r="K5" s="265" t="s">
        <v>194</v>
      </c>
    </row>
    <row r="6" spans="1:11" ht="45" customHeight="1" x14ac:dyDescent="0.3">
      <c r="A6" s="265" t="s">
        <v>1131</v>
      </c>
      <c r="B6" s="265" t="s">
        <v>1132</v>
      </c>
      <c r="C6" s="265" t="s">
        <v>1133</v>
      </c>
      <c r="D6" s="265" t="s">
        <v>6195</v>
      </c>
      <c r="E6" s="265" t="s">
        <v>8</v>
      </c>
      <c r="F6" s="265" t="s">
        <v>5</v>
      </c>
      <c r="G6" s="266"/>
      <c r="H6" s="266"/>
      <c r="I6" s="266"/>
      <c r="J6" s="265"/>
      <c r="K6" s="265" t="s">
        <v>194</v>
      </c>
    </row>
    <row r="7" spans="1:11" ht="45" customHeight="1" x14ac:dyDescent="0.3">
      <c r="A7" s="265" t="s">
        <v>1136</v>
      </c>
      <c r="B7" s="265" t="s">
        <v>1137</v>
      </c>
      <c r="C7" s="265" t="s">
        <v>1138</v>
      </c>
      <c r="D7" s="265" t="s">
        <v>6195</v>
      </c>
      <c r="E7" s="265" t="s">
        <v>8</v>
      </c>
      <c r="F7" s="265" t="s">
        <v>5</v>
      </c>
      <c r="G7" s="266"/>
      <c r="H7" s="266"/>
      <c r="I7" s="266"/>
      <c r="J7" s="265"/>
      <c r="K7" s="265" t="s">
        <v>194</v>
      </c>
    </row>
    <row r="8" spans="1:11" ht="45" customHeight="1" x14ac:dyDescent="0.3">
      <c r="A8" s="265" t="s">
        <v>1141</v>
      </c>
      <c r="B8" s="265" t="s">
        <v>1142</v>
      </c>
      <c r="C8" s="265" t="s">
        <v>1143</v>
      </c>
      <c r="D8" s="265" t="s">
        <v>6195</v>
      </c>
      <c r="E8" s="265" t="s">
        <v>8</v>
      </c>
      <c r="F8" s="265" t="s">
        <v>5</v>
      </c>
      <c r="G8" s="266"/>
      <c r="H8" s="266"/>
      <c r="I8" s="266"/>
      <c r="J8" s="265"/>
      <c r="K8" s="265" t="s">
        <v>194</v>
      </c>
    </row>
    <row r="9" spans="1:11" ht="45" customHeight="1" x14ac:dyDescent="0.3">
      <c r="A9" s="265" t="s">
        <v>1146</v>
      </c>
      <c r="B9" s="265" t="s">
        <v>1147</v>
      </c>
      <c r="C9" s="265" t="s">
        <v>1148</v>
      </c>
      <c r="D9" s="265" t="s">
        <v>6195</v>
      </c>
      <c r="E9" s="265" t="s">
        <v>8</v>
      </c>
      <c r="F9" s="265" t="s">
        <v>5</v>
      </c>
      <c r="G9" s="266"/>
      <c r="H9" s="266"/>
      <c r="I9" s="266"/>
      <c r="J9" s="265"/>
      <c r="K9" s="265" t="s">
        <v>194</v>
      </c>
    </row>
    <row r="10" spans="1:11" ht="45" customHeight="1" x14ac:dyDescent="0.3">
      <c r="A10" s="265" t="s">
        <v>1151</v>
      </c>
      <c r="B10" s="265" t="s">
        <v>1152</v>
      </c>
      <c r="C10" s="265" t="s">
        <v>1153</v>
      </c>
      <c r="D10" s="265" t="s">
        <v>6195</v>
      </c>
      <c r="E10" s="265" t="s">
        <v>8</v>
      </c>
      <c r="F10" s="265" t="s">
        <v>5</v>
      </c>
      <c r="G10" s="266"/>
      <c r="H10" s="266"/>
      <c r="I10" s="266"/>
      <c r="J10" s="265"/>
      <c r="K10" s="265" t="s">
        <v>194</v>
      </c>
    </row>
    <row r="11" spans="1:11" ht="45" customHeight="1" x14ac:dyDescent="0.3">
      <c r="A11" s="265" t="s">
        <v>1155</v>
      </c>
      <c r="B11" s="265" t="s">
        <v>1156</v>
      </c>
      <c r="C11" s="265" t="s">
        <v>1128</v>
      </c>
      <c r="D11" s="265" t="s">
        <v>6195</v>
      </c>
      <c r="E11" s="265" t="s">
        <v>4</v>
      </c>
      <c r="F11" s="265" t="s">
        <v>5</v>
      </c>
      <c r="G11" s="266"/>
      <c r="H11" s="266"/>
      <c r="I11" s="266"/>
      <c r="J11" s="265"/>
      <c r="K11" s="265" t="s">
        <v>13</v>
      </c>
    </row>
    <row r="12" spans="1:11" ht="45" customHeight="1" x14ac:dyDescent="0.3">
      <c r="A12" s="265" t="s">
        <v>1189</v>
      </c>
      <c r="B12" s="265" t="s">
        <v>1190</v>
      </c>
      <c r="C12" s="265" t="s">
        <v>1191</v>
      </c>
      <c r="D12" s="265" t="s">
        <v>6195</v>
      </c>
      <c r="E12" s="265" t="s">
        <v>4</v>
      </c>
      <c r="F12" s="265" t="s">
        <v>6</v>
      </c>
      <c r="G12" s="266"/>
      <c r="H12" s="266"/>
      <c r="I12" s="266"/>
      <c r="J12" s="265"/>
      <c r="K12" s="265"/>
    </row>
    <row r="13" spans="1:11" ht="45" customHeight="1" x14ac:dyDescent="0.3">
      <c r="A13" s="265" t="s">
        <v>1194</v>
      </c>
      <c r="B13" s="265" t="s">
        <v>1195</v>
      </c>
      <c r="C13" s="265" t="s">
        <v>1196</v>
      </c>
      <c r="D13" s="265" t="s">
        <v>6198</v>
      </c>
      <c r="E13" s="265" t="s">
        <v>8</v>
      </c>
      <c r="F13" s="265" t="s">
        <v>6</v>
      </c>
      <c r="G13" s="266"/>
      <c r="H13" s="266"/>
      <c r="I13" s="266"/>
      <c r="J13" s="265"/>
      <c r="K13" s="265"/>
    </row>
    <row r="14" spans="1:11" ht="45" customHeight="1" x14ac:dyDescent="0.3">
      <c r="A14" s="265" t="s">
        <v>1336</v>
      </c>
      <c r="B14" s="265" t="s">
        <v>1337</v>
      </c>
      <c r="C14" s="265" t="s">
        <v>1338</v>
      </c>
      <c r="D14" s="265" t="s">
        <v>6195</v>
      </c>
      <c r="E14" s="265" t="s">
        <v>8</v>
      </c>
      <c r="F14" s="265" t="s">
        <v>6</v>
      </c>
      <c r="G14" s="266"/>
      <c r="H14" s="266"/>
      <c r="I14" s="266"/>
      <c r="J14" s="265"/>
      <c r="K14" s="265"/>
    </row>
    <row r="15" spans="1:11" ht="45" customHeight="1" x14ac:dyDescent="0.3">
      <c r="A15" s="265" t="s">
        <v>2111</v>
      </c>
      <c r="B15" s="265" t="s">
        <v>5364</v>
      </c>
      <c r="C15" s="265" t="s">
        <v>5365</v>
      </c>
      <c r="D15" s="265" t="s">
        <v>6195</v>
      </c>
      <c r="E15" s="265" t="s">
        <v>8</v>
      </c>
      <c r="F15" s="265" t="s">
        <v>5</v>
      </c>
      <c r="G15" s="266"/>
      <c r="H15" s="266"/>
      <c r="I15" s="266"/>
      <c r="J15" s="265"/>
      <c r="K15" s="265" t="s">
        <v>194</v>
      </c>
    </row>
    <row r="16" spans="1:11" ht="45" customHeight="1" x14ac:dyDescent="0.3">
      <c r="A16" s="265" t="s">
        <v>2114</v>
      </c>
      <c r="B16" s="265" t="s">
        <v>5366</v>
      </c>
      <c r="C16" s="265" t="s">
        <v>5367</v>
      </c>
      <c r="D16" s="265" t="s">
        <v>6195</v>
      </c>
      <c r="E16" s="265" t="s">
        <v>8</v>
      </c>
      <c r="F16" s="265" t="s">
        <v>5</v>
      </c>
      <c r="G16" s="266"/>
      <c r="H16" s="266"/>
      <c r="I16" s="266"/>
      <c r="J16" s="265"/>
      <c r="K16" s="265" t="s">
        <v>194</v>
      </c>
    </row>
    <row r="17" spans="1:11" ht="45" customHeight="1" x14ac:dyDescent="0.3">
      <c r="A17" s="265" t="s">
        <v>2116</v>
      </c>
      <c r="B17" s="265" t="s">
        <v>2117</v>
      </c>
      <c r="C17" s="265" t="s">
        <v>2118</v>
      </c>
      <c r="D17" s="265" t="s">
        <v>6195</v>
      </c>
      <c r="E17" s="265" t="s">
        <v>4</v>
      </c>
      <c r="F17" s="265" t="s">
        <v>6</v>
      </c>
      <c r="G17" s="266"/>
      <c r="H17" s="266"/>
      <c r="I17" s="266"/>
      <c r="J17" s="265"/>
      <c r="K17" s="265" t="s">
        <v>194</v>
      </c>
    </row>
    <row r="18" spans="1:11" ht="45" customHeight="1" x14ac:dyDescent="0.3">
      <c r="A18" s="265" t="s">
        <v>2120</v>
      </c>
      <c r="B18" s="265" t="s">
        <v>2121</v>
      </c>
      <c r="C18" s="265" t="s">
        <v>2118</v>
      </c>
      <c r="D18" s="265" t="s">
        <v>6195</v>
      </c>
      <c r="E18" s="265" t="s">
        <v>4</v>
      </c>
      <c r="F18" s="265" t="s">
        <v>5</v>
      </c>
      <c r="G18" s="266"/>
      <c r="H18" s="266"/>
      <c r="I18" s="266"/>
      <c r="J18" s="265"/>
      <c r="K18" s="265" t="s">
        <v>194</v>
      </c>
    </row>
    <row r="19" spans="1:11" ht="45" customHeight="1" x14ac:dyDescent="0.3">
      <c r="A19" s="265" t="s">
        <v>2680</v>
      </c>
      <c r="B19" s="265" t="s">
        <v>2681</v>
      </c>
      <c r="C19" s="265" t="s">
        <v>2682</v>
      </c>
      <c r="D19" s="265" t="s">
        <v>6195</v>
      </c>
      <c r="E19" s="265" t="s">
        <v>4</v>
      </c>
      <c r="F19" s="265" t="s">
        <v>6</v>
      </c>
      <c r="G19" s="266"/>
      <c r="H19" s="266"/>
      <c r="I19" s="266"/>
      <c r="J19" s="265"/>
      <c r="K19" s="265" t="s">
        <v>9</v>
      </c>
    </row>
    <row r="20" spans="1:11" ht="45" customHeight="1" x14ac:dyDescent="0.3">
      <c r="A20" s="265" t="s">
        <v>2685</v>
      </c>
      <c r="B20" s="265" t="s">
        <v>2686</v>
      </c>
      <c r="C20" s="265" t="s">
        <v>2687</v>
      </c>
      <c r="D20" s="265" t="s">
        <v>6195</v>
      </c>
      <c r="E20" s="265" t="s">
        <v>8</v>
      </c>
      <c r="F20" s="265" t="s">
        <v>5</v>
      </c>
      <c r="G20" s="266"/>
      <c r="H20" s="266"/>
      <c r="I20" s="266"/>
      <c r="J20" s="265"/>
      <c r="K20" s="265" t="s">
        <v>10</v>
      </c>
    </row>
    <row r="21" spans="1:11" ht="45" customHeight="1" x14ac:dyDescent="0.3">
      <c r="A21" s="265" t="s">
        <v>2690</v>
      </c>
      <c r="B21" s="265" t="s">
        <v>2691</v>
      </c>
      <c r="C21" s="265" t="s">
        <v>2692</v>
      </c>
      <c r="D21" s="265" t="s">
        <v>6195</v>
      </c>
      <c r="E21" s="265" t="s">
        <v>8</v>
      </c>
      <c r="F21" s="265" t="s">
        <v>5</v>
      </c>
      <c r="G21" s="266"/>
      <c r="H21" s="266"/>
      <c r="I21" s="266"/>
      <c r="J21" s="265"/>
      <c r="K21" s="265" t="s">
        <v>10</v>
      </c>
    </row>
    <row r="22" spans="1:11" ht="45" customHeight="1" x14ac:dyDescent="0.3">
      <c r="A22" s="265" t="s">
        <v>2695</v>
      </c>
      <c r="B22" s="265" t="s">
        <v>2696</v>
      </c>
      <c r="C22" s="265" t="s">
        <v>2697</v>
      </c>
      <c r="D22" s="265" t="s">
        <v>6195</v>
      </c>
      <c r="E22" s="265" t="s">
        <v>8</v>
      </c>
      <c r="F22" s="265" t="s">
        <v>5</v>
      </c>
      <c r="G22" s="266"/>
      <c r="H22" s="266"/>
      <c r="I22" s="266"/>
      <c r="J22" s="265"/>
      <c r="K22" s="265" t="s">
        <v>194</v>
      </c>
    </row>
    <row r="23" spans="1:11" ht="45" customHeight="1" x14ac:dyDescent="0.3">
      <c r="A23" s="265" t="s">
        <v>2700</v>
      </c>
      <c r="B23" s="265" t="s">
        <v>2701</v>
      </c>
      <c r="C23" s="265" t="s">
        <v>2702</v>
      </c>
      <c r="D23" s="265" t="s">
        <v>6195</v>
      </c>
      <c r="E23" s="265" t="s">
        <v>8</v>
      </c>
      <c r="F23" s="265" t="s">
        <v>5</v>
      </c>
      <c r="G23" s="266"/>
      <c r="H23" s="266"/>
      <c r="I23" s="266"/>
      <c r="J23" s="265"/>
      <c r="K23" s="265" t="s">
        <v>194</v>
      </c>
    </row>
    <row r="24" spans="1:11" ht="45" customHeight="1" x14ac:dyDescent="0.3">
      <c r="A24" s="265" t="s">
        <v>2705</v>
      </c>
      <c r="B24" s="265" t="s">
        <v>2706</v>
      </c>
      <c r="C24" s="265" t="s">
        <v>2707</v>
      </c>
      <c r="D24" s="265" t="s">
        <v>6195</v>
      </c>
      <c r="E24" s="265" t="s">
        <v>8</v>
      </c>
      <c r="F24" s="265" t="s">
        <v>5</v>
      </c>
      <c r="G24" s="266"/>
      <c r="H24" s="266"/>
      <c r="I24" s="266"/>
      <c r="J24" s="265"/>
      <c r="K24" s="265" t="s">
        <v>194</v>
      </c>
    </row>
    <row r="25" spans="1:11" ht="45" customHeight="1" x14ac:dyDescent="0.3">
      <c r="A25" s="265" t="s">
        <v>4989</v>
      </c>
      <c r="B25" s="265" t="s">
        <v>4990</v>
      </c>
      <c r="C25" s="265" t="s">
        <v>4991</v>
      </c>
      <c r="D25" s="265" t="s">
        <v>6195</v>
      </c>
      <c r="E25" s="265" t="s">
        <v>8</v>
      </c>
      <c r="F25" s="265" t="s">
        <v>5</v>
      </c>
      <c r="G25" s="266"/>
      <c r="H25" s="266"/>
      <c r="I25" s="266"/>
      <c r="J25" s="265"/>
      <c r="K25" s="265" t="s">
        <v>194</v>
      </c>
    </row>
    <row r="26" spans="1:11" ht="45" customHeight="1" x14ac:dyDescent="0.3">
      <c r="A26" s="265" t="s">
        <v>2709</v>
      </c>
      <c r="B26" s="265" t="s">
        <v>2706</v>
      </c>
      <c r="C26" s="265" t="s">
        <v>2710</v>
      </c>
      <c r="D26" s="265" t="s">
        <v>6195</v>
      </c>
      <c r="E26" s="265" t="s">
        <v>4</v>
      </c>
      <c r="F26" s="265" t="s">
        <v>6</v>
      </c>
      <c r="G26" s="266"/>
      <c r="H26" s="266"/>
      <c r="I26" s="266"/>
      <c r="J26" s="265"/>
      <c r="K26" s="265" t="s">
        <v>13</v>
      </c>
    </row>
    <row r="27" spans="1:11" ht="45" customHeight="1" x14ac:dyDescent="0.3">
      <c r="A27" s="265" t="s">
        <v>3289</v>
      </c>
      <c r="B27" s="265" t="s">
        <v>3290</v>
      </c>
      <c r="C27" s="265" t="s">
        <v>3291</v>
      </c>
      <c r="D27" s="265" t="s">
        <v>6195</v>
      </c>
      <c r="E27" s="265" t="s">
        <v>4</v>
      </c>
      <c r="F27" s="265" t="s">
        <v>6</v>
      </c>
      <c r="G27" s="266"/>
      <c r="H27" s="266"/>
      <c r="I27" s="266"/>
      <c r="J27" s="265"/>
      <c r="K27" s="265" t="s">
        <v>13</v>
      </c>
    </row>
    <row r="28" spans="1:11" ht="45" customHeight="1" x14ac:dyDescent="0.3">
      <c r="A28" s="265" t="s">
        <v>3423</v>
      </c>
      <c r="B28" s="265" t="s">
        <v>3424</v>
      </c>
      <c r="C28" s="265" t="s">
        <v>3425</v>
      </c>
      <c r="D28" s="265" t="s">
        <v>6195</v>
      </c>
      <c r="E28" s="265" t="s">
        <v>4</v>
      </c>
      <c r="F28" s="265" t="s">
        <v>6</v>
      </c>
      <c r="G28" s="266"/>
      <c r="H28" s="266"/>
      <c r="I28" s="266"/>
      <c r="J28" s="265"/>
      <c r="K28" s="265" t="s">
        <v>13</v>
      </c>
    </row>
    <row r="29" spans="1:11" ht="45" customHeight="1" x14ac:dyDescent="0.3">
      <c r="A29" s="265" t="s">
        <v>3559</v>
      </c>
      <c r="B29" s="265" t="s">
        <v>3560</v>
      </c>
      <c r="C29" s="265" t="s">
        <v>3561</v>
      </c>
      <c r="D29" s="265" t="s">
        <v>6195</v>
      </c>
      <c r="E29" s="265" t="s">
        <v>4</v>
      </c>
      <c r="F29" s="265" t="s">
        <v>6</v>
      </c>
      <c r="G29" s="266"/>
      <c r="H29" s="266"/>
      <c r="I29" s="266"/>
      <c r="J29" s="265"/>
      <c r="K29" s="265" t="s">
        <v>13</v>
      </c>
    </row>
    <row r="30" spans="1:11" ht="45" customHeight="1" x14ac:dyDescent="0.3">
      <c r="A30" s="265" t="s">
        <v>3575</v>
      </c>
      <c r="B30" s="265" t="s">
        <v>3576</v>
      </c>
      <c r="C30" s="265" t="s">
        <v>3577</v>
      </c>
      <c r="D30" s="265" t="s">
        <v>6195</v>
      </c>
      <c r="E30" s="265" t="s">
        <v>4</v>
      </c>
      <c r="F30" s="265" t="s">
        <v>5</v>
      </c>
      <c r="G30" s="266"/>
      <c r="H30" s="266"/>
      <c r="I30" s="266"/>
      <c r="J30" s="265"/>
      <c r="K30" s="265"/>
    </row>
    <row r="31" spans="1:11" ht="45" customHeight="1" x14ac:dyDescent="0.3">
      <c r="A31" s="265" t="s">
        <v>3833</v>
      </c>
      <c r="B31" s="284" t="s">
        <v>3834</v>
      </c>
      <c r="C31" s="284" t="s">
        <v>3835</v>
      </c>
      <c r="D31" s="301" t="s">
        <v>6195</v>
      </c>
      <c r="E31" s="284" t="s">
        <v>4</v>
      </c>
      <c r="F31" s="284" t="s">
        <v>6</v>
      </c>
      <c r="G31" s="17"/>
      <c r="H31" s="17"/>
      <c r="I31" s="17"/>
      <c r="J31" s="7"/>
      <c r="K31" s="18"/>
    </row>
    <row r="32" spans="1:11" x14ac:dyDescent="0.3">
      <c r="A32" s="8"/>
      <c r="B32" s="7"/>
      <c r="C32" s="7"/>
      <c r="D32" s="16"/>
      <c r="E32" s="7"/>
      <c r="F32" s="7"/>
      <c r="G32" s="17"/>
      <c r="H32" s="17"/>
      <c r="I32" s="17"/>
      <c r="J32" s="7"/>
      <c r="K32" s="18"/>
    </row>
    <row r="33" spans="1:11" x14ac:dyDescent="0.3">
      <c r="A33" s="8"/>
      <c r="B33" s="7"/>
      <c r="C33" s="7"/>
      <c r="D33" s="16"/>
      <c r="E33" s="7"/>
      <c r="F33" s="7"/>
      <c r="G33" s="17"/>
      <c r="H33" s="17"/>
      <c r="I33" s="17"/>
      <c r="J33" s="7"/>
      <c r="K33" s="18"/>
    </row>
    <row r="34" spans="1:11" x14ac:dyDescent="0.3">
      <c r="A34" s="8"/>
      <c r="B34" s="7"/>
      <c r="C34" s="7"/>
      <c r="D34" s="16"/>
      <c r="E34" s="7"/>
      <c r="F34" s="7"/>
      <c r="G34" s="17"/>
      <c r="H34" s="17"/>
      <c r="I34" s="17"/>
      <c r="J34" s="7"/>
      <c r="K34" s="18"/>
    </row>
    <row r="35" spans="1:11" x14ac:dyDescent="0.3">
      <c r="A35" s="8"/>
      <c r="B35" s="7"/>
      <c r="C35" s="7"/>
      <c r="D35" s="16"/>
      <c r="E35" s="7"/>
      <c r="F35" s="7"/>
      <c r="G35" s="17"/>
      <c r="H35" s="17"/>
      <c r="I35" s="17"/>
      <c r="J35" s="7"/>
      <c r="K35" s="18"/>
    </row>
    <row r="36" spans="1:11" x14ac:dyDescent="0.3">
      <c r="A36" s="8"/>
      <c r="B36" s="7"/>
      <c r="C36" s="7"/>
      <c r="D36" s="16"/>
      <c r="E36" s="7"/>
      <c r="F36" s="7"/>
      <c r="G36" s="17"/>
      <c r="H36" s="17"/>
      <c r="I36" s="17"/>
      <c r="J36" s="7"/>
      <c r="K36" s="18"/>
    </row>
  </sheetData>
  <conditionalFormatting sqref="A3:I50">
    <cfRule type="expression" dxfId="107" priority="1">
      <formula>$F3="m"</formula>
    </cfRule>
    <cfRule type="expression" dxfId="106" priority="2">
      <formula>$F3="d"</formula>
    </cfRule>
  </conditionalFormatting>
  <conditionalFormatting sqref="A3:K50">
    <cfRule type="expression" dxfId="105" priority="3">
      <formula>$F3="v"</formula>
    </cfRule>
    <cfRule type="expression" dxfId="104" priority="4">
      <formula>$F3="no"</formula>
    </cfRule>
  </conditionalFormatting>
  <pageMargins left="0.7" right="0.2" top="0.2" bottom="0.2" header="0.05" footer="0.3"/>
  <pageSetup orientation="landscape"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D7FD5-5B24-4E00-8EE2-DD0FE2BC3F9A}">
  <dimension ref="A1:N1205"/>
  <sheetViews>
    <sheetView topLeftCell="A1189" workbookViewId="0">
      <selection activeCell="B1205" sqref="B1205:L1205"/>
    </sheetView>
  </sheetViews>
  <sheetFormatPr defaultRowHeight="14.4" x14ac:dyDescent="0.3"/>
  <cols>
    <col min="2" max="2" width="25.6640625" customWidth="1"/>
    <col min="3" max="3" width="14.88671875" customWidth="1"/>
    <col min="4" max="4" width="15.88671875" customWidth="1"/>
  </cols>
  <sheetData>
    <row r="1" spans="1:13" x14ac:dyDescent="0.3">
      <c r="B1">
        <f>COUNTA(B3:B1500)</f>
        <v>1202</v>
      </c>
      <c r="C1" s="276">
        <f>B1/3</f>
        <v>400.66666666666669</v>
      </c>
      <c r="G1">
        <f>COUNTIF(G3:G1500,"yes")</f>
        <v>505</v>
      </c>
    </row>
    <row r="2" spans="1:13" ht="28.8" x14ac:dyDescent="0.3">
      <c r="A2" s="283" t="s">
        <v>5183</v>
      </c>
      <c r="B2" s="265" t="s">
        <v>4470</v>
      </c>
      <c r="C2" s="265" t="s">
        <v>4720</v>
      </c>
      <c r="D2" s="265" t="s">
        <v>4721</v>
      </c>
      <c r="E2" s="265" t="s">
        <v>4722</v>
      </c>
      <c r="F2" s="265" t="s">
        <v>4723</v>
      </c>
      <c r="G2" s="265" t="s">
        <v>4724</v>
      </c>
      <c r="H2" s="265"/>
      <c r="I2" s="7"/>
      <c r="J2" s="265"/>
      <c r="K2" s="265"/>
      <c r="L2" s="265" t="s">
        <v>4728</v>
      </c>
      <c r="M2" s="265" t="s">
        <v>4471</v>
      </c>
    </row>
    <row r="3" spans="1:13" ht="28.8" x14ac:dyDescent="0.3">
      <c r="B3" s="265" t="s">
        <v>65</v>
      </c>
      <c r="C3" s="265" t="s">
        <v>66</v>
      </c>
      <c r="D3" s="265" t="s">
        <v>67</v>
      </c>
      <c r="E3" s="265" t="s">
        <v>6194</v>
      </c>
      <c r="F3" s="265" t="s">
        <v>8</v>
      </c>
      <c r="G3" s="265" t="s">
        <v>6</v>
      </c>
      <c r="H3" s="266"/>
      <c r="I3" s="17"/>
      <c r="J3" s="266"/>
      <c r="K3" s="265"/>
      <c r="L3" s="265" t="s">
        <v>72</v>
      </c>
      <c r="M3" s="265" t="s">
        <v>70</v>
      </c>
    </row>
    <row r="4" spans="1:13" ht="28.8" x14ac:dyDescent="0.3">
      <c r="B4" s="265" t="s">
        <v>77</v>
      </c>
      <c r="C4" s="265" t="s">
        <v>78</v>
      </c>
      <c r="D4" s="265" t="s">
        <v>79</v>
      </c>
      <c r="E4" s="265" t="s">
        <v>6195</v>
      </c>
      <c r="F4" s="265" t="s">
        <v>8</v>
      </c>
      <c r="G4" s="265" t="s">
        <v>6</v>
      </c>
      <c r="H4" s="266"/>
      <c r="I4" s="17"/>
      <c r="J4" s="266"/>
      <c r="K4" s="265"/>
      <c r="L4" s="265" t="s">
        <v>72</v>
      </c>
      <c r="M4" s="265" t="s">
        <v>70</v>
      </c>
    </row>
    <row r="5" spans="1:13" ht="28.8" x14ac:dyDescent="0.3">
      <c r="B5" s="265" t="s">
        <v>82</v>
      </c>
      <c r="C5" s="265" t="s">
        <v>4732</v>
      </c>
      <c r="D5" s="265" t="s">
        <v>4733</v>
      </c>
      <c r="E5" s="265" t="s">
        <v>6195</v>
      </c>
      <c r="F5" s="265" t="s">
        <v>8</v>
      </c>
      <c r="G5" s="265" t="s">
        <v>6</v>
      </c>
      <c r="H5" s="266"/>
      <c r="I5" s="17"/>
      <c r="J5" s="266"/>
      <c r="K5" s="265"/>
      <c r="L5" s="265" t="s">
        <v>72</v>
      </c>
      <c r="M5" s="265" t="s">
        <v>70</v>
      </c>
    </row>
    <row r="6" spans="1:13" ht="28.8" x14ac:dyDescent="0.3">
      <c r="B6" s="265" t="s">
        <v>85</v>
      </c>
      <c r="C6" s="265" t="s">
        <v>4734</v>
      </c>
      <c r="D6" s="265" t="s">
        <v>4735</v>
      </c>
      <c r="E6" s="265" t="s">
        <v>6195</v>
      </c>
      <c r="F6" s="265" t="s">
        <v>8</v>
      </c>
      <c r="G6" s="265" t="s">
        <v>6</v>
      </c>
      <c r="H6" s="266"/>
      <c r="I6" s="17"/>
      <c r="J6" s="266"/>
      <c r="K6" s="265"/>
      <c r="L6" s="265" t="s">
        <v>72</v>
      </c>
      <c r="M6" s="265" t="s">
        <v>70</v>
      </c>
    </row>
    <row r="7" spans="1:13" ht="28.8" x14ac:dyDescent="0.3">
      <c r="B7" s="265" t="s">
        <v>88</v>
      </c>
      <c r="C7" s="265" t="s">
        <v>89</v>
      </c>
      <c r="D7" s="265" t="s">
        <v>90</v>
      </c>
      <c r="E7" s="265" t="s">
        <v>6195</v>
      </c>
      <c r="F7" s="265" t="s">
        <v>8</v>
      </c>
      <c r="G7" s="265" t="s">
        <v>6</v>
      </c>
      <c r="H7" s="266"/>
      <c r="I7" s="17"/>
      <c r="J7" s="266"/>
      <c r="K7" s="265"/>
      <c r="L7" s="265" t="s">
        <v>72</v>
      </c>
      <c r="M7" s="265" t="s">
        <v>70</v>
      </c>
    </row>
    <row r="8" spans="1:13" ht="28.8" x14ac:dyDescent="0.3">
      <c r="B8" s="265" t="s">
        <v>93</v>
      </c>
      <c r="C8" s="265" t="s">
        <v>4736</v>
      </c>
      <c r="D8" s="265" t="s">
        <v>4737</v>
      </c>
      <c r="E8" s="265" t="s">
        <v>6195</v>
      </c>
      <c r="F8" s="265" t="s">
        <v>8</v>
      </c>
      <c r="G8" s="265" t="s">
        <v>5</v>
      </c>
      <c r="H8" s="266"/>
      <c r="I8" s="17"/>
      <c r="J8" s="266"/>
      <c r="K8" s="265"/>
      <c r="L8" s="265" t="s">
        <v>72</v>
      </c>
      <c r="M8" s="265" t="s">
        <v>70</v>
      </c>
    </row>
    <row r="9" spans="1:13" ht="28.8" x14ac:dyDescent="0.3">
      <c r="B9" s="265" t="s">
        <v>4738</v>
      </c>
      <c r="C9" s="265" t="s">
        <v>4739</v>
      </c>
      <c r="D9" s="265" t="s">
        <v>4740</v>
      </c>
      <c r="E9" s="265" t="s">
        <v>6196</v>
      </c>
      <c r="F9" s="265" t="s">
        <v>8</v>
      </c>
      <c r="G9" s="265" t="s">
        <v>6</v>
      </c>
      <c r="H9" s="266"/>
      <c r="I9" s="17"/>
      <c r="J9" s="266"/>
      <c r="K9" s="265"/>
      <c r="L9" s="265" t="s">
        <v>72</v>
      </c>
      <c r="M9" s="265" t="s">
        <v>70</v>
      </c>
    </row>
    <row r="10" spans="1:13" ht="36" x14ac:dyDescent="0.3">
      <c r="B10" s="281" t="s">
        <v>1389</v>
      </c>
      <c r="C10" s="265" t="s">
        <v>1390</v>
      </c>
      <c r="D10" s="265" t="s">
        <v>1391</v>
      </c>
      <c r="E10" s="265" t="s">
        <v>6195</v>
      </c>
      <c r="F10" s="265" t="s">
        <v>8</v>
      </c>
      <c r="G10" s="265" t="s">
        <v>6</v>
      </c>
      <c r="H10" s="266"/>
      <c r="I10" s="17"/>
      <c r="J10" s="266"/>
      <c r="K10" s="265"/>
      <c r="L10" s="265" t="s">
        <v>13</v>
      </c>
      <c r="M10" s="265" t="s">
        <v>70</v>
      </c>
    </row>
    <row r="11" spans="1:13" ht="36" x14ac:dyDescent="0.3">
      <c r="B11" s="281" t="s">
        <v>1394</v>
      </c>
      <c r="C11" s="265" t="s">
        <v>1395</v>
      </c>
      <c r="D11" s="265" t="s">
        <v>1396</v>
      </c>
      <c r="E11" s="265" t="s">
        <v>6195</v>
      </c>
      <c r="F11" s="265" t="s">
        <v>8</v>
      </c>
      <c r="G11" s="265" t="s">
        <v>6</v>
      </c>
      <c r="H11" s="266"/>
      <c r="I11" s="17"/>
      <c r="J11" s="266"/>
      <c r="K11" s="265"/>
      <c r="L11" s="265" t="s">
        <v>13</v>
      </c>
      <c r="M11" s="265" t="s">
        <v>70</v>
      </c>
    </row>
    <row r="12" spans="1:13" ht="34.799999999999997" x14ac:dyDescent="0.3">
      <c r="B12" s="282" t="s">
        <v>1399</v>
      </c>
      <c r="C12" s="265" t="s">
        <v>1400</v>
      </c>
      <c r="D12" s="265" t="s">
        <v>1401</v>
      </c>
      <c r="E12" s="265" t="s">
        <v>6195</v>
      </c>
      <c r="F12" s="265" t="s">
        <v>8</v>
      </c>
      <c r="G12" s="265" t="s">
        <v>6</v>
      </c>
      <c r="H12" s="266"/>
      <c r="I12" s="17"/>
      <c r="J12" s="266"/>
      <c r="K12" s="265"/>
      <c r="L12" s="265" t="s">
        <v>13</v>
      </c>
      <c r="M12" s="265" t="s">
        <v>70</v>
      </c>
    </row>
    <row r="13" spans="1:13" ht="34.799999999999997" x14ac:dyDescent="0.3">
      <c r="B13" s="282" t="s">
        <v>1404</v>
      </c>
      <c r="C13" s="265" t="s">
        <v>4828</v>
      </c>
      <c r="D13" s="265" t="s">
        <v>4829</v>
      </c>
      <c r="E13" s="265" t="s">
        <v>6195</v>
      </c>
      <c r="F13" s="265" t="s">
        <v>8</v>
      </c>
      <c r="G13" s="265" t="s">
        <v>6</v>
      </c>
      <c r="H13" s="266"/>
      <c r="I13" s="17"/>
      <c r="J13" s="266"/>
      <c r="K13" s="265"/>
      <c r="L13" s="265" t="s">
        <v>13</v>
      </c>
      <c r="M13" s="265" t="s">
        <v>70</v>
      </c>
    </row>
    <row r="14" spans="1:13" ht="34.799999999999997" x14ac:dyDescent="0.3">
      <c r="B14" s="282" t="s">
        <v>1408</v>
      </c>
      <c r="C14" s="265" t="s">
        <v>1409</v>
      </c>
      <c r="D14" s="265" t="s">
        <v>1410</v>
      </c>
      <c r="E14" s="265" t="s">
        <v>6195</v>
      </c>
      <c r="F14" s="265" t="s">
        <v>8</v>
      </c>
      <c r="G14" s="265" t="s">
        <v>6</v>
      </c>
      <c r="H14" s="266"/>
      <c r="I14" s="17"/>
      <c r="J14" s="266"/>
      <c r="K14" s="265"/>
      <c r="L14" s="265" t="s">
        <v>13</v>
      </c>
      <c r="M14" s="265" t="s">
        <v>70</v>
      </c>
    </row>
    <row r="15" spans="1:13" ht="34.799999999999997" x14ac:dyDescent="0.3">
      <c r="B15" s="282" t="s">
        <v>1413</v>
      </c>
      <c r="C15" s="265" t="s">
        <v>1414</v>
      </c>
      <c r="D15" s="265" t="s">
        <v>1401</v>
      </c>
      <c r="E15" s="265" t="s">
        <v>6195</v>
      </c>
      <c r="F15" s="265" t="s">
        <v>8</v>
      </c>
      <c r="G15" s="265" t="s">
        <v>6</v>
      </c>
      <c r="H15" s="266"/>
      <c r="I15" s="17"/>
      <c r="J15" s="266"/>
      <c r="K15" s="265"/>
      <c r="L15" s="265" t="s">
        <v>14</v>
      </c>
      <c r="M15" s="265" t="s">
        <v>70</v>
      </c>
    </row>
    <row r="16" spans="1:13" ht="36" x14ac:dyDescent="0.3">
      <c r="B16" s="281" t="s">
        <v>1417</v>
      </c>
      <c r="C16" s="265" t="s">
        <v>1418</v>
      </c>
      <c r="D16" s="265" t="s">
        <v>1419</v>
      </c>
      <c r="E16" s="265" t="s">
        <v>6194</v>
      </c>
      <c r="F16" s="265" t="s">
        <v>8</v>
      </c>
      <c r="G16" s="265" t="s">
        <v>6</v>
      </c>
      <c r="H16" s="266"/>
      <c r="I16" s="17"/>
      <c r="J16" s="266"/>
      <c r="K16" s="265"/>
      <c r="L16" s="265" t="s">
        <v>7</v>
      </c>
      <c r="M16" s="265" t="s">
        <v>70</v>
      </c>
    </row>
    <row r="17" spans="2:13" ht="28.8" x14ac:dyDescent="0.3">
      <c r="B17" s="265" t="s">
        <v>1507</v>
      </c>
      <c r="C17" s="265" t="s">
        <v>1508</v>
      </c>
      <c r="D17" s="265" t="s">
        <v>1509</v>
      </c>
      <c r="E17" s="265" t="s">
        <v>6194</v>
      </c>
      <c r="F17" s="265" t="s">
        <v>8</v>
      </c>
      <c r="G17" s="265" t="s">
        <v>6</v>
      </c>
      <c r="H17" s="266"/>
      <c r="I17" s="17"/>
      <c r="J17" s="266"/>
      <c r="K17" s="265"/>
      <c r="L17" s="265" t="s">
        <v>12</v>
      </c>
      <c r="M17" s="265" t="s">
        <v>70</v>
      </c>
    </row>
    <row r="18" spans="2:13" ht="36" x14ac:dyDescent="0.3">
      <c r="B18" s="281" t="s">
        <v>1208</v>
      </c>
      <c r="C18" s="265" t="s">
        <v>1209</v>
      </c>
      <c r="D18" s="265" t="s">
        <v>1210</v>
      </c>
      <c r="E18" s="265" t="s">
        <v>6195</v>
      </c>
      <c r="F18" s="265" t="s">
        <v>4</v>
      </c>
      <c r="G18" s="265" t="s">
        <v>6</v>
      </c>
      <c r="H18" s="266"/>
      <c r="I18" s="17"/>
      <c r="J18" s="266"/>
      <c r="K18" s="265"/>
      <c r="L18" s="265" t="s">
        <v>13</v>
      </c>
      <c r="M18" s="265" t="s">
        <v>1211</v>
      </c>
    </row>
    <row r="19" spans="2:13" ht="28.8" x14ac:dyDescent="0.3">
      <c r="B19" s="265" t="s">
        <v>1366</v>
      </c>
      <c r="C19" s="265" t="s">
        <v>1367</v>
      </c>
      <c r="D19" s="265" t="s">
        <v>1368</v>
      </c>
      <c r="E19" s="265" t="s">
        <v>6195</v>
      </c>
      <c r="F19" s="265" t="s">
        <v>4</v>
      </c>
      <c r="G19" s="265" t="s">
        <v>5</v>
      </c>
      <c r="H19" s="266"/>
      <c r="I19" s="17"/>
      <c r="J19" s="266"/>
      <c r="K19" s="265"/>
      <c r="L19" s="265" t="s">
        <v>13</v>
      </c>
      <c r="M19" s="265" t="s">
        <v>1211</v>
      </c>
    </row>
    <row r="20" spans="2:13" ht="28.8" x14ac:dyDescent="0.3">
      <c r="B20" s="282" t="s">
        <v>2124</v>
      </c>
      <c r="C20" s="265" t="s">
        <v>2125</v>
      </c>
      <c r="D20" s="265" t="s">
        <v>2126</v>
      </c>
      <c r="E20" s="265" t="s">
        <v>6195</v>
      </c>
      <c r="F20" s="265" t="s">
        <v>8</v>
      </c>
      <c r="G20" s="265" t="s">
        <v>5</v>
      </c>
      <c r="H20" s="266"/>
      <c r="I20" s="17"/>
      <c r="J20" s="266"/>
      <c r="K20" s="265"/>
      <c r="L20" s="265" t="s">
        <v>2127</v>
      </c>
      <c r="M20" s="265" t="s">
        <v>1211</v>
      </c>
    </row>
    <row r="21" spans="2:13" ht="28.8" x14ac:dyDescent="0.3">
      <c r="B21" s="282" t="s">
        <v>2130</v>
      </c>
      <c r="C21" s="265" t="s">
        <v>2131</v>
      </c>
      <c r="D21" s="265" t="s">
        <v>2132</v>
      </c>
      <c r="E21" s="265" t="s">
        <v>6195</v>
      </c>
      <c r="F21" s="265" t="s">
        <v>8</v>
      </c>
      <c r="G21" s="265" t="s">
        <v>5</v>
      </c>
      <c r="H21" s="266"/>
      <c r="I21" s="17"/>
      <c r="J21" s="266"/>
      <c r="K21" s="265"/>
      <c r="L21" s="265" t="s">
        <v>2127</v>
      </c>
      <c r="M21" s="265" t="s">
        <v>1211</v>
      </c>
    </row>
    <row r="22" spans="2:13" ht="28.8" x14ac:dyDescent="0.3">
      <c r="B22" s="282" t="s">
        <v>2135</v>
      </c>
      <c r="C22" s="265" t="s">
        <v>2136</v>
      </c>
      <c r="D22" s="265" t="s">
        <v>2137</v>
      </c>
      <c r="E22" s="265" t="s">
        <v>6195</v>
      </c>
      <c r="F22" s="265" t="s">
        <v>8</v>
      </c>
      <c r="G22" s="265" t="s">
        <v>5</v>
      </c>
      <c r="H22" s="266"/>
      <c r="I22" s="17"/>
      <c r="J22" s="266"/>
      <c r="K22" s="265"/>
      <c r="L22" s="265" t="s">
        <v>2127</v>
      </c>
      <c r="M22" s="265" t="s">
        <v>1211</v>
      </c>
    </row>
    <row r="23" spans="2:13" ht="28.8" x14ac:dyDescent="0.3">
      <c r="B23" s="282" t="s">
        <v>2140</v>
      </c>
      <c r="C23" s="265" t="s">
        <v>2141</v>
      </c>
      <c r="D23" s="265" t="s">
        <v>2142</v>
      </c>
      <c r="E23" s="265" t="s">
        <v>6195</v>
      </c>
      <c r="F23" s="265" t="s">
        <v>8</v>
      </c>
      <c r="G23" s="265" t="s">
        <v>5</v>
      </c>
      <c r="H23" s="266"/>
      <c r="I23" s="17"/>
      <c r="J23" s="266"/>
      <c r="K23" s="265"/>
      <c r="L23" s="265" t="s">
        <v>2127</v>
      </c>
      <c r="M23" s="265" t="s">
        <v>1211</v>
      </c>
    </row>
    <row r="24" spans="2:13" ht="28.8" x14ac:dyDescent="0.3">
      <c r="B24" s="281" t="s">
        <v>2145</v>
      </c>
      <c r="C24" s="265" t="s">
        <v>2146</v>
      </c>
      <c r="D24" s="265" t="s">
        <v>2147</v>
      </c>
      <c r="E24" s="265" t="s">
        <v>6195</v>
      </c>
      <c r="F24" s="265" t="s">
        <v>8</v>
      </c>
      <c r="G24" s="265" t="s">
        <v>5</v>
      </c>
      <c r="H24" s="266"/>
      <c r="I24" s="17"/>
      <c r="J24" s="266"/>
      <c r="K24" s="265"/>
      <c r="L24" s="265" t="s">
        <v>2127</v>
      </c>
      <c r="M24" s="265" t="s">
        <v>1211</v>
      </c>
    </row>
    <row r="25" spans="2:13" ht="28.8" x14ac:dyDescent="0.3">
      <c r="B25" s="281" t="s">
        <v>2150</v>
      </c>
      <c r="C25" s="265" t="s">
        <v>2151</v>
      </c>
      <c r="D25" s="265" t="s">
        <v>2152</v>
      </c>
      <c r="E25" s="265" t="s">
        <v>6195</v>
      </c>
      <c r="F25" s="265" t="s">
        <v>8</v>
      </c>
      <c r="G25" s="265" t="s">
        <v>5</v>
      </c>
      <c r="H25" s="266"/>
      <c r="I25" s="17"/>
      <c r="J25" s="266"/>
      <c r="K25" s="265"/>
      <c r="L25" s="265" t="s">
        <v>2127</v>
      </c>
      <c r="M25" s="265" t="s">
        <v>1211</v>
      </c>
    </row>
    <row r="26" spans="2:13" ht="28.8" x14ac:dyDescent="0.3">
      <c r="B26" s="281" t="s">
        <v>2155</v>
      </c>
      <c r="C26" s="265" t="s">
        <v>2156</v>
      </c>
      <c r="D26" s="265" t="s">
        <v>2157</v>
      </c>
      <c r="E26" s="265" t="s">
        <v>6195</v>
      </c>
      <c r="F26" s="265" t="s">
        <v>8</v>
      </c>
      <c r="G26" s="265" t="s">
        <v>5</v>
      </c>
      <c r="H26" s="266"/>
      <c r="I26" s="17"/>
      <c r="J26" s="266"/>
      <c r="K26" s="265"/>
      <c r="L26" s="265" t="s">
        <v>13</v>
      </c>
      <c r="M26" s="265" t="s">
        <v>1211</v>
      </c>
    </row>
    <row r="27" spans="2:13" ht="28.8" x14ac:dyDescent="0.3">
      <c r="B27" s="281" t="s">
        <v>2160</v>
      </c>
      <c r="C27" s="265" t="s">
        <v>2161</v>
      </c>
      <c r="D27" s="265" t="s">
        <v>2162</v>
      </c>
      <c r="E27" s="265" t="s">
        <v>6195</v>
      </c>
      <c r="F27" s="265" t="s">
        <v>8</v>
      </c>
      <c r="G27" s="265" t="s">
        <v>5</v>
      </c>
      <c r="H27" s="266"/>
      <c r="I27" s="17"/>
      <c r="J27" s="266"/>
      <c r="K27" s="265"/>
      <c r="L27" s="265" t="s">
        <v>2127</v>
      </c>
      <c r="M27" s="265" t="s">
        <v>1211</v>
      </c>
    </row>
    <row r="28" spans="2:13" ht="28.8" x14ac:dyDescent="0.3">
      <c r="B28" s="281" t="s">
        <v>2165</v>
      </c>
      <c r="C28" s="265" t="s">
        <v>2166</v>
      </c>
      <c r="D28" s="265" t="s">
        <v>2167</v>
      </c>
      <c r="E28" s="265" t="s">
        <v>6195</v>
      </c>
      <c r="F28" s="265" t="s">
        <v>8</v>
      </c>
      <c r="G28" s="265" t="s">
        <v>5</v>
      </c>
      <c r="H28" s="266"/>
      <c r="I28" s="17"/>
      <c r="J28" s="266"/>
      <c r="K28" s="265"/>
      <c r="L28" s="265" t="s">
        <v>2127</v>
      </c>
      <c r="M28" s="265" t="s">
        <v>1211</v>
      </c>
    </row>
    <row r="29" spans="2:13" ht="28.8" x14ac:dyDescent="0.3">
      <c r="B29" s="281" t="s">
        <v>2170</v>
      </c>
      <c r="C29" s="265" t="s">
        <v>2171</v>
      </c>
      <c r="D29" s="265" t="s">
        <v>2172</v>
      </c>
      <c r="E29" s="265" t="s">
        <v>6195</v>
      </c>
      <c r="F29" s="265" t="s">
        <v>8</v>
      </c>
      <c r="G29" s="265" t="s">
        <v>5</v>
      </c>
      <c r="H29" s="266"/>
      <c r="I29" s="17"/>
      <c r="J29" s="266"/>
      <c r="K29" s="265"/>
      <c r="L29" s="265" t="s">
        <v>2127</v>
      </c>
      <c r="M29" s="265" t="s">
        <v>1211</v>
      </c>
    </row>
    <row r="30" spans="2:13" ht="28.8" x14ac:dyDescent="0.3">
      <c r="B30" s="281" t="s">
        <v>2175</v>
      </c>
      <c r="C30" s="265" t="s">
        <v>2176</v>
      </c>
      <c r="D30" s="265" t="s">
        <v>2177</v>
      </c>
      <c r="E30" s="265" t="s">
        <v>6195</v>
      </c>
      <c r="F30" s="265" t="s">
        <v>8</v>
      </c>
      <c r="G30" s="265" t="s">
        <v>5</v>
      </c>
      <c r="H30" s="266"/>
      <c r="I30" s="17"/>
      <c r="J30" s="266"/>
      <c r="K30" s="265"/>
      <c r="L30" s="265" t="s">
        <v>2127</v>
      </c>
      <c r="M30" s="265" t="s">
        <v>1211</v>
      </c>
    </row>
    <row r="31" spans="2:13" ht="28.8" x14ac:dyDescent="0.3">
      <c r="B31" s="265" t="s">
        <v>2567</v>
      </c>
      <c r="C31" s="265" t="s">
        <v>2568</v>
      </c>
      <c r="D31" s="265" t="s">
        <v>2569</v>
      </c>
      <c r="E31" s="265" t="s">
        <v>6195</v>
      </c>
      <c r="F31" s="265" t="s">
        <v>8</v>
      </c>
      <c r="G31" s="265" t="s">
        <v>5</v>
      </c>
      <c r="H31" s="266"/>
      <c r="I31" s="17"/>
      <c r="J31" s="266"/>
      <c r="K31" s="265"/>
      <c r="L31" s="265" t="s">
        <v>146</v>
      </c>
      <c r="M31" s="265" t="s">
        <v>1211</v>
      </c>
    </row>
    <row r="32" spans="2:13" ht="28.8" x14ac:dyDescent="0.3">
      <c r="B32" s="265" t="s">
        <v>2572</v>
      </c>
      <c r="C32" s="265" t="s">
        <v>2573</v>
      </c>
      <c r="D32" s="265" t="s">
        <v>2574</v>
      </c>
      <c r="E32" s="265" t="s">
        <v>6195</v>
      </c>
      <c r="F32" s="265" t="s">
        <v>8</v>
      </c>
      <c r="G32" s="265" t="s">
        <v>5</v>
      </c>
      <c r="H32" s="266"/>
      <c r="I32" s="17"/>
      <c r="J32" s="266"/>
      <c r="K32" s="265"/>
      <c r="L32" s="265" t="s">
        <v>146</v>
      </c>
      <c r="M32" s="265" t="s">
        <v>1211</v>
      </c>
    </row>
    <row r="33" spans="2:13" ht="28.8" x14ac:dyDescent="0.3">
      <c r="B33" s="265" t="s">
        <v>2577</v>
      </c>
      <c r="C33" s="265" t="s">
        <v>2578</v>
      </c>
      <c r="D33" s="265" t="s">
        <v>2579</v>
      </c>
      <c r="E33" s="265" t="s">
        <v>6195</v>
      </c>
      <c r="F33" s="265" t="s">
        <v>8</v>
      </c>
      <c r="G33" s="265" t="s">
        <v>5</v>
      </c>
      <c r="H33" s="266"/>
      <c r="I33" s="17"/>
      <c r="J33" s="266"/>
      <c r="K33" s="265"/>
      <c r="L33" s="265" t="s">
        <v>146</v>
      </c>
      <c r="M33" s="265" t="s">
        <v>1211</v>
      </c>
    </row>
    <row r="34" spans="2:13" ht="28.8" x14ac:dyDescent="0.3">
      <c r="B34" s="265" t="s">
        <v>2582</v>
      </c>
      <c r="C34" s="265" t="s">
        <v>2583</v>
      </c>
      <c r="D34" s="265" t="s">
        <v>2584</v>
      </c>
      <c r="E34" s="265" t="s">
        <v>6195</v>
      </c>
      <c r="F34" s="265" t="s">
        <v>8</v>
      </c>
      <c r="G34" s="265" t="s">
        <v>5</v>
      </c>
      <c r="H34" s="266"/>
      <c r="I34" s="17"/>
      <c r="J34" s="266"/>
      <c r="K34" s="265"/>
      <c r="L34" s="265" t="s">
        <v>146</v>
      </c>
      <c r="M34" s="265" t="s">
        <v>1211</v>
      </c>
    </row>
    <row r="35" spans="2:13" ht="28.8" x14ac:dyDescent="0.3">
      <c r="B35" s="265" t="s">
        <v>2587</v>
      </c>
      <c r="C35" s="265" t="s">
        <v>2588</v>
      </c>
      <c r="D35" s="265" t="s">
        <v>2589</v>
      </c>
      <c r="E35" s="265" t="s">
        <v>6195</v>
      </c>
      <c r="F35" s="265" t="s">
        <v>8</v>
      </c>
      <c r="G35" s="265" t="s">
        <v>5</v>
      </c>
      <c r="H35" s="266"/>
      <c r="I35" s="17"/>
      <c r="J35" s="266"/>
      <c r="K35" s="265"/>
      <c r="L35" s="265" t="s">
        <v>146</v>
      </c>
      <c r="M35" s="265" t="s">
        <v>1211</v>
      </c>
    </row>
    <row r="36" spans="2:13" ht="28.8" x14ac:dyDescent="0.3">
      <c r="B36" s="265" t="s">
        <v>2592</v>
      </c>
      <c r="C36" s="265" t="s">
        <v>2593</v>
      </c>
      <c r="D36" s="265" t="s">
        <v>2594</v>
      </c>
      <c r="E36" s="265" t="s">
        <v>6195</v>
      </c>
      <c r="F36" s="265" t="s">
        <v>8</v>
      </c>
      <c r="G36" s="265" t="s">
        <v>5</v>
      </c>
      <c r="H36" s="266"/>
      <c r="I36" s="17"/>
      <c r="J36" s="266"/>
      <c r="K36" s="265"/>
      <c r="L36" s="265" t="s">
        <v>146</v>
      </c>
      <c r="M36" s="265" t="s">
        <v>1211</v>
      </c>
    </row>
    <row r="37" spans="2:13" ht="28.8" x14ac:dyDescent="0.3">
      <c r="B37" s="265" t="s">
        <v>2597</v>
      </c>
      <c r="C37" s="265" t="s">
        <v>230</v>
      </c>
      <c r="D37" s="265" t="s">
        <v>2598</v>
      </c>
      <c r="E37" s="265" t="s">
        <v>6195</v>
      </c>
      <c r="F37" s="265" t="s">
        <v>8</v>
      </c>
      <c r="G37" s="265" t="s">
        <v>5</v>
      </c>
      <c r="H37" s="266"/>
      <c r="I37" s="17"/>
      <c r="J37" s="266"/>
      <c r="K37" s="265"/>
      <c r="L37" s="265" t="s">
        <v>146</v>
      </c>
      <c r="M37" s="265" t="s">
        <v>1211</v>
      </c>
    </row>
    <row r="38" spans="2:13" ht="28.8" x14ac:dyDescent="0.3">
      <c r="B38" s="265" t="s">
        <v>2601</v>
      </c>
      <c r="C38" s="265" t="s">
        <v>2602</v>
      </c>
      <c r="D38" s="265" t="s">
        <v>2603</v>
      </c>
      <c r="E38" s="265" t="s">
        <v>6195</v>
      </c>
      <c r="F38" s="265" t="s">
        <v>8</v>
      </c>
      <c r="G38" s="265" t="s">
        <v>5</v>
      </c>
      <c r="H38" s="266"/>
      <c r="I38" s="17"/>
      <c r="J38" s="266"/>
      <c r="K38" s="265"/>
      <c r="L38" s="265" t="s">
        <v>146</v>
      </c>
      <c r="M38" s="265" t="s">
        <v>1211</v>
      </c>
    </row>
    <row r="39" spans="2:13" ht="28.8" x14ac:dyDescent="0.3">
      <c r="B39" s="265" t="s">
        <v>2606</v>
      </c>
      <c r="C39" s="265" t="s">
        <v>2607</v>
      </c>
      <c r="D39" s="265" t="s">
        <v>2608</v>
      </c>
      <c r="E39" s="265" t="s">
        <v>6195</v>
      </c>
      <c r="F39" s="265" t="s">
        <v>8</v>
      </c>
      <c r="G39" s="265" t="s">
        <v>5</v>
      </c>
      <c r="H39" s="266"/>
      <c r="I39" s="17"/>
      <c r="J39" s="266"/>
      <c r="K39" s="265"/>
      <c r="L39" s="265" t="s">
        <v>146</v>
      </c>
      <c r="M39" s="265" t="s">
        <v>1211</v>
      </c>
    </row>
    <row r="40" spans="2:13" ht="28.8" x14ac:dyDescent="0.3">
      <c r="B40" s="265" t="s">
        <v>2611</v>
      </c>
      <c r="C40" s="265" t="s">
        <v>2612</v>
      </c>
      <c r="D40" s="265" t="s">
        <v>2613</v>
      </c>
      <c r="E40" s="265" t="s">
        <v>6195</v>
      </c>
      <c r="F40" s="265" t="s">
        <v>8</v>
      </c>
      <c r="G40" s="265" t="s">
        <v>5</v>
      </c>
      <c r="H40" s="266"/>
      <c r="I40" s="17"/>
      <c r="J40" s="266"/>
      <c r="K40" s="265"/>
      <c r="L40" s="265" t="s">
        <v>13</v>
      </c>
      <c r="M40" s="265" t="s">
        <v>1211</v>
      </c>
    </row>
    <row r="41" spans="2:13" ht="28.8" x14ac:dyDescent="0.3">
      <c r="B41" s="265" t="s">
        <v>2615</v>
      </c>
      <c r="C41" s="265" t="s">
        <v>2616</v>
      </c>
      <c r="D41" s="265" t="s">
        <v>2617</v>
      </c>
      <c r="E41" s="265" t="s">
        <v>6195</v>
      </c>
      <c r="F41" s="265" t="s">
        <v>4</v>
      </c>
      <c r="G41" s="265" t="s">
        <v>5</v>
      </c>
      <c r="H41" s="266"/>
      <c r="I41" s="17"/>
      <c r="J41" s="266"/>
      <c r="K41" s="265"/>
      <c r="L41" s="265" t="s">
        <v>13</v>
      </c>
      <c r="M41" s="265" t="s">
        <v>1211</v>
      </c>
    </row>
    <row r="42" spans="2:13" ht="28.8" x14ac:dyDescent="0.3">
      <c r="B42" s="265" t="s">
        <v>2619</v>
      </c>
      <c r="C42" s="265" t="s">
        <v>2620</v>
      </c>
      <c r="D42" s="265" t="s">
        <v>2621</v>
      </c>
      <c r="E42" s="265" t="s">
        <v>6195</v>
      </c>
      <c r="F42" s="265" t="s">
        <v>4</v>
      </c>
      <c r="G42" s="265" t="s">
        <v>5</v>
      </c>
      <c r="H42" s="266"/>
      <c r="I42" s="17"/>
      <c r="J42" s="266"/>
      <c r="K42" s="265"/>
      <c r="L42" s="265" t="s">
        <v>13</v>
      </c>
      <c r="M42" s="265" t="s">
        <v>1211</v>
      </c>
    </row>
    <row r="43" spans="2:13" ht="28.8" x14ac:dyDescent="0.3">
      <c r="B43" s="265" t="s">
        <v>2623</v>
      </c>
      <c r="C43" s="265" t="s">
        <v>2624</v>
      </c>
      <c r="D43" s="265" t="s">
        <v>2625</v>
      </c>
      <c r="E43" s="265" t="s">
        <v>6195</v>
      </c>
      <c r="F43" s="265" t="s">
        <v>4</v>
      </c>
      <c r="G43" s="265" t="s">
        <v>5</v>
      </c>
      <c r="H43" s="266"/>
      <c r="I43" s="17"/>
      <c r="J43" s="266"/>
      <c r="K43" s="265"/>
      <c r="L43" s="265" t="s">
        <v>13</v>
      </c>
      <c r="M43" s="265" t="s">
        <v>1211</v>
      </c>
    </row>
    <row r="44" spans="2:13" ht="28.8" x14ac:dyDescent="0.3">
      <c r="B44" s="265" t="s">
        <v>2627</v>
      </c>
      <c r="C44" s="265" t="s">
        <v>2628</v>
      </c>
      <c r="D44" s="265" t="s">
        <v>2629</v>
      </c>
      <c r="E44" s="265" t="s">
        <v>6195</v>
      </c>
      <c r="F44" s="265" t="s">
        <v>4</v>
      </c>
      <c r="G44" s="265" t="s">
        <v>5</v>
      </c>
      <c r="H44" s="266"/>
      <c r="I44" s="17"/>
      <c r="J44" s="266"/>
      <c r="K44" s="265"/>
      <c r="L44" s="265" t="s">
        <v>13</v>
      </c>
      <c r="M44" s="265" t="s">
        <v>1211</v>
      </c>
    </row>
    <row r="45" spans="2:13" ht="28.8" x14ac:dyDescent="0.3">
      <c r="B45" s="265" t="s">
        <v>2631</v>
      </c>
      <c r="C45" s="265" t="s">
        <v>2632</v>
      </c>
      <c r="D45" s="265" t="s">
        <v>2633</v>
      </c>
      <c r="E45" s="265" t="s">
        <v>6195</v>
      </c>
      <c r="F45" s="265" t="s">
        <v>4</v>
      </c>
      <c r="G45" s="265" t="s">
        <v>5</v>
      </c>
      <c r="H45" s="266"/>
      <c r="I45" s="17"/>
      <c r="J45" s="266"/>
      <c r="K45" s="265"/>
      <c r="L45" s="265" t="s">
        <v>13</v>
      </c>
      <c r="M45" s="265" t="s">
        <v>1211</v>
      </c>
    </row>
    <row r="46" spans="2:13" ht="28.8" x14ac:dyDescent="0.3">
      <c r="B46" s="265" t="s">
        <v>2635</v>
      </c>
      <c r="C46" s="265" t="s">
        <v>2636</v>
      </c>
      <c r="D46" s="265" t="s">
        <v>2637</v>
      </c>
      <c r="E46" s="265" t="s">
        <v>6195</v>
      </c>
      <c r="F46" s="265" t="s">
        <v>4</v>
      </c>
      <c r="G46" s="265" t="s">
        <v>5</v>
      </c>
      <c r="H46" s="266"/>
      <c r="I46" s="17"/>
      <c r="J46" s="266"/>
      <c r="K46" s="265"/>
      <c r="L46" s="265" t="s">
        <v>13</v>
      </c>
      <c r="M46" s="265" t="s">
        <v>1211</v>
      </c>
    </row>
    <row r="47" spans="2:13" ht="28.8" x14ac:dyDescent="0.3">
      <c r="B47" s="265" t="s">
        <v>3145</v>
      </c>
      <c r="C47" s="265" t="s">
        <v>3146</v>
      </c>
      <c r="D47" s="265" t="s">
        <v>3147</v>
      </c>
      <c r="E47" s="265" t="s">
        <v>6195</v>
      </c>
      <c r="F47" s="265" t="s">
        <v>4</v>
      </c>
      <c r="G47" s="265" t="s">
        <v>6</v>
      </c>
      <c r="H47" s="266"/>
      <c r="I47" s="17"/>
      <c r="J47" s="266"/>
      <c r="K47" s="265"/>
      <c r="L47" s="265" t="s">
        <v>13</v>
      </c>
      <c r="M47" s="265" t="s">
        <v>1211</v>
      </c>
    </row>
    <row r="48" spans="2:13" ht="28.8" x14ac:dyDescent="0.3">
      <c r="B48" s="265" t="s">
        <v>3563</v>
      </c>
      <c r="C48" s="265" t="s">
        <v>3564</v>
      </c>
      <c r="D48" s="265" t="s">
        <v>3565</v>
      </c>
      <c r="E48" s="265" t="s">
        <v>6195</v>
      </c>
      <c r="F48" s="265" t="s">
        <v>4</v>
      </c>
      <c r="G48" s="265" t="s">
        <v>5</v>
      </c>
      <c r="H48" s="266"/>
      <c r="I48" s="17"/>
      <c r="J48" s="266"/>
      <c r="K48" s="265"/>
      <c r="L48" s="265" t="s">
        <v>13</v>
      </c>
      <c r="M48" s="265" t="s">
        <v>1211</v>
      </c>
    </row>
    <row r="49" spans="2:13" ht="28.8" x14ac:dyDescent="0.3">
      <c r="B49" s="265" t="s">
        <v>3660</v>
      </c>
      <c r="C49" s="265" t="s">
        <v>3661</v>
      </c>
      <c r="D49" s="265" t="s">
        <v>3662</v>
      </c>
      <c r="E49" s="265" t="s">
        <v>6195</v>
      </c>
      <c r="F49" s="265" t="s">
        <v>8</v>
      </c>
      <c r="G49" s="265" t="s">
        <v>5</v>
      </c>
      <c r="H49" s="266"/>
      <c r="I49" s="17"/>
      <c r="J49" s="266"/>
      <c r="K49" s="265"/>
      <c r="L49" s="265" t="s">
        <v>2127</v>
      </c>
      <c r="M49" s="265" t="s">
        <v>1211</v>
      </c>
    </row>
    <row r="50" spans="2:13" ht="28.8" x14ac:dyDescent="0.3">
      <c r="B50" s="265" t="s">
        <v>3665</v>
      </c>
      <c r="C50" s="265" t="s">
        <v>3666</v>
      </c>
      <c r="D50" s="265" t="s">
        <v>3667</v>
      </c>
      <c r="E50" s="265" t="s">
        <v>6195</v>
      </c>
      <c r="F50" s="265" t="s">
        <v>8</v>
      </c>
      <c r="G50" s="265" t="s">
        <v>5</v>
      </c>
      <c r="H50" s="266"/>
      <c r="I50" s="17"/>
      <c r="J50" s="266"/>
      <c r="K50" s="265"/>
      <c r="L50" s="265" t="s">
        <v>2127</v>
      </c>
      <c r="M50" s="265" t="s">
        <v>1211</v>
      </c>
    </row>
    <row r="51" spans="2:13" ht="28.8" x14ac:dyDescent="0.3">
      <c r="B51" s="265" t="s">
        <v>3670</v>
      </c>
      <c r="C51" s="265" t="s">
        <v>3661</v>
      </c>
      <c r="D51" s="265" t="s">
        <v>3671</v>
      </c>
      <c r="E51" s="265" t="s">
        <v>6195</v>
      </c>
      <c r="F51" s="265" t="s">
        <v>8</v>
      </c>
      <c r="G51" s="265" t="s">
        <v>5</v>
      </c>
      <c r="H51" s="266"/>
      <c r="I51" s="17"/>
      <c r="J51" s="266"/>
      <c r="K51" s="265"/>
      <c r="L51" s="265" t="s">
        <v>2127</v>
      </c>
      <c r="M51" s="265" t="s">
        <v>1211</v>
      </c>
    </row>
    <row r="52" spans="2:13" ht="28.8" x14ac:dyDescent="0.3">
      <c r="B52" s="265" t="s">
        <v>3674</v>
      </c>
      <c r="C52" s="265" t="s">
        <v>3614</v>
      </c>
      <c r="D52" s="265" t="s">
        <v>1658</v>
      </c>
      <c r="E52" s="265" t="s">
        <v>6195</v>
      </c>
      <c r="F52" s="265" t="s">
        <v>8</v>
      </c>
      <c r="G52" s="265" t="s">
        <v>5</v>
      </c>
      <c r="H52" s="266"/>
      <c r="I52" s="17"/>
      <c r="J52" s="266"/>
      <c r="K52" s="265"/>
      <c r="L52" s="265" t="s">
        <v>2127</v>
      </c>
      <c r="M52" s="265" t="s">
        <v>1211</v>
      </c>
    </row>
    <row r="53" spans="2:13" ht="28.8" x14ac:dyDescent="0.3">
      <c r="B53" s="265" t="s">
        <v>3677</v>
      </c>
      <c r="C53" s="265" t="s">
        <v>3614</v>
      </c>
      <c r="D53" s="265" t="s">
        <v>1686</v>
      </c>
      <c r="E53" s="265" t="s">
        <v>6195</v>
      </c>
      <c r="F53" s="265" t="s">
        <v>8</v>
      </c>
      <c r="G53" s="265" t="s">
        <v>5</v>
      </c>
      <c r="H53" s="266"/>
      <c r="I53" s="17"/>
      <c r="J53" s="266"/>
      <c r="K53" s="265"/>
      <c r="L53" s="265" t="s">
        <v>3678</v>
      </c>
      <c r="M53" s="265" t="s">
        <v>1211</v>
      </c>
    </row>
    <row r="54" spans="2:13" ht="28.8" x14ac:dyDescent="0.3">
      <c r="B54" s="265" t="s">
        <v>3681</v>
      </c>
      <c r="C54" s="265" t="s">
        <v>3682</v>
      </c>
      <c r="D54" s="265" t="s">
        <v>3683</v>
      </c>
      <c r="E54" s="265" t="s">
        <v>6195</v>
      </c>
      <c r="F54" s="265" t="s">
        <v>8</v>
      </c>
      <c r="G54" s="265" t="s">
        <v>5</v>
      </c>
      <c r="H54" s="266"/>
      <c r="I54" s="17"/>
      <c r="J54" s="266"/>
      <c r="K54" s="265"/>
      <c r="L54" s="265" t="s">
        <v>2127</v>
      </c>
      <c r="M54" s="265" t="s">
        <v>1211</v>
      </c>
    </row>
    <row r="55" spans="2:13" ht="28.8" x14ac:dyDescent="0.3">
      <c r="B55" s="265" t="s">
        <v>3686</v>
      </c>
      <c r="C55" s="265" t="s">
        <v>3687</v>
      </c>
      <c r="D55" s="265" t="s">
        <v>3688</v>
      </c>
      <c r="E55" s="265" t="s">
        <v>6195</v>
      </c>
      <c r="F55" s="265" t="s">
        <v>8</v>
      </c>
      <c r="G55" s="265" t="s">
        <v>5</v>
      </c>
      <c r="H55" s="266"/>
      <c r="I55" s="17"/>
      <c r="J55" s="266"/>
      <c r="K55" s="265"/>
      <c r="L55" s="265" t="s">
        <v>2127</v>
      </c>
      <c r="M55" s="265" t="s">
        <v>1211</v>
      </c>
    </row>
    <row r="56" spans="2:13" ht="28.8" x14ac:dyDescent="0.3">
      <c r="B56" s="265" t="s">
        <v>3690</v>
      </c>
      <c r="C56" s="265" t="s">
        <v>3691</v>
      </c>
      <c r="D56" s="265" t="s">
        <v>3692</v>
      </c>
      <c r="E56" s="265" t="s">
        <v>6195</v>
      </c>
      <c r="F56" s="265" t="s">
        <v>4</v>
      </c>
      <c r="G56" s="265" t="s">
        <v>5</v>
      </c>
      <c r="H56" s="266"/>
      <c r="I56" s="17"/>
      <c r="J56" s="266"/>
      <c r="K56" s="265"/>
      <c r="L56" s="265" t="s">
        <v>13</v>
      </c>
      <c r="M56" s="265" t="s">
        <v>1211</v>
      </c>
    </row>
    <row r="57" spans="2:13" ht="28.8" x14ac:dyDescent="0.3">
      <c r="B57" s="265" t="s">
        <v>3694</v>
      </c>
      <c r="C57" s="265" t="s">
        <v>3695</v>
      </c>
      <c r="D57" s="265" t="s">
        <v>3696</v>
      </c>
      <c r="E57" s="265" t="s">
        <v>6195</v>
      </c>
      <c r="F57" s="265" t="s">
        <v>4</v>
      </c>
      <c r="G57" s="265" t="s">
        <v>5</v>
      </c>
      <c r="H57" s="266"/>
      <c r="I57" s="17"/>
      <c r="J57" s="266"/>
      <c r="K57" s="265"/>
      <c r="L57" s="265" t="s">
        <v>13</v>
      </c>
      <c r="M57" s="265" t="s">
        <v>1211</v>
      </c>
    </row>
    <row r="58" spans="2:13" ht="28.8" x14ac:dyDescent="0.3">
      <c r="B58" s="265" t="s">
        <v>2197</v>
      </c>
      <c r="C58" s="265" t="s">
        <v>2198</v>
      </c>
      <c r="D58" s="265" t="s">
        <v>2199</v>
      </c>
      <c r="E58" s="265" t="s">
        <v>6194</v>
      </c>
      <c r="F58" s="265" t="s">
        <v>8</v>
      </c>
      <c r="G58" s="265" t="s">
        <v>6</v>
      </c>
      <c r="H58" s="266"/>
      <c r="I58" s="17"/>
      <c r="J58" s="266"/>
      <c r="K58" s="265"/>
      <c r="L58" s="265"/>
      <c r="M58" s="265" t="s">
        <v>2200</v>
      </c>
    </row>
    <row r="59" spans="2:13" ht="28.8" x14ac:dyDescent="0.3">
      <c r="B59" s="265" t="s">
        <v>2203</v>
      </c>
      <c r="C59" s="265" t="s">
        <v>2204</v>
      </c>
      <c r="D59" s="265" t="s">
        <v>2205</v>
      </c>
      <c r="E59" s="265" t="s">
        <v>6194</v>
      </c>
      <c r="F59" s="265" t="s">
        <v>8</v>
      </c>
      <c r="G59" s="265" t="s">
        <v>6</v>
      </c>
      <c r="H59" s="266"/>
      <c r="I59" s="17"/>
      <c r="J59" s="266"/>
      <c r="K59" s="265"/>
      <c r="L59" s="265"/>
      <c r="M59" s="265" t="s">
        <v>2200</v>
      </c>
    </row>
    <row r="60" spans="2:13" ht="28.8" x14ac:dyDescent="0.3">
      <c r="B60" s="265" t="s">
        <v>2523</v>
      </c>
      <c r="C60" s="265" t="s">
        <v>2524</v>
      </c>
      <c r="D60" s="265" t="s">
        <v>2525</v>
      </c>
      <c r="E60" s="265" t="s">
        <v>6195</v>
      </c>
      <c r="F60" s="265" t="s">
        <v>8</v>
      </c>
      <c r="G60" s="265" t="s">
        <v>5</v>
      </c>
      <c r="H60" s="266"/>
      <c r="I60" s="17"/>
      <c r="J60" s="266"/>
      <c r="K60" s="265"/>
      <c r="L60" s="265"/>
      <c r="M60" s="265" t="s">
        <v>2200</v>
      </c>
    </row>
    <row r="61" spans="2:13" ht="28.8" x14ac:dyDescent="0.3">
      <c r="B61" s="265" t="s">
        <v>2528</v>
      </c>
      <c r="C61" s="265" t="s">
        <v>2529</v>
      </c>
      <c r="D61" s="265" t="s">
        <v>2530</v>
      </c>
      <c r="E61" s="265" t="s">
        <v>6195</v>
      </c>
      <c r="F61" s="265" t="s">
        <v>8</v>
      </c>
      <c r="G61" s="265" t="s">
        <v>5</v>
      </c>
      <c r="H61" s="266"/>
      <c r="I61" s="17"/>
      <c r="J61" s="266"/>
      <c r="K61" s="265"/>
      <c r="L61" s="265"/>
      <c r="M61" s="265" t="s">
        <v>2200</v>
      </c>
    </row>
    <row r="62" spans="2:13" ht="28.8" x14ac:dyDescent="0.3">
      <c r="B62" s="265" t="s">
        <v>2533</v>
      </c>
      <c r="C62" s="265" t="s">
        <v>2534</v>
      </c>
      <c r="D62" s="265" t="s">
        <v>2535</v>
      </c>
      <c r="E62" s="265" t="s">
        <v>6195</v>
      </c>
      <c r="F62" s="265" t="s">
        <v>8</v>
      </c>
      <c r="G62" s="265" t="s">
        <v>5</v>
      </c>
      <c r="H62" s="266"/>
      <c r="I62" s="17"/>
      <c r="J62" s="266"/>
      <c r="K62" s="265"/>
      <c r="L62" s="265"/>
      <c r="M62" s="265" t="s">
        <v>2200</v>
      </c>
    </row>
    <row r="63" spans="2:13" ht="28.8" x14ac:dyDescent="0.3">
      <c r="B63" s="265" t="s">
        <v>2538</v>
      </c>
      <c r="C63" s="265" t="s">
        <v>2539</v>
      </c>
      <c r="D63" s="265" t="s">
        <v>2540</v>
      </c>
      <c r="E63" s="265" t="s">
        <v>6195</v>
      </c>
      <c r="F63" s="265" t="s">
        <v>8</v>
      </c>
      <c r="G63" s="265" t="s">
        <v>5</v>
      </c>
      <c r="H63" s="266"/>
      <c r="I63" s="17"/>
      <c r="J63" s="266"/>
      <c r="K63" s="265"/>
      <c r="L63" s="265"/>
      <c r="M63" s="265" t="s">
        <v>2200</v>
      </c>
    </row>
    <row r="64" spans="2:13" ht="28.8" x14ac:dyDescent="0.3">
      <c r="B64" s="265" t="s">
        <v>2543</v>
      </c>
      <c r="C64" s="265" t="s">
        <v>2539</v>
      </c>
      <c r="D64" s="265" t="s">
        <v>2544</v>
      </c>
      <c r="E64" s="265" t="s">
        <v>6195</v>
      </c>
      <c r="F64" s="265" t="s">
        <v>8</v>
      </c>
      <c r="G64" s="265" t="s">
        <v>5</v>
      </c>
      <c r="H64" s="266"/>
      <c r="I64" s="17"/>
      <c r="J64" s="266"/>
      <c r="K64" s="265"/>
      <c r="L64" s="265"/>
      <c r="M64" s="265" t="s">
        <v>2200</v>
      </c>
    </row>
    <row r="65" spans="2:14" ht="28.8" x14ac:dyDescent="0.3">
      <c r="B65" s="265" t="s">
        <v>2547</v>
      </c>
      <c r="C65" s="265" t="s">
        <v>4621</v>
      </c>
      <c r="D65" s="265" t="s">
        <v>3785</v>
      </c>
      <c r="E65" s="265" t="s">
        <v>6195</v>
      </c>
      <c r="F65" s="265" t="s">
        <v>8</v>
      </c>
      <c r="G65" s="265" t="s">
        <v>5</v>
      </c>
      <c r="H65" s="266"/>
      <c r="I65" s="17"/>
      <c r="J65" s="266"/>
      <c r="K65" s="265"/>
      <c r="L65" s="265"/>
      <c r="M65" s="265" t="s">
        <v>2200</v>
      </c>
    </row>
    <row r="66" spans="2:14" ht="28.8" x14ac:dyDescent="0.3">
      <c r="B66" s="265" t="s">
        <v>2550</v>
      </c>
      <c r="C66" s="265" t="s">
        <v>2551</v>
      </c>
      <c r="D66" s="265" t="s">
        <v>2552</v>
      </c>
      <c r="E66" s="265" t="s">
        <v>6195</v>
      </c>
      <c r="F66" s="265" t="s">
        <v>8</v>
      </c>
      <c r="G66" s="265" t="s">
        <v>5</v>
      </c>
      <c r="H66" s="266"/>
      <c r="I66" s="17"/>
      <c r="J66" s="266"/>
      <c r="K66" s="265"/>
      <c r="L66" s="265"/>
      <c r="M66" s="265" t="s">
        <v>2200</v>
      </c>
    </row>
    <row r="67" spans="2:14" ht="28.8" x14ac:dyDescent="0.3">
      <c r="B67" s="265" t="s">
        <v>2555</v>
      </c>
      <c r="C67" s="265" t="s">
        <v>2556</v>
      </c>
      <c r="D67" s="265" t="s">
        <v>2552</v>
      </c>
      <c r="E67" s="265" t="s">
        <v>6195</v>
      </c>
      <c r="F67" s="265" t="s">
        <v>8</v>
      </c>
      <c r="G67" s="265" t="s">
        <v>5</v>
      </c>
      <c r="H67" s="266"/>
      <c r="I67" s="17"/>
      <c r="J67" s="266"/>
      <c r="K67" s="265"/>
      <c r="L67" s="265"/>
      <c r="M67" s="265" t="s">
        <v>2200</v>
      </c>
    </row>
    <row r="68" spans="2:14" ht="28.8" x14ac:dyDescent="0.3">
      <c r="B68" s="265" t="s">
        <v>2559</v>
      </c>
      <c r="C68" s="265" t="s">
        <v>2560</v>
      </c>
      <c r="D68" s="265" t="s">
        <v>2561</v>
      </c>
      <c r="E68" s="265" t="s">
        <v>6195</v>
      </c>
      <c r="F68" s="265" t="s">
        <v>8</v>
      </c>
      <c r="G68" s="265" t="s">
        <v>5</v>
      </c>
      <c r="H68" s="266"/>
      <c r="I68" s="17"/>
      <c r="J68" s="266"/>
      <c r="K68" s="265"/>
      <c r="L68" s="265" t="s">
        <v>2127</v>
      </c>
      <c r="M68" s="265" t="s">
        <v>2200</v>
      </c>
    </row>
    <row r="69" spans="2:14" ht="28.8" x14ac:dyDescent="0.3">
      <c r="B69" s="265" t="s">
        <v>2563</v>
      </c>
      <c r="C69" s="265" t="s">
        <v>2564</v>
      </c>
      <c r="D69" s="265" t="s">
        <v>2374</v>
      </c>
      <c r="E69" s="265" t="s">
        <v>6195</v>
      </c>
      <c r="F69" s="265" t="s">
        <v>4</v>
      </c>
      <c r="G69" s="265" t="s">
        <v>5</v>
      </c>
      <c r="H69" s="266"/>
      <c r="I69" s="17"/>
      <c r="J69" s="266"/>
      <c r="K69" s="265"/>
      <c r="L69" s="265"/>
      <c r="M69" s="265" t="s">
        <v>2200</v>
      </c>
    </row>
    <row r="70" spans="2:14" ht="36" x14ac:dyDescent="0.3">
      <c r="B70" s="281" t="s">
        <v>3579</v>
      </c>
      <c r="C70" s="265" t="s">
        <v>3580</v>
      </c>
      <c r="D70" s="265" t="s">
        <v>3581</v>
      </c>
      <c r="E70" s="265" t="s">
        <v>6195</v>
      </c>
      <c r="F70" s="265" t="s">
        <v>4</v>
      </c>
      <c r="G70" s="265" t="s">
        <v>5</v>
      </c>
      <c r="H70" s="266"/>
      <c r="I70" s="17"/>
      <c r="J70" s="266"/>
      <c r="K70" s="265"/>
      <c r="L70" s="265" t="s">
        <v>13</v>
      </c>
      <c r="M70" s="265" t="s">
        <v>2200</v>
      </c>
      <c r="N70" t="s">
        <v>5182</v>
      </c>
    </row>
    <row r="71" spans="2:14" ht="28.8" x14ac:dyDescent="0.3">
      <c r="B71" s="265" t="s">
        <v>3583</v>
      </c>
      <c r="C71" s="265" t="s">
        <v>3584</v>
      </c>
      <c r="D71" s="265" t="s">
        <v>3585</v>
      </c>
      <c r="E71" s="265" t="s">
        <v>6195</v>
      </c>
      <c r="F71" s="265" t="s">
        <v>4</v>
      </c>
      <c r="G71" s="265" t="s">
        <v>5</v>
      </c>
      <c r="H71" s="266"/>
      <c r="I71" s="17"/>
      <c r="J71" s="266"/>
      <c r="K71" s="265"/>
      <c r="L71" s="265" t="s">
        <v>2127</v>
      </c>
      <c r="M71" s="265" t="s">
        <v>2200</v>
      </c>
    </row>
    <row r="72" spans="2:14" ht="28.8" x14ac:dyDescent="0.3">
      <c r="B72" s="265" t="s">
        <v>3588</v>
      </c>
      <c r="C72" s="265" t="s">
        <v>3589</v>
      </c>
      <c r="D72" s="265" t="s">
        <v>3590</v>
      </c>
      <c r="E72" s="265" t="s">
        <v>6195</v>
      </c>
      <c r="F72" s="265" t="s">
        <v>8</v>
      </c>
      <c r="G72" s="265" t="s">
        <v>5</v>
      </c>
      <c r="H72" s="266"/>
      <c r="I72" s="17"/>
      <c r="J72" s="266"/>
      <c r="K72" s="265"/>
      <c r="L72" s="265" t="s">
        <v>2127</v>
      </c>
      <c r="M72" s="265" t="s">
        <v>2200</v>
      </c>
    </row>
    <row r="73" spans="2:14" ht="28.8" x14ac:dyDescent="0.3">
      <c r="B73" s="265" t="s">
        <v>3593</v>
      </c>
      <c r="C73" s="265" t="s">
        <v>3594</v>
      </c>
      <c r="D73" s="265" t="s">
        <v>3595</v>
      </c>
      <c r="E73" s="265" t="s">
        <v>6195</v>
      </c>
      <c r="F73" s="265" t="s">
        <v>8</v>
      </c>
      <c r="G73" s="265" t="s">
        <v>6</v>
      </c>
      <c r="H73" s="266"/>
      <c r="I73" s="17"/>
      <c r="J73" s="266"/>
      <c r="K73" s="265"/>
      <c r="L73" s="265" t="s">
        <v>2127</v>
      </c>
      <c r="M73" s="265" t="s">
        <v>2200</v>
      </c>
    </row>
    <row r="74" spans="2:14" ht="28.8" x14ac:dyDescent="0.3">
      <c r="B74" s="265" t="s">
        <v>3598</v>
      </c>
      <c r="C74" s="265" t="s">
        <v>3599</v>
      </c>
      <c r="D74" s="265" t="s">
        <v>3600</v>
      </c>
      <c r="E74" s="265" t="s">
        <v>6195</v>
      </c>
      <c r="F74" s="265" t="s">
        <v>8</v>
      </c>
      <c r="G74" s="265" t="s">
        <v>6</v>
      </c>
      <c r="H74" s="266"/>
      <c r="I74" s="17"/>
      <c r="J74" s="266"/>
      <c r="K74" s="265"/>
      <c r="L74" s="265" t="s">
        <v>2127</v>
      </c>
      <c r="M74" s="265" t="s">
        <v>2200</v>
      </c>
    </row>
    <row r="75" spans="2:14" ht="28.8" x14ac:dyDescent="0.3">
      <c r="B75" s="265" t="s">
        <v>3603</v>
      </c>
      <c r="C75" s="265" t="s">
        <v>3604</v>
      </c>
      <c r="D75" s="265" t="s">
        <v>3605</v>
      </c>
      <c r="E75" s="265" t="s">
        <v>6195</v>
      </c>
      <c r="F75" s="265" t="s">
        <v>8</v>
      </c>
      <c r="G75" s="265" t="s">
        <v>6</v>
      </c>
      <c r="H75" s="266"/>
      <c r="I75" s="17"/>
      <c r="J75" s="266"/>
      <c r="K75" s="265"/>
      <c r="L75" s="265" t="s">
        <v>2127</v>
      </c>
      <c r="M75" s="265" t="s">
        <v>2200</v>
      </c>
    </row>
    <row r="76" spans="2:14" ht="28.8" x14ac:dyDescent="0.3">
      <c r="B76" s="265" t="s">
        <v>3608</v>
      </c>
      <c r="C76" s="265" t="s">
        <v>3609</v>
      </c>
      <c r="D76" s="265" t="s">
        <v>3610</v>
      </c>
      <c r="E76" s="265" t="s">
        <v>6195</v>
      </c>
      <c r="F76" s="265" t="s">
        <v>8</v>
      </c>
      <c r="G76" s="265" t="s">
        <v>6</v>
      </c>
      <c r="H76" s="266"/>
      <c r="I76" s="17"/>
      <c r="J76" s="266"/>
      <c r="K76" s="265"/>
      <c r="L76" s="265" t="s">
        <v>2127</v>
      </c>
      <c r="M76" s="265" t="s">
        <v>2200</v>
      </c>
    </row>
    <row r="77" spans="2:14" ht="28.8" x14ac:dyDescent="0.3">
      <c r="B77" s="265" t="s">
        <v>3613</v>
      </c>
      <c r="C77" s="265" t="s">
        <v>3614</v>
      </c>
      <c r="D77" s="265" t="s">
        <v>3615</v>
      </c>
      <c r="E77" s="265" t="s">
        <v>6195</v>
      </c>
      <c r="F77" s="265" t="s">
        <v>8</v>
      </c>
      <c r="G77" s="265" t="s">
        <v>5</v>
      </c>
      <c r="H77" s="266"/>
      <c r="I77" s="17"/>
      <c r="J77" s="266"/>
      <c r="K77" s="265"/>
      <c r="L77" s="265" t="s">
        <v>2127</v>
      </c>
      <c r="M77" s="265" t="s">
        <v>2200</v>
      </c>
    </row>
    <row r="78" spans="2:14" ht="28.8" x14ac:dyDescent="0.3">
      <c r="B78" s="265" t="s">
        <v>3618</v>
      </c>
      <c r="C78" s="265" t="s">
        <v>3619</v>
      </c>
      <c r="D78" s="265" t="s">
        <v>3620</v>
      </c>
      <c r="E78" s="265" t="s">
        <v>6195</v>
      </c>
      <c r="F78" s="265" t="s">
        <v>8</v>
      </c>
      <c r="G78" s="265" t="s">
        <v>5</v>
      </c>
      <c r="H78" s="266"/>
      <c r="I78" s="17"/>
      <c r="J78" s="266"/>
      <c r="K78" s="265"/>
      <c r="L78" s="265" t="s">
        <v>2127</v>
      </c>
      <c r="M78" s="265" t="s">
        <v>2200</v>
      </c>
    </row>
    <row r="79" spans="2:14" ht="28.8" x14ac:dyDescent="0.3">
      <c r="B79" s="265" t="s">
        <v>3623</v>
      </c>
      <c r="C79" s="265" t="s">
        <v>3624</v>
      </c>
      <c r="D79" s="265" t="s">
        <v>3625</v>
      </c>
      <c r="E79" s="265" t="s">
        <v>6195</v>
      </c>
      <c r="F79" s="265" t="s">
        <v>8</v>
      </c>
      <c r="G79" s="265" t="s">
        <v>5</v>
      </c>
      <c r="H79" s="266"/>
      <c r="I79" s="17"/>
      <c r="J79" s="266"/>
      <c r="K79" s="265"/>
      <c r="L79" s="265" t="s">
        <v>2127</v>
      </c>
      <c r="M79" s="265" t="s">
        <v>2200</v>
      </c>
    </row>
    <row r="80" spans="2:14" ht="28.8" x14ac:dyDescent="0.3">
      <c r="B80" s="265" t="s">
        <v>3628</v>
      </c>
      <c r="C80" s="265" t="s">
        <v>3629</v>
      </c>
      <c r="D80" s="265" t="s">
        <v>3630</v>
      </c>
      <c r="E80" s="265" t="s">
        <v>6195</v>
      </c>
      <c r="F80" s="265" t="s">
        <v>8</v>
      </c>
      <c r="G80" s="265" t="s">
        <v>5</v>
      </c>
      <c r="H80" s="266"/>
      <c r="I80" s="17"/>
      <c r="J80" s="266"/>
      <c r="K80" s="265"/>
      <c r="L80" s="265" t="s">
        <v>2127</v>
      </c>
      <c r="M80" s="265" t="s">
        <v>2200</v>
      </c>
    </row>
    <row r="81" spans="2:13" ht="28.8" x14ac:dyDescent="0.3">
      <c r="B81" s="265" t="s">
        <v>3633</v>
      </c>
      <c r="C81" s="265" t="s">
        <v>3634</v>
      </c>
      <c r="D81" s="265" t="s">
        <v>3635</v>
      </c>
      <c r="E81" s="265" t="s">
        <v>6195</v>
      </c>
      <c r="F81" s="265" t="s">
        <v>8</v>
      </c>
      <c r="G81" s="265" t="s">
        <v>5</v>
      </c>
      <c r="H81" s="266"/>
      <c r="I81" s="17"/>
      <c r="J81" s="266"/>
      <c r="K81" s="265"/>
      <c r="L81" s="265" t="s">
        <v>2127</v>
      </c>
      <c r="M81" s="265" t="s">
        <v>2200</v>
      </c>
    </row>
    <row r="82" spans="2:13" x14ac:dyDescent="0.3">
      <c r="B82" s="265" t="s">
        <v>3637</v>
      </c>
      <c r="C82" s="265" t="s">
        <v>3638</v>
      </c>
      <c r="D82" s="265" t="s">
        <v>3639</v>
      </c>
      <c r="E82" s="265" t="s">
        <v>6195</v>
      </c>
      <c r="F82" s="265" t="s">
        <v>4</v>
      </c>
      <c r="G82" s="265" t="s">
        <v>5</v>
      </c>
      <c r="H82" s="266"/>
      <c r="I82" s="17"/>
      <c r="J82" s="266"/>
      <c r="K82" s="265"/>
      <c r="L82" s="265"/>
      <c r="M82" s="265" t="s">
        <v>2200</v>
      </c>
    </row>
    <row r="83" spans="2:13" ht="28.8" x14ac:dyDescent="0.3">
      <c r="B83" s="265" t="s">
        <v>3059</v>
      </c>
      <c r="C83" s="265" t="s">
        <v>3060</v>
      </c>
      <c r="D83" s="265" t="s">
        <v>3061</v>
      </c>
      <c r="E83" s="265" t="s">
        <v>6195</v>
      </c>
      <c r="F83" s="265" t="s">
        <v>4</v>
      </c>
      <c r="G83" s="265" t="s">
        <v>5</v>
      </c>
      <c r="H83" s="266"/>
      <c r="I83" s="17"/>
      <c r="J83" s="266"/>
      <c r="K83" s="265"/>
      <c r="L83" s="265"/>
      <c r="M83" s="265" t="s">
        <v>3057</v>
      </c>
    </row>
    <row r="84" spans="2:13" ht="28.8" x14ac:dyDescent="0.3">
      <c r="B84" s="265" t="s">
        <v>3063</v>
      </c>
      <c r="C84" s="265" t="s">
        <v>3064</v>
      </c>
      <c r="D84" s="265" t="s">
        <v>3065</v>
      </c>
      <c r="E84" s="265" t="s">
        <v>6195</v>
      </c>
      <c r="F84" s="265" t="s">
        <v>4</v>
      </c>
      <c r="G84" s="265" t="s">
        <v>6</v>
      </c>
      <c r="H84" s="266"/>
      <c r="I84" s="17"/>
      <c r="J84" s="266"/>
      <c r="K84" s="265"/>
      <c r="L84" s="265"/>
      <c r="M84" s="265" t="s">
        <v>3057</v>
      </c>
    </row>
    <row r="85" spans="2:13" ht="28.8" x14ac:dyDescent="0.3">
      <c r="B85" s="265" t="s">
        <v>3067</v>
      </c>
      <c r="C85" s="265" t="s">
        <v>3068</v>
      </c>
      <c r="D85" s="265" t="s">
        <v>3069</v>
      </c>
      <c r="E85" s="265" t="s">
        <v>6195</v>
      </c>
      <c r="F85" s="265" t="s">
        <v>4</v>
      </c>
      <c r="G85" s="265" t="s">
        <v>5</v>
      </c>
      <c r="H85" s="266"/>
      <c r="I85" s="266"/>
      <c r="J85" s="266"/>
      <c r="K85" s="265"/>
      <c r="L85" s="265"/>
      <c r="M85" s="265" t="s">
        <v>3057</v>
      </c>
    </row>
    <row r="86" spans="2:13" ht="28.8" x14ac:dyDescent="0.3">
      <c r="B86" s="265" t="s">
        <v>3072</v>
      </c>
      <c r="C86" s="265" t="s">
        <v>3073</v>
      </c>
      <c r="D86" s="265" t="s">
        <v>3074</v>
      </c>
      <c r="E86" s="265" t="s">
        <v>6195</v>
      </c>
      <c r="F86" s="265" t="s">
        <v>4</v>
      </c>
      <c r="G86" s="265" t="s">
        <v>6</v>
      </c>
      <c r="H86" s="266"/>
      <c r="I86" s="17"/>
      <c r="J86" s="266"/>
      <c r="K86" s="265"/>
      <c r="L86" s="265"/>
      <c r="M86" s="265" t="s">
        <v>3057</v>
      </c>
    </row>
    <row r="87" spans="2:13" ht="28.8" x14ac:dyDescent="0.3">
      <c r="B87" s="265" t="s">
        <v>2645</v>
      </c>
      <c r="C87" s="265" t="s">
        <v>2646</v>
      </c>
      <c r="D87" s="265" t="s">
        <v>2647</v>
      </c>
      <c r="E87" s="265" t="s">
        <v>6195</v>
      </c>
      <c r="F87" s="265" t="s">
        <v>4</v>
      </c>
      <c r="G87" s="265" t="s">
        <v>5</v>
      </c>
      <c r="H87" s="266"/>
      <c r="I87" s="17"/>
      <c r="J87" s="266"/>
      <c r="K87" s="265"/>
      <c r="L87" s="265" t="s">
        <v>18</v>
      </c>
      <c r="M87" s="265" t="s">
        <v>2648</v>
      </c>
    </row>
    <row r="88" spans="2:13" ht="28.8" x14ac:dyDescent="0.3">
      <c r="B88" s="265" t="s">
        <v>2651</v>
      </c>
      <c r="C88" s="265" t="s">
        <v>2652</v>
      </c>
      <c r="D88" s="265" t="s">
        <v>2653</v>
      </c>
      <c r="E88" s="265" t="s">
        <v>6195</v>
      </c>
      <c r="F88" s="265" t="s">
        <v>4</v>
      </c>
      <c r="G88" s="265" t="s">
        <v>5</v>
      </c>
      <c r="H88" s="266"/>
      <c r="I88" s="17"/>
      <c r="J88" s="266"/>
      <c r="K88" s="265"/>
      <c r="L88" s="265" t="s">
        <v>146</v>
      </c>
      <c r="M88" s="265" t="s">
        <v>2648</v>
      </c>
    </row>
    <row r="89" spans="2:13" ht="17.399999999999999" x14ac:dyDescent="0.3">
      <c r="B89" s="282" t="s">
        <v>2656</v>
      </c>
      <c r="C89" s="265" t="s">
        <v>2657</v>
      </c>
      <c r="D89" s="265" t="s">
        <v>2295</v>
      </c>
      <c r="E89" s="265" t="s">
        <v>6195</v>
      </c>
      <c r="F89" s="265" t="s">
        <v>8</v>
      </c>
      <c r="G89" s="265" t="s">
        <v>6</v>
      </c>
      <c r="H89" s="266"/>
      <c r="I89" s="17"/>
      <c r="J89" s="266"/>
      <c r="K89" s="265"/>
      <c r="L89" s="265"/>
      <c r="M89" s="265" t="s">
        <v>2648</v>
      </c>
    </row>
    <row r="90" spans="2:13" ht="28.8" x14ac:dyDescent="0.3">
      <c r="B90" s="282" t="s">
        <v>2660</v>
      </c>
      <c r="C90" s="265" t="s">
        <v>2661</v>
      </c>
      <c r="D90" s="265" t="s">
        <v>2662</v>
      </c>
      <c r="E90" s="265" t="s">
        <v>6195</v>
      </c>
      <c r="F90" s="265" t="s">
        <v>8</v>
      </c>
      <c r="G90" s="265" t="s">
        <v>5</v>
      </c>
      <c r="H90" s="266"/>
      <c r="I90" s="17"/>
      <c r="J90" s="266"/>
      <c r="K90" s="265"/>
      <c r="L90" s="265" t="s">
        <v>7</v>
      </c>
      <c r="M90" s="265" t="s">
        <v>2648</v>
      </c>
    </row>
    <row r="91" spans="2:13" ht="28.8" x14ac:dyDescent="0.3">
      <c r="B91" s="265" t="s">
        <v>2665</v>
      </c>
      <c r="C91" s="265" t="s">
        <v>2666</v>
      </c>
      <c r="D91" s="265" t="s">
        <v>2667</v>
      </c>
      <c r="E91" s="265" t="s">
        <v>6195</v>
      </c>
      <c r="F91" s="265" t="s">
        <v>8</v>
      </c>
      <c r="G91" s="265" t="s">
        <v>5</v>
      </c>
      <c r="H91" s="266"/>
      <c r="I91" s="17"/>
      <c r="J91" s="266"/>
      <c r="K91" s="265"/>
      <c r="L91" s="265" t="s">
        <v>2668</v>
      </c>
      <c r="M91" s="265" t="s">
        <v>2648</v>
      </c>
    </row>
    <row r="92" spans="2:13" ht="28.8" x14ac:dyDescent="0.3">
      <c r="B92" s="265" t="s">
        <v>2671</v>
      </c>
      <c r="C92" s="265" t="s">
        <v>2672</v>
      </c>
      <c r="D92" s="265" t="s">
        <v>2673</v>
      </c>
      <c r="E92" s="265" t="s">
        <v>6196</v>
      </c>
      <c r="F92" s="265" t="s">
        <v>8</v>
      </c>
      <c r="G92" s="265" t="s">
        <v>5</v>
      </c>
      <c r="H92" s="266"/>
      <c r="I92" s="17"/>
      <c r="J92" s="266"/>
      <c r="K92" s="265"/>
      <c r="L92" s="265" t="s">
        <v>9</v>
      </c>
      <c r="M92" s="265" t="s">
        <v>2648</v>
      </c>
    </row>
    <row r="93" spans="2:13" ht="28.8" x14ac:dyDescent="0.3">
      <c r="B93" s="265" t="s">
        <v>2676</v>
      </c>
      <c r="C93" s="265" t="s">
        <v>2677</v>
      </c>
      <c r="D93" s="265" t="s">
        <v>2678</v>
      </c>
      <c r="E93" s="265" t="s">
        <v>6194</v>
      </c>
      <c r="F93" s="265" t="s">
        <v>8</v>
      </c>
      <c r="G93" s="265" t="s">
        <v>5</v>
      </c>
      <c r="H93" s="266"/>
      <c r="I93" s="17"/>
      <c r="J93" s="266"/>
      <c r="K93" s="265"/>
      <c r="L93" s="265" t="s">
        <v>2668</v>
      </c>
      <c r="M93" s="265" t="s">
        <v>2648</v>
      </c>
    </row>
    <row r="94" spans="2:13" ht="28.8" x14ac:dyDescent="0.3">
      <c r="B94" s="281" t="s">
        <v>917</v>
      </c>
      <c r="C94" s="265" t="s">
        <v>918</v>
      </c>
      <c r="D94" s="265" t="s">
        <v>919</v>
      </c>
      <c r="E94" s="265" t="s">
        <v>6195</v>
      </c>
      <c r="F94" s="265" t="s">
        <v>8</v>
      </c>
      <c r="G94" s="265" t="s">
        <v>5</v>
      </c>
      <c r="H94" s="266"/>
      <c r="I94" s="17"/>
      <c r="J94" s="266"/>
      <c r="K94" s="265"/>
      <c r="L94" s="265" t="s">
        <v>146</v>
      </c>
      <c r="M94" s="265" t="s">
        <v>920</v>
      </c>
    </row>
    <row r="95" spans="2:13" ht="28.8" x14ac:dyDescent="0.3">
      <c r="B95" s="265" t="s">
        <v>924</v>
      </c>
      <c r="C95" s="265" t="s">
        <v>925</v>
      </c>
      <c r="D95" s="265" t="s">
        <v>926</v>
      </c>
      <c r="E95" s="265" t="s">
        <v>6195</v>
      </c>
      <c r="F95" s="265" t="s">
        <v>8</v>
      </c>
      <c r="G95" s="265" t="s">
        <v>5</v>
      </c>
      <c r="H95" s="266"/>
      <c r="I95" s="17"/>
      <c r="J95" s="266"/>
      <c r="K95" s="265"/>
      <c r="L95" s="265" t="s">
        <v>146</v>
      </c>
      <c r="M95" s="265" t="s">
        <v>920</v>
      </c>
    </row>
    <row r="96" spans="2:13" ht="28.8" x14ac:dyDescent="0.3">
      <c r="B96" s="265" t="s">
        <v>929</v>
      </c>
      <c r="C96" s="265" t="s">
        <v>930</v>
      </c>
      <c r="D96" s="265" t="s">
        <v>931</v>
      </c>
      <c r="E96" s="265" t="s">
        <v>6195</v>
      </c>
      <c r="F96" s="265" t="s">
        <v>8</v>
      </c>
      <c r="G96" s="265" t="s">
        <v>5</v>
      </c>
      <c r="H96" s="266"/>
      <c r="I96" s="17"/>
      <c r="J96" s="266"/>
      <c r="K96" s="265"/>
      <c r="L96" s="265" t="s">
        <v>146</v>
      </c>
      <c r="M96" s="265" t="s">
        <v>920</v>
      </c>
    </row>
    <row r="97" spans="2:13" ht="28.8" x14ac:dyDescent="0.3">
      <c r="B97" s="265" t="s">
        <v>934</v>
      </c>
      <c r="C97" s="265" t="s">
        <v>935</v>
      </c>
      <c r="D97" s="265" t="s">
        <v>936</v>
      </c>
      <c r="E97" s="265" t="s">
        <v>6195</v>
      </c>
      <c r="F97" s="265" t="s">
        <v>8</v>
      </c>
      <c r="G97" s="265" t="s">
        <v>5</v>
      </c>
      <c r="H97" s="266"/>
      <c r="I97" s="17"/>
      <c r="J97" s="266"/>
      <c r="K97" s="265"/>
      <c r="L97" s="265" t="s">
        <v>146</v>
      </c>
      <c r="M97" s="265" t="s">
        <v>920</v>
      </c>
    </row>
    <row r="98" spans="2:13" ht="28.8" x14ac:dyDescent="0.3">
      <c r="B98" s="265" t="s">
        <v>939</v>
      </c>
      <c r="C98" s="265" t="s">
        <v>940</v>
      </c>
      <c r="D98" s="265" t="s">
        <v>941</v>
      </c>
      <c r="E98" s="265" t="s">
        <v>6195</v>
      </c>
      <c r="F98" s="265" t="s">
        <v>8</v>
      </c>
      <c r="G98" s="265" t="s">
        <v>5</v>
      </c>
      <c r="H98" s="266"/>
      <c r="I98" s="17"/>
      <c r="J98" s="266"/>
      <c r="K98" s="265"/>
      <c r="L98" s="265" t="s">
        <v>146</v>
      </c>
      <c r="M98" s="265" t="s">
        <v>920</v>
      </c>
    </row>
    <row r="99" spans="2:13" ht="28.8" x14ac:dyDescent="0.3">
      <c r="B99" s="265" t="s">
        <v>944</v>
      </c>
      <c r="C99" s="265" t="s">
        <v>945</v>
      </c>
      <c r="D99" s="265" t="s">
        <v>946</v>
      </c>
      <c r="E99" s="265" t="s">
        <v>6195</v>
      </c>
      <c r="F99" s="265" t="s">
        <v>8</v>
      </c>
      <c r="G99" s="265" t="s">
        <v>5</v>
      </c>
      <c r="H99" s="266"/>
      <c r="I99" s="17"/>
      <c r="J99" s="266"/>
      <c r="K99" s="265"/>
      <c r="L99" s="265" t="s">
        <v>146</v>
      </c>
      <c r="M99" s="265" t="s">
        <v>920</v>
      </c>
    </row>
    <row r="100" spans="2:13" x14ac:dyDescent="0.3">
      <c r="B100" s="265" t="s">
        <v>4008</v>
      </c>
      <c r="C100" s="265" t="s">
        <v>4009</v>
      </c>
      <c r="D100" s="265" t="s">
        <v>4010</v>
      </c>
      <c r="E100" s="265" t="s">
        <v>6195</v>
      </c>
      <c r="F100" s="265" t="s">
        <v>8</v>
      </c>
      <c r="G100" s="265" t="s">
        <v>5</v>
      </c>
      <c r="H100" s="266"/>
      <c r="I100" s="17"/>
      <c r="J100" s="266"/>
      <c r="K100" s="265"/>
      <c r="L100" s="265"/>
      <c r="M100" s="265" t="s">
        <v>920</v>
      </c>
    </row>
    <row r="101" spans="2:13" x14ac:dyDescent="0.3">
      <c r="B101" s="265" t="s">
        <v>4014</v>
      </c>
      <c r="C101" s="265" t="s">
        <v>4015</v>
      </c>
      <c r="D101" s="265" t="s">
        <v>4016</v>
      </c>
      <c r="E101" s="265" t="s">
        <v>6195</v>
      </c>
      <c r="F101" s="265" t="s">
        <v>8</v>
      </c>
      <c r="G101" s="265" t="s">
        <v>5</v>
      </c>
      <c r="H101" s="266"/>
      <c r="I101" s="17"/>
      <c r="J101" s="266"/>
      <c r="K101" s="265"/>
      <c r="L101" s="265"/>
      <c r="M101" s="265" t="s">
        <v>920</v>
      </c>
    </row>
    <row r="102" spans="2:13" ht="28.8" x14ac:dyDescent="0.3">
      <c r="B102" s="265" t="s">
        <v>4019</v>
      </c>
      <c r="C102" s="265" t="s">
        <v>4020</v>
      </c>
      <c r="D102" s="265" t="s">
        <v>4021</v>
      </c>
      <c r="E102" s="265" t="s">
        <v>6195</v>
      </c>
      <c r="F102" s="265" t="s">
        <v>8</v>
      </c>
      <c r="G102" s="265" t="s">
        <v>6</v>
      </c>
      <c r="H102" s="266"/>
      <c r="I102" s="17"/>
      <c r="J102" s="266"/>
      <c r="K102" s="265"/>
      <c r="L102" s="265" t="s">
        <v>13</v>
      </c>
      <c r="M102" s="265" t="s">
        <v>920</v>
      </c>
    </row>
    <row r="103" spans="2:13" ht="28.8" x14ac:dyDescent="0.3">
      <c r="B103" s="265" t="s">
        <v>144</v>
      </c>
      <c r="C103" s="265" t="s">
        <v>5304</v>
      </c>
      <c r="D103" s="265" t="s">
        <v>5305</v>
      </c>
      <c r="E103" s="265" t="s">
        <v>6195</v>
      </c>
      <c r="F103" s="265" t="s">
        <v>8</v>
      </c>
      <c r="G103" s="265" t="s">
        <v>5</v>
      </c>
      <c r="H103" s="266"/>
      <c r="I103" s="17"/>
      <c r="J103" s="266"/>
      <c r="K103" s="265"/>
      <c r="L103" s="265" t="s">
        <v>146</v>
      </c>
      <c r="M103" s="265" t="s">
        <v>145</v>
      </c>
    </row>
    <row r="104" spans="2:13" x14ac:dyDescent="0.3">
      <c r="B104" s="265" t="s">
        <v>149</v>
      </c>
      <c r="C104" s="265" t="s">
        <v>5306</v>
      </c>
      <c r="D104" s="265" t="s">
        <v>5307</v>
      </c>
      <c r="E104" s="265" t="s">
        <v>6195</v>
      </c>
      <c r="F104" s="265" t="s">
        <v>8</v>
      </c>
      <c r="G104" s="265" t="s">
        <v>5</v>
      </c>
      <c r="H104" s="266"/>
      <c r="I104" s="17"/>
      <c r="J104" s="266"/>
      <c r="K104" s="265"/>
      <c r="L104" s="265"/>
      <c r="M104" s="265" t="s">
        <v>145</v>
      </c>
    </row>
    <row r="105" spans="2:13" ht="28.8" x14ac:dyDescent="0.3">
      <c r="B105" s="265" t="s">
        <v>152</v>
      </c>
      <c r="C105" s="265" t="s">
        <v>153</v>
      </c>
      <c r="D105" s="265" t="s">
        <v>154</v>
      </c>
      <c r="E105" s="265" t="s">
        <v>6195</v>
      </c>
      <c r="F105" s="265" t="s">
        <v>8</v>
      </c>
      <c r="G105" s="265" t="s">
        <v>5</v>
      </c>
      <c r="H105" s="266"/>
      <c r="I105" s="17"/>
      <c r="J105" s="266"/>
      <c r="K105" s="265"/>
      <c r="L105" s="265" t="s">
        <v>146</v>
      </c>
      <c r="M105" s="265" t="s">
        <v>145</v>
      </c>
    </row>
    <row r="106" spans="2:13" ht="28.8" x14ac:dyDescent="0.3">
      <c r="B106" s="265" t="s">
        <v>157</v>
      </c>
      <c r="C106" s="265" t="s">
        <v>5308</v>
      </c>
      <c r="D106" s="265" t="s">
        <v>5309</v>
      </c>
      <c r="E106" s="265" t="s">
        <v>6195</v>
      </c>
      <c r="F106" s="265" t="s">
        <v>8</v>
      </c>
      <c r="G106" s="265" t="s">
        <v>5</v>
      </c>
      <c r="H106" s="266"/>
      <c r="I106" s="17"/>
      <c r="J106" s="266"/>
      <c r="K106" s="265"/>
      <c r="L106" s="265" t="s">
        <v>146</v>
      </c>
      <c r="M106" s="265" t="s">
        <v>145</v>
      </c>
    </row>
    <row r="107" spans="2:13" ht="28.8" x14ac:dyDescent="0.3">
      <c r="B107" s="265" t="s">
        <v>160</v>
      </c>
      <c r="C107" s="265" t="s">
        <v>5310</v>
      </c>
      <c r="D107" s="265" t="s">
        <v>5311</v>
      </c>
      <c r="E107" s="265" t="s">
        <v>6195</v>
      </c>
      <c r="F107" s="265" t="s">
        <v>8</v>
      </c>
      <c r="G107" s="265" t="s">
        <v>5</v>
      </c>
      <c r="H107" s="266"/>
      <c r="I107" s="17"/>
      <c r="J107" s="266"/>
      <c r="K107" s="265"/>
      <c r="L107" s="265" t="s">
        <v>146</v>
      </c>
      <c r="M107" s="265" t="s">
        <v>145</v>
      </c>
    </row>
    <row r="108" spans="2:13" ht="28.8" x14ac:dyDescent="0.3">
      <c r="B108" s="265" t="s">
        <v>163</v>
      </c>
      <c r="C108" s="265" t="s">
        <v>5312</v>
      </c>
      <c r="D108" s="265" t="s">
        <v>5313</v>
      </c>
      <c r="E108" s="265" t="s">
        <v>6195</v>
      </c>
      <c r="F108" s="265" t="s">
        <v>8</v>
      </c>
      <c r="G108" s="265" t="s">
        <v>5</v>
      </c>
      <c r="H108" s="266"/>
      <c r="I108" s="17"/>
      <c r="J108" s="266"/>
      <c r="K108" s="265"/>
      <c r="L108" s="265" t="s">
        <v>146</v>
      </c>
      <c r="M108" s="265" t="s">
        <v>145</v>
      </c>
    </row>
    <row r="109" spans="2:13" ht="28.8" x14ac:dyDescent="0.3">
      <c r="B109" s="265" t="s">
        <v>671</v>
      </c>
      <c r="C109" s="265" t="s">
        <v>5324</v>
      </c>
      <c r="D109" s="265" t="s">
        <v>5325</v>
      </c>
      <c r="E109" s="265" t="s">
        <v>6195</v>
      </c>
      <c r="F109" s="265" t="s">
        <v>8</v>
      </c>
      <c r="G109" s="265" t="s">
        <v>5</v>
      </c>
      <c r="H109" s="266"/>
      <c r="I109" s="17"/>
      <c r="J109" s="266"/>
      <c r="K109" s="265"/>
      <c r="L109" s="265" t="s">
        <v>146</v>
      </c>
      <c r="M109" s="265" t="s">
        <v>145</v>
      </c>
    </row>
    <row r="110" spans="2:13" ht="28.8" x14ac:dyDescent="0.3">
      <c r="B110" s="265" t="s">
        <v>674</v>
      </c>
      <c r="C110" s="265" t="s">
        <v>5326</v>
      </c>
      <c r="D110" s="265" t="s">
        <v>5327</v>
      </c>
      <c r="E110" s="265" t="s">
        <v>6195</v>
      </c>
      <c r="F110" s="265" t="s">
        <v>8</v>
      </c>
      <c r="G110" s="265" t="s">
        <v>5</v>
      </c>
      <c r="H110" s="266"/>
      <c r="I110" s="17"/>
      <c r="J110" s="266"/>
      <c r="K110" s="265"/>
      <c r="L110" s="265" t="s">
        <v>146</v>
      </c>
      <c r="M110" s="265" t="s">
        <v>145</v>
      </c>
    </row>
    <row r="111" spans="2:13" ht="28.8" x14ac:dyDescent="0.3">
      <c r="B111" s="265" t="s">
        <v>677</v>
      </c>
      <c r="C111" s="265" t="s">
        <v>678</v>
      </c>
      <c r="D111" s="265" t="s">
        <v>679</v>
      </c>
      <c r="E111" s="265" t="s">
        <v>6195</v>
      </c>
      <c r="F111" s="265" t="s">
        <v>8</v>
      </c>
      <c r="G111" s="265" t="s">
        <v>6</v>
      </c>
      <c r="H111" s="266"/>
      <c r="I111" s="17"/>
      <c r="J111" s="266"/>
      <c r="K111" s="265"/>
      <c r="L111" s="265" t="s">
        <v>146</v>
      </c>
      <c r="M111" s="265" t="s">
        <v>145</v>
      </c>
    </row>
    <row r="112" spans="2:13" ht="28.8" x14ac:dyDescent="0.3">
      <c r="B112" s="265" t="s">
        <v>682</v>
      </c>
      <c r="C112" s="265" t="s">
        <v>1231</v>
      </c>
      <c r="D112" s="265" t="s">
        <v>5328</v>
      </c>
      <c r="E112" s="265" t="s">
        <v>6195</v>
      </c>
      <c r="F112" s="265" t="s">
        <v>8</v>
      </c>
      <c r="G112" s="265" t="s">
        <v>5</v>
      </c>
      <c r="H112" s="266"/>
      <c r="I112" s="17"/>
      <c r="J112" s="266"/>
      <c r="K112" s="265"/>
      <c r="L112" s="265" t="s">
        <v>146</v>
      </c>
      <c r="M112" s="265" t="s">
        <v>145</v>
      </c>
    </row>
    <row r="113" spans="2:13" ht="28.8" x14ac:dyDescent="0.3">
      <c r="B113" s="265" t="s">
        <v>685</v>
      </c>
      <c r="C113" s="265" t="s">
        <v>5329</v>
      </c>
      <c r="D113" s="265" t="s">
        <v>5330</v>
      </c>
      <c r="E113" s="265" t="s">
        <v>6195</v>
      </c>
      <c r="F113" s="265" t="s">
        <v>8</v>
      </c>
      <c r="G113" s="265" t="s">
        <v>5</v>
      </c>
      <c r="H113" s="266"/>
      <c r="I113" s="17"/>
      <c r="J113" s="266"/>
      <c r="K113" s="265"/>
      <c r="L113" s="265" t="s">
        <v>146</v>
      </c>
      <c r="M113" s="265" t="s">
        <v>145</v>
      </c>
    </row>
    <row r="114" spans="2:13" ht="28.8" x14ac:dyDescent="0.3">
      <c r="B114" s="265" t="s">
        <v>688</v>
      </c>
      <c r="C114" s="265" t="s">
        <v>689</v>
      </c>
      <c r="D114" s="265" t="s">
        <v>690</v>
      </c>
      <c r="E114" s="265" t="s">
        <v>6195</v>
      </c>
      <c r="F114" s="265" t="s">
        <v>8</v>
      </c>
      <c r="G114" s="265" t="s">
        <v>5</v>
      </c>
      <c r="H114" s="266"/>
      <c r="I114" s="17"/>
      <c r="J114" s="266"/>
      <c r="K114" s="265"/>
      <c r="L114" s="265" t="s">
        <v>146</v>
      </c>
      <c r="M114" s="265" t="s">
        <v>145</v>
      </c>
    </row>
    <row r="115" spans="2:13" ht="28.8" x14ac:dyDescent="0.3">
      <c r="B115" s="265" t="s">
        <v>2780</v>
      </c>
      <c r="C115" s="265" t="s">
        <v>5422</v>
      </c>
      <c r="D115" s="265" t="s">
        <v>5423</v>
      </c>
      <c r="E115" s="265" t="s">
        <v>6195</v>
      </c>
      <c r="F115" s="265" t="s">
        <v>8</v>
      </c>
      <c r="G115" s="265" t="s">
        <v>5</v>
      </c>
      <c r="H115" s="266"/>
      <c r="I115" s="266"/>
      <c r="J115" s="266"/>
      <c r="K115" s="265"/>
      <c r="L115" s="265" t="s">
        <v>146</v>
      </c>
      <c r="M115" s="265" t="s">
        <v>145</v>
      </c>
    </row>
    <row r="116" spans="2:13" ht="28.8" x14ac:dyDescent="0.3">
      <c r="B116" s="265" t="s">
        <v>2783</v>
      </c>
      <c r="C116" s="265" t="s">
        <v>5424</v>
      </c>
      <c r="D116" s="265" t="s">
        <v>2787</v>
      </c>
      <c r="E116" s="265" t="s">
        <v>6195</v>
      </c>
      <c r="F116" s="265" t="s">
        <v>8</v>
      </c>
      <c r="G116" s="265" t="s">
        <v>5</v>
      </c>
      <c r="H116" s="266"/>
      <c r="I116" s="266"/>
      <c r="J116" s="266"/>
      <c r="K116" s="265"/>
      <c r="L116" s="265" t="s">
        <v>146</v>
      </c>
      <c r="M116" s="265" t="s">
        <v>145</v>
      </c>
    </row>
    <row r="117" spans="2:13" ht="28.8" x14ac:dyDescent="0.3">
      <c r="B117" s="265" t="s">
        <v>2786</v>
      </c>
      <c r="C117" s="265" t="s">
        <v>5425</v>
      </c>
      <c r="D117" s="265" t="s">
        <v>5426</v>
      </c>
      <c r="E117" s="265" t="s">
        <v>6195</v>
      </c>
      <c r="F117" s="265" t="s">
        <v>8</v>
      </c>
      <c r="G117" s="265" t="s">
        <v>5</v>
      </c>
      <c r="H117" s="266"/>
      <c r="I117" s="266"/>
      <c r="J117" s="266"/>
      <c r="K117" s="265"/>
      <c r="L117" s="265" t="s">
        <v>146</v>
      </c>
      <c r="M117" s="265" t="s">
        <v>145</v>
      </c>
    </row>
    <row r="118" spans="2:13" ht="28.8" x14ac:dyDescent="0.3">
      <c r="B118" s="265" t="s">
        <v>2790</v>
      </c>
      <c r="C118" s="265" t="s">
        <v>5427</v>
      </c>
      <c r="D118" s="265" t="s">
        <v>5428</v>
      </c>
      <c r="E118" s="265" t="s">
        <v>6195</v>
      </c>
      <c r="F118" s="265" t="s">
        <v>8</v>
      </c>
      <c r="G118" s="265" t="s">
        <v>5</v>
      </c>
      <c r="H118" s="266"/>
      <c r="I118" s="266"/>
      <c r="J118" s="266"/>
      <c r="K118" s="265"/>
      <c r="L118" s="265" t="s">
        <v>146</v>
      </c>
      <c r="M118" s="265" t="s">
        <v>145</v>
      </c>
    </row>
    <row r="119" spans="2:13" ht="28.8" x14ac:dyDescent="0.3">
      <c r="B119" s="265" t="s">
        <v>2793</v>
      </c>
      <c r="C119" s="265" t="s">
        <v>5429</v>
      </c>
      <c r="D119" s="265" t="s">
        <v>5430</v>
      </c>
      <c r="E119" s="265" t="s">
        <v>6195</v>
      </c>
      <c r="F119" s="265" t="s">
        <v>8</v>
      </c>
      <c r="G119" s="265" t="s">
        <v>5</v>
      </c>
      <c r="H119" s="266"/>
      <c r="I119" s="266"/>
      <c r="J119" s="266"/>
      <c r="K119" s="265"/>
      <c r="L119" s="265" t="s">
        <v>146</v>
      </c>
      <c r="M119" s="265" t="s">
        <v>145</v>
      </c>
    </row>
    <row r="120" spans="2:13" ht="28.8" x14ac:dyDescent="0.3">
      <c r="B120" s="265" t="s">
        <v>2796</v>
      </c>
      <c r="C120" s="265" t="s">
        <v>2797</v>
      </c>
      <c r="D120" s="265" t="s">
        <v>2798</v>
      </c>
      <c r="E120" s="265" t="s">
        <v>6195</v>
      </c>
      <c r="F120" s="265" t="s">
        <v>8</v>
      </c>
      <c r="G120" s="265" t="s">
        <v>5</v>
      </c>
      <c r="H120" s="266"/>
      <c r="I120" s="266"/>
      <c r="J120" s="266"/>
      <c r="K120" s="265"/>
      <c r="L120" s="265" t="s">
        <v>146</v>
      </c>
      <c r="M120" s="265" t="s">
        <v>145</v>
      </c>
    </row>
    <row r="121" spans="2:13" ht="28.8" x14ac:dyDescent="0.3">
      <c r="B121" s="265" t="s">
        <v>2801</v>
      </c>
      <c r="C121" s="265" t="s">
        <v>5431</v>
      </c>
      <c r="D121" s="265" t="s">
        <v>5432</v>
      </c>
      <c r="E121" s="265" t="s">
        <v>6195</v>
      </c>
      <c r="F121" s="265" t="s">
        <v>8</v>
      </c>
      <c r="G121" s="265" t="s">
        <v>5</v>
      </c>
      <c r="H121" s="266"/>
      <c r="I121" s="17"/>
      <c r="J121" s="266"/>
      <c r="K121" s="265"/>
      <c r="L121" s="265" t="s">
        <v>146</v>
      </c>
      <c r="M121" s="265" t="s">
        <v>145</v>
      </c>
    </row>
    <row r="122" spans="2:13" ht="28.8" x14ac:dyDescent="0.3">
      <c r="B122" s="282" t="s">
        <v>2805</v>
      </c>
      <c r="C122" s="265" t="s">
        <v>2806</v>
      </c>
      <c r="D122" s="265" t="s">
        <v>5433</v>
      </c>
      <c r="E122" s="265" t="s">
        <v>6195</v>
      </c>
      <c r="F122" s="265" t="s">
        <v>8</v>
      </c>
      <c r="G122" s="265" t="s">
        <v>5</v>
      </c>
      <c r="H122" s="266"/>
      <c r="I122" s="17"/>
      <c r="J122" s="266"/>
      <c r="K122" s="265"/>
      <c r="L122" s="265" t="s">
        <v>146</v>
      </c>
      <c r="M122" s="265" t="s">
        <v>145</v>
      </c>
    </row>
    <row r="123" spans="2:13" ht="28.8" x14ac:dyDescent="0.3">
      <c r="B123" s="282" t="s">
        <v>2809</v>
      </c>
      <c r="C123" s="265" t="s">
        <v>3572</v>
      </c>
      <c r="D123" s="265" t="s">
        <v>5434</v>
      </c>
      <c r="E123" s="265" t="s">
        <v>6195</v>
      </c>
      <c r="F123" s="265" t="s">
        <v>8</v>
      </c>
      <c r="G123" s="265" t="s">
        <v>5</v>
      </c>
      <c r="H123" s="266"/>
      <c r="I123" s="17"/>
      <c r="J123" s="266"/>
      <c r="K123" s="265"/>
      <c r="L123" s="265" t="s">
        <v>146</v>
      </c>
      <c r="M123" s="265" t="s">
        <v>145</v>
      </c>
    </row>
    <row r="124" spans="2:13" ht="28.8" x14ac:dyDescent="0.3">
      <c r="B124" s="282" t="s">
        <v>2813</v>
      </c>
      <c r="C124" s="265" t="s">
        <v>5435</v>
      </c>
      <c r="D124" s="265" t="s">
        <v>5436</v>
      </c>
      <c r="E124" s="265" t="s">
        <v>6195</v>
      </c>
      <c r="F124" s="265" t="s">
        <v>8</v>
      </c>
      <c r="G124" s="265" t="s">
        <v>5</v>
      </c>
      <c r="H124" s="266"/>
      <c r="I124" s="17"/>
      <c r="J124" s="266"/>
      <c r="K124" s="265"/>
      <c r="L124" s="265" t="s">
        <v>146</v>
      </c>
      <c r="M124" s="265" t="s">
        <v>145</v>
      </c>
    </row>
    <row r="125" spans="2:13" ht="28.8" x14ac:dyDescent="0.3">
      <c r="B125" s="282" t="s">
        <v>2816</v>
      </c>
      <c r="C125" s="265" t="s">
        <v>5437</v>
      </c>
      <c r="D125" s="265" t="s">
        <v>5438</v>
      </c>
      <c r="E125" s="265" t="s">
        <v>6195</v>
      </c>
      <c r="F125" s="265" t="s">
        <v>8</v>
      </c>
      <c r="G125" s="265" t="s">
        <v>5</v>
      </c>
      <c r="H125" s="266"/>
      <c r="I125" s="17"/>
      <c r="J125" s="266"/>
      <c r="K125" s="265"/>
      <c r="L125" s="265" t="s">
        <v>146</v>
      </c>
      <c r="M125" s="265" t="s">
        <v>145</v>
      </c>
    </row>
    <row r="126" spans="2:13" ht="28.8" x14ac:dyDescent="0.3">
      <c r="B126" s="282" t="s">
        <v>2819</v>
      </c>
      <c r="C126" s="265" t="s">
        <v>4920</v>
      </c>
      <c r="D126" s="265" t="s">
        <v>5439</v>
      </c>
      <c r="E126" s="265" t="s">
        <v>6195</v>
      </c>
      <c r="F126" s="265" t="s">
        <v>8</v>
      </c>
      <c r="G126" s="265" t="s">
        <v>5</v>
      </c>
      <c r="H126" s="266"/>
      <c r="I126" s="17"/>
      <c r="J126" s="266"/>
      <c r="K126" s="265"/>
      <c r="L126" s="265" t="s">
        <v>146</v>
      </c>
      <c r="M126" s="265" t="s">
        <v>145</v>
      </c>
    </row>
    <row r="127" spans="2:13" ht="28.8" x14ac:dyDescent="0.3">
      <c r="B127" s="282" t="s">
        <v>2822</v>
      </c>
      <c r="C127" s="265" t="s">
        <v>5440</v>
      </c>
      <c r="D127" s="265" t="s">
        <v>5441</v>
      </c>
      <c r="E127" s="265" t="s">
        <v>6195</v>
      </c>
      <c r="F127" s="265" t="s">
        <v>8</v>
      </c>
      <c r="G127" s="265" t="s">
        <v>5</v>
      </c>
      <c r="H127" s="266"/>
      <c r="I127" s="17"/>
      <c r="J127" s="266"/>
      <c r="K127" s="265"/>
      <c r="L127" s="265" t="s">
        <v>146</v>
      </c>
      <c r="M127" s="265" t="s">
        <v>145</v>
      </c>
    </row>
    <row r="128" spans="2:13" ht="28.8" x14ac:dyDescent="0.3">
      <c r="B128" s="265" t="s">
        <v>2825</v>
      </c>
      <c r="C128" s="265" t="s">
        <v>2826</v>
      </c>
      <c r="D128" s="265" t="s">
        <v>2827</v>
      </c>
      <c r="E128" s="265" t="s">
        <v>6195</v>
      </c>
      <c r="F128" s="265" t="s">
        <v>8</v>
      </c>
      <c r="G128" s="265" t="s">
        <v>5</v>
      </c>
      <c r="H128" s="266"/>
      <c r="I128" s="17"/>
      <c r="J128" s="266"/>
      <c r="K128" s="265"/>
      <c r="L128" s="265" t="s">
        <v>146</v>
      </c>
      <c r="M128" s="265" t="s">
        <v>145</v>
      </c>
    </row>
    <row r="129" spans="2:13" ht="28.8" x14ac:dyDescent="0.3">
      <c r="B129" s="265" t="s">
        <v>2830</v>
      </c>
      <c r="C129" s="265" t="s">
        <v>5442</v>
      </c>
      <c r="D129" s="265" t="s">
        <v>5443</v>
      </c>
      <c r="E129" s="265" t="s">
        <v>6195</v>
      </c>
      <c r="F129" s="265" t="s">
        <v>8</v>
      </c>
      <c r="G129" s="265" t="s">
        <v>5</v>
      </c>
      <c r="H129" s="266"/>
      <c r="I129" s="17"/>
      <c r="J129" s="266"/>
      <c r="K129" s="265"/>
      <c r="L129" s="265" t="s">
        <v>146</v>
      </c>
      <c r="M129" s="265" t="s">
        <v>145</v>
      </c>
    </row>
    <row r="130" spans="2:13" ht="28.8" x14ac:dyDescent="0.3">
      <c r="B130" s="265" t="s">
        <v>2833</v>
      </c>
      <c r="C130" s="265" t="s">
        <v>2834</v>
      </c>
      <c r="D130" s="265" t="s">
        <v>2835</v>
      </c>
      <c r="E130" s="265" t="s">
        <v>6195</v>
      </c>
      <c r="F130" s="265" t="s">
        <v>8</v>
      </c>
      <c r="G130" s="265" t="s">
        <v>5</v>
      </c>
      <c r="H130" s="266"/>
      <c r="I130" s="17"/>
      <c r="J130" s="266"/>
      <c r="K130" s="265"/>
      <c r="L130" s="265" t="s">
        <v>146</v>
      </c>
      <c r="M130" s="265" t="s">
        <v>145</v>
      </c>
    </row>
    <row r="131" spans="2:13" ht="28.8" x14ac:dyDescent="0.3">
      <c r="B131" s="265" t="s">
        <v>2838</v>
      </c>
      <c r="C131" s="265" t="s">
        <v>5444</v>
      </c>
      <c r="D131" s="265" t="s">
        <v>5445</v>
      </c>
      <c r="E131" s="265" t="s">
        <v>6195</v>
      </c>
      <c r="F131" s="265" t="s">
        <v>8</v>
      </c>
      <c r="G131" s="265" t="s">
        <v>5</v>
      </c>
      <c r="H131" s="266"/>
      <c r="I131" s="17"/>
      <c r="J131" s="266"/>
      <c r="K131" s="265"/>
      <c r="L131" s="265" t="s">
        <v>146</v>
      </c>
      <c r="M131" s="265" t="s">
        <v>145</v>
      </c>
    </row>
    <row r="132" spans="2:13" ht="28.8" x14ac:dyDescent="0.3">
      <c r="B132" s="265" t="s">
        <v>2841</v>
      </c>
      <c r="C132" s="265" t="s">
        <v>5446</v>
      </c>
      <c r="D132" s="265" t="s">
        <v>5447</v>
      </c>
      <c r="E132" s="265" t="s">
        <v>6195</v>
      </c>
      <c r="F132" s="265" t="s">
        <v>8</v>
      </c>
      <c r="G132" s="265" t="s">
        <v>5</v>
      </c>
      <c r="H132" s="266"/>
      <c r="I132" s="17"/>
      <c r="J132" s="266"/>
      <c r="K132" s="265"/>
      <c r="L132" s="265" t="s">
        <v>146</v>
      </c>
      <c r="M132" s="265" t="s">
        <v>145</v>
      </c>
    </row>
    <row r="133" spans="2:13" ht="28.8" x14ac:dyDescent="0.3">
      <c r="B133" s="265" t="s">
        <v>2844</v>
      </c>
      <c r="C133" s="265" t="s">
        <v>2845</v>
      </c>
      <c r="D133" s="265" t="s">
        <v>2846</v>
      </c>
      <c r="E133" s="265" t="s">
        <v>6195</v>
      </c>
      <c r="F133" s="265" t="s">
        <v>8</v>
      </c>
      <c r="G133" s="265" t="s">
        <v>5</v>
      </c>
      <c r="H133" s="266"/>
      <c r="I133" s="17"/>
      <c r="J133" s="266"/>
      <c r="K133" s="265"/>
      <c r="L133" s="265" t="s">
        <v>146</v>
      </c>
      <c r="M133" s="265" t="s">
        <v>145</v>
      </c>
    </row>
    <row r="134" spans="2:13" ht="28.8" x14ac:dyDescent="0.3">
      <c r="B134" s="265" t="s">
        <v>2849</v>
      </c>
      <c r="C134" s="265" t="s">
        <v>2850</v>
      </c>
      <c r="D134" s="265" t="s">
        <v>2851</v>
      </c>
      <c r="E134" s="265" t="s">
        <v>6195</v>
      </c>
      <c r="F134" s="265" t="s">
        <v>8</v>
      </c>
      <c r="G134" s="265" t="s">
        <v>5</v>
      </c>
      <c r="H134" s="266"/>
      <c r="I134" s="17"/>
      <c r="J134" s="266"/>
      <c r="K134" s="265"/>
      <c r="L134" s="265" t="s">
        <v>146</v>
      </c>
      <c r="M134" s="265" t="s">
        <v>145</v>
      </c>
    </row>
    <row r="135" spans="2:13" ht="28.8" x14ac:dyDescent="0.3">
      <c r="B135" s="265" t="s">
        <v>2854</v>
      </c>
      <c r="C135" s="265" t="s">
        <v>2855</v>
      </c>
      <c r="D135" s="265" t="s">
        <v>2856</v>
      </c>
      <c r="E135" s="265" t="s">
        <v>6195</v>
      </c>
      <c r="F135" s="265" t="s">
        <v>8</v>
      </c>
      <c r="G135" s="265" t="s">
        <v>5</v>
      </c>
      <c r="H135" s="266"/>
      <c r="I135" s="17"/>
      <c r="J135" s="266"/>
      <c r="K135" s="265"/>
      <c r="L135" s="265" t="s">
        <v>146</v>
      </c>
      <c r="M135" s="265" t="s">
        <v>145</v>
      </c>
    </row>
    <row r="136" spans="2:13" ht="28.8" x14ac:dyDescent="0.3">
      <c r="B136" s="265" t="s">
        <v>2859</v>
      </c>
      <c r="C136" s="265" t="s">
        <v>2860</v>
      </c>
      <c r="D136" s="265" t="s">
        <v>2861</v>
      </c>
      <c r="E136" s="265" t="s">
        <v>6195</v>
      </c>
      <c r="F136" s="265" t="s">
        <v>8</v>
      </c>
      <c r="G136" s="265" t="s">
        <v>5</v>
      </c>
      <c r="H136" s="266"/>
      <c r="I136" s="17"/>
      <c r="J136" s="266"/>
      <c r="K136" s="265"/>
      <c r="L136" s="265" t="s">
        <v>146</v>
      </c>
      <c r="M136" s="265" t="s">
        <v>145</v>
      </c>
    </row>
    <row r="137" spans="2:13" ht="28.8" x14ac:dyDescent="0.3">
      <c r="B137" s="265" t="s">
        <v>2864</v>
      </c>
      <c r="C137" s="265" t="s">
        <v>2865</v>
      </c>
      <c r="D137" s="265" t="s">
        <v>2866</v>
      </c>
      <c r="E137" s="265" t="s">
        <v>6195</v>
      </c>
      <c r="F137" s="265" t="s">
        <v>8</v>
      </c>
      <c r="G137" s="265" t="s">
        <v>5</v>
      </c>
      <c r="H137" s="266"/>
      <c r="I137" s="17"/>
      <c r="J137" s="266"/>
      <c r="K137" s="265"/>
      <c r="L137" s="265" t="s">
        <v>146</v>
      </c>
      <c r="M137" s="265" t="s">
        <v>145</v>
      </c>
    </row>
    <row r="138" spans="2:13" ht="28.8" x14ac:dyDescent="0.3">
      <c r="B138" s="265" t="s">
        <v>2869</v>
      </c>
      <c r="C138" s="265" t="s">
        <v>2870</v>
      </c>
      <c r="D138" s="265" t="s">
        <v>2871</v>
      </c>
      <c r="E138" s="265" t="s">
        <v>6195</v>
      </c>
      <c r="F138" s="265" t="s">
        <v>8</v>
      </c>
      <c r="G138" s="265" t="s">
        <v>5</v>
      </c>
      <c r="H138" s="266"/>
      <c r="I138" s="17"/>
      <c r="J138" s="266"/>
      <c r="K138" s="265"/>
      <c r="L138" s="265" t="s">
        <v>146</v>
      </c>
      <c r="M138" s="265" t="s">
        <v>145</v>
      </c>
    </row>
    <row r="139" spans="2:13" ht="28.8" x14ac:dyDescent="0.3">
      <c r="B139" s="265" t="s">
        <v>2874</v>
      </c>
      <c r="C139" s="265" t="s">
        <v>5448</v>
      </c>
      <c r="D139" s="265" t="s">
        <v>2875</v>
      </c>
      <c r="E139" s="265" t="s">
        <v>6195</v>
      </c>
      <c r="F139" s="265" t="s">
        <v>8</v>
      </c>
      <c r="G139" s="265" t="s">
        <v>5</v>
      </c>
      <c r="H139" s="266"/>
      <c r="I139" s="17"/>
      <c r="J139" s="266"/>
      <c r="K139" s="265"/>
      <c r="L139" s="265" t="s">
        <v>146</v>
      </c>
      <c r="M139" s="265" t="s">
        <v>145</v>
      </c>
    </row>
    <row r="140" spans="2:13" ht="28.8" x14ac:dyDescent="0.3">
      <c r="B140" s="265" t="s">
        <v>2878</v>
      </c>
      <c r="C140" s="265" t="s">
        <v>2879</v>
      </c>
      <c r="D140" s="265" t="s">
        <v>2880</v>
      </c>
      <c r="E140" s="265" t="s">
        <v>6195</v>
      </c>
      <c r="F140" s="265" t="s">
        <v>8</v>
      </c>
      <c r="G140" s="265" t="s">
        <v>5</v>
      </c>
      <c r="H140" s="266"/>
      <c r="I140" s="17"/>
      <c r="J140" s="266"/>
      <c r="K140" s="265"/>
      <c r="L140" s="265" t="s">
        <v>146</v>
      </c>
      <c r="M140" s="265" t="s">
        <v>145</v>
      </c>
    </row>
    <row r="141" spans="2:13" ht="28.8" x14ac:dyDescent="0.3">
      <c r="B141" s="265" t="s">
        <v>2883</v>
      </c>
      <c r="C141" s="265" t="s">
        <v>5449</v>
      </c>
      <c r="D141" s="265" t="s">
        <v>5450</v>
      </c>
      <c r="E141" s="265" t="s">
        <v>6195</v>
      </c>
      <c r="F141" s="265" t="s">
        <v>8</v>
      </c>
      <c r="G141" s="265" t="s">
        <v>5</v>
      </c>
      <c r="H141" s="266"/>
      <c r="I141" s="17"/>
      <c r="J141" s="266"/>
      <c r="K141" s="265"/>
      <c r="L141" s="265" t="s">
        <v>146</v>
      </c>
      <c r="M141" s="265" t="s">
        <v>145</v>
      </c>
    </row>
    <row r="142" spans="2:13" ht="28.8" x14ac:dyDescent="0.3">
      <c r="B142" s="265" t="s">
        <v>2886</v>
      </c>
      <c r="C142" s="265" t="s">
        <v>5451</v>
      </c>
      <c r="D142" s="265" t="s">
        <v>5452</v>
      </c>
      <c r="E142" s="265" t="s">
        <v>6195</v>
      </c>
      <c r="F142" s="265" t="s">
        <v>8</v>
      </c>
      <c r="G142" s="265" t="s">
        <v>5</v>
      </c>
      <c r="H142" s="266"/>
      <c r="I142" s="17"/>
      <c r="J142" s="266"/>
      <c r="K142" s="265"/>
      <c r="L142" s="265" t="s">
        <v>9</v>
      </c>
      <c r="M142" s="265" t="s">
        <v>145</v>
      </c>
    </row>
    <row r="143" spans="2:13" ht="28.8" x14ac:dyDescent="0.3">
      <c r="B143" s="265" t="s">
        <v>1620</v>
      </c>
      <c r="C143" s="265" t="s">
        <v>1621</v>
      </c>
      <c r="D143" s="265" t="s">
        <v>1622</v>
      </c>
      <c r="E143" s="265" t="s">
        <v>6195</v>
      </c>
      <c r="F143" s="265" t="s">
        <v>8</v>
      </c>
      <c r="G143" s="265" t="s">
        <v>5</v>
      </c>
      <c r="H143" s="266"/>
      <c r="I143" s="17"/>
      <c r="J143" s="266"/>
      <c r="K143" s="265"/>
      <c r="L143" s="265" t="s">
        <v>13</v>
      </c>
      <c r="M143" s="265" t="s">
        <v>1623</v>
      </c>
    </row>
    <row r="144" spans="2:13" ht="28.8" x14ac:dyDescent="0.3">
      <c r="B144" s="265" t="s">
        <v>1627</v>
      </c>
      <c r="C144" s="265" t="s">
        <v>1628</v>
      </c>
      <c r="D144" s="265" t="s">
        <v>1629</v>
      </c>
      <c r="E144" s="265" t="s">
        <v>6195</v>
      </c>
      <c r="F144" s="265" t="s">
        <v>8</v>
      </c>
      <c r="G144" s="265" t="s">
        <v>6</v>
      </c>
      <c r="H144" s="266"/>
      <c r="I144" s="17"/>
      <c r="J144" s="266"/>
      <c r="K144" s="265"/>
      <c r="L144" s="265" t="s">
        <v>13</v>
      </c>
      <c r="M144" s="265" t="s">
        <v>1623</v>
      </c>
    </row>
    <row r="145" spans="2:13" ht="28.8" x14ac:dyDescent="0.3">
      <c r="B145" s="265" t="s">
        <v>1632</v>
      </c>
      <c r="C145" s="265" t="s">
        <v>1633</v>
      </c>
      <c r="D145" s="265" t="s">
        <v>1634</v>
      </c>
      <c r="E145" s="265" t="s">
        <v>6195</v>
      </c>
      <c r="F145" s="265" t="s">
        <v>8</v>
      </c>
      <c r="G145" s="265" t="s">
        <v>5</v>
      </c>
      <c r="H145" s="266"/>
      <c r="I145" s="17"/>
      <c r="J145" s="266"/>
      <c r="K145" s="265"/>
      <c r="L145" s="265" t="s">
        <v>13</v>
      </c>
      <c r="M145" s="265" t="s">
        <v>1623</v>
      </c>
    </row>
    <row r="146" spans="2:13" ht="28.8" x14ac:dyDescent="0.3">
      <c r="B146" s="265" t="s">
        <v>1637</v>
      </c>
      <c r="C146" s="265" t="s">
        <v>1638</v>
      </c>
      <c r="D146" s="265" t="s">
        <v>1639</v>
      </c>
      <c r="E146" s="265" t="s">
        <v>6195</v>
      </c>
      <c r="F146" s="265" t="s">
        <v>8</v>
      </c>
      <c r="G146" s="265" t="s">
        <v>6</v>
      </c>
      <c r="H146" s="266"/>
      <c r="I146" s="17"/>
      <c r="J146" s="266"/>
      <c r="K146" s="265"/>
      <c r="L146" s="265" t="s">
        <v>13</v>
      </c>
      <c r="M146" s="265" t="s">
        <v>1623</v>
      </c>
    </row>
    <row r="147" spans="2:13" ht="28.8" x14ac:dyDescent="0.3">
      <c r="B147" s="265" t="s">
        <v>1642</v>
      </c>
      <c r="C147" s="265" t="s">
        <v>1643</v>
      </c>
      <c r="D147" s="265" t="s">
        <v>1644</v>
      </c>
      <c r="E147" s="265" t="s">
        <v>6195</v>
      </c>
      <c r="F147" s="265" t="s">
        <v>8</v>
      </c>
      <c r="G147" s="265" t="s">
        <v>5</v>
      </c>
      <c r="H147" s="266"/>
      <c r="I147" s="17"/>
      <c r="J147" s="266"/>
      <c r="K147" s="265"/>
      <c r="L147" s="265" t="s">
        <v>13</v>
      </c>
      <c r="M147" s="265" t="s">
        <v>1623</v>
      </c>
    </row>
    <row r="148" spans="2:13" ht="28.8" x14ac:dyDescent="0.3">
      <c r="B148" s="265" t="s">
        <v>1647</v>
      </c>
      <c r="C148" s="265" t="s">
        <v>1643</v>
      </c>
      <c r="D148" s="265" t="s">
        <v>1648</v>
      </c>
      <c r="E148" s="265" t="s">
        <v>6195</v>
      </c>
      <c r="F148" s="265" t="s">
        <v>8</v>
      </c>
      <c r="G148" s="265" t="s">
        <v>5</v>
      </c>
      <c r="H148" s="266"/>
      <c r="I148" s="17"/>
      <c r="J148" s="266"/>
      <c r="K148" s="265"/>
      <c r="L148" s="265" t="s">
        <v>13</v>
      </c>
      <c r="M148" s="265" t="s">
        <v>1623</v>
      </c>
    </row>
    <row r="149" spans="2:13" ht="34.799999999999997" x14ac:dyDescent="0.3">
      <c r="B149" s="282" t="s">
        <v>1651</v>
      </c>
      <c r="C149" s="265" t="s">
        <v>1652</v>
      </c>
      <c r="D149" s="265" t="s">
        <v>1653</v>
      </c>
      <c r="E149" s="265" t="s">
        <v>6195</v>
      </c>
      <c r="F149" s="265" t="s">
        <v>8</v>
      </c>
      <c r="G149" s="265" t="s">
        <v>5</v>
      </c>
      <c r="H149" s="266"/>
      <c r="I149" s="17"/>
      <c r="J149" s="266"/>
      <c r="K149" s="265"/>
      <c r="L149" s="265" t="s">
        <v>13</v>
      </c>
      <c r="M149" s="265" t="s">
        <v>1623</v>
      </c>
    </row>
    <row r="150" spans="2:13" ht="34.799999999999997" x14ac:dyDescent="0.3">
      <c r="B150" s="282" t="s">
        <v>1656</v>
      </c>
      <c r="C150" s="265" t="s">
        <v>1657</v>
      </c>
      <c r="D150" s="265" t="s">
        <v>1658</v>
      </c>
      <c r="E150" s="265" t="s">
        <v>6195</v>
      </c>
      <c r="F150" s="265" t="s">
        <v>8</v>
      </c>
      <c r="G150" s="265" t="s">
        <v>6</v>
      </c>
      <c r="H150" s="266"/>
      <c r="I150" s="17"/>
      <c r="J150" s="266"/>
      <c r="K150" s="265"/>
      <c r="L150" s="265" t="s">
        <v>13</v>
      </c>
      <c r="M150" s="265" t="s">
        <v>1623</v>
      </c>
    </row>
    <row r="151" spans="2:13" ht="34.799999999999997" x14ac:dyDescent="0.3">
      <c r="B151" s="282" t="s">
        <v>1661</v>
      </c>
      <c r="C151" s="265" t="s">
        <v>1662</v>
      </c>
      <c r="D151" s="265" t="s">
        <v>1648</v>
      </c>
      <c r="E151" s="265" t="s">
        <v>6195</v>
      </c>
      <c r="F151" s="265" t="s">
        <v>8</v>
      </c>
      <c r="G151" s="265" t="s">
        <v>5</v>
      </c>
      <c r="H151" s="266"/>
      <c r="I151" s="17"/>
      <c r="J151" s="266"/>
      <c r="K151" s="265"/>
      <c r="L151" s="265" t="s">
        <v>13</v>
      </c>
      <c r="M151" s="265" t="s">
        <v>1623</v>
      </c>
    </row>
    <row r="152" spans="2:13" ht="34.799999999999997" x14ac:dyDescent="0.3">
      <c r="B152" s="282" t="s">
        <v>1665</v>
      </c>
      <c r="C152" s="265" t="s">
        <v>1666</v>
      </c>
      <c r="D152" s="265" t="s">
        <v>1667</v>
      </c>
      <c r="E152" s="265" t="s">
        <v>6195</v>
      </c>
      <c r="F152" s="265" t="s">
        <v>8</v>
      </c>
      <c r="G152" s="265" t="s">
        <v>6</v>
      </c>
      <c r="H152" s="266"/>
      <c r="I152" s="17"/>
      <c r="J152" s="266"/>
      <c r="K152" s="265"/>
      <c r="L152" s="265" t="s">
        <v>13</v>
      </c>
      <c r="M152" s="265" t="s">
        <v>1623</v>
      </c>
    </row>
    <row r="153" spans="2:13" ht="34.799999999999997" x14ac:dyDescent="0.3">
      <c r="B153" s="282" t="s">
        <v>1670</v>
      </c>
      <c r="C153" s="265" t="s">
        <v>1671</v>
      </c>
      <c r="D153" s="265" t="s">
        <v>1648</v>
      </c>
      <c r="E153" s="265" t="s">
        <v>6195</v>
      </c>
      <c r="F153" s="265" t="s">
        <v>8</v>
      </c>
      <c r="G153" s="265" t="s">
        <v>5</v>
      </c>
      <c r="H153" s="266"/>
      <c r="I153" s="17"/>
      <c r="J153" s="266"/>
      <c r="K153" s="265"/>
      <c r="L153" s="265" t="s">
        <v>13</v>
      </c>
      <c r="M153" s="265" t="s">
        <v>1623</v>
      </c>
    </row>
    <row r="154" spans="2:13" ht="34.799999999999997" x14ac:dyDescent="0.3">
      <c r="B154" s="282" t="s">
        <v>1674</v>
      </c>
      <c r="C154" s="265" t="s">
        <v>1675</v>
      </c>
      <c r="D154" s="265" t="s">
        <v>1676</v>
      </c>
      <c r="E154" s="265" t="s">
        <v>6195</v>
      </c>
      <c r="F154" s="265" t="s">
        <v>8</v>
      </c>
      <c r="G154" s="265" t="s">
        <v>6</v>
      </c>
      <c r="H154" s="266"/>
      <c r="I154" s="17"/>
      <c r="J154" s="266"/>
      <c r="K154" s="265"/>
      <c r="L154" s="265" t="s">
        <v>13</v>
      </c>
      <c r="M154" s="265" t="s">
        <v>1623</v>
      </c>
    </row>
    <row r="155" spans="2:13" ht="34.799999999999997" x14ac:dyDescent="0.3">
      <c r="B155" s="282" t="s">
        <v>1679</v>
      </c>
      <c r="C155" s="265" t="s">
        <v>1680</v>
      </c>
      <c r="D155" s="265" t="s">
        <v>1681</v>
      </c>
      <c r="E155" s="265" t="s">
        <v>6195</v>
      </c>
      <c r="F155" s="265" t="s">
        <v>8</v>
      </c>
      <c r="G155" s="265" t="s">
        <v>5</v>
      </c>
      <c r="H155" s="266"/>
      <c r="I155" s="17"/>
      <c r="J155" s="266"/>
      <c r="K155" s="265"/>
      <c r="L155" s="265" t="s">
        <v>13</v>
      </c>
      <c r="M155" s="265" t="s">
        <v>1623</v>
      </c>
    </row>
    <row r="156" spans="2:13" ht="34.799999999999997" x14ac:dyDescent="0.3">
      <c r="B156" s="282" t="s">
        <v>1684</v>
      </c>
      <c r="C156" s="265" t="s">
        <v>1685</v>
      </c>
      <c r="D156" s="265" t="s">
        <v>1686</v>
      </c>
      <c r="E156" s="265" t="s">
        <v>6195</v>
      </c>
      <c r="F156" s="265" t="s">
        <v>8</v>
      </c>
      <c r="G156" s="265" t="s">
        <v>6</v>
      </c>
      <c r="H156" s="266"/>
      <c r="I156" s="17"/>
      <c r="J156" s="266"/>
      <c r="K156" s="265"/>
      <c r="L156" s="265" t="s">
        <v>13</v>
      </c>
      <c r="M156" s="265" t="s">
        <v>1623</v>
      </c>
    </row>
    <row r="157" spans="2:13" ht="34.799999999999997" x14ac:dyDescent="0.3">
      <c r="B157" s="282" t="s">
        <v>1689</v>
      </c>
      <c r="C157" s="265" t="s">
        <v>1690</v>
      </c>
      <c r="D157" s="265" t="s">
        <v>1691</v>
      </c>
      <c r="E157" s="265" t="s">
        <v>6195</v>
      </c>
      <c r="F157" s="265" t="s">
        <v>8</v>
      </c>
      <c r="G157" s="265" t="s">
        <v>5</v>
      </c>
      <c r="H157" s="266"/>
      <c r="I157" s="17"/>
      <c r="J157" s="266"/>
      <c r="K157" s="265"/>
      <c r="L157" s="265" t="s">
        <v>13</v>
      </c>
      <c r="M157" s="265" t="s">
        <v>1623</v>
      </c>
    </row>
    <row r="158" spans="2:13" ht="34.799999999999997" x14ac:dyDescent="0.3">
      <c r="B158" s="282" t="s">
        <v>1694</v>
      </c>
      <c r="C158" s="265" t="s">
        <v>1695</v>
      </c>
      <c r="D158" s="265" t="s">
        <v>1696</v>
      </c>
      <c r="E158" s="265" t="s">
        <v>6195</v>
      </c>
      <c r="F158" s="265" t="s">
        <v>8</v>
      </c>
      <c r="G158" s="265" t="s">
        <v>6</v>
      </c>
      <c r="H158" s="266"/>
      <c r="I158" s="17"/>
      <c r="J158" s="266"/>
      <c r="K158" s="265"/>
      <c r="L158" s="265" t="s">
        <v>13</v>
      </c>
      <c r="M158" s="265" t="s">
        <v>1623</v>
      </c>
    </row>
    <row r="159" spans="2:13" ht="34.799999999999997" x14ac:dyDescent="0.3">
      <c r="B159" s="282" t="s">
        <v>1699</v>
      </c>
      <c r="C159" s="265" t="s">
        <v>1700</v>
      </c>
      <c r="D159" s="265" t="s">
        <v>1701</v>
      </c>
      <c r="E159" s="265" t="s">
        <v>6195</v>
      </c>
      <c r="F159" s="265" t="s">
        <v>8</v>
      </c>
      <c r="G159" s="265" t="s">
        <v>5</v>
      </c>
      <c r="H159" s="266"/>
      <c r="I159" s="17"/>
      <c r="J159" s="266"/>
      <c r="K159" s="265"/>
      <c r="L159" s="265" t="s">
        <v>13</v>
      </c>
      <c r="M159" s="265" t="s">
        <v>1623</v>
      </c>
    </row>
    <row r="160" spans="2:13" ht="34.799999999999997" x14ac:dyDescent="0.3">
      <c r="B160" s="282" t="s">
        <v>1704</v>
      </c>
      <c r="C160" s="265" t="s">
        <v>1705</v>
      </c>
      <c r="D160" s="265" t="s">
        <v>1706</v>
      </c>
      <c r="E160" s="265" t="s">
        <v>6195</v>
      </c>
      <c r="F160" s="265" t="s">
        <v>8</v>
      </c>
      <c r="G160" s="265" t="s">
        <v>6</v>
      </c>
      <c r="H160" s="266"/>
      <c r="I160" s="17"/>
      <c r="J160" s="266"/>
      <c r="K160" s="265"/>
      <c r="L160" s="265" t="s">
        <v>13</v>
      </c>
      <c r="M160" s="265" t="s">
        <v>1623</v>
      </c>
    </row>
    <row r="161" spans="2:13" ht="34.799999999999997" x14ac:dyDescent="0.3">
      <c r="B161" s="282" t="s">
        <v>1709</v>
      </c>
      <c r="C161" s="265" t="s">
        <v>1710</v>
      </c>
      <c r="D161" s="265" t="s">
        <v>1711</v>
      </c>
      <c r="E161" s="265" t="s">
        <v>6195</v>
      </c>
      <c r="F161" s="265" t="s">
        <v>8</v>
      </c>
      <c r="G161" s="265" t="s">
        <v>5</v>
      </c>
      <c r="H161" s="266"/>
      <c r="I161" s="17"/>
      <c r="J161" s="266"/>
      <c r="K161" s="265"/>
      <c r="L161" s="265" t="s">
        <v>13</v>
      </c>
      <c r="M161" s="265" t="s">
        <v>1623</v>
      </c>
    </row>
    <row r="162" spans="2:13" ht="34.799999999999997" x14ac:dyDescent="0.3">
      <c r="B162" s="282" t="s">
        <v>1714</v>
      </c>
      <c r="C162" s="265" t="s">
        <v>1715</v>
      </c>
      <c r="D162" s="265" t="s">
        <v>1716</v>
      </c>
      <c r="E162" s="265" t="s">
        <v>6195</v>
      </c>
      <c r="F162" s="265" t="s">
        <v>8</v>
      </c>
      <c r="G162" s="265" t="s">
        <v>6</v>
      </c>
      <c r="H162" s="266"/>
      <c r="I162" s="17"/>
      <c r="J162" s="266"/>
      <c r="K162" s="265"/>
      <c r="L162" s="265" t="s">
        <v>13</v>
      </c>
      <c r="M162" s="265" t="s">
        <v>1623</v>
      </c>
    </row>
    <row r="163" spans="2:13" ht="34.799999999999997" x14ac:dyDescent="0.3">
      <c r="B163" s="282" t="s">
        <v>1719</v>
      </c>
      <c r="C163" s="265" t="s">
        <v>1720</v>
      </c>
      <c r="D163" s="265" t="s">
        <v>1721</v>
      </c>
      <c r="E163" s="265" t="s">
        <v>6195</v>
      </c>
      <c r="F163" s="265" t="s">
        <v>8</v>
      </c>
      <c r="G163" s="265" t="s">
        <v>5</v>
      </c>
      <c r="H163" s="266"/>
      <c r="I163" s="17"/>
      <c r="J163" s="266"/>
      <c r="K163" s="265"/>
      <c r="L163" s="265" t="s">
        <v>13</v>
      </c>
      <c r="M163" s="265" t="s">
        <v>1623</v>
      </c>
    </row>
    <row r="164" spans="2:13" ht="34.799999999999997" x14ac:dyDescent="0.3">
      <c r="B164" s="282" t="s">
        <v>1724</v>
      </c>
      <c r="C164" s="265" t="s">
        <v>1725</v>
      </c>
      <c r="D164" s="265" t="s">
        <v>1726</v>
      </c>
      <c r="E164" s="265" t="s">
        <v>6195</v>
      </c>
      <c r="F164" s="265" t="s">
        <v>8</v>
      </c>
      <c r="G164" s="265" t="s">
        <v>6</v>
      </c>
      <c r="H164" s="266"/>
      <c r="I164" s="17"/>
      <c r="J164" s="266"/>
      <c r="K164" s="265"/>
      <c r="L164" s="265" t="s">
        <v>13</v>
      </c>
      <c r="M164" s="265" t="s">
        <v>1623</v>
      </c>
    </row>
    <row r="165" spans="2:13" ht="34.799999999999997" x14ac:dyDescent="0.3">
      <c r="B165" s="282" t="s">
        <v>1729</v>
      </c>
      <c r="C165" s="265" t="s">
        <v>1730</v>
      </c>
      <c r="D165" s="265" t="s">
        <v>1731</v>
      </c>
      <c r="E165" s="265" t="s">
        <v>6195</v>
      </c>
      <c r="F165" s="265" t="s">
        <v>8</v>
      </c>
      <c r="G165" s="265" t="s">
        <v>5</v>
      </c>
      <c r="H165" s="266"/>
      <c r="I165" s="17"/>
      <c r="J165" s="266"/>
      <c r="K165" s="265"/>
      <c r="L165" s="265" t="s">
        <v>13</v>
      </c>
      <c r="M165" s="265" t="s">
        <v>1623</v>
      </c>
    </row>
    <row r="166" spans="2:13" ht="34.799999999999997" x14ac:dyDescent="0.3">
      <c r="B166" s="282" t="s">
        <v>1734</v>
      </c>
      <c r="C166" s="265" t="s">
        <v>1735</v>
      </c>
      <c r="D166" s="265" t="s">
        <v>1736</v>
      </c>
      <c r="E166" s="265" t="s">
        <v>6195</v>
      </c>
      <c r="F166" s="265" t="s">
        <v>8</v>
      </c>
      <c r="G166" s="265" t="s">
        <v>6</v>
      </c>
      <c r="H166" s="266"/>
      <c r="I166" s="17"/>
      <c r="J166" s="266"/>
      <c r="K166" s="265"/>
      <c r="L166" s="265" t="s">
        <v>13</v>
      </c>
      <c r="M166" s="265" t="s">
        <v>1623</v>
      </c>
    </row>
    <row r="167" spans="2:13" ht="34.799999999999997" x14ac:dyDescent="0.3">
      <c r="B167" s="282" t="s">
        <v>1739</v>
      </c>
      <c r="C167" s="265" t="s">
        <v>1740</v>
      </c>
      <c r="D167" s="265" t="s">
        <v>1741</v>
      </c>
      <c r="E167" s="265" t="s">
        <v>6195</v>
      </c>
      <c r="F167" s="265" t="s">
        <v>8</v>
      </c>
      <c r="G167" s="265" t="s">
        <v>5</v>
      </c>
      <c r="H167" s="266"/>
      <c r="I167" s="17"/>
      <c r="J167" s="266"/>
      <c r="K167" s="265"/>
      <c r="L167" s="265" t="s">
        <v>13</v>
      </c>
      <c r="M167" s="265" t="s">
        <v>1623</v>
      </c>
    </row>
    <row r="168" spans="2:13" ht="34.799999999999997" x14ac:dyDescent="0.3">
      <c r="B168" s="282" t="s">
        <v>1744</v>
      </c>
      <c r="C168" s="265" t="s">
        <v>1745</v>
      </c>
      <c r="D168" s="265" t="s">
        <v>1746</v>
      </c>
      <c r="E168" s="265" t="s">
        <v>6195</v>
      </c>
      <c r="F168" s="265" t="s">
        <v>8</v>
      </c>
      <c r="G168" s="265" t="s">
        <v>6</v>
      </c>
      <c r="H168" s="266"/>
      <c r="I168" s="17"/>
      <c r="J168" s="266"/>
      <c r="K168" s="265"/>
      <c r="L168" s="265" t="s">
        <v>13</v>
      </c>
      <c r="M168" s="265" t="s">
        <v>1623</v>
      </c>
    </row>
    <row r="169" spans="2:13" ht="34.799999999999997" x14ac:dyDescent="0.3">
      <c r="B169" s="282" t="s">
        <v>1749</v>
      </c>
      <c r="C169" s="265" t="s">
        <v>1750</v>
      </c>
      <c r="D169" s="265" t="s">
        <v>1658</v>
      </c>
      <c r="E169" s="265" t="s">
        <v>6195</v>
      </c>
      <c r="F169" s="265" t="s">
        <v>8</v>
      </c>
      <c r="G169" s="265" t="s">
        <v>5</v>
      </c>
      <c r="H169" s="266"/>
      <c r="I169" s="17"/>
      <c r="J169" s="266"/>
      <c r="K169" s="265"/>
      <c r="L169" s="265" t="s">
        <v>13</v>
      </c>
      <c r="M169" s="265" t="s">
        <v>1623</v>
      </c>
    </row>
    <row r="170" spans="2:13" ht="34.799999999999997" x14ac:dyDescent="0.3">
      <c r="B170" s="282" t="s">
        <v>1753</v>
      </c>
      <c r="C170" s="265" t="s">
        <v>1754</v>
      </c>
      <c r="D170" s="265" t="s">
        <v>1755</v>
      </c>
      <c r="E170" s="265" t="s">
        <v>6195</v>
      </c>
      <c r="F170" s="265" t="s">
        <v>8</v>
      </c>
      <c r="G170" s="265" t="s">
        <v>6</v>
      </c>
      <c r="H170" s="266"/>
      <c r="I170" s="17"/>
      <c r="J170" s="266"/>
      <c r="K170" s="265"/>
      <c r="L170" s="265" t="s">
        <v>13</v>
      </c>
      <c r="M170" s="265" t="s">
        <v>1623</v>
      </c>
    </row>
    <row r="171" spans="2:13" ht="34.799999999999997" x14ac:dyDescent="0.3">
      <c r="B171" s="282" t="s">
        <v>1758</v>
      </c>
      <c r="C171" s="265" t="s">
        <v>1759</v>
      </c>
      <c r="D171" s="265" t="s">
        <v>1760</v>
      </c>
      <c r="E171" s="265" t="s">
        <v>6195</v>
      </c>
      <c r="F171" s="265" t="s">
        <v>8</v>
      </c>
      <c r="G171" s="265" t="s">
        <v>5</v>
      </c>
      <c r="H171" s="266"/>
      <c r="I171" s="17"/>
      <c r="J171" s="266"/>
      <c r="K171" s="265"/>
      <c r="L171" s="265" t="s">
        <v>13</v>
      </c>
      <c r="M171" s="265" t="s">
        <v>1623</v>
      </c>
    </row>
    <row r="172" spans="2:13" ht="28.8" x14ac:dyDescent="0.3">
      <c r="B172" s="265" t="s">
        <v>2713</v>
      </c>
      <c r="C172" s="265" t="s">
        <v>2714</v>
      </c>
      <c r="D172" s="265" t="s">
        <v>2715</v>
      </c>
      <c r="E172" s="265" t="s">
        <v>6195</v>
      </c>
      <c r="F172" s="265" t="s">
        <v>8</v>
      </c>
      <c r="G172" s="265" t="s">
        <v>6</v>
      </c>
      <c r="H172" s="266"/>
      <c r="I172" s="17"/>
      <c r="J172" s="266"/>
      <c r="K172" s="265"/>
      <c r="L172" s="265" t="s">
        <v>13</v>
      </c>
      <c r="M172" s="265" t="s">
        <v>1623</v>
      </c>
    </row>
    <row r="173" spans="2:13" ht="28.8" x14ac:dyDescent="0.3">
      <c r="B173" s="265" t="s">
        <v>2718</v>
      </c>
      <c r="C173" s="265" t="s">
        <v>2719</v>
      </c>
      <c r="D173" s="265" t="s">
        <v>2720</v>
      </c>
      <c r="E173" s="265" t="s">
        <v>6195</v>
      </c>
      <c r="F173" s="265" t="s">
        <v>8</v>
      </c>
      <c r="G173" s="265" t="s">
        <v>6</v>
      </c>
      <c r="H173" s="266"/>
      <c r="I173" s="17"/>
      <c r="J173" s="266"/>
      <c r="K173" s="265"/>
      <c r="L173" s="265" t="s">
        <v>13</v>
      </c>
      <c r="M173" s="265" t="s">
        <v>1623</v>
      </c>
    </row>
    <row r="174" spans="2:13" ht="28.8" x14ac:dyDescent="0.3">
      <c r="B174" s="282" t="s">
        <v>3077</v>
      </c>
      <c r="C174" s="265" t="s">
        <v>3078</v>
      </c>
      <c r="D174" s="265" t="s">
        <v>3079</v>
      </c>
      <c r="E174" s="265" t="s">
        <v>6195</v>
      </c>
      <c r="F174" s="265" t="s">
        <v>8</v>
      </c>
      <c r="G174" s="265" t="s">
        <v>5</v>
      </c>
      <c r="H174" s="266"/>
      <c r="I174" s="17"/>
      <c r="J174" s="266"/>
      <c r="K174" s="265"/>
      <c r="L174" s="265" t="s">
        <v>9</v>
      </c>
      <c r="M174" s="265" t="s">
        <v>1623</v>
      </c>
    </row>
    <row r="175" spans="2:13" ht="28.8" x14ac:dyDescent="0.3">
      <c r="B175" s="282" t="s">
        <v>3082</v>
      </c>
      <c r="C175" s="265" t="s">
        <v>3083</v>
      </c>
      <c r="D175" s="265" t="s">
        <v>3084</v>
      </c>
      <c r="E175" s="265" t="s">
        <v>6195</v>
      </c>
      <c r="F175" s="265" t="s">
        <v>8</v>
      </c>
      <c r="G175" s="265" t="s">
        <v>5</v>
      </c>
      <c r="H175" s="266"/>
      <c r="I175" s="17"/>
      <c r="J175" s="266"/>
      <c r="K175" s="265"/>
      <c r="L175" s="265" t="s">
        <v>9</v>
      </c>
      <c r="M175" s="265" t="s">
        <v>1623</v>
      </c>
    </row>
    <row r="176" spans="2:13" ht="28.8" x14ac:dyDescent="0.3">
      <c r="B176" s="265" t="s">
        <v>3699</v>
      </c>
      <c r="C176" s="265" t="s">
        <v>3700</v>
      </c>
      <c r="D176" s="265" t="s">
        <v>3701</v>
      </c>
      <c r="E176" s="265" t="s">
        <v>6195</v>
      </c>
      <c r="F176" s="265" t="s">
        <v>4</v>
      </c>
      <c r="G176" s="265" t="s">
        <v>6</v>
      </c>
      <c r="H176" s="266"/>
      <c r="I176" s="17"/>
      <c r="J176" s="266"/>
      <c r="K176" s="265"/>
      <c r="L176" s="265" t="s">
        <v>13</v>
      </c>
      <c r="M176" s="265" t="s">
        <v>1623</v>
      </c>
    </row>
    <row r="177" spans="2:14" x14ac:dyDescent="0.3">
      <c r="B177" s="265" t="s">
        <v>2372</v>
      </c>
      <c r="C177" s="265" t="s">
        <v>2373</v>
      </c>
      <c r="D177" s="265" t="s">
        <v>2374</v>
      </c>
      <c r="E177" s="265" t="s">
        <v>6194</v>
      </c>
      <c r="F177" s="265" t="s">
        <v>8</v>
      </c>
      <c r="G177" s="265" t="s">
        <v>5</v>
      </c>
      <c r="H177" s="266"/>
      <c r="I177" s="17"/>
      <c r="J177" s="266"/>
      <c r="K177" s="265"/>
      <c r="L177" s="265"/>
      <c r="M177" s="265" t="s">
        <v>947</v>
      </c>
    </row>
    <row r="178" spans="2:14" x14ac:dyDescent="0.3">
      <c r="B178" s="265" t="s">
        <v>3150</v>
      </c>
      <c r="C178" s="265" t="s">
        <v>3151</v>
      </c>
      <c r="D178" s="265" t="s">
        <v>3152</v>
      </c>
      <c r="E178" s="265" t="s">
        <v>6194</v>
      </c>
      <c r="F178" s="265" t="s">
        <v>8</v>
      </c>
      <c r="G178" s="265" t="s">
        <v>6</v>
      </c>
      <c r="H178" s="266"/>
      <c r="I178" s="17"/>
      <c r="J178" s="266"/>
      <c r="K178" s="265"/>
      <c r="L178" s="265"/>
      <c r="M178" s="265" t="s">
        <v>947</v>
      </c>
    </row>
    <row r="179" spans="2:14" ht="28.8" x14ac:dyDescent="0.3">
      <c r="B179" s="265" t="s">
        <v>3155</v>
      </c>
      <c r="C179" s="265" t="s">
        <v>3156</v>
      </c>
      <c r="D179" s="265" t="s">
        <v>3157</v>
      </c>
      <c r="E179" s="265" t="s">
        <v>6194</v>
      </c>
      <c r="F179" s="265" t="s">
        <v>8</v>
      </c>
      <c r="G179" s="265" t="s">
        <v>6</v>
      </c>
      <c r="H179" s="266"/>
      <c r="I179" s="17"/>
      <c r="J179" s="266"/>
      <c r="K179" s="265"/>
      <c r="L179" s="265"/>
      <c r="M179" s="265" t="s">
        <v>947</v>
      </c>
    </row>
    <row r="180" spans="2:14" ht="28.8" x14ac:dyDescent="0.3">
      <c r="B180" s="265" t="s">
        <v>3735</v>
      </c>
      <c r="C180" s="265" t="s">
        <v>3736</v>
      </c>
      <c r="D180" s="265" t="s">
        <v>3737</v>
      </c>
      <c r="E180" s="265" t="s">
        <v>6195</v>
      </c>
      <c r="F180" s="265" t="s">
        <v>8</v>
      </c>
      <c r="G180" s="265" t="s">
        <v>5</v>
      </c>
      <c r="H180" s="266"/>
      <c r="I180" s="17"/>
      <c r="J180" s="266"/>
      <c r="K180" s="265"/>
      <c r="L180" s="265" t="s">
        <v>183</v>
      </c>
      <c r="M180" s="265" t="s">
        <v>947</v>
      </c>
    </row>
    <row r="181" spans="2:14" ht="28.8" x14ac:dyDescent="0.3">
      <c r="B181" s="265" t="s">
        <v>3740</v>
      </c>
      <c r="C181" s="265" t="s">
        <v>3741</v>
      </c>
      <c r="D181" s="265" t="s">
        <v>1760</v>
      </c>
      <c r="E181" s="265" t="s">
        <v>6195</v>
      </c>
      <c r="F181" s="265" t="s">
        <v>8</v>
      </c>
      <c r="G181" s="265" t="s">
        <v>5</v>
      </c>
      <c r="H181" s="266"/>
      <c r="I181" s="17"/>
      <c r="J181" s="266"/>
      <c r="K181" s="265"/>
      <c r="L181" s="265" t="s">
        <v>13</v>
      </c>
      <c r="M181" s="265" t="s">
        <v>947</v>
      </c>
      <c r="N181" t="s">
        <v>5181</v>
      </c>
    </row>
    <row r="182" spans="2:14" ht="28.8" x14ac:dyDescent="0.3">
      <c r="B182" s="265" t="s">
        <v>3745</v>
      </c>
      <c r="C182" s="265" t="s">
        <v>6056</v>
      </c>
      <c r="D182" s="265" t="s">
        <v>6057</v>
      </c>
      <c r="E182" s="265" t="s">
        <v>6195</v>
      </c>
      <c r="F182" s="265" t="s">
        <v>8</v>
      </c>
      <c r="G182" s="265" t="s">
        <v>5</v>
      </c>
      <c r="H182" s="266"/>
      <c r="I182" s="17"/>
      <c r="J182" s="266"/>
      <c r="K182" s="265"/>
      <c r="L182" s="265" t="s">
        <v>13</v>
      </c>
      <c r="M182" s="265" t="s">
        <v>947</v>
      </c>
    </row>
    <row r="183" spans="2:14" ht="28.8" x14ac:dyDescent="0.3">
      <c r="B183" s="265" t="s">
        <v>3748</v>
      </c>
      <c r="C183" s="265" t="s">
        <v>3749</v>
      </c>
      <c r="D183" s="265" t="s">
        <v>3750</v>
      </c>
      <c r="E183" s="265" t="s">
        <v>6195</v>
      </c>
      <c r="F183" s="265" t="s">
        <v>8</v>
      </c>
      <c r="G183" s="265" t="s">
        <v>5</v>
      </c>
      <c r="H183" s="266"/>
      <c r="I183" s="17"/>
      <c r="J183" s="266"/>
      <c r="K183" s="265"/>
      <c r="L183" s="265" t="s">
        <v>183</v>
      </c>
      <c r="M183" s="265" t="s">
        <v>947</v>
      </c>
    </row>
    <row r="184" spans="2:14" ht="28.8" x14ac:dyDescent="0.3">
      <c r="B184" s="265" t="s">
        <v>3753</v>
      </c>
      <c r="C184" s="265" t="s">
        <v>3754</v>
      </c>
      <c r="D184" s="265" t="s">
        <v>3755</v>
      </c>
      <c r="E184" s="265" t="s">
        <v>6195</v>
      </c>
      <c r="F184" s="265" t="s">
        <v>8</v>
      </c>
      <c r="G184" s="265" t="s">
        <v>5</v>
      </c>
      <c r="H184" s="266"/>
      <c r="I184" s="17"/>
      <c r="J184" s="266"/>
      <c r="K184" s="265"/>
      <c r="L184" s="265" t="s">
        <v>13</v>
      </c>
      <c r="M184" s="265" t="s">
        <v>947</v>
      </c>
    </row>
    <row r="185" spans="2:14" ht="28.8" x14ac:dyDescent="0.3">
      <c r="B185" s="265" t="s">
        <v>3758</v>
      </c>
      <c r="C185" s="265" t="s">
        <v>3759</v>
      </c>
      <c r="D185" s="265" t="s">
        <v>3760</v>
      </c>
      <c r="E185" s="265" t="s">
        <v>6195</v>
      </c>
      <c r="F185" s="265" t="s">
        <v>8</v>
      </c>
      <c r="G185" s="265" t="s">
        <v>5</v>
      </c>
      <c r="H185" s="266"/>
      <c r="I185" s="17"/>
      <c r="J185" s="266"/>
      <c r="K185" s="265"/>
      <c r="L185" s="265" t="s">
        <v>183</v>
      </c>
      <c r="M185" s="265" t="s">
        <v>947</v>
      </c>
    </row>
    <row r="186" spans="2:14" ht="28.8" x14ac:dyDescent="0.3">
      <c r="B186" s="265" t="s">
        <v>3763</v>
      </c>
      <c r="C186" s="265" t="s">
        <v>3764</v>
      </c>
      <c r="D186" s="265" t="s">
        <v>3765</v>
      </c>
      <c r="E186" s="265" t="s">
        <v>6195</v>
      </c>
      <c r="F186" s="265" t="s">
        <v>8</v>
      </c>
      <c r="G186" s="265" t="s">
        <v>5</v>
      </c>
      <c r="H186" s="266"/>
      <c r="I186" s="17"/>
      <c r="J186" s="266"/>
      <c r="K186" s="265"/>
      <c r="L186" s="265" t="s">
        <v>13</v>
      </c>
      <c r="M186" s="265" t="s">
        <v>947</v>
      </c>
    </row>
    <row r="187" spans="2:14" ht="28.8" x14ac:dyDescent="0.3">
      <c r="B187" s="265" t="s">
        <v>3768</v>
      </c>
      <c r="C187" s="265" t="s">
        <v>3769</v>
      </c>
      <c r="D187" s="265" t="s">
        <v>3770</v>
      </c>
      <c r="E187" s="265" t="s">
        <v>6195</v>
      </c>
      <c r="F187" s="265" t="s">
        <v>8</v>
      </c>
      <c r="G187" s="265" t="s">
        <v>5</v>
      </c>
      <c r="H187" s="266"/>
      <c r="I187" s="17"/>
      <c r="J187" s="266"/>
      <c r="K187" s="265"/>
      <c r="L187" s="265" t="s">
        <v>183</v>
      </c>
      <c r="M187" s="265" t="s">
        <v>947</v>
      </c>
    </row>
    <row r="188" spans="2:14" ht="28.8" x14ac:dyDescent="0.3">
      <c r="B188" s="265" t="s">
        <v>3773</v>
      </c>
      <c r="C188" s="265" t="s">
        <v>4657</v>
      </c>
      <c r="D188" s="265" t="s">
        <v>4658</v>
      </c>
      <c r="E188" s="265" t="s">
        <v>6195</v>
      </c>
      <c r="F188" s="265" t="s">
        <v>8</v>
      </c>
      <c r="G188" s="265" t="s">
        <v>5</v>
      </c>
      <c r="H188" s="266"/>
      <c r="I188" s="17"/>
      <c r="J188" s="266"/>
      <c r="K188" s="265"/>
      <c r="L188" s="265" t="s">
        <v>13</v>
      </c>
      <c r="M188" s="265" t="s">
        <v>947</v>
      </c>
    </row>
    <row r="189" spans="2:14" ht="28.8" x14ac:dyDescent="0.3">
      <c r="B189" s="265" t="s">
        <v>3776</v>
      </c>
      <c r="C189" s="265" t="s">
        <v>3777</v>
      </c>
      <c r="D189" s="265" t="s">
        <v>3778</v>
      </c>
      <c r="E189" s="265" t="s">
        <v>6195</v>
      </c>
      <c r="F189" s="265" t="s">
        <v>8</v>
      </c>
      <c r="G189" s="265" t="s">
        <v>5</v>
      </c>
      <c r="H189" s="266"/>
      <c r="I189" s="17"/>
      <c r="J189" s="266"/>
      <c r="K189" s="265"/>
      <c r="L189" s="265" t="s">
        <v>183</v>
      </c>
      <c r="M189" s="265" t="s">
        <v>947</v>
      </c>
    </row>
    <row r="190" spans="2:14" ht="28.8" x14ac:dyDescent="0.3">
      <c r="B190" s="265" t="s">
        <v>3781</v>
      </c>
      <c r="C190" s="265" t="s">
        <v>6060</v>
      </c>
      <c r="D190" s="265" t="s">
        <v>6061</v>
      </c>
      <c r="E190" s="265" t="s">
        <v>6195</v>
      </c>
      <c r="F190" s="265" t="s">
        <v>8</v>
      </c>
      <c r="G190" s="265" t="s">
        <v>5</v>
      </c>
      <c r="H190" s="266"/>
      <c r="I190" s="17"/>
      <c r="J190" s="266"/>
      <c r="K190" s="265"/>
      <c r="L190" s="265" t="s">
        <v>183</v>
      </c>
      <c r="M190" s="265" t="s">
        <v>947</v>
      </c>
    </row>
    <row r="191" spans="2:14" ht="28.8" x14ac:dyDescent="0.3">
      <c r="B191" s="265" t="s">
        <v>3784</v>
      </c>
      <c r="C191" s="265" t="s">
        <v>4659</v>
      </c>
      <c r="D191" s="265" t="s">
        <v>4660</v>
      </c>
      <c r="E191" s="265" t="s">
        <v>6195</v>
      </c>
      <c r="F191" s="265" t="s">
        <v>8</v>
      </c>
      <c r="G191" s="265" t="s">
        <v>5</v>
      </c>
      <c r="H191" s="266"/>
      <c r="I191" s="17"/>
      <c r="J191" s="266"/>
      <c r="K191" s="265"/>
      <c r="L191" s="265" t="s">
        <v>13</v>
      </c>
      <c r="M191" s="265" t="s">
        <v>947</v>
      </c>
    </row>
    <row r="192" spans="2:14" ht="28.8" x14ac:dyDescent="0.3">
      <c r="B192" s="265" t="s">
        <v>3788</v>
      </c>
      <c r="C192" s="265" t="s">
        <v>3789</v>
      </c>
      <c r="D192" s="265" t="s">
        <v>3790</v>
      </c>
      <c r="E192" s="265" t="s">
        <v>6195</v>
      </c>
      <c r="F192" s="265" t="s">
        <v>8</v>
      </c>
      <c r="G192" s="265" t="s">
        <v>5</v>
      </c>
      <c r="H192" s="266"/>
      <c r="I192" s="17"/>
      <c r="J192" s="266"/>
      <c r="K192" s="265"/>
      <c r="L192" s="265" t="s">
        <v>183</v>
      </c>
      <c r="M192" s="265" t="s">
        <v>947</v>
      </c>
    </row>
    <row r="193" spans="2:13" ht="28.8" x14ac:dyDescent="0.3">
      <c r="B193" s="265" t="s">
        <v>3793</v>
      </c>
      <c r="C193" s="265" t="s">
        <v>6062</v>
      </c>
      <c r="D193" s="265" t="s">
        <v>6063</v>
      </c>
      <c r="E193" s="265" t="s">
        <v>6195</v>
      </c>
      <c r="F193" s="265" t="s">
        <v>8</v>
      </c>
      <c r="G193" s="265" t="s">
        <v>5</v>
      </c>
      <c r="H193" s="266"/>
      <c r="I193" s="17"/>
      <c r="J193" s="266"/>
      <c r="K193" s="265"/>
      <c r="L193" s="265" t="s">
        <v>13</v>
      </c>
      <c r="M193" s="265" t="s">
        <v>947</v>
      </c>
    </row>
    <row r="194" spans="2:13" ht="28.8" x14ac:dyDescent="0.3">
      <c r="B194" s="265" t="s">
        <v>3796</v>
      </c>
      <c r="C194" s="265" t="s">
        <v>6064</v>
      </c>
      <c r="D194" s="265" t="s">
        <v>6065</v>
      </c>
      <c r="E194" s="265" t="s">
        <v>6195</v>
      </c>
      <c r="F194" s="265" t="s">
        <v>8</v>
      </c>
      <c r="G194" s="265" t="s">
        <v>5</v>
      </c>
      <c r="H194" s="266"/>
      <c r="I194" s="17"/>
      <c r="J194" s="266"/>
      <c r="K194" s="265"/>
      <c r="L194" s="265" t="s">
        <v>183</v>
      </c>
      <c r="M194" s="265" t="s">
        <v>947</v>
      </c>
    </row>
    <row r="195" spans="2:13" ht="28.8" x14ac:dyDescent="0.3">
      <c r="B195" s="265" t="s">
        <v>3799</v>
      </c>
      <c r="C195" s="265" t="s">
        <v>6066</v>
      </c>
      <c r="D195" s="265" t="s">
        <v>1686</v>
      </c>
      <c r="E195" s="265" t="s">
        <v>6195</v>
      </c>
      <c r="F195" s="265" t="s">
        <v>8</v>
      </c>
      <c r="G195" s="265" t="s">
        <v>5</v>
      </c>
      <c r="H195" s="266"/>
      <c r="I195" s="17"/>
      <c r="J195" s="266"/>
      <c r="K195" s="265"/>
      <c r="L195" s="265" t="s">
        <v>13</v>
      </c>
      <c r="M195" s="265" t="s">
        <v>947</v>
      </c>
    </row>
    <row r="196" spans="2:13" ht="28.8" x14ac:dyDescent="0.3">
      <c r="B196" s="265" t="s">
        <v>3802</v>
      </c>
      <c r="C196" s="265" t="s">
        <v>3803</v>
      </c>
      <c r="D196" s="265" t="s">
        <v>2835</v>
      </c>
      <c r="E196" s="265" t="s">
        <v>6195</v>
      </c>
      <c r="F196" s="265" t="s">
        <v>8</v>
      </c>
      <c r="G196" s="265" t="s">
        <v>5</v>
      </c>
      <c r="H196" s="266"/>
      <c r="I196" s="17"/>
      <c r="J196" s="266"/>
      <c r="K196" s="265"/>
      <c r="L196" s="265" t="s">
        <v>183</v>
      </c>
      <c r="M196" s="265" t="s">
        <v>947</v>
      </c>
    </row>
    <row r="197" spans="2:13" ht="28.8" x14ac:dyDescent="0.3">
      <c r="B197" s="265" t="s">
        <v>3806</v>
      </c>
      <c r="C197" s="265" t="s">
        <v>6067</v>
      </c>
      <c r="D197" s="265" t="s">
        <v>3811</v>
      </c>
      <c r="E197" s="265" t="s">
        <v>6195</v>
      </c>
      <c r="F197" s="265" t="s">
        <v>8</v>
      </c>
      <c r="G197" s="265" t="s">
        <v>5</v>
      </c>
      <c r="H197" s="266"/>
      <c r="I197" s="17"/>
      <c r="J197" s="266"/>
      <c r="K197" s="265"/>
      <c r="L197" s="265" t="s">
        <v>13</v>
      </c>
      <c r="M197" s="265" t="s">
        <v>947</v>
      </c>
    </row>
    <row r="198" spans="2:13" ht="28.8" x14ac:dyDescent="0.3">
      <c r="B198" s="265" t="s">
        <v>3809</v>
      </c>
      <c r="C198" s="265" t="s">
        <v>3810</v>
      </c>
      <c r="D198" s="265" t="s">
        <v>3811</v>
      </c>
      <c r="E198" s="265" t="s">
        <v>6195</v>
      </c>
      <c r="F198" s="265" t="s">
        <v>8</v>
      </c>
      <c r="G198" s="265" t="s">
        <v>5</v>
      </c>
      <c r="H198" s="266"/>
      <c r="I198" s="17"/>
      <c r="J198" s="266"/>
      <c r="K198" s="265"/>
      <c r="L198" s="265" t="s">
        <v>183</v>
      </c>
      <c r="M198" s="265" t="s">
        <v>947</v>
      </c>
    </row>
    <row r="199" spans="2:13" ht="28.8" x14ac:dyDescent="0.3">
      <c r="B199" s="265" t="s">
        <v>3813</v>
      </c>
      <c r="C199" s="265" t="s">
        <v>3814</v>
      </c>
      <c r="D199" s="265" t="s">
        <v>3815</v>
      </c>
      <c r="E199" s="265" t="s">
        <v>6195</v>
      </c>
      <c r="F199" s="265" t="s">
        <v>4</v>
      </c>
      <c r="G199" s="265" t="s">
        <v>5</v>
      </c>
      <c r="H199" s="266"/>
      <c r="I199" s="17"/>
      <c r="J199" s="266"/>
      <c r="K199" s="265"/>
      <c r="L199" s="265" t="s">
        <v>13</v>
      </c>
      <c r="M199" s="265" t="s">
        <v>947</v>
      </c>
    </row>
    <row r="200" spans="2:13" ht="28.8" x14ac:dyDescent="0.3">
      <c r="B200" s="265" t="s">
        <v>3817</v>
      </c>
      <c r="C200" s="265" t="s">
        <v>3818</v>
      </c>
      <c r="D200" s="265" t="s">
        <v>3819</v>
      </c>
      <c r="E200" s="265" t="s">
        <v>6195</v>
      </c>
      <c r="F200" s="265" t="s">
        <v>4</v>
      </c>
      <c r="G200" s="265" t="s">
        <v>6</v>
      </c>
      <c r="H200" s="266"/>
      <c r="I200" s="17"/>
      <c r="J200" s="266"/>
      <c r="K200" s="265"/>
      <c r="L200" s="265" t="s">
        <v>183</v>
      </c>
      <c r="M200" s="265" t="s">
        <v>947</v>
      </c>
    </row>
    <row r="201" spans="2:13" ht="28.8" x14ac:dyDescent="0.3">
      <c r="B201" s="265" t="s">
        <v>417</v>
      </c>
      <c r="C201" s="265" t="s">
        <v>5316</v>
      </c>
      <c r="D201" s="265" t="s">
        <v>5317</v>
      </c>
      <c r="E201" s="265" t="s">
        <v>6195</v>
      </c>
      <c r="F201" s="265" t="s">
        <v>8</v>
      </c>
      <c r="G201" s="265" t="s">
        <v>5</v>
      </c>
      <c r="H201" s="266"/>
      <c r="I201" s="17"/>
      <c r="J201" s="266"/>
      <c r="K201" s="265"/>
      <c r="L201" s="265" t="s">
        <v>146</v>
      </c>
      <c r="M201" s="265" t="s">
        <v>418</v>
      </c>
    </row>
    <row r="202" spans="2:13" ht="28.8" x14ac:dyDescent="0.3">
      <c r="B202" s="265" t="s">
        <v>421</v>
      </c>
      <c r="C202" s="265" t="s">
        <v>5318</v>
      </c>
      <c r="D202" s="265" t="s">
        <v>5319</v>
      </c>
      <c r="E202" s="265" t="s">
        <v>6195</v>
      </c>
      <c r="F202" s="265" t="s">
        <v>8</v>
      </c>
      <c r="G202" s="265" t="s">
        <v>5</v>
      </c>
      <c r="H202" s="266"/>
      <c r="I202" s="17"/>
      <c r="J202" s="266"/>
      <c r="K202" s="265"/>
      <c r="L202" s="265" t="s">
        <v>422</v>
      </c>
      <c r="M202" s="265" t="s">
        <v>418</v>
      </c>
    </row>
    <row r="203" spans="2:13" ht="28.8" x14ac:dyDescent="0.3">
      <c r="B203" s="265" t="s">
        <v>425</v>
      </c>
      <c r="C203" s="265" t="s">
        <v>426</v>
      </c>
      <c r="D203" s="265" t="s">
        <v>427</v>
      </c>
      <c r="E203" s="265" t="s">
        <v>6195</v>
      </c>
      <c r="F203" s="265" t="s">
        <v>8</v>
      </c>
      <c r="G203" s="265" t="s">
        <v>5</v>
      </c>
      <c r="H203" s="266"/>
      <c r="I203" s="17"/>
      <c r="J203" s="266"/>
      <c r="K203" s="265"/>
      <c r="L203" s="265" t="s">
        <v>428</v>
      </c>
      <c r="M203" s="265" t="s">
        <v>418</v>
      </c>
    </row>
    <row r="204" spans="2:13" ht="28.8" x14ac:dyDescent="0.3">
      <c r="B204" s="265" t="s">
        <v>430</v>
      </c>
      <c r="C204" s="265" t="s">
        <v>431</v>
      </c>
      <c r="D204" s="265" t="s">
        <v>432</v>
      </c>
      <c r="E204" s="265" t="s">
        <v>6195</v>
      </c>
      <c r="F204" s="265" t="s">
        <v>4</v>
      </c>
      <c r="G204" s="265" t="s">
        <v>5</v>
      </c>
      <c r="H204" s="266"/>
      <c r="I204" s="17"/>
      <c r="J204" s="266"/>
      <c r="K204" s="265"/>
      <c r="L204" s="265" t="s">
        <v>9</v>
      </c>
      <c r="M204" s="265" t="s">
        <v>418</v>
      </c>
    </row>
    <row r="205" spans="2:13" ht="28.8" x14ac:dyDescent="0.3">
      <c r="B205" s="265" t="s">
        <v>3190</v>
      </c>
      <c r="C205" s="265" t="s">
        <v>2887</v>
      </c>
      <c r="D205" s="265" t="s">
        <v>3191</v>
      </c>
      <c r="E205" s="265" t="s">
        <v>6195</v>
      </c>
      <c r="F205" s="265" t="s">
        <v>8</v>
      </c>
      <c r="G205" s="265" t="s">
        <v>5</v>
      </c>
      <c r="H205" s="266"/>
      <c r="I205" s="17"/>
      <c r="J205" s="266"/>
      <c r="K205" s="265"/>
      <c r="L205" s="265" t="s">
        <v>13</v>
      </c>
      <c r="M205" s="265" t="s">
        <v>418</v>
      </c>
    </row>
    <row r="206" spans="2:13" ht="28.8" x14ac:dyDescent="0.3">
      <c r="B206" s="265" t="s">
        <v>3194</v>
      </c>
      <c r="C206" s="265" t="s">
        <v>3195</v>
      </c>
      <c r="D206" s="265" t="s">
        <v>3196</v>
      </c>
      <c r="E206" s="265" t="s">
        <v>6195</v>
      </c>
      <c r="F206" s="265" t="s">
        <v>8</v>
      </c>
      <c r="G206" s="265" t="s">
        <v>5</v>
      </c>
      <c r="H206" s="266"/>
      <c r="I206" s="17"/>
      <c r="J206" s="266"/>
      <c r="K206" s="265"/>
      <c r="L206" s="265" t="s">
        <v>183</v>
      </c>
      <c r="M206" s="265" t="s">
        <v>418</v>
      </c>
    </row>
    <row r="207" spans="2:13" ht="28.8" x14ac:dyDescent="0.3">
      <c r="B207" s="265" t="s">
        <v>3199</v>
      </c>
      <c r="C207" s="265" t="s">
        <v>3200</v>
      </c>
      <c r="D207" s="265" t="s">
        <v>2613</v>
      </c>
      <c r="E207" s="265" t="s">
        <v>6195</v>
      </c>
      <c r="F207" s="265" t="s">
        <v>8</v>
      </c>
      <c r="G207" s="265" t="s">
        <v>5</v>
      </c>
      <c r="H207" s="266"/>
      <c r="I207" s="17"/>
      <c r="J207" s="266"/>
      <c r="K207" s="265"/>
      <c r="L207" s="265" t="s">
        <v>183</v>
      </c>
      <c r="M207" s="265" t="s">
        <v>418</v>
      </c>
    </row>
    <row r="208" spans="2:13" ht="28.8" x14ac:dyDescent="0.3">
      <c r="B208" s="265" t="s">
        <v>3203</v>
      </c>
      <c r="C208" s="265" t="s">
        <v>3204</v>
      </c>
      <c r="D208" s="265" t="s">
        <v>3205</v>
      </c>
      <c r="E208" s="265" t="s">
        <v>6195</v>
      </c>
      <c r="F208" s="265" t="s">
        <v>8</v>
      </c>
      <c r="G208" s="265" t="s">
        <v>5</v>
      </c>
      <c r="H208" s="266"/>
      <c r="I208" s="17"/>
      <c r="J208" s="266"/>
      <c r="K208" s="265"/>
      <c r="L208" s="265" t="s">
        <v>183</v>
      </c>
      <c r="M208" s="265" t="s">
        <v>418</v>
      </c>
    </row>
    <row r="209" spans="2:14" ht="28.8" x14ac:dyDescent="0.3">
      <c r="B209" s="265" t="s">
        <v>3208</v>
      </c>
      <c r="C209" s="265" t="s">
        <v>5489</v>
      </c>
      <c r="D209" s="265" t="s">
        <v>3209</v>
      </c>
      <c r="E209" s="265" t="s">
        <v>6195</v>
      </c>
      <c r="F209" s="265" t="s">
        <v>8</v>
      </c>
      <c r="G209" s="265" t="s">
        <v>5</v>
      </c>
      <c r="H209" s="266"/>
      <c r="I209" s="17"/>
      <c r="J209" s="266"/>
      <c r="K209" s="265"/>
      <c r="L209" s="265" t="s">
        <v>183</v>
      </c>
      <c r="M209" s="265" t="s">
        <v>418</v>
      </c>
    </row>
    <row r="210" spans="2:14" ht="28.8" x14ac:dyDescent="0.3">
      <c r="B210" s="265" t="s">
        <v>3212</v>
      </c>
      <c r="C210" s="265" t="s">
        <v>2810</v>
      </c>
      <c r="D210" s="265" t="s">
        <v>3213</v>
      </c>
      <c r="E210" s="265" t="s">
        <v>6195</v>
      </c>
      <c r="F210" s="265" t="s">
        <v>8</v>
      </c>
      <c r="G210" s="265" t="s">
        <v>5</v>
      </c>
      <c r="H210" s="266"/>
      <c r="I210" s="17"/>
      <c r="J210" s="266"/>
      <c r="K210" s="265"/>
      <c r="L210" s="265" t="s">
        <v>183</v>
      </c>
      <c r="M210" s="265" t="s">
        <v>418</v>
      </c>
    </row>
    <row r="211" spans="2:14" ht="28.8" x14ac:dyDescent="0.3">
      <c r="B211" s="265" t="s">
        <v>3216</v>
      </c>
      <c r="C211" s="265" t="s">
        <v>1928</v>
      </c>
      <c r="D211" s="265" t="s">
        <v>3217</v>
      </c>
      <c r="E211" s="265" t="s">
        <v>6195</v>
      </c>
      <c r="F211" s="265" t="s">
        <v>8</v>
      </c>
      <c r="G211" s="265" t="s">
        <v>5</v>
      </c>
      <c r="H211" s="266"/>
      <c r="I211" s="17"/>
      <c r="J211" s="266"/>
      <c r="K211" s="265"/>
      <c r="L211" s="265" t="s">
        <v>183</v>
      </c>
      <c r="M211" s="265" t="s">
        <v>418</v>
      </c>
    </row>
    <row r="212" spans="2:14" ht="28.8" x14ac:dyDescent="0.3">
      <c r="B212" s="265" t="s">
        <v>3220</v>
      </c>
      <c r="C212" s="265" t="s">
        <v>5490</v>
      </c>
      <c r="D212" s="265" t="s">
        <v>5491</v>
      </c>
      <c r="E212" s="265" t="s">
        <v>6195</v>
      </c>
      <c r="F212" s="265" t="s">
        <v>8</v>
      </c>
      <c r="G212" s="265" t="s">
        <v>5</v>
      </c>
      <c r="H212" s="266"/>
      <c r="I212" s="17"/>
      <c r="J212" s="266"/>
      <c r="K212" s="265"/>
      <c r="L212" s="265" t="s">
        <v>183</v>
      </c>
      <c r="M212" s="265" t="s">
        <v>418</v>
      </c>
    </row>
    <row r="213" spans="2:14" ht="28.8" x14ac:dyDescent="0.3">
      <c r="B213" s="265" t="s">
        <v>3223</v>
      </c>
      <c r="C213" s="265" t="s">
        <v>3224</v>
      </c>
      <c r="D213" s="265" t="s">
        <v>3225</v>
      </c>
      <c r="E213" s="265" t="s">
        <v>6195</v>
      </c>
      <c r="F213" s="265" t="s">
        <v>8</v>
      </c>
      <c r="G213" s="265" t="s">
        <v>5</v>
      </c>
      <c r="H213" s="266"/>
      <c r="I213" s="17"/>
      <c r="J213" s="266"/>
      <c r="K213" s="265"/>
      <c r="L213" s="265" t="s">
        <v>183</v>
      </c>
      <c r="M213" s="265" t="s">
        <v>418</v>
      </c>
    </row>
    <row r="214" spans="2:14" ht="28.8" x14ac:dyDescent="0.3">
      <c r="B214" s="265" t="s">
        <v>3228</v>
      </c>
      <c r="C214" s="265" t="s">
        <v>3229</v>
      </c>
      <c r="D214" s="265" t="s">
        <v>3230</v>
      </c>
      <c r="E214" s="265" t="s">
        <v>6195</v>
      </c>
      <c r="F214" s="265" t="s">
        <v>8</v>
      </c>
      <c r="G214" s="265" t="s">
        <v>5</v>
      </c>
      <c r="H214" s="266"/>
      <c r="I214" s="17"/>
      <c r="J214" s="266"/>
      <c r="K214" s="265"/>
      <c r="L214" s="265" t="s">
        <v>2127</v>
      </c>
      <c r="M214" s="265" t="s">
        <v>418</v>
      </c>
    </row>
    <row r="215" spans="2:14" ht="28.8" x14ac:dyDescent="0.3">
      <c r="B215" s="265" t="s">
        <v>3233</v>
      </c>
      <c r="C215" s="265" t="s">
        <v>3234</v>
      </c>
      <c r="D215" s="265" t="s">
        <v>3235</v>
      </c>
      <c r="E215" s="265" t="s">
        <v>6195</v>
      </c>
      <c r="F215" s="265" t="s">
        <v>8</v>
      </c>
      <c r="G215" s="265" t="s">
        <v>5</v>
      </c>
      <c r="H215" s="266"/>
      <c r="I215" s="17"/>
      <c r="J215" s="266"/>
      <c r="K215" s="265"/>
      <c r="L215" s="265" t="s">
        <v>146</v>
      </c>
      <c r="M215" s="265" t="s">
        <v>418</v>
      </c>
    </row>
    <row r="216" spans="2:14" ht="28.8" x14ac:dyDescent="0.3">
      <c r="B216" s="265" t="s">
        <v>3238</v>
      </c>
      <c r="C216" s="265" t="s">
        <v>2802</v>
      </c>
      <c r="D216" s="265" t="s">
        <v>3239</v>
      </c>
      <c r="E216" s="265" t="s">
        <v>6195</v>
      </c>
      <c r="F216" s="265" t="s">
        <v>8</v>
      </c>
      <c r="G216" s="265" t="s">
        <v>5</v>
      </c>
      <c r="H216" s="266"/>
      <c r="I216" s="17"/>
      <c r="J216" s="266"/>
      <c r="K216" s="265"/>
      <c r="L216" s="265" t="s">
        <v>183</v>
      </c>
      <c r="M216" s="265" t="s">
        <v>418</v>
      </c>
    </row>
    <row r="217" spans="2:14" ht="28.8" x14ac:dyDescent="0.3">
      <c r="B217" s="265" t="s">
        <v>3241</v>
      </c>
      <c r="C217" s="265" t="s">
        <v>1600</v>
      </c>
      <c r="D217" s="265" t="s">
        <v>3242</v>
      </c>
      <c r="E217" s="265" t="s">
        <v>6195</v>
      </c>
      <c r="F217" s="265" t="s">
        <v>4</v>
      </c>
      <c r="G217" s="265" t="s">
        <v>5</v>
      </c>
      <c r="H217" s="266"/>
      <c r="I217" s="17"/>
      <c r="J217" s="266"/>
      <c r="K217" s="265"/>
      <c r="L217" s="265" t="s">
        <v>13</v>
      </c>
      <c r="M217" s="265" t="s">
        <v>418</v>
      </c>
    </row>
    <row r="218" spans="2:14" ht="43.2" x14ac:dyDescent="0.3">
      <c r="B218" s="265" t="s">
        <v>1370</v>
      </c>
      <c r="C218" s="265" t="s">
        <v>1371</v>
      </c>
      <c r="D218" s="265" t="s">
        <v>1372</v>
      </c>
      <c r="E218" s="265" t="s">
        <v>6195</v>
      </c>
      <c r="F218" s="265" t="s">
        <v>4</v>
      </c>
      <c r="G218" s="265" t="s">
        <v>5</v>
      </c>
      <c r="H218" s="266"/>
      <c r="I218" s="17"/>
      <c r="J218" s="266"/>
      <c r="K218" s="265"/>
      <c r="L218" s="265"/>
      <c r="M218" s="265" t="s">
        <v>1373</v>
      </c>
    </row>
    <row r="219" spans="2:14" ht="28.8" x14ac:dyDescent="0.3">
      <c r="B219" s="265" t="s">
        <v>3160</v>
      </c>
      <c r="C219" s="265" t="s">
        <v>3161</v>
      </c>
      <c r="D219" s="265" t="s">
        <v>3162</v>
      </c>
      <c r="E219" s="265" t="s">
        <v>6195</v>
      </c>
      <c r="F219" s="265" t="s">
        <v>8</v>
      </c>
      <c r="G219" s="265" t="s">
        <v>6</v>
      </c>
      <c r="H219" s="266"/>
      <c r="I219" s="17"/>
      <c r="J219" s="266"/>
      <c r="K219" s="265"/>
      <c r="L219" s="265" t="s">
        <v>13</v>
      </c>
      <c r="M219" s="265" t="s">
        <v>1373</v>
      </c>
    </row>
    <row r="220" spans="2:14" ht="28.8" x14ac:dyDescent="0.3">
      <c r="B220" s="265" t="s">
        <v>3165</v>
      </c>
      <c r="C220" s="265" t="s">
        <v>3166</v>
      </c>
      <c r="D220" s="265" t="s">
        <v>3167</v>
      </c>
      <c r="E220" s="265" t="s">
        <v>6195</v>
      </c>
      <c r="F220" s="265" t="s">
        <v>8</v>
      </c>
      <c r="G220" s="265" t="s">
        <v>6</v>
      </c>
      <c r="H220" s="266"/>
      <c r="I220" s="17"/>
      <c r="J220" s="266"/>
      <c r="K220" s="265"/>
      <c r="L220" s="265" t="s">
        <v>13</v>
      </c>
      <c r="M220" s="265" t="s">
        <v>1373</v>
      </c>
    </row>
    <row r="221" spans="2:14" ht="28.8" x14ac:dyDescent="0.3">
      <c r="B221" s="265" t="s">
        <v>3170</v>
      </c>
      <c r="C221" s="265" t="s">
        <v>3171</v>
      </c>
      <c r="D221" s="265" t="s">
        <v>3172</v>
      </c>
      <c r="E221" s="265" t="s">
        <v>6195</v>
      </c>
      <c r="F221" s="265" t="s">
        <v>8</v>
      </c>
      <c r="G221" s="265" t="s">
        <v>6</v>
      </c>
      <c r="H221" s="266"/>
      <c r="I221" s="17"/>
      <c r="J221" s="266"/>
      <c r="K221" s="265"/>
      <c r="L221" s="265" t="s">
        <v>13</v>
      </c>
      <c r="M221" s="265" t="s">
        <v>1373</v>
      </c>
    </row>
    <row r="222" spans="2:14" ht="28.8" x14ac:dyDescent="0.3">
      <c r="B222" s="265" t="s">
        <v>3175</v>
      </c>
      <c r="C222" s="265" t="s">
        <v>3176</v>
      </c>
      <c r="D222" s="265" t="s">
        <v>3177</v>
      </c>
      <c r="E222" s="265" t="s">
        <v>6195</v>
      </c>
      <c r="F222" s="265" t="s">
        <v>8</v>
      </c>
      <c r="G222" s="265" t="s">
        <v>6</v>
      </c>
      <c r="H222" s="266"/>
      <c r="I222" s="17"/>
      <c r="J222" s="266"/>
      <c r="K222" s="265"/>
      <c r="L222" s="265" t="s">
        <v>13</v>
      </c>
      <c r="M222" s="265" t="s">
        <v>1373</v>
      </c>
    </row>
    <row r="223" spans="2:14" ht="28.8" x14ac:dyDescent="0.3">
      <c r="B223" s="265" t="s">
        <v>3180</v>
      </c>
      <c r="C223" s="265" t="s">
        <v>3181</v>
      </c>
      <c r="D223" s="265" t="s">
        <v>3182</v>
      </c>
      <c r="E223" s="265" t="s">
        <v>6195</v>
      </c>
      <c r="F223" s="265" t="s">
        <v>8</v>
      </c>
      <c r="G223" s="265" t="s">
        <v>6</v>
      </c>
      <c r="H223" s="266"/>
      <c r="I223" s="17"/>
      <c r="J223" s="266"/>
      <c r="K223" s="265"/>
      <c r="L223" s="265" t="s">
        <v>13</v>
      </c>
      <c r="M223" s="265" t="s">
        <v>1373</v>
      </c>
      <c r="N223" t="s">
        <v>5633</v>
      </c>
    </row>
    <row r="224" spans="2:14" ht="28.8" x14ac:dyDescent="0.3">
      <c r="B224" s="265" t="s">
        <v>3185</v>
      </c>
      <c r="C224" s="265" t="s">
        <v>3186</v>
      </c>
      <c r="D224" s="265" t="s">
        <v>3187</v>
      </c>
      <c r="E224" s="265" t="s">
        <v>6195</v>
      </c>
      <c r="F224" s="265" t="s">
        <v>8</v>
      </c>
      <c r="G224" s="265" t="s">
        <v>6</v>
      </c>
      <c r="H224" s="266"/>
      <c r="I224" s="17"/>
      <c r="J224" s="266"/>
      <c r="K224" s="265"/>
      <c r="L224" s="265" t="s">
        <v>13</v>
      </c>
      <c r="M224" s="265" t="s">
        <v>1373</v>
      </c>
    </row>
    <row r="225" spans="2:13" x14ac:dyDescent="0.3">
      <c r="B225" s="7" t="s">
        <v>4338</v>
      </c>
      <c r="C225" s="7" t="s">
        <v>4339</v>
      </c>
      <c r="D225" s="7" t="s">
        <v>4340</v>
      </c>
      <c r="E225" s="7" t="s">
        <v>6194</v>
      </c>
      <c r="F225" s="7" t="s">
        <v>16</v>
      </c>
      <c r="G225" s="7" t="s">
        <v>6</v>
      </c>
      <c r="H225" s="17"/>
      <c r="I225" s="17"/>
      <c r="J225" s="17"/>
      <c r="K225" s="7"/>
      <c r="L225" s="7"/>
      <c r="M225" s="7" t="s">
        <v>4965</v>
      </c>
    </row>
    <row r="226" spans="2:13" ht="28.8" x14ac:dyDescent="0.3">
      <c r="B226" s="265" t="s">
        <v>1116</v>
      </c>
      <c r="C226" s="265" t="s">
        <v>1117</v>
      </c>
      <c r="D226" s="265" t="s">
        <v>1118</v>
      </c>
      <c r="E226" s="265" t="s">
        <v>6195</v>
      </c>
      <c r="F226" s="265" t="s">
        <v>4</v>
      </c>
      <c r="G226" s="265" t="s">
        <v>5</v>
      </c>
      <c r="H226" s="266"/>
      <c r="I226" s="17"/>
      <c r="J226" s="266"/>
      <c r="K226" s="265"/>
      <c r="L226" s="265" t="s">
        <v>13</v>
      </c>
      <c r="M226" s="265" t="s">
        <v>1119</v>
      </c>
    </row>
    <row r="227" spans="2:13" ht="28.8" x14ac:dyDescent="0.3">
      <c r="B227" s="265" t="s">
        <v>1122</v>
      </c>
      <c r="C227" s="265" t="s">
        <v>5337</v>
      </c>
      <c r="D227" s="265" t="s">
        <v>5338</v>
      </c>
      <c r="E227" s="265" t="s">
        <v>6195</v>
      </c>
      <c r="F227" s="265" t="s">
        <v>8</v>
      </c>
      <c r="G227" s="265" t="s">
        <v>5</v>
      </c>
      <c r="H227" s="266"/>
      <c r="I227" s="17"/>
      <c r="J227" s="266"/>
      <c r="K227" s="265"/>
      <c r="L227" s="265" t="s">
        <v>194</v>
      </c>
      <c r="M227" s="265" t="s">
        <v>1119</v>
      </c>
    </row>
    <row r="228" spans="2:13" ht="28.8" x14ac:dyDescent="0.3">
      <c r="B228" s="265" t="s">
        <v>1126</v>
      </c>
      <c r="C228" s="265" t="s">
        <v>1127</v>
      </c>
      <c r="D228" s="265" t="s">
        <v>1128</v>
      </c>
      <c r="E228" s="265" t="s">
        <v>6195</v>
      </c>
      <c r="F228" s="265" t="s">
        <v>8</v>
      </c>
      <c r="G228" s="265" t="s">
        <v>5</v>
      </c>
      <c r="H228" s="266"/>
      <c r="I228" s="17"/>
      <c r="J228" s="266"/>
      <c r="K228" s="265"/>
      <c r="L228" s="265" t="s">
        <v>194</v>
      </c>
      <c r="M228" s="265" t="s">
        <v>1119</v>
      </c>
    </row>
    <row r="229" spans="2:13" ht="28.8" x14ac:dyDescent="0.3">
      <c r="B229" s="265" t="s">
        <v>1131</v>
      </c>
      <c r="C229" s="265" t="s">
        <v>1132</v>
      </c>
      <c r="D229" s="265" t="s">
        <v>1133</v>
      </c>
      <c r="E229" s="265" t="s">
        <v>6195</v>
      </c>
      <c r="F229" s="265" t="s">
        <v>8</v>
      </c>
      <c r="G229" s="265" t="s">
        <v>5</v>
      </c>
      <c r="H229" s="266"/>
      <c r="I229" s="17"/>
      <c r="J229" s="266"/>
      <c r="K229" s="265"/>
      <c r="L229" s="265" t="s">
        <v>194</v>
      </c>
      <c r="M229" s="265" t="s">
        <v>1119</v>
      </c>
    </row>
    <row r="230" spans="2:13" ht="28.8" x14ac:dyDescent="0.3">
      <c r="B230" s="265" t="s">
        <v>1136</v>
      </c>
      <c r="C230" s="265" t="s">
        <v>1137</v>
      </c>
      <c r="D230" s="265" t="s">
        <v>1138</v>
      </c>
      <c r="E230" s="265" t="s">
        <v>6195</v>
      </c>
      <c r="F230" s="265" t="s">
        <v>8</v>
      </c>
      <c r="G230" s="265" t="s">
        <v>5</v>
      </c>
      <c r="H230" s="266"/>
      <c r="I230" s="17"/>
      <c r="J230" s="266"/>
      <c r="K230" s="265"/>
      <c r="L230" s="265" t="s">
        <v>194</v>
      </c>
      <c r="M230" s="265" t="s">
        <v>1119</v>
      </c>
    </row>
    <row r="231" spans="2:13" ht="28.8" x14ac:dyDescent="0.3">
      <c r="B231" s="265" t="s">
        <v>1141</v>
      </c>
      <c r="C231" s="265" t="s">
        <v>1142</v>
      </c>
      <c r="D231" s="265" t="s">
        <v>1143</v>
      </c>
      <c r="E231" s="265" t="s">
        <v>6195</v>
      </c>
      <c r="F231" s="265" t="s">
        <v>8</v>
      </c>
      <c r="G231" s="265" t="s">
        <v>5</v>
      </c>
      <c r="H231" s="266"/>
      <c r="I231" s="17"/>
      <c r="J231" s="266"/>
      <c r="K231" s="265"/>
      <c r="L231" s="265" t="s">
        <v>194</v>
      </c>
      <c r="M231" s="265" t="s">
        <v>1119</v>
      </c>
    </row>
    <row r="232" spans="2:13" ht="28.8" x14ac:dyDescent="0.3">
      <c r="B232" s="265" t="s">
        <v>1146</v>
      </c>
      <c r="C232" s="265" t="s">
        <v>1147</v>
      </c>
      <c r="D232" s="265" t="s">
        <v>1148</v>
      </c>
      <c r="E232" s="265" t="s">
        <v>6195</v>
      </c>
      <c r="F232" s="265" t="s">
        <v>8</v>
      </c>
      <c r="G232" s="265" t="s">
        <v>5</v>
      </c>
      <c r="H232" s="266"/>
      <c r="I232" s="17"/>
      <c r="J232" s="266"/>
      <c r="K232" s="265"/>
      <c r="L232" s="265" t="s">
        <v>194</v>
      </c>
      <c r="M232" s="265" t="s">
        <v>1119</v>
      </c>
    </row>
    <row r="233" spans="2:13" ht="28.8" x14ac:dyDescent="0.3">
      <c r="B233" s="265" t="s">
        <v>1151</v>
      </c>
      <c r="C233" s="265" t="s">
        <v>1152</v>
      </c>
      <c r="D233" s="265" t="s">
        <v>1153</v>
      </c>
      <c r="E233" s="265" t="s">
        <v>6195</v>
      </c>
      <c r="F233" s="265" t="s">
        <v>8</v>
      </c>
      <c r="G233" s="265" t="s">
        <v>5</v>
      </c>
      <c r="H233" s="266"/>
      <c r="I233" s="17"/>
      <c r="J233" s="266"/>
      <c r="K233" s="265"/>
      <c r="L233" s="265" t="s">
        <v>194</v>
      </c>
      <c r="M233" s="265" t="s">
        <v>1119</v>
      </c>
    </row>
    <row r="234" spans="2:13" ht="28.8" x14ac:dyDescent="0.3">
      <c r="B234" s="265" t="s">
        <v>1155</v>
      </c>
      <c r="C234" s="265" t="s">
        <v>1156</v>
      </c>
      <c r="D234" s="265" t="s">
        <v>1128</v>
      </c>
      <c r="E234" s="265" t="s">
        <v>6195</v>
      </c>
      <c r="F234" s="265" t="s">
        <v>4</v>
      </c>
      <c r="G234" s="265" t="s">
        <v>5</v>
      </c>
      <c r="H234" s="266"/>
      <c r="I234" s="17"/>
      <c r="J234" s="266"/>
      <c r="K234" s="265"/>
      <c r="L234" s="265" t="s">
        <v>13</v>
      </c>
      <c r="M234" s="265" t="s">
        <v>1119</v>
      </c>
    </row>
    <row r="235" spans="2:13" ht="36" x14ac:dyDescent="0.3">
      <c r="B235" s="281" t="s">
        <v>1189</v>
      </c>
      <c r="C235" s="265" t="s">
        <v>1190</v>
      </c>
      <c r="D235" s="265" t="s">
        <v>1191</v>
      </c>
      <c r="E235" s="265" t="s">
        <v>6195</v>
      </c>
      <c r="F235" s="265" t="s">
        <v>4</v>
      </c>
      <c r="G235" s="265" t="s">
        <v>6</v>
      </c>
      <c r="H235" s="266"/>
      <c r="I235" s="17"/>
      <c r="J235" s="266"/>
      <c r="K235" s="265"/>
      <c r="L235" s="265"/>
      <c r="M235" s="265" t="s">
        <v>1119</v>
      </c>
    </row>
    <row r="236" spans="2:13" ht="36" x14ac:dyDescent="0.3">
      <c r="B236" s="281" t="s">
        <v>1194</v>
      </c>
      <c r="C236" s="265" t="s">
        <v>1195</v>
      </c>
      <c r="D236" s="265" t="s">
        <v>1196</v>
      </c>
      <c r="E236" s="265" t="s">
        <v>6198</v>
      </c>
      <c r="F236" s="265" t="s">
        <v>8</v>
      </c>
      <c r="G236" s="265" t="s">
        <v>6</v>
      </c>
      <c r="H236" s="266"/>
      <c r="I236" s="17"/>
      <c r="J236" s="266"/>
      <c r="K236" s="265"/>
      <c r="L236" s="265"/>
      <c r="M236" s="265" t="s">
        <v>1119</v>
      </c>
    </row>
    <row r="237" spans="2:13" ht="18" x14ac:dyDescent="0.3">
      <c r="B237" s="281" t="s">
        <v>1336</v>
      </c>
      <c r="C237" s="265" t="s">
        <v>1337</v>
      </c>
      <c r="D237" s="265" t="s">
        <v>1338</v>
      </c>
      <c r="E237" s="265" t="s">
        <v>6195</v>
      </c>
      <c r="F237" s="265" t="s">
        <v>8</v>
      </c>
      <c r="G237" s="265" t="s">
        <v>6</v>
      </c>
      <c r="H237" s="266"/>
      <c r="I237" s="17"/>
      <c r="J237" s="266"/>
      <c r="K237" s="265"/>
      <c r="L237" s="265"/>
      <c r="M237" s="265" t="s">
        <v>1119</v>
      </c>
    </row>
    <row r="238" spans="2:13" ht="34.799999999999997" x14ac:dyDescent="0.3">
      <c r="B238" s="282" t="s">
        <v>2111</v>
      </c>
      <c r="C238" s="265" t="s">
        <v>5364</v>
      </c>
      <c r="D238" s="265" t="s">
        <v>5365</v>
      </c>
      <c r="E238" s="265" t="s">
        <v>6195</v>
      </c>
      <c r="F238" s="265" t="s">
        <v>8</v>
      </c>
      <c r="G238" s="265" t="s">
        <v>5</v>
      </c>
      <c r="H238" s="266"/>
      <c r="I238" s="17"/>
      <c r="J238" s="266"/>
      <c r="K238" s="265"/>
      <c r="L238" s="265" t="s">
        <v>194</v>
      </c>
      <c r="M238" s="265" t="s">
        <v>1119</v>
      </c>
    </row>
    <row r="239" spans="2:13" ht="34.799999999999997" x14ac:dyDescent="0.3">
      <c r="B239" s="282" t="s">
        <v>2114</v>
      </c>
      <c r="C239" s="265" t="s">
        <v>5366</v>
      </c>
      <c r="D239" s="265" t="s">
        <v>5367</v>
      </c>
      <c r="E239" s="265" t="s">
        <v>6195</v>
      </c>
      <c r="F239" s="265" t="s">
        <v>8</v>
      </c>
      <c r="G239" s="265" t="s">
        <v>5</v>
      </c>
      <c r="H239" s="266"/>
      <c r="I239" s="17"/>
      <c r="J239" s="266"/>
      <c r="K239" s="265"/>
      <c r="L239" s="265" t="s">
        <v>194</v>
      </c>
      <c r="M239" s="265" t="s">
        <v>1119</v>
      </c>
    </row>
    <row r="240" spans="2:13" ht="34.799999999999997" x14ac:dyDescent="0.3">
      <c r="B240" s="282" t="s">
        <v>2116</v>
      </c>
      <c r="C240" s="265" t="s">
        <v>2117</v>
      </c>
      <c r="D240" s="265" t="s">
        <v>2118</v>
      </c>
      <c r="E240" s="265" t="s">
        <v>6195</v>
      </c>
      <c r="F240" s="265" t="s">
        <v>4</v>
      </c>
      <c r="G240" s="265" t="s">
        <v>6</v>
      </c>
      <c r="H240" s="266"/>
      <c r="I240" s="17"/>
      <c r="J240" s="266"/>
      <c r="K240" s="265"/>
      <c r="L240" s="265" t="s">
        <v>194</v>
      </c>
      <c r="M240" s="265" t="s">
        <v>1119</v>
      </c>
    </row>
    <row r="241" spans="2:13" ht="34.799999999999997" x14ac:dyDescent="0.3">
      <c r="B241" s="282" t="s">
        <v>2120</v>
      </c>
      <c r="C241" s="265" t="s">
        <v>2121</v>
      </c>
      <c r="D241" s="265" t="s">
        <v>2118</v>
      </c>
      <c r="E241" s="265" t="s">
        <v>6195</v>
      </c>
      <c r="F241" s="265" t="s">
        <v>4</v>
      </c>
      <c r="G241" s="265" t="s">
        <v>5</v>
      </c>
      <c r="H241" s="266"/>
      <c r="I241" s="17"/>
      <c r="J241" s="266"/>
      <c r="K241" s="265"/>
      <c r="L241" s="265" t="s">
        <v>194</v>
      </c>
      <c r="M241" s="265" t="s">
        <v>1119</v>
      </c>
    </row>
    <row r="242" spans="2:13" ht="28.8" x14ac:dyDescent="0.3">
      <c r="B242" s="265" t="s">
        <v>2680</v>
      </c>
      <c r="C242" s="265" t="s">
        <v>2681</v>
      </c>
      <c r="D242" s="265" t="s">
        <v>2682</v>
      </c>
      <c r="E242" s="265" t="s">
        <v>6195</v>
      </c>
      <c r="F242" s="265" t="s">
        <v>4</v>
      </c>
      <c r="G242" s="265" t="s">
        <v>6</v>
      </c>
      <c r="H242" s="266"/>
      <c r="I242" s="17"/>
      <c r="J242" s="266"/>
      <c r="K242" s="265"/>
      <c r="L242" s="265" t="s">
        <v>9</v>
      </c>
      <c r="M242" s="265" t="s">
        <v>1119</v>
      </c>
    </row>
    <row r="243" spans="2:13" ht="28.8" x14ac:dyDescent="0.3">
      <c r="B243" s="265" t="s">
        <v>2685</v>
      </c>
      <c r="C243" s="265" t="s">
        <v>2686</v>
      </c>
      <c r="D243" s="265" t="s">
        <v>2687</v>
      </c>
      <c r="E243" s="265" t="s">
        <v>6195</v>
      </c>
      <c r="F243" s="265" t="s">
        <v>8</v>
      </c>
      <c r="G243" s="265" t="s">
        <v>5</v>
      </c>
      <c r="H243" s="266"/>
      <c r="I243" s="17"/>
      <c r="J243" s="266"/>
      <c r="K243" s="265"/>
      <c r="L243" s="265" t="s">
        <v>10</v>
      </c>
      <c r="M243" s="265" t="s">
        <v>1119</v>
      </c>
    </row>
    <row r="244" spans="2:13" ht="28.8" x14ac:dyDescent="0.3">
      <c r="B244" s="265" t="s">
        <v>2690</v>
      </c>
      <c r="C244" s="265" t="s">
        <v>2691</v>
      </c>
      <c r="D244" s="265" t="s">
        <v>2692</v>
      </c>
      <c r="E244" s="265" t="s">
        <v>6195</v>
      </c>
      <c r="F244" s="265" t="s">
        <v>8</v>
      </c>
      <c r="G244" s="265" t="s">
        <v>5</v>
      </c>
      <c r="H244" s="266"/>
      <c r="I244" s="17"/>
      <c r="J244" s="266"/>
      <c r="K244" s="265"/>
      <c r="L244" s="265" t="s">
        <v>10</v>
      </c>
      <c r="M244" s="265" t="s">
        <v>1119</v>
      </c>
    </row>
    <row r="245" spans="2:13" ht="28.8" x14ac:dyDescent="0.3">
      <c r="B245" s="265" t="s">
        <v>2695</v>
      </c>
      <c r="C245" s="265" t="s">
        <v>2696</v>
      </c>
      <c r="D245" s="265" t="s">
        <v>2697</v>
      </c>
      <c r="E245" s="265" t="s">
        <v>6195</v>
      </c>
      <c r="F245" s="265" t="s">
        <v>8</v>
      </c>
      <c r="G245" s="265" t="s">
        <v>5</v>
      </c>
      <c r="H245" s="266"/>
      <c r="I245" s="17"/>
      <c r="J245" s="266"/>
      <c r="K245" s="265"/>
      <c r="L245" s="265" t="s">
        <v>194</v>
      </c>
      <c r="M245" s="265" t="s">
        <v>1119</v>
      </c>
    </row>
    <row r="246" spans="2:13" ht="28.8" x14ac:dyDescent="0.3">
      <c r="B246" s="265" t="s">
        <v>2700</v>
      </c>
      <c r="C246" s="265" t="s">
        <v>2701</v>
      </c>
      <c r="D246" s="265" t="s">
        <v>2702</v>
      </c>
      <c r="E246" s="265" t="s">
        <v>6195</v>
      </c>
      <c r="F246" s="265" t="s">
        <v>8</v>
      </c>
      <c r="G246" s="265" t="s">
        <v>5</v>
      </c>
      <c r="H246" s="266"/>
      <c r="I246" s="17"/>
      <c r="J246" s="266"/>
      <c r="K246" s="265"/>
      <c r="L246" s="265" t="s">
        <v>194</v>
      </c>
      <c r="M246" s="265" t="s">
        <v>1119</v>
      </c>
    </row>
    <row r="247" spans="2:13" ht="28.8" x14ac:dyDescent="0.3">
      <c r="B247" s="265" t="s">
        <v>2705</v>
      </c>
      <c r="C247" s="265" t="s">
        <v>2706</v>
      </c>
      <c r="D247" s="265" t="s">
        <v>2707</v>
      </c>
      <c r="E247" s="265" t="s">
        <v>6195</v>
      </c>
      <c r="F247" s="265" t="s">
        <v>8</v>
      </c>
      <c r="G247" s="265" t="s">
        <v>5</v>
      </c>
      <c r="H247" s="266"/>
      <c r="I247" s="17"/>
      <c r="J247" s="266"/>
      <c r="K247" s="265"/>
      <c r="L247" s="265" t="s">
        <v>194</v>
      </c>
      <c r="M247" s="265" t="s">
        <v>1119</v>
      </c>
    </row>
    <row r="248" spans="2:13" ht="28.8" x14ac:dyDescent="0.3">
      <c r="B248" s="265" t="s">
        <v>4989</v>
      </c>
      <c r="C248" s="265" t="s">
        <v>4990</v>
      </c>
      <c r="D248" s="265" t="s">
        <v>4991</v>
      </c>
      <c r="E248" s="265" t="s">
        <v>6195</v>
      </c>
      <c r="F248" s="265" t="s">
        <v>8</v>
      </c>
      <c r="G248" s="265" t="s">
        <v>5</v>
      </c>
      <c r="H248" s="266"/>
      <c r="I248" s="17"/>
      <c r="J248" s="266"/>
      <c r="K248" s="265"/>
      <c r="L248" s="265" t="s">
        <v>194</v>
      </c>
      <c r="M248" s="265" t="s">
        <v>1119</v>
      </c>
    </row>
    <row r="249" spans="2:13" ht="28.8" x14ac:dyDescent="0.3">
      <c r="B249" s="265" t="s">
        <v>2709</v>
      </c>
      <c r="C249" s="265" t="s">
        <v>2706</v>
      </c>
      <c r="D249" s="265" t="s">
        <v>2710</v>
      </c>
      <c r="E249" s="265" t="s">
        <v>6195</v>
      </c>
      <c r="F249" s="265" t="s">
        <v>4</v>
      </c>
      <c r="G249" s="265" t="s">
        <v>6</v>
      </c>
      <c r="H249" s="266"/>
      <c r="I249" s="17"/>
      <c r="J249" s="266"/>
      <c r="K249" s="265"/>
      <c r="L249" s="265" t="s">
        <v>13</v>
      </c>
      <c r="M249" s="265" t="s">
        <v>1119</v>
      </c>
    </row>
    <row r="250" spans="2:13" ht="34.799999999999997" x14ac:dyDescent="0.3">
      <c r="B250" s="282" t="s">
        <v>3289</v>
      </c>
      <c r="C250" s="265" t="s">
        <v>3290</v>
      </c>
      <c r="D250" s="265" t="s">
        <v>3291</v>
      </c>
      <c r="E250" s="265" t="s">
        <v>6195</v>
      </c>
      <c r="F250" s="265" t="s">
        <v>4</v>
      </c>
      <c r="G250" s="265" t="s">
        <v>6</v>
      </c>
      <c r="H250" s="266"/>
      <c r="I250" s="17"/>
      <c r="J250" s="266"/>
      <c r="K250" s="265"/>
      <c r="L250" s="265" t="s">
        <v>13</v>
      </c>
      <c r="M250" s="265" t="s">
        <v>1119</v>
      </c>
    </row>
    <row r="251" spans="2:13" ht="28.8" x14ac:dyDescent="0.3">
      <c r="B251" s="265" t="s">
        <v>3423</v>
      </c>
      <c r="C251" s="265" t="s">
        <v>3424</v>
      </c>
      <c r="D251" s="265" t="s">
        <v>3425</v>
      </c>
      <c r="E251" s="265" t="s">
        <v>6195</v>
      </c>
      <c r="F251" s="265" t="s">
        <v>4</v>
      </c>
      <c r="G251" s="265" t="s">
        <v>6</v>
      </c>
      <c r="H251" s="266"/>
      <c r="I251" s="266"/>
      <c r="J251" s="266"/>
      <c r="K251" s="265"/>
      <c r="L251" s="265" t="s">
        <v>13</v>
      </c>
      <c r="M251" s="265" t="s">
        <v>1119</v>
      </c>
    </row>
    <row r="252" spans="2:13" ht="28.8" x14ac:dyDescent="0.3">
      <c r="B252" s="265" t="s">
        <v>3559</v>
      </c>
      <c r="C252" s="265" t="s">
        <v>3560</v>
      </c>
      <c r="D252" s="265" t="s">
        <v>3561</v>
      </c>
      <c r="E252" s="265" t="s">
        <v>6195</v>
      </c>
      <c r="F252" s="265" t="s">
        <v>4</v>
      </c>
      <c r="G252" s="265" t="s">
        <v>6</v>
      </c>
      <c r="H252" s="266"/>
      <c r="I252" s="17"/>
      <c r="J252" s="266"/>
      <c r="K252" s="265"/>
      <c r="L252" s="265" t="s">
        <v>13</v>
      </c>
      <c r="M252" s="265" t="s">
        <v>1119</v>
      </c>
    </row>
    <row r="253" spans="2:13" ht="36" x14ac:dyDescent="0.3">
      <c r="B253" s="281" t="s">
        <v>3575</v>
      </c>
      <c r="C253" s="265" t="s">
        <v>3576</v>
      </c>
      <c r="D253" s="265" t="s">
        <v>3577</v>
      </c>
      <c r="E253" s="265" t="s">
        <v>6195</v>
      </c>
      <c r="F253" s="265" t="s">
        <v>4</v>
      </c>
      <c r="G253" s="265" t="s">
        <v>5</v>
      </c>
      <c r="H253" s="266"/>
      <c r="I253" s="17"/>
      <c r="J253" s="266"/>
      <c r="K253" s="265"/>
      <c r="L253" s="265"/>
      <c r="M253" s="265" t="s">
        <v>1119</v>
      </c>
    </row>
    <row r="254" spans="2:13" ht="28.8" x14ac:dyDescent="0.3">
      <c r="B254" s="265" t="s">
        <v>3833</v>
      </c>
      <c r="C254" s="265" t="s">
        <v>3834</v>
      </c>
      <c r="D254" s="265" t="s">
        <v>3835</v>
      </c>
      <c r="E254" s="265" t="s">
        <v>6195</v>
      </c>
      <c r="F254" s="265" t="s">
        <v>4</v>
      </c>
      <c r="G254" s="265" t="s">
        <v>6</v>
      </c>
      <c r="H254" s="266"/>
      <c r="I254" s="17"/>
      <c r="J254" s="266"/>
      <c r="K254" s="265"/>
      <c r="L254" s="265"/>
      <c r="M254" s="265" t="s">
        <v>1119</v>
      </c>
    </row>
    <row r="255" spans="2:13" ht="28.8" x14ac:dyDescent="0.3">
      <c r="B255" s="265" t="s">
        <v>173</v>
      </c>
      <c r="C255" s="265" t="s">
        <v>174</v>
      </c>
      <c r="D255" s="265" t="s">
        <v>175</v>
      </c>
      <c r="E255" s="265" t="s">
        <v>6195</v>
      </c>
      <c r="F255" s="265" t="s">
        <v>8</v>
      </c>
      <c r="G255" s="265" t="s">
        <v>5</v>
      </c>
      <c r="H255" s="266"/>
      <c r="I255" s="17"/>
      <c r="J255" s="266"/>
      <c r="K255" s="265"/>
      <c r="L255" s="265" t="s">
        <v>18</v>
      </c>
      <c r="M255" s="265" t="s">
        <v>176</v>
      </c>
    </row>
    <row r="256" spans="2:13" ht="28.8" x14ac:dyDescent="0.3">
      <c r="B256" s="265" t="s">
        <v>180</v>
      </c>
      <c r="C256" s="265" t="s">
        <v>181</v>
      </c>
      <c r="D256" s="265" t="s">
        <v>182</v>
      </c>
      <c r="E256" s="265" t="s">
        <v>6195</v>
      </c>
      <c r="F256" s="265" t="s">
        <v>8</v>
      </c>
      <c r="G256" s="265" t="s">
        <v>6</v>
      </c>
      <c r="H256" s="266"/>
      <c r="I256" s="17"/>
      <c r="J256" s="266"/>
      <c r="K256" s="265"/>
      <c r="L256" s="265" t="s">
        <v>183</v>
      </c>
      <c r="M256" s="265" t="s">
        <v>176</v>
      </c>
    </row>
    <row r="257" spans="2:13" ht="28.8" x14ac:dyDescent="0.3">
      <c r="B257" s="265" t="s">
        <v>186</v>
      </c>
      <c r="C257" s="265" t="s">
        <v>187</v>
      </c>
      <c r="D257" s="265" t="s">
        <v>188</v>
      </c>
      <c r="E257" s="265" t="s">
        <v>6195</v>
      </c>
      <c r="F257" s="265" t="s">
        <v>8</v>
      </c>
      <c r="G257" s="265" t="s">
        <v>5</v>
      </c>
      <c r="H257" s="266"/>
      <c r="I257" s="17"/>
      <c r="J257" s="266"/>
      <c r="K257" s="265"/>
      <c r="L257" s="265" t="s">
        <v>18</v>
      </c>
      <c r="M257" s="265" t="s">
        <v>176</v>
      </c>
    </row>
    <row r="258" spans="2:13" ht="28.8" x14ac:dyDescent="0.3">
      <c r="B258" s="265" t="s">
        <v>191</v>
      </c>
      <c r="C258" s="265" t="s">
        <v>192</v>
      </c>
      <c r="D258" s="265" t="s">
        <v>193</v>
      </c>
      <c r="E258" s="265" t="s">
        <v>6195</v>
      </c>
      <c r="F258" s="265" t="s">
        <v>8</v>
      </c>
      <c r="G258" s="265" t="s">
        <v>5</v>
      </c>
      <c r="H258" s="266"/>
      <c r="I258" s="17"/>
      <c r="J258" s="266"/>
      <c r="K258" s="265"/>
      <c r="L258" s="265" t="s">
        <v>194</v>
      </c>
      <c r="M258" s="265" t="s">
        <v>176</v>
      </c>
    </row>
    <row r="259" spans="2:13" ht="28.8" x14ac:dyDescent="0.3">
      <c r="B259" s="265" t="s">
        <v>197</v>
      </c>
      <c r="C259" s="265" t="s">
        <v>198</v>
      </c>
      <c r="D259" s="265" t="s">
        <v>199</v>
      </c>
      <c r="E259" s="265" t="s">
        <v>6195</v>
      </c>
      <c r="F259" s="265" t="s">
        <v>8</v>
      </c>
      <c r="G259" s="265" t="s">
        <v>6</v>
      </c>
      <c r="H259" s="266"/>
      <c r="I259" s="17"/>
      <c r="J259" s="266"/>
      <c r="K259" s="265"/>
      <c r="L259" s="265" t="s">
        <v>194</v>
      </c>
      <c r="M259" s="265" t="s">
        <v>176</v>
      </c>
    </row>
    <row r="260" spans="2:13" ht="28.8" x14ac:dyDescent="0.3">
      <c r="B260" s="265" t="s">
        <v>202</v>
      </c>
      <c r="C260" s="265" t="s">
        <v>203</v>
      </c>
      <c r="D260" s="265" t="s">
        <v>204</v>
      </c>
      <c r="E260" s="265" t="s">
        <v>6195</v>
      </c>
      <c r="F260" s="265" t="s">
        <v>8</v>
      </c>
      <c r="G260" s="265" t="s">
        <v>6</v>
      </c>
      <c r="H260" s="266"/>
      <c r="I260" s="17"/>
      <c r="J260" s="266"/>
      <c r="K260" s="265"/>
      <c r="L260" s="265" t="s">
        <v>194</v>
      </c>
      <c r="M260" s="265" t="s">
        <v>176</v>
      </c>
    </row>
    <row r="261" spans="2:13" ht="28.8" x14ac:dyDescent="0.3">
      <c r="B261" s="265" t="s">
        <v>207</v>
      </c>
      <c r="C261" s="265" t="s">
        <v>4480</v>
      </c>
      <c r="D261" s="265" t="s">
        <v>4481</v>
      </c>
      <c r="E261" s="265" t="s">
        <v>6195</v>
      </c>
      <c r="F261" s="265" t="s">
        <v>8</v>
      </c>
      <c r="G261" s="265" t="s">
        <v>5</v>
      </c>
      <c r="H261" s="266"/>
      <c r="I261" s="17"/>
      <c r="J261" s="266"/>
      <c r="K261" s="265"/>
      <c r="L261" s="265" t="s">
        <v>194</v>
      </c>
      <c r="M261" s="265" t="s">
        <v>176</v>
      </c>
    </row>
    <row r="262" spans="2:13" ht="28.8" x14ac:dyDescent="0.3">
      <c r="B262" s="265" t="s">
        <v>210</v>
      </c>
      <c r="C262" s="265" t="s">
        <v>211</v>
      </c>
      <c r="D262" s="265" t="s">
        <v>212</v>
      </c>
      <c r="E262" s="265" t="s">
        <v>6195</v>
      </c>
      <c r="F262" s="265" t="s">
        <v>8</v>
      </c>
      <c r="G262" s="265" t="s">
        <v>6</v>
      </c>
      <c r="H262" s="266"/>
      <c r="I262" s="17"/>
      <c r="J262" s="266"/>
      <c r="K262" s="265"/>
      <c r="L262" s="265" t="s">
        <v>194</v>
      </c>
      <c r="M262" s="265" t="s">
        <v>176</v>
      </c>
    </row>
    <row r="263" spans="2:13" ht="28.8" x14ac:dyDescent="0.3">
      <c r="B263" s="265" t="s">
        <v>215</v>
      </c>
      <c r="C263" s="265" t="s">
        <v>216</v>
      </c>
      <c r="D263" s="265" t="s">
        <v>217</v>
      </c>
      <c r="E263" s="265" t="s">
        <v>6195</v>
      </c>
      <c r="F263" s="265" t="s">
        <v>8</v>
      </c>
      <c r="G263" s="265" t="s">
        <v>5</v>
      </c>
      <c r="H263" s="266"/>
      <c r="I263" s="17"/>
      <c r="J263" s="266"/>
      <c r="K263" s="265"/>
      <c r="L263" s="265" t="s">
        <v>194</v>
      </c>
      <c r="M263" s="265" t="s">
        <v>176</v>
      </c>
    </row>
    <row r="264" spans="2:13" ht="28.8" x14ac:dyDescent="0.3">
      <c r="B264" s="265" t="s">
        <v>329</v>
      </c>
      <c r="C264" s="265" t="s">
        <v>330</v>
      </c>
      <c r="D264" s="265" t="s">
        <v>331</v>
      </c>
      <c r="E264" s="265" t="s">
        <v>6195</v>
      </c>
      <c r="F264" s="265" t="s">
        <v>8</v>
      </c>
      <c r="G264" s="265" t="s">
        <v>5</v>
      </c>
      <c r="H264" s="266"/>
      <c r="I264" s="17"/>
      <c r="J264" s="266"/>
      <c r="K264" s="265"/>
      <c r="L264" s="265" t="s">
        <v>194</v>
      </c>
      <c r="M264" s="265" t="s">
        <v>176</v>
      </c>
    </row>
    <row r="265" spans="2:13" ht="28.8" x14ac:dyDescent="0.3">
      <c r="B265" s="265" t="s">
        <v>334</v>
      </c>
      <c r="C265" s="265" t="s">
        <v>335</v>
      </c>
      <c r="D265" s="265" t="s">
        <v>336</v>
      </c>
      <c r="E265" s="265" t="s">
        <v>6195</v>
      </c>
      <c r="F265" s="265" t="s">
        <v>8</v>
      </c>
      <c r="G265" s="265" t="s">
        <v>5</v>
      </c>
      <c r="H265" s="266"/>
      <c r="I265" s="17"/>
      <c r="J265" s="266"/>
      <c r="K265" s="265"/>
      <c r="L265" s="265" t="s">
        <v>18</v>
      </c>
      <c r="M265" s="265" t="s">
        <v>176</v>
      </c>
    </row>
    <row r="266" spans="2:13" ht="28.8" x14ac:dyDescent="0.3">
      <c r="B266" s="265" t="s">
        <v>339</v>
      </c>
      <c r="C266" s="265" t="s">
        <v>340</v>
      </c>
      <c r="D266" s="265" t="s">
        <v>341</v>
      </c>
      <c r="E266" s="265" t="s">
        <v>6195</v>
      </c>
      <c r="F266" s="265" t="s">
        <v>8</v>
      </c>
      <c r="G266" s="265" t="s">
        <v>5</v>
      </c>
      <c r="H266" s="266"/>
      <c r="I266" s="17"/>
      <c r="J266" s="266"/>
      <c r="K266" s="265"/>
      <c r="L266" s="265" t="s">
        <v>18</v>
      </c>
      <c r="M266" s="265" t="s">
        <v>176</v>
      </c>
    </row>
    <row r="267" spans="2:13" ht="28.8" x14ac:dyDescent="0.3">
      <c r="B267" s="265" t="s">
        <v>344</v>
      </c>
      <c r="C267" s="265" t="s">
        <v>5887</v>
      </c>
      <c r="D267" s="265" t="s">
        <v>1841</v>
      </c>
      <c r="E267" s="265" t="s">
        <v>6195</v>
      </c>
      <c r="F267" s="265" t="s">
        <v>8</v>
      </c>
      <c r="G267" s="265" t="s">
        <v>5</v>
      </c>
      <c r="H267" s="266"/>
      <c r="I267" s="17"/>
      <c r="J267" s="266"/>
      <c r="K267" s="265"/>
      <c r="L267" s="265" t="s">
        <v>194</v>
      </c>
      <c r="M267" s="265" t="s">
        <v>176</v>
      </c>
    </row>
    <row r="268" spans="2:13" ht="28.8" x14ac:dyDescent="0.3">
      <c r="B268" s="265" t="s">
        <v>349</v>
      </c>
      <c r="C268" s="265" t="s">
        <v>350</v>
      </c>
      <c r="D268" s="265" t="s">
        <v>188</v>
      </c>
      <c r="E268" s="265" t="s">
        <v>6195</v>
      </c>
      <c r="F268" s="265" t="s">
        <v>8</v>
      </c>
      <c r="G268" s="265" t="s">
        <v>5</v>
      </c>
      <c r="H268" s="266"/>
      <c r="I268" s="17"/>
      <c r="J268" s="266"/>
      <c r="K268" s="265"/>
      <c r="L268" s="265" t="s">
        <v>18</v>
      </c>
      <c r="M268" s="265" t="s">
        <v>176</v>
      </c>
    </row>
    <row r="269" spans="2:13" ht="28.8" x14ac:dyDescent="0.3">
      <c r="B269" s="265" t="s">
        <v>353</v>
      </c>
      <c r="C269" s="265" t="s">
        <v>354</v>
      </c>
      <c r="D269" s="265" t="s">
        <v>345</v>
      </c>
      <c r="E269" s="265" t="s">
        <v>6195</v>
      </c>
      <c r="F269" s="265" t="s">
        <v>8</v>
      </c>
      <c r="G269" s="265" t="s">
        <v>5</v>
      </c>
      <c r="H269" s="266"/>
      <c r="I269" s="17"/>
      <c r="J269" s="266"/>
      <c r="K269" s="265"/>
      <c r="L269" s="265" t="s">
        <v>194</v>
      </c>
      <c r="M269" s="265" t="s">
        <v>176</v>
      </c>
    </row>
    <row r="270" spans="2:13" ht="28.8" x14ac:dyDescent="0.3">
      <c r="B270" s="265" t="s">
        <v>357</v>
      </c>
      <c r="C270" s="265" t="s">
        <v>5888</v>
      </c>
      <c r="D270" s="265" t="s">
        <v>5889</v>
      </c>
      <c r="E270" s="265" t="s">
        <v>6195</v>
      </c>
      <c r="F270" s="265" t="s">
        <v>8</v>
      </c>
      <c r="G270" s="265" t="s">
        <v>5</v>
      </c>
      <c r="H270" s="266"/>
      <c r="I270" s="17"/>
      <c r="J270" s="266"/>
      <c r="K270" s="265"/>
      <c r="L270" s="265" t="s">
        <v>18</v>
      </c>
      <c r="M270" s="265" t="s">
        <v>176</v>
      </c>
    </row>
    <row r="271" spans="2:13" ht="28.8" x14ac:dyDescent="0.3">
      <c r="B271" s="265" t="s">
        <v>359</v>
      </c>
      <c r="C271" s="265" t="s">
        <v>360</v>
      </c>
      <c r="D271" s="265" t="s">
        <v>345</v>
      </c>
      <c r="E271" s="265" t="s">
        <v>6195</v>
      </c>
      <c r="F271" s="265" t="s">
        <v>4</v>
      </c>
      <c r="G271" s="265" t="s">
        <v>5</v>
      </c>
      <c r="H271" s="266"/>
      <c r="I271" s="17"/>
      <c r="J271" s="266"/>
      <c r="K271" s="265"/>
      <c r="L271" s="265" t="s">
        <v>194</v>
      </c>
      <c r="M271" s="265" t="s">
        <v>176</v>
      </c>
    </row>
    <row r="272" spans="2:13" ht="28.8" x14ac:dyDescent="0.3">
      <c r="B272" s="265" t="s">
        <v>363</v>
      </c>
      <c r="C272" s="265" t="s">
        <v>364</v>
      </c>
      <c r="D272" s="265" t="s">
        <v>365</v>
      </c>
      <c r="E272" s="265" t="s">
        <v>6195</v>
      </c>
      <c r="F272" s="265" t="s">
        <v>4</v>
      </c>
      <c r="G272" s="265" t="s">
        <v>5</v>
      </c>
      <c r="H272" s="266"/>
      <c r="I272" s="17"/>
      <c r="J272" s="266"/>
      <c r="K272" s="265"/>
      <c r="L272" s="265" t="s">
        <v>194</v>
      </c>
      <c r="M272" s="265" t="s">
        <v>176</v>
      </c>
    </row>
    <row r="273" spans="2:13" ht="28.8" x14ac:dyDescent="0.3">
      <c r="B273" s="265" t="s">
        <v>367</v>
      </c>
      <c r="C273" s="265" t="s">
        <v>368</v>
      </c>
      <c r="D273" s="265" t="s">
        <v>369</v>
      </c>
      <c r="E273" s="265" t="s">
        <v>6198</v>
      </c>
      <c r="F273" s="265" t="s">
        <v>4</v>
      </c>
      <c r="G273" s="265" t="s">
        <v>5</v>
      </c>
      <c r="H273" s="266"/>
      <c r="I273" s="17"/>
      <c r="J273" s="266"/>
      <c r="K273" s="265"/>
      <c r="L273" s="265" t="s">
        <v>194</v>
      </c>
      <c r="M273" s="265" t="s">
        <v>176</v>
      </c>
    </row>
    <row r="274" spans="2:13" ht="28.8" x14ac:dyDescent="0.3">
      <c r="B274" s="265" t="s">
        <v>375</v>
      </c>
      <c r="C274" s="265" t="s">
        <v>376</v>
      </c>
      <c r="D274" s="265" t="s">
        <v>377</v>
      </c>
      <c r="E274" s="265" t="s">
        <v>6195</v>
      </c>
      <c r="F274" s="265" t="s">
        <v>4</v>
      </c>
      <c r="G274" s="265" t="s">
        <v>5</v>
      </c>
      <c r="H274" s="266"/>
      <c r="I274" s="17"/>
      <c r="J274" s="266"/>
      <c r="K274" s="265"/>
      <c r="L274" s="265" t="s">
        <v>18</v>
      </c>
      <c r="M274" s="265" t="s">
        <v>176</v>
      </c>
    </row>
    <row r="275" spans="2:13" x14ac:dyDescent="0.3">
      <c r="B275" s="265" t="s">
        <v>3962</v>
      </c>
      <c r="C275" s="265" t="s">
        <v>3963</v>
      </c>
      <c r="D275" s="265" t="s">
        <v>3964</v>
      </c>
      <c r="E275" s="265" t="s">
        <v>6195</v>
      </c>
      <c r="F275" s="265" t="s">
        <v>8</v>
      </c>
      <c r="G275" s="265" t="s">
        <v>5</v>
      </c>
      <c r="H275" s="266"/>
      <c r="I275" s="17"/>
      <c r="J275" s="266"/>
      <c r="K275" s="265"/>
      <c r="L275" s="265"/>
      <c r="M275" s="265" t="s">
        <v>176</v>
      </c>
    </row>
    <row r="276" spans="2:13" ht="28.8" x14ac:dyDescent="0.3">
      <c r="B276" s="265" t="s">
        <v>3967</v>
      </c>
      <c r="C276" s="265" t="s">
        <v>3968</v>
      </c>
      <c r="D276" s="265" t="s">
        <v>3969</v>
      </c>
      <c r="E276" s="265" t="s">
        <v>6195</v>
      </c>
      <c r="F276" s="265" t="s">
        <v>8</v>
      </c>
      <c r="G276" s="265" t="s">
        <v>5</v>
      </c>
      <c r="H276" s="266"/>
      <c r="I276" s="17"/>
      <c r="J276" s="266"/>
      <c r="K276" s="265"/>
      <c r="L276" s="265" t="s">
        <v>194</v>
      </c>
      <c r="M276" s="265" t="s">
        <v>176</v>
      </c>
    </row>
    <row r="277" spans="2:13" ht="28.8" x14ac:dyDescent="0.3">
      <c r="B277" s="265" t="s">
        <v>3972</v>
      </c>
      <c r="C277" s="265" t="s">
        <v>3973</v>
      </c>
      <c r="D277" s="265" t="s">
        <v>3974</v>
      </c>
      <c r="E277" s="265" t="s">
        <v>6195</v>
      </c>
      <c r="F277" s="265" t="s">
        <v>8</v>
      </c>
      <c r="G277" s="265" t="s">
        <v>5</v>
      </c>
      <c r="H277" s="266"/>
      <c r="I277" s="17"/>
      <c r="J277" s="266"/>
      <c r="K277" s="265"/>
      <c r="L277" s="265" t="s">
        <v>194</v>
      </c>
      <c r="M277" s="265" t="s">
        <v>176</v>
      </c>
    </row>
    <row r="278" spans="2:13" ht="28.8" x14ac:dyDescent="0.3">
      <c r="B278" s="265" t="s">
        <v>3977</v>
      </c>
      <c r="C278" s="265" t="s">
        <v>3978</v>
      </c>
      <c r="D278" s="265" t="s">
        <v>3979</v>
      </c>
      <c r="E278" s="265" t="s">
        <v>6195</v>
      </c>
      <c r="F278" s="265" t="s">
        <v>8</v>
      </c>
      <c r="G278" s="265" t="s">
        <v>5</v>
      </c>
      <c r="H278" s="266"/>
      <c r="I278" s="17"/>
      <c r="J278" s="266"/>
      <c r="K278" s="265"/>
      <c r="L278" s="265" t="s">
        <v>194</v>
      </c>
      <c r="M278" s="265" t="s">
        <v>176</v>
      </c>
    </row>
    <row r="279" spans="2:13" ht="28.8" x14ac:dyDescent="0.3">
      <c r="B279" s="265" t="s">
        <v>3982</v>
      </c>
      <c r="C279" s="265" t="s">
        <v>3629</v>
      </c>
      <c r="D279" s="265" t="s">
        <v>3983</v>
      </c>
      <c r="E279" s="265" t="s">
        <v>6195</v>
      </c>
      <c r="F279" s="265" t="s">
        <v>8</v>
      </c>
      <c r="G279" s="265" t="s">
        <v>5</v>
      </c>
      <c r="H279" s="266"/>
      <c r="I279" s="17"/>
      <c r="J279" s="266"/>
      <c r="K279" s="265"/>
      <c r="L279" s="265" t="s">
        <v>194</v>
      </c>
      <c r="M279" s="265" t="s">
        <v>176</v>
      </c>
    </row>
    <row r="280" spans="2:13" ht="28.8" x14ac:dyDescent="0.3">
      <c r="B280" s="265" t="s">
        <v>3986</v>
      </c>
      <c r="C280" s="265" t="s">
        <v>3987</v>
      </c>
      <c r="D280" s="265" t="s">
        <v>3988</v>
      </c>
      <c r="E280" s="265" t="s">
        <v>6195</v>
      </c>
      <c r="F280" s="265" t="s">
        <v>8</v>
      </c>
      <c r="G280" s="265" t="s">
        <v>5</v>
      </c>
      <c r="H280" s="266"/>
      <c r="I280" s="17"/>
      <c r="J280" s="266"/>
      <c r="K280" s="265"/>
      <c r="L280" s="265" t="s">
        <v>194</v>
      </c>
      <c r="M280" s="265" t="s">
        <v>176</v>
      </c>
    </row>
    <row r="281" spans="2:13" ht="28.8" x14ac:dyDescent="0.3">
      <c r="B281" s="265" t="s">
        <v>3991</v>
      </c>
      <c r="C281" s="265" t="s">
        <v>3992</v>
      </c>
      <c r="D281" s="265" t="s">
        <v>3993</v>
      </c>
      <c r="E281" s="265" t="s">
        <v>6195</v>
      </c>
      <c r="F281" s="265" t="s">
        <v>8</v>
      </c>
      <c r="G281" s="265" t="s">
        <v>5</v>
      </c>
      <c r="H281" s="266"/>
      <c r="I281" s="17"/>
      <c r="J281" s="266"/>
      <c r="K281" s="265"/>
      <c r="L281" s="265" t="s">
        <v>194</v>
      </c>
      <c r="M281" s="265" t="s">
        <v>176</v>
      </c>
    </row>
    <row r="282" spans="2:13" x14ac:dyDescent="0.3">
      <c r="B282" s="265" t="s">
        <v>3996</v>
      </c>
      <c r="C282" s="265" t="s">
        <v>3997</v>
      </c>
      <c r="D282" s="265" t="s">
        <v>3998</v>
      </c>
      <c r="E282" s="265" t="s">
        <v>6195</v>
      </c>
      <c r="F282" s="265" t="s">
        <v>8</v>
      </c>
      <c r="G282" s="265" t="s">
        <v>5</v>
      </c>
      <c r="H282" s="266"/>
      <c r="I282" s="17"/>
      <c r="J282" s="266"/>
      <c r="K282" s="265"/>
      <c r="L282" s="265"/>
      <c r="M282" s="265" t="s">
        <v>176</v>
      </c>
    </row>
    <row r="283" spans="2:13" ht="28.8" x14ac:dyDescent="0.3">
      <c r="B283" s="265" t="s">
        <v>4001</v>
      </c>
      <c r="C283" s="265" t="s">
        <v>4002</v>
      </c>
      <c r="D283" s="265" t="s">
        <v>4003</v>
      </c>
      <c r="E283" s="265" t="s">
        <v>6195</v>
      </c>
      <c r="F283" s="265" t="s">
        <v>8</v>
      </c>
      <c r="G283" s="265" t="s">
        <v>5</v>
      </c>
      <c r="H283" s="266"/>
      <c r="I283" s="17"/>
      <c r="J283" s="266"/>
      <c r="K283" s="265"/>
      <c r="L283" s="265" t="s">
        <v>194</v>
      </c>
      <c r="M283" s="265" t="s">
        <v>176</v>
      </c>
    </row>
    <row r="284" spans="2:13" ht="28.8" x14ac:dyDescent="0.3">
      <c r="B284" s="265" t="s">
        <v>4005</v>
      </c>
      <c r="C284" s="265" t="s">
        <v>5602</v>
      </c>
      <c r="D284" s="265" t="s">
        <v>5603</v>
      </c>
      <c r="E284" s="265" t="s">
        <v>6195</v>
      </c>
      <c r="F284" s="265" t="s">
        <v>4</v>
      </c>
      <c r="G284" s="265" t="s">
        <v>5</v>
      </c>
      <c r="H284" s="266"/>
      <c r="I284" s="17"/>
      <c r="J284" s="266"/>
      <c r="K284" s="265"/>
      <c r="L284" s="265" t="s">
        <v>194</v>
      </c>
      <c r="M284" s="265" t="s">
        <v>176</v>
      </c>
    </row>
    <row r="285" spans="2:13" x14ac:dyDescent="0.3">
      <c r="B285" s="7" t="s">
        <v>4165</v>
      </c>
      <c r="C285" s="7" t="s">
        <v>4166</v>
      </c>
      <c r="D285" s="7" t="s">
        <v>4167</v>
      </c>
      <c r="E285" s="7" t="s">
        <v>6195</v>
      </c>
      <c r="F285" s="7" t="s">
        <v>4</v>
      </c>
      <c r="G285" s="7" t="s">
        <v>6</v>
      </c>
      <c r="H285" s="17"/>
      <c r="I285" s="17"/>
      <c r="J285" s="17"/>
      <c r="K285" s="7"/>
      <c r="L285" s="7" t="s">
        <v>11</v>
      </c>
      <c r="M285" s="7" t="s">
        <v>176</v>
      </c>
    </row>
    <row r="286" spans="2:13" x14ac:dyDescent="0.3">
      <c r="B286" s="7" t="s">
        <v>4169</v>
      </c>
      <c r="C286" s="7" t="s">
        <v>4166</v>
      </c>
      <c r="D286" s="7" t="s">
        <v>4167</v>
      </c>
      <c r="E286" s="7" t="s">
        <v>6195</v>
      </c>
      <c r="F286" s="7" t="s">
        <v>4</v>
      </c>
      <c r="G286" s="7" t="s">
        <v>6</v>
      </c>
      <c r="H286" s="17"/>
      <c r="I286" s="17"/>
      <c r="J286" s="17"/>
      <c r="K286" s="7"/>
      <c r="L286" s="7" t="s">
        <v>1364</v>
      </c>
      <c r="M286" s="7" t="s">
        <v>176</v>
      </c>
    </row>
    <row r="287" spans="2:13" x14ac:dyDescent="0.3">
      <c r="B287" s="7" t="s">
        <v>4172</v>
      </c>
      <c r="C287" s="7" t="s">
        <v>4173</v>
      </c>
      <c r="D287" s="7" t="s">
        <v>4174</v>
      </c>
      <c r="E287" s="7" t="s">
        <v>6194</v>
      </c>
      <c r="F287" s="7" t="s">
        <v>8</v>
      </c>
      <c r="G287" s="7" t="s">
        <v>6</v>
      </c>
      <c r="H287" s="17"/>
      <c r="I287" s="17"/>
      <c r="J287" s="17"/>
      <c r="K287" s="7"/>
      <c r="L287" s="7" t="s">
        <v>7</v>
      </c>
      <c r="M287" s="7" t="s">
        <v>176</v>
      </c>
    </row>
    <row r="288" spans="2:13" ht="28.8" x14ac:dyDescent="0.3">
      <c r="B288" s="265" t="s">
        <v>220</v>
      </c>
      <c r="C288" s="265" t="s">
        <v>4744</v>
      </c>
      <c r="D288" s="265" t="s">
        <v>4745</v>
      </c>
      <c r="E288" s="265" t="s">
        <v>6195</v>
      </c>
      <c r="F288" s="265" t="s">
        <v>8</v>
      </c>
      <c r="G288" s="265" t="s">
        <v>6</v>
      </c>
      <c r="H288" s="266"/>
      <c r="I288" s="17"/>
      <c r="J288" s="266"/>
      <c r="K288" s="265"/>
      <c r="L288" s="265" t="s">
        <v>18</v>
      </c>
      <c r="M288" s="265" t="s">
        <v>221</v>
      </c>
    </row>
    <row r="289" spans="2:13" ht="28.8" x14ac:dyDescent="0.3">
      <c r="B289" s="265" t="s">
        <v>224</v>
      </c>
      <c r="C289" s="265" t="s">
        <v>225</v>
      </c>
      <c r="D289" s="265" t="s">
        <v>226</v>
      </c>
      <c r="E289" s="265" t="s">
        <v>6195</v>
      </c>
      <c r="F289" s="265" t="s">
        <v>8</v>
      </c>
      <c r="G289" s="265" t="s">
        <v>5</v>
      </c>
      <c r="H289" s="266"/>
      <c r="I289" s="17"/>
      <c r="J289" s="266"/>
      <c r="K289" s="265"/>
      <c r="L289" s="265" t="s">
        <v>194</v>
      </c>
      <c r="M289" s="265" t="s">
        <v>221</v>
      </c>
    </row>
    <row r="290" spans="2:13" ht="28.8" x14ac:dyDescent="0.3">
      <c r="B290" s="265" t="s">
        <v>229</v>
      </c>
      <c r="C290" s="265" t="s">
        <v>230</v>
      </c>
      <c r="D290" s="265" t="s">
        <v>231</v>
      </c>
      <c r="E290" s="265" t="s">
        <v>6195</v>
      </c>
      <c r="F290" s="265" t="s">
        <v>8</v>
      </c>
      <c r="G290" s="265" t="s">
        <v>5</v>
      </c>
      <c r="H290" s="266"/>
      <c r="I290" s="17"/>
      <c r="J290" s="266"/>
      <c r="K290" s="265"/>
      <c r="L290" s="265" t="s">
        <v>194</v>
      </c>
      <c r="M290" s="265" t="s">
        <v>221</v>
      </c>
    </row>
    <row r="291" spans="2:13" ht="28.8" x14ac:dyDescent="0.3">
      <c r="B291" s="265" t="s">
        <v>234</v>
      </c>
      <c r="C291" s="265" t="s">
        <v>4482</v>
      </c>
      <c r="D291" s="265" t="s">
        <v>4483</v>
      </c>
      <c r="E291" s="265" t="s">
        <v>6195</v>
      </c>
      <c r="F291" s="265" t="s">
        <v>8</v>
      </c>
      <c r="G291" s="265" t="s">
        <v>5</v>
      </c>
      <c r="H291" s="266"/>
      <c r="I291" s="17"/>
      <c r="J291" s="266"/>
      <c r="K291" s="265"/>
      <c r="L291" s="265" t="s">
        <v>194</v>
      </c>
      <c r="M291" s="265" t="s">
        <v>221</v>
      </c>
    </row>
    <row r="292" spans="2:13" ht="28.8" x14ac:dyDescent="0.3">
      <c r="B292" s="265" t="s">
        <v>238</v>
      </c>
      <c r="C292" s="265" t="s">
        <v>239</v>
      </c>
      <c r="D292" s="265" t="s">
        <v>240</v>
      </c>
      <c r="E292" s="265" t="s">
        <v>6195</v>
      </c>
      <c r="F292" s="265" t="s">
        <v>8</v>
      </c>
      <c r="G292" s="265" t="s">
        <v>6</v>
      </c>
      <c r="H292" s="266"/>
      <c r="I292" s="17"/>
      <c r="J292" s="266"/>
      <c r="K292" s="265"/>
      <c r="L292" s="265" t="s">
        <v>194</v>
      </c>
      <c r="M292" s="265" t="s">
        <v>221</v>
      </c>
    </row>
    <row r="293" spans="2:13" ht="28.8" x14ac:dyDescent="0.3">
      <c r="B293" s="265" t="s">
        <v>243</v>
      </c>
      <c r="C293" s="265" t="s">
        <v>244</v>
      </c>
      <c r="D293" s="265" t="s">
        <v>245</v>
      </c>
      <c r="E293" s="265" t="s">
        <v>6195</v>
      </c>
      <c r="F293" s="265" t="s">
        <v>8</v>
      </c>
      <c r="G293" s="265" t="s">
        <v>5</v>
      </c>
      <c r="H293" s="266"/>
      <c r="I293" s="17"/>
      <c r="J293" s="266"/>
      <c r="K293" s="265"/>
      <c r="L293" s="265" t="s">
        <v>194</v>
      </c>
      <c r="M293" s="265" t="s">
        <v>221</v>
      </c>
    </row>
    <row r="294" spans="2:13" ht="28.8" x14ac:dyDescent="0.3">
      <c r="B294" s="265" t="s">
        <v>248</v>
      </c>
      <c r="C294" s="265" t="s">
        <v>4746</v>
      </c>
      <c r="D294" s="265" t="s">
        <v>4747</v>
      </c>
      <c r="E294" s="265" t="s">
        <v>6195</v>
      </c>
      <c r="F294" s="265" t="s">
        <v>8</v>
      </c>
      <c r="G294" s="265" t="s">
        <v>6</v>
      </c>
      <c r="H294" s="266"/>
      <c r="I294" s="17"/>
      <c r="J294" s="266"/>
      <c r="K294" s="265"/>
      <c r="L294" s="265" t="s">
        <v>18</v>
      </c>
      <c r="M294" s="265" t="s">
        <v>221</v>
      </c>
    </row>
    <row r="295" spans="2:13" ht="28.8" x14ac:dyDescent="0.3">
      <c r="B295" s="265" t="s">
        <v>251</v>
      </c>
      <c r="C295" s="265" t="s">
        <v>4484</v>
      </c>
      <c r="D295" s="265" t="s">
        <v>4485</v>
      </c>
      <c r="E295" s="265" t="s">
        <v>6195</v>
      </c>
      <c r="F295" s="265" t="s">
        <v>8</v>
      </c>
      <c r="G295" s="265" t="s">
        <v>5</v>
      </c>
      <c r="H295" s="266"/>
      <c r="I295" s="17"/>
      <c r="J295" s="266"/>
      <c r="K295" s="265"/>
      <c r="L295" s="265" t="s">
        <v>194</v>
      </c>
      <c r="M295" s="265" t="s">
        <v>221</v>
      </c>
    </row>
    <row r="296" spans="2:13" ht="28.8" x14ac:dyDescent="0.3">
      <c r="B296" s="265" t="s">
        <v>255</v>
      </c>
      <c r="C296" s="265" t="s">
        <v>4748</v>
      </c>
      <c r="D296" s="265" t="s">
        <v>4749</v>
      </c>
      <c r="E296" s="265" t="s">
        <v>6195</v>
      </c>
      <c r="F296" s="265" t="s">
        <v>8</v>
      </c>
      <c r="G296" s="265" t="s">
        <v>6</v>
      </c>
      <c r="H296" s="266"/>
      <c r="I296" s="17"/>
      <c r="J296" s="266"/>
      <c r="K296" s="265"/>
      <c r="L296" s="265" t="s">
        <v>194</v>
      </c>
      <c r="M296" s="265" t="s">
        <v>221</v>
      </c>
    </row>
    <row r="297" spans="2:13" ht="28.8" x14ac:dyDescent="0.3">
      <c r="B297" s="265" t="s">
        <v>260</v>
      </c>
      <c r="C297" s="265" t="s">
        <v>261</v>
      </c>
      <c r="D297" s="265" t="s">
        <v>262</v>
      </c>
      <c r="E297" s="265" t="s">
        <v>6195</v>
      </c>
      <c r="F297" s="265" t="s">
        <v>8</v>
      </c>
      <c r="G297" s="265" t="s">
        <v>5</v>
      </c>
      <c r="H297" s="266"/>
      <c r="I297" s="17"/>
      <c r="J297" s="266"/>
      <c r="K297" s="265"/>
      <c r="L297" s="265" t="s">
        <v>18</v>
      </c>
      <c r="M297" s="265" t="s">
        <v>221</v>
      </c>
    </row>
    <row r="298" spans="2:13" ht="28.8" x14ac:dyDescent="0.3">
      <c r="B298" s="265" t="s">
        <v>265</v>
      </c>
      <c r="C298" s="265" t="s">
        <v>266</v>
      </c>
      <c r="D298" s="265" t="s">
        <v>267</v>
      </c>
      <c r="E298" s="265" t="s">
        <v>6195</v>
      </c>
      <c r="F298" s="265" t="s">
        <v>8</v>
      </c>
      <c r="G298" s="265" t="s">
        <v>5</v>
      </c>
      <c r="H298" s="266"/>
      <c r="I298" s="17"/>
      <c r="J298" s="266"/>
      <c r="K298" s="265"/>
      <c r="L298" s="265" t="s">
        <v>18</v>
      </c>
      <c r="M298" s="265" t="s">
        <v>221</v>
      </c>
    </row>
    <row r="299" spans="2:13" ht="28.8" x14ac:dyDescent="0.3">
      <c r="B299" s="265" t="s">
        <v>270</v>
      </c>
      <c r="C299" s="265" t="s">
        <v>271</v>
      </c>
      <c r="D299" s="265" t="s">
        <v>257</v>
      </c>
      <c r="E299" s="265" t="s">
        <v>6195</v>
      </c>
      <c r="F299" s="265" t="s">
        <v>8</v>
      </c>
      <c r="G299" s="265" t="s">
        <v>5</v>
      </c>
      <c r="H299" s="266"/>
      <c r="I299" s="17"/>
      <c r="J299" s="266"/>
      <c r="K299" s="265"/>
      <c r="L299" s="265" t="s">
        <v>18</v>
      </c>
      <c r="M299" s="265" t="s">
        <v>221</v>
      </c>
    </row>
    <row r="300" spans="2:13" ht="28.8" x14ac:dyDescent="0.3">
      <c r="B300" s="265" t="s">
        <v>274</v>
      </c>
      <c r="C300" s="265" t="s">
        <v>4486</v>
      </c>
      <c r="D300" s="265" t="s">
        <v>4487</v>
      </c>
      <c r="E300" s="265" t="s">
        <v>6195</v>
      </c>
      <c r="F300" s="265" t="s">
        <v>8</v>
      </c>
      <c r="G300" s="265" t="s">
        <v>5</v>
      </c>
      <c r="H300" s="266"/>
      <c r="I300" s="17"/>
      <c r="J300" s="266"/>
      <c r="K300" s="265"/>
      <c r="L300" s="265" t="s">
        <v>18</v>
      </c>
      <c r="M300" s="265" t="s">
        <v>221</v>
      </c>
    </row>
    <row r="301" spans="2:13" ht="28.8" x14ac:dyDescent="0.3">
      <c r="B301" s="265" t="s">
        <v>277</v>
      </c>
      <c r="C301" s="265" t="s">
        <v>4751</v>
      </c>
      <c r="D301" s="265" t="s">
        <v>4752</v>
      </c>
      <c r="E301" s="265" t="s">
        <v>6195</v>
      </c>
      <c r="F301" s="265" t="s">
        <v>8</v>
      </c>
      <c r="G301" s="265" t="s">
        <v>6</v>
      </c>
      <c r="H301" s="266"/>
      <c r="I301" s="17"/>
      <c r="J301" s="266"/>
      <c r="K301" s="265"/>
      <c r="L301" s="265" t="s">
        <v>194</v>
      </c>
      <c r="M301" s="265" t="s">
        <v>221</v>
      </c>
    </row>
    <row r="302" spans="2:13" ht="28.8" x14ac:dyDescent="0.3">
      <c r="B302" s="265" t="s">
        <v>280</v>
      </c>
      <c r="C302" s="265" t="s">
        <v>4753</v>
      </c>
      <c r="D302" s="265" t="s">
        <v>4754</v>
      </c>
      <c r="E302" s="265" t="s">
        <v>6195</v>
      </c>
      <c r="F302" s="265" t="s">
        <v>8</v>
      </c>
      <c r="G302" s="265" t="s">
        <v>6</v>
      </c>
      <c r="H302" s="266"/>
      <c r="I302" s="17"/>
      <c r="J302" s="266"/>
      <c r="K302" s="265"/>
      <c r="L302" s="265" t="s">
        <v>194</v>
      </c>
      <c r="M302" s="265" t="s">
        <v>221</v>
      </c>
    </row>
    <row r="303" spans="2:13" ht="28.8" x14ac:dyDescent="0.3">
      <c r="B303" s="265" t="s">
        <v>283</v>
      </c>
      <c r="C303" s="265" t="s">
        <v>5877</v>
      </c>
      <c r="D303" s="265" t="s">
        <v>5878</v>
      </c>
      <c r="E303" s="265" t="s">
        <v>6195</v>
      </c>
      <c r="F303" s="265" t="s">
        <v>8</v>
      </c>
      <c r="G303" s="265" t="s">
        <v>5</v>
      </c>
      <c r="H303" s="266"/>
      <c r="I303" s="17"/>
      <c r="J303" s="266"/>
      <c r="K303" s="265"/>
      <c r="L303" s="265" t="s">
        <v>18</v>
      </c>
      <c r="M303" s="265" t="s">
        <v>221</v>
      </c>
    </row>
    <row r="304" spans="2:13" ht="28.8" x14ac:dyDescent="0.3">
      <c r="B304" s="265" t="s">
        <v>286</v>
      </c>
      <c r="C304" s="265" t="s">
        <v>4755</v>
      </c>
      <c r="D304" s="265" t="s">
        <v>4756</v>
      </c>
      <c r="E304" s="265" t="s">
        <v>6195</v>
      </c>
      <c r="F304" s="265" t="s">
        <v>8</v>
      </c>
      <c r="G304" s="265" t="s">
        <v>6</v>
      </c>
      <c r="H304" s="266"/>
      <c r="I304" s="17"/>
      <c r="J304" s="266"/>
      <c r="K304" s="265"/>
      <c r="L304" s="265" t="s">
        <v>18</v>
      </c>
      <c r="M304" s="265" t="s">
        <v>221</v>
      </c>
    </row>
    <row r="305" spans="2:13" ht="28.8" x14ac:dyDescent="0.3">
      <c r="B305" s="265" t="s">
        <v>289</v>
      </c>
      <c r="C305" s="265" t="s">
        <v>5449</v>
      </c>
      <c r="D305" s="265" t="s">
        <v>5879</v>
      </c>
      <c r="E305" s="265" t="s">
        <v>6195</v>
      </c>
      <c r="F305" s="265" t="s">
        <v>8</v>
      </c>
      <c r="G305" s="265" t="s">
        <v>5</v>
      </c>
      <c r="H305" s="266"/>
      <c r="I305" s="17"/>
      <c r="J305" s="266"/>
      <c r="K305" s="265"/>
      <c r="L305" s="265" t="s">
        <v>18</v>
      </c>
      <c r="M305" s="265" t="s">
        <v>221</v>
      </c>
    </row>
    <row r="306" spans="2:13" ht="28.8" x14ac:dyDescent="0.3">
      <c r="B306" s="265" t="s">
        <v>292</v>
      </c>
      <c r="C306" s="265" t="s">
        <v>299</v>
      </c>
      <c r="D306" s="265" t="s">
        <v>4489</v>
      </c>
      <c r="E306" s="265" t="s">
        <v>6195</v>
      </c>
      <c r="F306" s="265" t="s">
        <v>8</v>
      </c>
      <c r="G306" s="265" t="s">
        <v>5</v>
      </c>
      <c r="H306" s="266"/>
      <c r="I306" s="17"/>
      <c r="J306" s="266"/>
      <c r="K306" s="265"/>
      <c r="L306" s="265" t="s">
        <v>18</v>
      </c>
      <c r="M306" s="265" t="s">
        <v>221</v>
      </c>
    </row>
    <row r="307" spans="2:13" ht="28.8" x14ac:dyDescent="0.3">
      <c r="B307" s="265" t="s">
        <v>295</v>
      </c>
      <c r="C307" s="265" t="s">
        <v>5880</v>
      </c>
      <c r="D307" s="265" t="s">
        <v>5881</v>
      </c>
      <c r="E307" s="265" t="s">
        <v>6195</v>
      </c>
      <c r="F307" s="265" t="s">
        <v>8</v>
      </c>
      <c r="G307" s="265" t="s">
        <v>5</v>
      </c>
      <c r="H307" s="266"/>
      <c r="I307" s="17"/>
      <c r="J307" s="266"/>
      <c r="K307" s="265"/>
      <c r="L307" s="265" t="s">
        <v>18</v>
      </c>
      <c r="M307" s="265" t="s">
        <v>221</v>
      </c>
    </row>
    <row r="308" spans="2:13" ht="28.8" x14ac:dyDescent="0.3">
      <c r="B308" s="265" t="s">
        <v>298</v>
      </c>
      <c r="C308" s="265" t="s">
        <v>4757</v>
      </c>
      <c r="D308" s="265" t="s">
        <v>4488</v>
      </c>
      <c r="E308" s="265" t="s">
        <v>6195</v>
      </c>
      <c r="F308" s="265" t="s">
        <v>8</v>
      </c>
      <c r="G308" s="265" t="s">
        <v>6</v>
      </c>
      <c r="H308" s="266"/>
      <c r="I308" s="17"/>
      <c r="J308" s="266"/>
      <c r="K308" s="265"/>
      <c r="L308" s="265" t="s">
        <v>300</v>
      </c>
      <c r="M308" s="265" t="s">
        <v>221</v>
      </c>
    </row>
    <row r="309" spans="2:13" ht="28.8" x14ac:dyDescent="0.3">
      <c r="B309" s="265" t="s">
        <v>303</v>
      </c>
      <c r="C309" s="265" t="s">
        <v>5882</v>
      </c>
      <c r="D309" s="265" t="s">
        <v>5883</v>
      </c>
      <c r="E309" s="265" t="s">
        <v>6195</v>
      </c>
      <c r="F309" s="265" t="s">
        <v>8</v>
      </c>
      <c r="G309" s="265" t="s">
        <v>5</v>
      </c>
      <c r="H309" s="266"/>
      <c r="I309" s="17"/>
      <c r="J309" s="266"/>
      <c r="K309" s="265"/>
      <c r="L309" s="265" t="s">
        <v>18</v>
      </c>
      <c r="M309" s="265" t="s">
        <v>221</v>
      </c>
    </row>
    <row r="310" spans="2:13" ht="28.8" x14ac:dyDescent="0.3">
      <c r="B310" s="265" t="s">
        <v>306</v>
      </c>
      <c r="C310" s="265" t="s">
        <v>307</v>
      </c>
      <c r="D310" s="265" t="s">
        <v>308</v>
      </c>
      <c r="E310" s="265" t="s">
        <v>6195</v>
      </c>
      <c r="F310" s="265" t="s">
        <v>8</v>
      </c>
      <c r="G310" s="265" t="s">
        <v>6</v>
      </c>
      <c r="H310" s="266"/>
      <c r="I310" s="17"/>
      <c r="J310" s="266"/>
      <c r="K310" s="265"/>
      <c r="L310" s="265" t="s">
        <v>18</v>
      </c>
      <c r="M310" s="265" t="s">
        <v>221</v>
      </c>
    </row>
    <row r="311" spans="2:13" ht="28.8" x14ac:dyDescent="0.3">
      <c r="B311" s="265" t="s">
        <v>311</v>
      </c>
      <c r="C311" s="265" t="s">
        <v>5884</v>
      </c>
      <c r="D311" s="265" t="s">
        <v>308</v>
      </c>
      <c r="E311" s="265" t="s">
        <v>6195</v>
      </c>
      <c r="F311" s="265" t="s">
        <v>8</v>
      </c>
      <c r="G311" s="265" t="s">
        <v>5</v>
      </c>
      <c r="H311" s="266"/>
      <c r="I311" s="17"/>
      <c r="J311" s="266"/>
      <c r="K311" s="265"/>
      <c r="L311" s="265" t="s">
        <v>194</v>
      </c>
      <c r="M311" s="265" t="s">
        <v>221</v>
      </c>
    </row>
    <row r="312" spans="2:13" ht="28.8" x14ac:dyDescent="0.3">
      <c r="B312" s="265" t="s">
        <v>314</v>
      </c>
      <c r="C312" s="265" t="s">
        <v>4758</v>
      </c>
      <c r="D312" s="265" t="s">
        <v>4759</v>
      </c>
      <c r="E312" s="265" t="s">
        <v>6195</v>
      </c>
      <c r="F312" s="265" t="s">
        <v>8</v>
      </c>
      <c r="G312" s="265" t="s">
        <v>6</v>
      </c>
      <c r="H312" s="266"/>
      <c r="I312" s="17"/>
      <c r="J312" s="266"/>
      <c r="K312" s="265"/>
      <c r="L312" s="265" t="s">
        <v>18</v>
      </c>
      <c r="M312" s="265" t="s">
        <v>221</v>
      </c>
    </row>
    <row r="313" spans="2:13" ht="28.8" x14ac:dyDescent="0.3">
      <c r="B313" s="265" t="s">
        <v>317</v>
      </c>
      <c r="C313" s="265" t="s">
        <v>5885</v>
      </c>
      <c r="D313" s="265" t="s">
        <v>5886</v>
      </c>
      <c r="E313" s="265" t="s">
        <v>6195</v>
      </c>
      <c r="F313" s="265" t="s">
        <v>8</v>
      </c>
      <c r="G313" s="265" t="s">
        <v>5</v>
      </c>
      <c r="H313" s="266"/>
      <c r="I313" s="17"/>
      <c r="J313" s="266"/>
      <c r="K313" s="265"/>
      <c r="L313" s="265" t="s">
        <v>194</v>
      </c>
      <c r="M313" s="265" t="s">
        <v>221</v>
      </c>
    </row>
    <row r="314" spans="2:13" ht="28.8" x14ac:dyDescent="0.3">
      <c r="B314" s="265" t="s">
        <v>320</v>
      </c>
      <c r="C314" s="265" t="s">
        <v>4760</v>
      </c>
      <c r="D314" s="265" t="s">
        <v>4761</v>
      </c>
      <c r="E314" s="265" t="s">
        <v>6195</v>
      </c>
      <c r="F314" s="265" t="s">
        <v>8</v>
      </c>
      <c r="G314" s="265" t="s">
        <v>6</v>
      </c>
      <c r="H314" s="266"/>
      <c r="I314" s="17"/>
      <c r="J314" s="266"/>
      <c r="K314" s="265"/>
      <c r="L314" s="265" t="s">
        <v>18</v>
      </c>
      <c r="M314" s="265" t="s">
        <v>221</v>
      </c>
    </row>
    <row r="315" spans="2:13" ht="28.8" x14ac:dyDescent="0.3">
      <c r="B315" s="265" t="s">
        <v>323</v>
      </c>
      <c r="C315" s="265" t="s">
        <v>4762</v>
      </c>
      <c r="D315" s="265" t="s">
        <v>4763</v>
      </c>
      <c r="E315" s="265" t="s">
        <v>6195</v>
      </c>
      <c r="F315" s="265" t="s">
        <v>8</v>
      </c>
      <c r="G315" s="265" t="s">
        <v>6</v>
      </c>
      <c r="H315" s="266"/>
      <c r="I315" s="17"/>
      <c r="J315" s="266"/>
      <c r="K315" s="265"/>
      <c r="L315" s="265" t="s">
        <v>194</v>
      </c>
      <c r="M315" s="265" t="s">
        <v>221</v>
      </c>
    </row>
    <row r="316" spans="2:13" ht="28.8" x14ac:dyDescent="0.3">
      <c r="B316" s="265" t="s">
        <v>326</v>
      </c>
      <c r="C316" s="265" t="s">
        <v>4764</v>
      </c>
      <c r="D316" s="265" t="s">
        <v>235</v>
      </c>
      <c r="E316" s="265" t="s">
        <v>6195</v>
      </c>
      <c r="F316" s="265" t="s">
        <v>8</v>
      </c>
      <c r="G316" s="265" t="s">
        <v>6</v>
      </c>
      <c r="H316" s="266"/>
      <c r="I316" s="17"/>
      <c r="J316" s="266"/>
      <c r="K316" s="265"/>
      <c r="L316" s="265" t="s">
        <v>9</v>
      </c>
      <c r="M316" s="265" t="s">
        <v>221</v>
      </c>
    </row>
    <row r="317" spans="2:13" ht="28.8" x14ac:dyDescent="0.3">
      <c r="B317" s="265" t="s">
        <v>371</v>
      </c>
      <c r="C317" s="265" t="s">
        <v>372</v>
      </c>
      <c r="D317" s="265" t="s">
        <v>373</v>
      </c>
      <c r="E317" s="265" t="s">
        <v>6195</v>
      </c>
      <c r="F317" s="265" t="s">
        <v>4</v>
      </c>
      <c r="G317" s="265" t="s">
        <v>5</v>
      </c>
      <c r="H317" s="266"/>
      <c r="I317" s="17"/>
      <c r="J317" s="266"/>
      <c r="K317" s="265"/>
      <c r="L317" s="265" t="s">
        <v>194</v>
      </c>
      <c r="M317" s="265" t="s">
        <v>221</v>
      </c>
    </row>
    <row r="318" spans="2:13" ht="28.8" x14ac:dyDescent="0.3">
      <c r="B318" s="265" t="s">
        <v>379</v>
      </c>
      <c r="C318" s="265" t="s">
        <v>380</v>
      </c>
      <c r="D318" s="265" t="s">
        <v>381</v>
      </c>
      <c r="E318" s="265" t="s">
        <v>6195</v>
      </c>
      <c r="F318" s="265" t="s">
        <v>4</v>
      </c>
      <c r="G318" s="265" t="s">
        <v>5</v>
      </c>
      <c r="H318" s="266"/>
      <c r="I318" s="17"/>
      <c r="J318" s="266"/>
      <c r="K318" s="265"/>
      <c r="L318" s="265" t="s">
        <v>183</v>
      </c>
      <c r="M318" s="265" t="s">
        <v>221</v>
      </c>
    </row>
    <row r="319" spans="2:13" ht="28.8" x14ac:dyDescent="0.3">
      <c r="B319" s="265" t="s">
        <v>383</v>
      </c>
      <c r="C319" s="265" t="s">
        <v>384</v>
      </c>
      <c r="D319" s="265" t="s">
        <v>257</v>
      </c>
      <c r="E319" s="265" t="s">
        <v>6195</v>
      </c>
      <c r="F319" s="265" t="s">
        <v>4</v>
      </c>
      <c r="G319" s="265" t="s">
        <v>5</v>
      </c>
      <c r="H319" s="266"/>
      <c r="I319" s="17"/>
      <c r="J319" s="266"/>
      <c r="K319" s="265"/>
      <c r="L319" s="265" t="s">
        <v>18</v>
      </c>
      <c r="M319" s="265" t="s">
        <v>221</v>
      </c>
    </row>
    <row r="320" spans="2:13" ht="28.8" x14ac:dyDescent="0.3">
      <c r="B320" s="265" t="s">
        <v>386</v>
      </c>
      <c r="C320" s="265" t="s">
        <v>387</v>
      </c>
      <c r="D320" s="265" t="s">
        <v>388</v>
      </c>
      <c r="E320" s="265" t="s">
        <v>6195</v>
      </c>
      <c r="F320" s="265" t="s">
        <v>4</v>
      </c>
      <c r="G320" s="265" t="s">
        <v>5</v>
      </c>
      <c r="H320" s="266"/>
      <c r="I320" s="17"/>
      <c r="J320" s="266"/>
      <c r="K320" s="265"/>
      <c r="L320" s="265" t="s">
        <v>18</v>
      </c>
      <c r="M320" s="265" t="s">
        <v>221</v>
      </c>
    </row>
    <row r="321" spans="2:13" ht="34.799999999999997" x14ac:dyDescent="0.3">
      <c r="B321" s="282" t="s">
        <v>449</v>
      </c>
      <c r="C321" s="265" t="s">
        <v>450</v>
      </c>
      <c r="D321" s="265" t="s">
        <v>451</v>
      </c>
      <c r="E321" s="265" t="s">
        <v>6195</v>
      </c>
      <c r="F321" s="265" t="s">
        <v>4</v>
      </c>
      <c r="G321" s="265" t="s">
        <v>5</v>
      </c>
      <c r="H321" s="266"/>
      <c r="I321" s="17"/>
      <c r="J321" s="266"/>
      <c r="K321" s="265"/>
      <c r="L321" s="265" t="s">
        <v>194</v>
      </c>
      <c r="M321" s="265" t="s">
        <v>221</v>
      </c>
    </row>
    <row r="322" spans="2:13" ht="28.8" x14ac:dyDescent="0.3">
      <c r="B322" s="281" t="s">
        <v>1214</v>
      </c>
      <c r="C322" s="265" t="s">
        <v>1215</v>
      </c>
      <c r="D322" s="265" t="s">
        <v>1216</v>
      </c>
      <c r="E322" s="265" t="s">
        <v>6195</v>
      </c>
      <c r="F322" s="265" t="s">
        <v>8</v>
      </c>
      <c r="G322" s="265" t="s">
        <v>6</v>
      </c>
      <c r="H322" s="266"/>
      <c r="I322" s="17"/>
      <c r="J322" s="266"/>
      <c r="K322" s="265"/>
      <c r="L322" s="265" t="s">
        <v>1217</v>
      </c>
      <c r="M322" s="265" t="s">
        <v>221</v>
      </c>
    </row>
    <row r="323" spans="2:13" ht="28.8" x14ac:dyDescent="0.3">
      <c r="B323" s="281" t="s">
        <v>1220</v>
      </c>
      <c r="C323" s="265" t="s">
        <v>1221</v>
      </c>
      <c r="D323" s="265" t="s">
        <v>1222</v>
      </c>
      <c r="E323" s="265" t="s">
        <v>6195</v>
      </c>
      <c r="F323" s="265" t="s">
        <v>8</v>
      </c>
      <c r="G323" s="265" t="s">
        <v>6</v>
      </c>
      <c r="H323" s="266"/>
      <c r="I323" s="17"/>
      <c r="J323" s="266"/>
      <c r="K323" s="265"/>
      <c r="L323" s="265" t="s">
        <v>194</v>
      </c>
      <c r="M323" s="265" t="s">
        <v>221</v>
      </c>
    </row>
    <row r="324" spans="2:13" ht="34.799999999999997" x14ac:dyDescent="0.3">
      <c r="B324" s="282" t="s">
        <v>1225</v>
      </c>
      <c r="C324" s="265" t="s">
        <v>1226</v>
      </c>
      <c r="D324" s="265" t="s">
        <v>1227</v>
      </c>
      <c r="E324" s="265" t="s">
        <v>6195</v>
      </c>
      <c r="F324" s="265" t="s">
        <v>8</v>
      </c>
      <c r="G324" s="265" t="s">
        <v>6</v>
      </c>
      <c r="H324" s="266"/>
      <c r="I324" s="17"/>
      <c r="J324" s="266"/>
      <c r="K324" s="265"/>
      <c r="L324" s="265" t="s">
        <v>194</v>
      </c>
      <c r="M324" s="265" t="s">
        <v>221</v>
      </c>
    </row>
    <row r="325" spans="2:13" ht="28.8" x14ac:dyDescent="0.3">
      <c r="B325" s="265" t="s">
        <v>1230</v>
      </c>
      <c r="C325" s="265" t="s">
        <v>1231</v>
      </c>
      <c r="D325" s="265" t="s">
        <v>1232</v>
      </c>
      <c r="E325" s="265" t="s">
        <v>6195</v>
      </c>
      <c r="F325" s="265" t="s">
        <v>8</v>
      </c>
      <c r="G325" s="265" t="s">
        <v>6</v>
      </c>
      <c r="H325" s="266"/>
      <c r="I325" s="17"/>
      <c r="J325" s="266"/>
      <c r="K325" s="265"/>
      <c r="L325" s="265" t="s">
        <v>194</v>
      </c>
      <c r="M325" s="265" t="s">
        <v>221</v>
      </c>
    </row>
    <row r="326" spans="2:13" ht="28.8" x14ac:dyDescent="0.3">
      <c r="B326" s="265" t="s">
        <v>1235</v>
      </c>
      <c r="C326" s="265" t="s">
        <v>5924</v>
      </c>
      <c r="D326" s="265" t="s">
        <v>5925</v>
      </c>
      <c r="E326" s="265" t="s">
        <v>6195</v>
      </c>
      <c r="F326" s="265" t="s">
        <v>8</v>
      </c>
      <c r="G326" s="265" t="s">
        <v>5</v>
      </c>
      <c r="H326" s="266"/>
      <c r="I326" s="17"/>
      <c r="J326" s="266"/>
      <c r="K326" s="265"/>
      <c r="L326" s="265" t="s">
        <v>194</v>
      </c>
      <c r="M326" s="265" t="s">
        <v>221</v>
      </c>
    </row>
    <row r="327" spans="2:13" ht="28.8" x14ac:dyDescent="0.3">
      <c r="B327" s="265" t="s">
        <v>1237</v>
      </c>
      <c r="C327" s="265" t="s">
        <v>1238</v>
      </c>
      <c r="D327" s="265" t="s">
        <v>1239</v>
      </c>
      <c r="E327" s="265" t="s">
        <v>6195</v>
      </c>
      <c r="F327" s="265" t="s">
        <v>4</v>
      </c>
      <c r="G327" s="265" t="s">
        <v>5</v>
      </c>
      <c r="H327" s="266"/>
      <c r="I327" s="17"/>
      <c r="J327" s="266"/>
      <c r="K327" s="265"/>
      <c r="L327" s="265" t="s">
        <v>194</v>
      </c>
      <c r="M327" s="265" t="s">
        <v>221</v>
      </c>
    </row>
    <row r="328" spans="2:13" ht="28.8" x14ac:dyDescent="0.3">
      <c r="B328" s="265" t="s">
        <v>1241</v>
      </c>
      <c r="C328" s="265" t="s">
        <v>1242</v>
      </c>
      <c r="D328" s="265" t="s">
        <v>1243</v>
      </c>
      <c r="E328" s="265" t="s">
        <v>6195</v>
      </c>
      <c r="F328" s="265" t="s">
        <v>4</v>
      </c>
      <c r="G328" s="265" t="s">
        <v>6</v>
      </c>
      <c r="H328" s="266"/>
      <c r="I328" s="17"/>
      <c r="J328" s="266"/>
      <c r="K328" s="265"/>
      <c r="L328" s="265" t="s">
        <v>18</v>
      </c>
      <c r="M328" s="265" t="s">
        <v>221</v>
      </c>
    </row>
    <row r="329" spans="2:13" ht="28.8" x14ac:dyDescent="0.3">
      <c r="B329" s="265" t="s">
        <v>3837</v>
      </c>
      <c r="C329" s="265" t="s">
        <v>3838</v>
      </c>
      <c r="D329" s="265" t="s">
        <v>3839</v>
      </c>
      <c r="E329" s="265" t="s">
        <v>6195</v>
      </c>
      <c r="F329" s="265" t="s">
        <v>4</v>
      </c>
      <c r="G329" s="265" t="s">
        <v>5</v>
      </c>
      <c r="H329" s="266"/>
      <c r="I329" s="17"/>
      <c r="J329" s="266"/>
      <c r="K329" s="265"/>
      <c r="L329" s="265" t="s">
        <v>194</v>
      </c>
      <c r="M329" s="265" t="s">
        <v>221</v>
      </c>
    </row>
    <row r="330" spans="2:13" ht="28.8" x14ac:dyDescent="0.3">
      <c r="B330" s="265" t="s">
        <v>32</v>
      </c>
      <c r="C330" s="265" t="s">
        <v>4473</v>
      </c>
      <c r="D330" s="265" t="s">
        <v>4474</v>
      </c>
      <c r="E330" s="265" t="s">
        <v>6195</v>
      </c>
      <c r="F330" s="265" t="s">
        <v>4</v>
      </c>
      <c r="G330" s="265" t="s">
        <v>5</v>
      </c>
      <c r="H330" s="266"/>
      <c r="I330" s="17"/>
      <c r="J330" s="266"/>
      <c r="K330" s="265"/>
      <c r="L330" s="265" t="s">
        <v>9</v>
      </c>
      <c r="M330" s="265" t="s">
        <v>35</v>
      </c>
    </row>
    <row r="331" spans="2:13" ht="28.8" x14ac:dyDescent="0.3">
      <c r="B331" s="265" t="s">
        <v>905</v>
      </c>
      <c r="C331" s="265" t="s">
        <v>4527</v>
      </c>
      <c r="D331" s="265" t="s">
        <v>4528</v>
      </c>
      <c r="E331" s="265" t="s">
        <v>6195</v>
      </c>
      <c r="F331" s="265" t="s">
        <v>4</v>
      </c>
      <c r="G331" s="265" t="s">
        <v>5</v>
      </c>
      <c r="H331" s="266"/>
      <c r="I331" s="17"/>
      <c r="J331" s="266"/>
      <c r="K331" s="265"/>
      <c r="L331" s="265" t="s">
        <v>9</v>
      </c>
      <c r="M331" s="265" t="s">
        <v>35</v>
      </c>
    </row>
    <row r="332" spans="2:13" ht="28.8" x14ac:dyDescent="0.3">
      <c r="B332" s="265" t="s">
        <v>2015</v>
      </c>
      <c r="C332" s="265" t="s">
        <v>4610</v>
      </c>
      <c r="D332" s="265" t="s">
        <v>4611</v>
      </c>
      <c r="E332" s="265" t="s">
        <v>6195</v>
      </c>
      <c r="F332" s="265" t="s">
        <v>4</v>
      </c>
      <c r="G332" s="265" t="s">
        <v>5</v>
      </c>
      <c r="H332" s="266"/>
      <c r="I332" s="266"/>
      <c r="J332" s="266"/>
      <c r="K332" s="265"/>
      <c r="L332" s="265" t="s">
        <v>9</v>
      </c>
      <c r="M332" s="7" t="s">
        <v>35</v>
      </c>
    </row>
    <row r="333" spans="2:13" ht="28.8" x14ac:dyDescent="0.3">
      <c r="B333" s="265" t="s">
        <v>4618</v>
      </c>
      <c r="C333" s="265" t="s">
        <v>4619</v>
      </c>
      <c r="D333" s="265" t="s">
        <v>4620</v>
      </c>
      <c r="E333" s="265" t="s">
        <v>6195</v>
      </c>
      <c r="F333" s="265" t="s">
        <v>4</v>
      </c>
      <c r="G333" s="265" t="s">
        <v>6</v>
      </c>
      <c r="H333" s="266"/>
      <c r="I333" s="17"/>
      <c r="J333" s="266"/>
      <c r="K333" s="265"/>
      <c r="L333" s="265" t="s">
        <v>9</v>
      </c>
      <c r="M333" s="265" t="s">
        <v>35</v>
      </c>
    </row>
    <row r="334" spans="2:13" ht="28.8" x14ac:dyDescent="0.3">
      <c r="B334" s="265" t="s">
        <v>2489</v>
      </c>
      <c r="C334" s="265" t="s">
        <v>4615</v>
      </c>
      <c r="D334" s="265" t="s">
        <v>4616</v>
      </c>
      <c r="E334" s="265" t="s">
        <v>6195</v>
      </c>
      <c r="F334" s="265" t="s">
        <v>4</v>
      </c>
      <c r="G334" s="265" t="s">
        <v>5</v>
      </c>
      <c r="H334" s="266"/>
      <c r="I334" s="17"/>
      <c r="J334" s="266"/>
      <c r="K334" s="265"/>
      <c r="L334" s="265" t="s">
        <v>585</v>
      </c>
      <c r="M334" s="265" t="s">
        <v>35</v>
      </c>
    </row>
    <row r="335" spans="2:13" ht="28.8" x14ac:dyDescent="0.3">
      <c r="B335" s="265" t="s">
        <v>2946</v>
      </c>
      <c r="C335" s="265" t="s">
        <v>4623</v>
      </c>
      <c r="D335" s="265" t="s">
        <v>4624</v>
      </c>
      <c r="E335" s="265" t="s">
        <v>6195</v>
      </c>
      <c r="F335" s="265" t="s">
        <v>8</v>
      </c>
      <c r="G335" s="265" t="s">
        <v>5</v>
      </c>
      <c r="H335" s="266"/>
      <c r="I335" s="17"/>
      <c r="J335" s="266"/>
      <c r="K335" s="265"/>
      <c r="L335" s="265" t="s">
        <v>9</v>
      </c>
      <c r="M335" s="265" t="s">
        <v>35</v>
      </c>
    </row>
    <row r="336" spans="2:13" ht="28.8" x14ac:dyDescent="0.3">
      <c r="B336" s="265" t="s">
        <v>2949</v>
      </c>
      <c r="C336" s="265" t="s">
        <v>5454</v>
      </c>
      <c r="D336" s="265" t="s">
        <v>5455</v>
      </c>
      <c r="E336" s="265" t="s">
        <v>6195</v>
      </c>
      <c r="F336" s="265" t="s">
        <v>8</v>
      </c>
      <c r="G336" s="265" t="s">
        <v>5</v>
      </c>
      <c r="H336" s="266"/>
      <c r="I336" s="17"/>
      <c r="J336" s="266"/>
      <c r="K336" s="265"/>
      <c r="L336" s="265" t="s">
        <v>9</v>
      </c>
      <c r="M336" s="265" t="s">
        <v>35</v>
      </c>
    </row>
    <row r="337" spans="2:13" ht="28.8" x14ac:dyDescent="0.3">
      <c r="B337" s="265" t="s">
        <v>2952</v>
      </c>
      <c r="C337" s="265" t="s">
        <v>5456</v>
      </c>
      <c r="D337" s="265" t="s">
        <v>5457</v>
      </c>
      <c r="E337" s="265" t="s">
        <v>6195</v>
      </c>
      <c r="F337" s="265" t="s">
        <v>8</v>
      </c>
      <c r="G337" s="265" t="s">
        <v>5</v>
      </c>
      <c r="H337" s="266"/>
      <c r="I337" s="17"/>
      <c r="J337" s="266"/>
      <c r="K337" s="265"/>
      <c r="L337" s="265" t="s">
        <v>9</v>
      </c>
      <c r="M337" s="265" t="s">
        <v>35</v>
      </c>
    </row>
    <row r="338" spans="2:13" ht="28.8" x14ac:dyDescent="0.3">
      <c r="B338" s="265" t="s">
        <v>2956</v>
      </c>
      <c r="C338" s="265" t="s">
        <v>5458</v>
      </c>
      <c r="D338" s="265" t="s">
        <v>5459</v>
      </c>
      <c r="E338" s="265" t="s">
        <v>6195</v>
      </c>
      <c r="F338" s="265" t="s">
        <v>8</v>
      </c>
      <c r="G338" s="265" t="s">
        <v>5</v>
      </c>
      <c r="H338" s="266"/>
      <c r="I338" s="17"/>
      <c r="J338" s="266"/>
      <c r="K338" s="265"/>
      <c r="L338" s="265" t="s">
        <v>9</v>
      </c>
      <c r="M338" s="265" t="s">
        <v>35</v>
      </c>
    </row>
    <row r="339" spans="2:13" ht="28.8" x14ac:dyDescent="0.3">
      <c r="B339" s="265" t="s">
        <v>2959</v>
      </c>
      <c r="C339" s="265" t="s">
        <v>5460</v>
      </c>
      <c r="D339" s="265" t="s">
        <v>5461</v>
      </c>
      <c r="E339" s="265" t="s">
        <v>6195</v>
      </c>
      <c r="F339" s="265" t="s">
        <v>8</v>
      </c>
      <c r="G339" s="265" t="s">
        <v>5</v>
      </c>
      <c r="H339" s="266"/>
      <c r="I339" s="17"/>
      <c r="J339" s="266"/>
      <c r="K339" s="265"/>
      <c r="L339" s="265" t="s">
        <v>9</v>
      </c>
      <c r="M339" s="265" t="s">
        <v>35</v>
      </c>
    </row>
    <row r="340" spans="2:13" ht="28.8" x14ac:dyDescent="0.3">
      <c r="B340" s="265" t="s">
        <v>2962</v>
      </c>
      <c r="C340" s="265" t="s">
        <v>4625</v>
      </c>
      <c r="D340" s="265" t="s">
        <v>4626</v>
      </c>
      <c r="E340" s="265" t="s">
        <v>6196</v>
      </c>
      <c r="F340" s="265" t="s">
        <v>8</v>
      </c>
      <c r="G340" s="265" t="s">
        <v>5</v>
      </c>
      <c r="H340" s="266"/>
      <c r="I340" s="266"/>
      <c r="J340" s="266"/>
      <c r="K340" s="265"/>
      <c r="L340" s="265" t="s">
        <v>9</v>
      </c>
      <c r="M340" s="7" t="s">
        <v>35</v>
      </c>
    </row>
    <row r="341" spans="2:13" ht="28.8" x14ac:dyDescent="0.3">
      <c r="B341" s="265" t="s">
        <v>2965</v>
      </c>
      <c r="C341" s="265" t="s">
        <v>5462</v>
      </c>
      <c r="D341" s="265" t="s">
        <v>5463</v>
      </c>
      <c r="E341" s="265" t="s">
        <v>6196</v>
      </c>
      <c r="F341" s="265" t="s">
        <v>8</v>
      </c>
      <c r="G341" s="265" t="s">
        <v>5</v>
      </c>
      <c r="H341" s="266"/>
      <c r="I341" s="17"/>
      <c r="J341" s="266"/>
      <c r="K341" s="265"/>
      <c r="L341" s="265" t="s">
        <v>9</v>
      </c>
      <c r="M341" s="265" t="s">
        <v>35</v>
      </c>
    </row>
    <row r="342" spans="2:13" ht="28.8" x14ac:dyDescent="0.3">
      <c r="B342" s="265" t="s">
        <v>2968</v>
      </c>
      <c r="C342" s="265" t="s">
        <v>5464</v>
      </c>
      <c r="D342" s="265" t="s">
        <v>5465</v>
      </c>
      <c r="E342" s="265" t="s">
        <v>6195</v>
      </c>
      <c r="F342" s="265" t="s">
        <v>8</v>
      </c>
      <c r="G342" s="265" t="s">
        <v>5</v>
      </c>
      <c r="H342" s="266"/>
      <c r="I342" s="17"/>
      <c r="J342" s="266"/>
      <c r="K342" s="265"/>
      <c r="L342" s="265" t="s">
        <v>9</v>
      </c>
      <c r="M342" s="265" t="s">
        <v>35</v>
      </c>
    </row>
    <row r="343" spans="2:13" ht="28.8" x14ac:dyDescent="0.3">
      <c r="B343" s="265" t="s">
        <v>2971</v>
      </c>
      <c r="C343" s="265" t="s">
        <v>4627</v>
      </c>
      <c r="D343" s="265" t="s">
        <v>4628</v>
      </c>
      <c r="E343" s="265" t="s">
        <v>6196</v>
      </c>
      <c r="F343" s="265" t="s">
        <v>8</v>
      </c>
      <c r="G343" s="265" t="s">
        <v>5</v>
      </c>
      <c r="H343" s="266"/>
      <c r="I343" s="17"/>
      <c r="J343" s="266"/>
      <c r="K343" s="265"/>
      <c r="L343" s="265" t="s">
        <v>9</v>
      </c>
      <c r="M343" s="265" t="s">
        <v>35</v>
      </c>
    </row>
    <row r="344" spans="2:13" ht="28.8" x14ac:dyDescent="0.3">
      <c r="B344" s="265" t="s">
        <v>2974</v>
      </c>
      <c r="C344" s="265" t="s">
        <v>5466</v>
      </c>
      <c r="D344" s="265" t="s">
        <v>5467</v>
      </c>
      <c r="E344" s="265" t="s">
        <v>6196</v>
      </c>
      <c r="F344" s="265" t="s">
        <v>8</v>
      </c>
      <c r="G344" s="265" t="s">
        <v>5</v>
      </c>
      <c r="H344" s="266"/>
      <c r="I344" s="17"/>
      <c r="J344" s="266"/>
      <c r="K344" s="265"/>
      <c r="L344" s="265" t="s">
        <v>9</v>
      </c>
      <c r="M344" s="265" t="s">
        <v>35</v>
      </c>
    </row>
    <row r="345" spans="2:13" ht="28.8" x14ac:dyDescent="0.3">
      <c r="B345" s="265" t="s">
        <v>2976</v>
      </c>
      <c r="C345" s="265" t="s">
        <v>2977</v>
      </c>
      <c r="D345" s="265" t="s">
        <v>4629</v>
      </c>
      <c r="E345" s="265" t="s">
        <v>6195</v>
      </c>
      <c r="F345" s="265" t="s">
        <v>4</v>
      </c>
      <c r="G345" s="265" t="s">
        <v>5</v>
      </c>
      <c r="H345" s="266"/>
      <c r="I345" s="266"/>
      <c r="J345" s="266"/>
      <c r="K345" s="265"/>
      <c r="L345" s="265" t="s">
        <v>585</v>
      </c>
      <c r="M345" s="265" t="s">
        <v>35</v>
      </c>
    </row>
    <row r="346" spans="2:13" ht="28.8" x14ac:dyDescent="0.3">
      <c r="B346" s="265" t="s">
        <v>2980</v>
      </c>
      <c r="C346" s="265" t="s">
        <v>5468</v>
      </c>
      <c r="D346" s="265" t="s">
        <v>5469</v>
      </c>
      <c r="E346" s="265" t="s">
        <v>6195</v>
      </c>
      <c r="F346" s="265" t="s">
        <v>8</v>
      </c>
      <c r="G346" s="265" t="s">
        <v>5</v>
      </c>
      <c r="H346" s="266"/>
      <c r="I346" s="17"/>
      <c r="J346" s="266"/>
      <c r="K346" s="265"/>
      <c r="L346" s="265" t="s">
        <v>9</v>
      </c>
      <c r="M346" s="265" t="s">
        <v>35</v>
      </c>
    </row>
    <row r="347" spans="2:13" ht="28.8" x14ac:dyDescent="0.3">
      <c r="B347" s="265" t="s">
        <v>2983</v>
      </c>
      <c r="C347" s="265" t="s">
        <v>2953</v>
      </c>
      <c r="D347" s="265" t="s">
        <v>4630</v>
      </c>
      <c r="E347" s="265" t="s">
        <v>6195</v>
      </c>
      <c r="F347" s="265" t="s">
        <v>8</v>
      </c>
      <c r="G347" s="265" t="s">
        <v>5</v>
      </c>
      <c r="H347" s="266"/>
      <c r="I347" s="17"/>
      <c r="J347" s="266"/>
      <c r="K347" s="265"/>
      <c r="L347" s="265" t="s">
        <v>9</v>
      </c>
      <c r="M347" s="265" t="s">
        <v>35</v>
      </c>
    </row>
    <row r="348" spans="2:13" ht="28.8" x14ac:dyDescent="0.3">
      <c r="B348" s="265" t="s">
        <v>2986</v>
      </c>
      <c r="C348" s="265" t="s">
        <v>5470</v>
      </c>
      <c r="D348" s="265" t="s">
        <v>5471</v>
      </c>
      <c r="E348" s="265" t="s">
        <v>6195</v>
      </c>
      <c r="F348" s="265" t="s">
        <v>8</v>
      </c>
      <c r="G348" s="265" t="s">
        <v>5</v>
      </c>
      <c r="H348" s="266"/>
      <c r="I348" s="17"/>
      <c r="J348" s="266"/>
      <c r="K348" s="265"/>
      <c r="L348" s="265" t="s">
        <v>9</v>
      </c>
      <c r="M348" s="265" t="s">
        <v>35</v>
      </c>
    </row>
    <row r="349" spans="2:13" ht="28.8" x14ac:dyDescent="0.3">
      <c r="B349" s="265" t="s">
        <v>2990</v>
      </c>
      <c r="C349" s="265" t="s">
        <v>5472</v>
      </c>
      <c r="D349" s="265" t="s">
        <v>5473</v>
      </c>
      <c r="E349" s="265" t="s">
        <v>6196</v>
      </c>
      <c r="F349" s="265" t="s">
        <v>8</v>
      </c>
      <c r="G349" s="265" t="s">
        <v>5</v>
      </c>
      <c r="H349" s="266"/>
      <c r="I349" s="17"/>
      <c r="J349" s="266"/>
      <c r="K349" s="265"/>
      <c r="L349" s="265" t="s">
        <v>9</v>
      </c>
      <c r="M349" s="265" t="s">
        <v>35</v>
      </c>
    </row>
    <row r="350" spans="2:13" ht="28.8" x14ac:dyDescent="0.3">
      <c r="B350" s="265" t="s">
        <v>2992</v>
      </c>
      <c r="C350" s="265" t="s">
        <v>4631</v>
      </c>
      <c r="D350" s="265" t="s">
        <v>4632</v>
      </c>
      <c r="E350" s="265" t="s">
        <v>6195</v>
      </c>
      <c r="F350" s="265" t="s">
        <v>4</v>
      </c>
      <c r="G350" s="265" t="s">
        <v>5</v>
      </c>
      <c r="H350" s="266"/>
      <c r="I350" s="17"/>
      <c r="J350" s="266"/>
      <c r="K350" s="265"/>
      <c r="L350" s="265" t="s">
        <v>9</v>
      </c>
      <c r="M350" s="265" t="s">
        <v>35</v>
      </c>
    </row>
    <row r="351" spans="2:13" ht="28.8" x14ac:dyDescent="0.3">
      <c r="B351" s="265" t="s">
        <v>2995</v>
      </c>
      <c r="C351" s="265" t="s">
        <v>5474</v>
      </c>
      <c r="D351" s="265" t="s">
        <v>5475</v>
      </c>
      <c r="E351" s="265" t="s">
        <v>6195</v>
      </c>
      <c r="F351" s="265" t="s">
        <v>8</v>
      </c>
      <c r="G351" s="265" t="s">
        <v>5</v>
      </c>
      <c r="H351" s="266"/>
      <c r="I351" s="17"/>
      <c r="J351" s="266"/>
      <c r="K351" s="265"/>
      <c r="L351" s="265" t="s">
        <v>9</v>
      </c>
      <c r="M351" s="265" t="s">
        <v>35</v>
      </c>
    </row>
    <row r="352" spans="2:13" ht="28.8" x14ac:dyDescent="0.3">
      <c r="B352" s="265" t="s">
        <v>2998</v>
      </c>
      <c r="C352" s="265" t="s">
        <v>5476</v>
      </c>
      <c r="D352" s="265" t="s">
        <v>5477</v>
      </c>
      <c r="E352" s="265" t="s">
        <v>6195</v>
      </c>
      <c r="F352" s="265" t="s">
        <v>8</v>
      </c>
      <c r="G352" s="265" t="s">
        <v>5</v>
      </c>
      <c r="H352" s="266"/>
      <c r="I352" s="17"/>
      <c r="J352" s="266"/>
      <c r="K352" s="265"/>
      <c r="L352" s="265" t="s">
        <v>9</v>
      </c>
      <c r="M352" s="265" t="s">
        <v>35</v>
      </c>
    </row>
    <row r="353" spans="2:13" ht="28.8" x14ac:dyDescent="0.3">
      <c r="B353" s="265" t="s">
        <v>3001</v>
      </c>
      <c r="C353" s="265" t="s">
        <v>5478</v>
      </c>
      <c r="D353" s="265" t="s">
        <v>5479</v>
      </c>
      <c r="E353" s="265" t="s">
        <v>6195</v>
      </c>
      <c r="F353" s="265" t="s">
        <v>8</v>
      </c>
      <c r="G353" s="265" t="s">
        <v>5</v>
      </c>
      <c r="H353" s="266"/>
      <c r="I353" s="17"/>
      <c r="J353" s="266"/>
      <c r="K353" s="265"/>
      <c r="L353" s="265" t="s">
        <v>9</v>
      </c>
      <c r="M353" s="265" t="s">
        <v>35</v>
      </c>
    </row>
    <row r="354" spans="2:13" ht="28.8" x14ac:dyDescent="0.3">
      <c r="B354" s="265" t="s">
        <v>3004</v>
      </c>
      <c r="C354" s="265" t="s">
        <v>4633</v>
      </c>
      <c r="D354" s="265" t="s">
        <v>4634</v>
      </c>
      <c r="E354" s="265" t="s">
        <v>6195</v>
      </c>
      <c r="F354" s="265" t="s">
        <v>8</v>
      </c>
      <c r="G354" s="265" t="s">
        <v>5</v>
      </c>
      <c r="H354" s="266"/>
      <c r="I354" s="17"/>
      <c r="J354" s="266"/>
      <c r="K354" s="265"/>
      <c r="L354" s="265" t="s">
        <v>9</v>
      </c>
      <c r="M354" s="265" t="s">
        <v>35</v>
      </c>
    </row>
    <row r="355" spans="2:13" ht="28.8" x14ac:dyDescent="0.3">
      <c r="B355" s="265" t="s">
        <v>3007</v>
      </c>
      <c r="C355" s="265" t="s">
        <v>5480</v>
      </c>
      <c r="D355" s="265" t="s">
        <v>5481</v>
      </c>
      <c r="E355" s="265" t="s">
        <v>6195</v>
      </c>
      <c r="F355" s="265" t="s">
        <v>8</v>
      </c>
      <c r="G355" s="265" t="s">
        <v>5</v>
      </c>
      <c r="H355" s="266"/>
      <c r="I355" s="17"/>
      <c r="J355" s="266"/>
      <c r="K355" s="265"/>
      <c r="L355" s="265" t="s">
        <v>9</v>
      </c>
      <c r="M355" s="265" t="s">
        <v>35</v>
      </c>
    </row>
    <row r="356" spans="2:13" ht="28.8" x14ac:dyDescent="0.3">
      <c r="B356" s="265" t="s">
        <v>3009</v>
      </c>
      <c r="C356" s="265" t="s">
        <v>2987</v>
      </c>
      <c r="D356" s="265" t="s">
        <v>4635</v>
      </c>
      <c r="E356" s="265" t="s">
        <v>6195</v>
      </c>
      <c r="F356" s="265" t="s">
        <v>4</v>
      </c>
      <c r="G356" s="265" t="s">
        <v>5</v>
      </c>
      <c r="H356" s="266"/>
      <c r="I356" s="17"/>
      <c r="J356" s="266"/>
      <c r="K356" s="265"/>
      <c r="L356" s="265" t="s">
        <v>9</v>
      </c>
      <c r="M356" s="265" t="s">
        <v>35</v>
      </c>
    </row>
    <row r="357" spans="2:13" ht="28.8" x14ac:dyDescent="0.3">
      <c r="B357" s="265" t="s">
        <v>3011</v>
      </c>
      <c r="C357" s="265" t="s">
        <v>4636</v>
      </c>
      <c r="D357" s="265" t="s">
        <v>4637</v>
      </c>
      <c r="E357" s="265" t="s">
        <v>6195</v>
      </c>
      <c r="F357" s="265" t="s">
        <v>4</v>
      </c>
      <c r="G357" s="265" t="s">
        <v>6</v>
      </c>
      <c r="H357" s="266"/>
      <c r="I357" s="17"/>
      <c r="J357" s="266"/>
      <c r="K357" s="265"/>
      <c r="L357" s="265" t="s">
        <v>9</v>
      </c>
      <c r="M357" s="265" t="s">
        <v>35</v>
      </c>
    </row>
    <row r="358" spans="2:13" ht="28.8" x14ac:dyDescent="0.3">
      <c r="B358" s="265" t="s">
        <v>3014</v>
      </c>
      <c r="C358" s="265" t="s">
        <v>97</v>
      </c>
      <c r="D358" s="265" t="s">
        <v>4638</v>
      </c>
      <c r="E358" s="265" t="s">
        <v>6195</v>
      </c>
      <c r="F358" s="265" t="s">
        <v>4</v>
      </c>
      <c r="G358" s="265" t="s">
        <v>6</v>
      </c>
      <c r="H358" s="266"/>
      <c r="I358" s="17"/>
      <c r="J358" s="266"/>
      <c r="K358" s="265"/>
      <c r="L358" s="265" t="s">
        <v>9</v>
      </c>
      <c r="M358" s="265" t="s">
        <v>35</v>
      </c>
    </row>
    <row r="359" spans="2:13" ht="28.8" x14ac:dyDescent="0.3">
      <c r="B359" s="265" t="s">
        <v>3016</v>
      </c>
      <c r="C359" s="265" t="s">
        <v>4639</v>
      </c>
      <c r="D359" s="265" t="s">
        <v>4640</v>
      </c>
      <c r="E359" s="265" t="s">
        <v>6195</v>
      </c>
      <c r="F359" s="265" t="s">
        <v>4</v>
      </c>
      <c r="G359" s="265" t="s">
        <v>6</v>
      </c>
      <c r="H359" s="266"/>
      <c r="I359" s="17"/>
      <c r="J359" s="266"/>
      <c r="K359" s="265"/>
      <c r="L359" s="265" t="s">
        <v>9</v>
      </c>
      <c r="M359" s="265" t="s">
        <v>35</v>
      </c>
    </row>
    <row r="360" spans="2:13" ht="28.8" x14ac:dyDescent="0.3">
      <c r="B360" s="265" t="s">
        <v>3019</v>
      </c>
      <c r="C360" s="265" t="s">
        <v>5482</v>
      </c>
      <c r="D360" s="265" t="s">
        <v>4641</v>
      </c>
      <c r="E360" s="265" t="s">
        <v>6195</v>
      </c>
      <c r="F360" s="265" t="s">
        <v>8</v>
      </c>
      <c r="G360" s="265" t="s">
        <v>5</v>
      </c>
      <c r="H360" s="266"/>
      <c r="I360" s="17"/>
      <c r="J360" s="266"/>
      <c r="K360" s="265"/>
      <c r="L360" s="265" t="s">
        <v>9</v>
      </c>
      <c r="M360" s="265" t="s">
        <v>35</v>
      </c>
    </row>
    <row r="361" spans="2:13" ht="28.8" x14ac:dyDescent="0.3">
      <c r="B361" s="265" t="s">
        <v>3022</v>
      </c>
      <c r="C361" s="265" t="s">
        <v>4642</v>
      </c>
      <c r="D361" s="265" t="s">
        <v>4643</v>
      </c>
      <c r="E361" s="265" t="s">
        <v>6195</v>
      </c>
      <c r="F361" s="265" t="s">
        <v>8</v>
      </c>
      <c r="G361" s="265" t="s">
        <v>5</v>
      </c>
      <c r="H361" s="266"/>
      <c r="I361" s="17"/>
      <c r="J361" s="266"/>
      <c r="K361" s="265"/>
      <c r="L361" s="265" t="s">
        <v>9</v>
      </c>
      <c r="M361" s="265" t="s">
        <v>35</v>
      </c>
    </row>
    <row r="362" spans="2:13" ht="28.8" x14ac:dyDescent="0.3">
      <c r="B362" s="265" t="s">
        <v>3025</v>
      </c>
      <c r="C362" s="265" t="s">
        <v>5483</v>
      </c>
      <c r="D362" s="265" t="s">
        <v>5484</v>
      </c>
      <c r="E362" s="265" t="s">
        <v>6195</v>
      </c>
      <c r="F362" s="265" t="s">
        <v>8</v>
      </c>
      <c r="G362" s="265" t="s">
        <v>5</v>
      </c>
      <c r="H362" s="266"/>
      <c r="I362" s="17"/>
      <c r="J362" s="266"/>
      <c r="K362" s="265"/>
      <c r="L362" s="265" t="s">
        <v>9</v>
      </c>
      <c r="M362" s="265" t="s">
        <v>35</v>
      </c>
    </row>
    <row r="363" spans="2:13" ht="28.8" x14ac:dyDescent="0.3">
      <c r="B363" s="265" t="s">
        <v>3028</v>
      </c>
      <c r="C363" s="265" t="s">
        <v>5485</v>
      </c>
      <c r="D363" s="265" t="s">
        <v>5486</v>
      </c>
      <c r="E363" s="265" t="s">
        <v>6195</v>
      </c>
      <c r="F363" s="265" t="s">
        <v>8</v>
      </c>
      <c r="G363" s="265" t="s">
        <v>5</v>
      </c>
      <c r="H363" s="266"/>
      <c r="I363" s="17"/>
      <c r="J363" s="266"/>
      <c r="K363" s="265"/>
      <c r="L363" s="265" t="s">
        <v>9</v>
      </c>
      <c r="M363" s="265" t="s">
        <v>35</v>
      </c>
    </row>
    <row r="364" spans="2:13" ht="28.8" x14ac:dyDescent="0.3">
      <c r="B364" s="265" t="s">
        <v>3031</v>
      </c>
      <c r="C364" s="265" t="s">
        <v>5487</v>
      </c>
      <c r="D364" s="265" t="s">
        <v>5488</v>
      </c>
      <c r="E364" s="265" t="s">
        <v>6195</v>
      </c>
      <c r="F364" s="265" t="s">
        <v>8</v>
      </c>
      <c r="G364" s="265" t="s">
        <v>5</v>
      </c>
      <c r="H364" s="266"/>
      <c r="I364" s="17"/>
      <c r="J364" s="266"/>
      <c r="K364" s="265"/>
      <c r="L364" s="265" t="s">
        <v>9</v>
      </c>
      <c r="M364" s="265" t="s">
        <v>35</v>
      </c>
    </row>
    <row r="365" spans="2:13" ht="34.799999999999997" x14ac:dyDescent="0.3">
      <c r="B365" s="282" t="s">
        <v>3034</v>
      </c>
      <c r="C365" s="265" t="s">
        <v>4644</v>
      </c>
      <c r="D365" s="265" t="s">
        <v>4645</v>
      </c>
      <c r="E365" s="265" t="s">
        <v>6195</v>
      </c>
      <c r="F365" s="265" t="s">
        <v>8</v>
      </c>
      <c r="G365" s="265" t="s">
        <v>5</v>
      </c>
      <c r="H365" s="266"/>
      <c r="I365" s="17"/>
      <c r="J365" s="266"/>
      <c r="K365" s="265"/>
      <c r="L365" s="265" t="s">
        <v>9</v>
      </c>
      <c r="M365" s="265" t="s">
        <v>35</v>
      </c>
    </row>
    <row r="366" spans="2:13" ht="52.2" x14ac:dyDescent="0.3">
      <c r="B366" s="282" t="s">
        <v>3037</v>
      </c>
      <c r="C366" s="265" t="s">
        <v>4646</v>
      </c>
      <c r="D366" s="265" t="s">
        <v>4647</v>
      </c>
      <c r="E366" s="265" t="s">
        <v>6195</v>
      </c>
      <c r="F366" s="265" t="s">
        <v>8</v>
      </c>
      <c r="G366" s="265" t="s">
        <v>5</v>
      </c>
      <c r="H366" s="266"/>
      <c r="I366" s="17"/>
      <c r="J366" s="266"/>
      <c r="K366" s="265"/>
      <c r="L366" s="265" t="s">
        <v>9</v>
      </c>
      <c r="M366" s="265" t="s">
        <v>35</v>
      </c>
    </row>
    <row r="367" spans="2:13" ht="28.8" x14ac:dyDescent="0.3">
      <c r="B367" s="265" t="s">
        <v>3040</v>
      </c>
      <c r="C367" s="265" t="s">
        <v>4648</v>
      </c>
      <c r="D367" s="265" t="s">
        <v>3041</v>
      </c>
      <c r="E367" s="265" t="s">
        <v>6196</v>
      </c>
      <c r="F367" s="265" t="s">
        <v>8</v>
      </c>
      <c r="G367" s="265" t="s">
        <v>5</v>
      </c>
      <c r="H367" s="266"/>
      <c r="I367" s="17"/>
      <c r="J367" s="266"/>
      <c r="K367" s="265"/>
      <c r="L367" s="265" t="s">
        <v>9</v>
      </c>
      <c r="M367" s="265" t="s">
        <v>35</v>
      </c>
    </row>
    <row r="368" spans="2:13" ht="28.8" x14ac:dyDescent="0.3">
      <c r="B368" s="265" t="s">
        <v>3044</v>
      </c>
      <c r="C368" s="265" t="s">
        <v>3045</v>
      </c>
      <c r="D368" s="265" t="s">
        <v>3046</v>
      </c>
      <c r="E368" s="265" t="s">
        <v>6196</v>
      </c>
      <c r="F368" s="265" t="s">
        <v>8</v>
      </c>
      <c r="G368" s="265" t="s">
        <v>5</v>
      </c>
      <c r="H368" s="266"/>
      <c r="I368" s="17"/>
      <c r="J368" s="266"/>
      <c r="K368" s="265"/>
      <c r="L368" s="265" t="s">
        <v>9</v>
      </c>
      <c r="M368" s="265" t="s">
        <v>35</v>
      </c>
    </row>
    <row r="369" spans="2:13" ht="28.8" x14ac:dyDescent="0.3">
      <c r="B369" s="265" t="s">
        <v>3048</v>
      </c>
      <c r="C369" s="265" t="s">
        <v>3049</v>
      </c>
      <c r="D369" s="265" t="s">
        <v>3050</v>
      </c>
      <c r="E369" s="265" t="s">
        <v>6195</v>
      </c>
      <c r="F369" s="265" t="s">
        <v>4</v>
      </c>
      <c r="G369" s="265" t="s">
        <v>5</v>
      </c>
      <c r="H369" s="266"/>
      <c r="I369" s="17"/>
      <c r="J369" s="266"/>
      <c r="K369" s="265"/>
      <c r="L369" s="265" t="s">
        <v>9</v>
      </c>
      <c r="M369" s="265" t="s">
        <v>35</v>
      </c>
    </row>
    <row r="370" spans="2:13" ht="28.8" x14ac:dyDescent="0.3">
      <c r="B370" s="265" t="s">
        <v>3052</v>
      </c>
      <c r="C370" s="265" t="s">
        <v>4649</v>
      </c>
      <c r="D370" s="265" t="s">
        <v>4650</v>
      </c>
      <c r="E370" s="265" t="s">
        <v>6195</v>
      </c>
      <c r="F370" s="265" t="s">
        <v>4</v>
      </c>
      <c r="G370" s="265" t="s">
        <v>5</v>
      </c>
      <c r="H370" s="266"/>
      <c r="I370" s="17"/>
      <c r="J370" s="266"/>
      <c r="K370" s="265"/>
      <c r="L370" s="265" t="s">
        <v>9</v>
      </c>
      <c r="M370" s="265" t="s">
        <v>35</v>
      </c>
    </row>
    <row r="371" spans="2:13" ht="28.8" x14ac:dyDescent="0.3">
      <c r="B371" s="265" t="s">
        <v>3271</v>
      </c>
      <c r="C371" s="265" t="s">
        <v>5492</v>
      </c>
      <c r="D371" s="265" t="s">
        <v>5493</v>
      </c>
      <c r="E371" s="265" t="s">
        <v>6195</v>
      </c>
      <c r="F371" s="265" t="s">
        <v>8</v>
      </c>
      <c r="G371" s="265" t="s">
        <v>5</v>
      </c>
      <c r="H371" s="266"/>
      <c r="I371" s="17"/>
      <c r="J371" s="266"/>
      <c r="K371" s="265"/>
      <c r="L371" s="265" t="s">
        <v>9</v>
      </c>
      <c r="M371" s="265" t="s">
        <v>35</v>
      </c>
    </row>
    <row r="372" spans="2:13" ht="28.8" x14ac:dyDescent="0.3">
      <c r="B372" s="265" t="s">
        <v>3274</v>
      </c>
      <c r="C372" s="265" t="s">
        <v>5494</v>
      </c>
      <c r="D372" s="265" t="s">
        <v>5495</v>
      </c>
      <c r="E372" s="265" t="s">
        <v>6195</v>
      </c>
      <c r="F372" s="265" t="s">
        <v>8</v>
      </c>
      <c r="G372" s="265" t="s">
        <v>5</v>
      </c>
      <c r="H372" s="266"/>
      <c r="I372" s="17"/>
      <c r="J372" s="266"/>
      <c r="K372" s="265"/>
      <c r="L372" s="265" t="s">
        <v>9</v>
      </c>
      <c r="M372" s="265" t="s">
        <v>35</v>
      </c>
    </row>
    <row r="373" spans="2:13" ht="28.8" x14ac:dyDescent="0.3">
      <c r="B373" s="265" t="s">
        <v>3277</v>
      </c>
      <c r="C373" s="265" t="s">
        <v>5496</v>
      </c>
      <c r="D373" s="265" t="s">
        <v>5497</v>
      </c>
      <c r="E373" s="265" t="s">
        <v>6195</v>
      </c>
      <c r="F373" s="265" t="s">
        <v>8</v>
      </c>
      <c r="G373" s="265" t="s">
        <v>5</v>
      </c>
      <c r="H373" s="266"/>
      <c r="I373" s="17"/>
      <c r="J373" s="266"/>
      <c r="K373" s="265"/>
      <c r="L373" s="265" t="s">
        <v>9</v>
      </c>
      <c r="M373" s="265" t="s">
        <v>35</v>
      </c>
    </row>
    <row r="374" spans="2:13" ht="34.799999999999997" x14ac:dyDescent="0.3">
      <c r="B374" s="282" t="s">
        <v>3280</v>
      </c>
      <c r="C374" s="265" t="s">
        <v>5498</v>
      </c>
      <c r="D374" s="265" t="s">
        <v>5499</v>
      </c>
      <c r="E374" s="265" t="s">
        <v>6195</v>
      </c>
      <c r="F374" s="265" t="s">
        <v>8</v>
      </c>
      <c r="G374" s="265" t="s">
        <v>5</v>
      </c>
      <c r="H374" s="266"/>
      <c r="I374" s="17"/>
      <c r="J374" s="266"/>
      <c r="K374" s="265"/>
      <c r="L374" s="265" t="s">
        <v>9</v>
      </c>
      <c r="M374" s="265" t="s">
        <v>35</v>
      </c>
    </row>
    <row r="375" spans="2:13" ht="34.799999999999997" x14ac:dyDescent="0.3">
      <c r="B375" s="282" t="s">
        <v>3283</v>
      </c>
      <c r="C375" s="265" t="s">
        <v>3284</v>
      </c>
      <c r="D375" s="265" t="s">
        <v>3285</v>
      </c>
      <c r="E375" s="265" t="s">
        <v>6195</v>
      </c>
      <c r="F375" s="265" t="s">
        <v>8</v>
      </c>
      <c r="G375" s="265" t="s">
        <v>5</v>
      </c>
      <c r="H375" s="266"/>
      <c r="I375" s="17"/>
      <c r="J375" s="266"/>
      <c r="K375" s="265"/>
      <c r="L375" s="265" t="s">
        <v>9</v>
      </c>
      <c r="M375" s="265" t="s">
        <v>35</v>
      </c>
    </row>
    <row r="376" spans="2:13" ht="34.799999999999997" x14ac:dyDescent="0.3">
      <c r="B376" s="282" t="s">
        <v>3287</v>
      </c>
      <c r="C376" s="265" t="s">
        <v>4652</v>
      </c>
      <c r="D376" s="265" t="s">
        <v>4653</v>
      </c>
      <c r="E376" s="265" t="s">
        <v>6195</v>
      </c>
      <c r="F376" s="265" t="s">
        <v>4</v>
      </c>
      <c r="G376" s="265" t="s">
        <v>6</v>
      </c>
      <c r="H376" s="266"/>
      <c r="I376" s="17"/>
      <c r="J376" s="266"/>
      <c r="K376" s="265"/>
      <c r="L376" s="265" t="s">
        <v>9</v>
      </c>
      <c r="M376" s="265" t="s">
        <v>35</v>
      </c>
    </row>
    <row r="377" spans="2:13" ht="28.8" x14ac:dyDescent="0.3">
      <c r="B377" s="265" t="s">
        <v>3703</v>
      </c>
      <c r="C377" s="265" t="s">
        <v>4654</v>
      </c>
      <c r="D377" s="265" t="s">
        <v>4655</v>
      </c>
      <c r="E377" s="265" t="s">
        <v>6195</v>
      </c>
      <c r="F377" s="265" t="s">
        <v>4</v>
      </c>
      <c r="G377" s="265" t="s">
        <v>5</v>
      </c>
      <c r="H377" s="266"/>
      <c r="I377" s="17"/>
      <c r="J377" s="266"/>
      <c r="K377" s="265"/>
      <c r="L377" s="265" t="s">
        <v>585</v>
      </c>
      <c r="M377" s="265" t="s">
        <v>35</v>
      </c>
    </row>
    <row r="378" spans="2:13" ht="28.8" x14ac:dyDescent="0.3">
      <c r="B378" s="265" t="s">
        <v>4662</v>
      </c>
      <c r="C378" s="265" t="s">
        <v>4663</v>
      </c>
      <c r="D378" s="265" t="s">
        <v>3012</v>
      </c>
      <c r="E378" s="265" t="s">
        <v>6195</v>
      </c>
      <c r="F378" s="265" t="s">
        <v>4</v>
      </c>
      <c r="G378" s="265" t="s">
        <v>6</v>
      </c>
      <c r="H378" s="266"/>
      <c r="I378" s="17"/>
      <c r="J378" s="266"/>
      <c r="K378" s="265"/>
      <c r="L378" s="265" t="s">
        <v>15</v>
      </c>
      <c r="M378" s="265" t="s">
        <v>35</v>
      </c>
    </row>
    <row r="379" spans="2:13" ht="28.8" x14ac:dyDescent="0.3">
      <c r="B379" s="265" t="s">
        <v>725</v>
      </c>
      <c r="C379" s="265" t="s">
        <v>5905</v>
      </c>
      <c r="D379" s="265" t="s">
        <v>5906</v>
      </c>
      <c r="E379" s="265" t="s">
        <v>6195</v>
      </c>
      <c r="F379" s="265" t="s">
        <v>8</v>
      </c>
      <c r="G379" s="265" t="s">
        <v>5</v>
      </c>
      <c r="H379" s="266"/>
      <c r="I379" s="17"/>
      <c r="J379" s="266"/>
      <c r="K379" s="265"/>
      <c r="L379" s="265" t="s">
        <v>611</v>
      </c>
      <c r="M379" s="265" t="s">
        <v>726</v>
      </c>
    </row>
    <row r="380" spans="2:13" ht="28.8" x14ac:dyDescent="0.3">
      <c r="B380" s="265" t="s">
        <v>729</v>
      </c>
      <c r="C380" s="265" t="s">
        <v>730</v>
      </c>
      <c r="D380" s="265" t="s">
        <v>731</v>
      </c>
      <c r="E380" s="265" t="s">
        <v>6195</v>
      </c>
      <c r="F380" s="265" t="s">
        <v>8</v>
      </c>
      <c r="G380" s="265" t="s">
        <v>6</v>
      </c>
      <c r="H380" s="266"/>
      <c r="I380" s="17"/>
      <c r="J380" s="266"/>
      <c r="K380" s="265"/>
      <c r="L380" s="265" t="s">
        <v>611</v>
      </c>
      <c r="M380" s="265" t="s">
        <v>726</v>
      </c>
    </row>
    <row r="381" spans="2:13" ht="28.8" x14ac:dyDescent="0.3">
      <c r="B381" s="265" t="s">
        <v>734</v>
      </c>
      <c r="C381" s="265" t="s">
        <v>735</v>
      </c>
      <c r="D381" s="265" t="s">
        <v>736</v>
      </c>
      <c r="E381" s="265" t="s">
        <v>6195</v>
      </c>
      <c r="F381" s="265" t="s">
        <v>8</v>
      </c>
      <c r="G381" s="265" t="s">
        <v>6</v>
      </c>
      <c r="H381" s="266"/>
      <c r="I381" s="17"/>
      <c r="J381" s="266"/>
      <c r="K381" s="265"/>
      <c r="L381" s="265" t="s">
        <v>611</v>
      </c>
      <c r="M381" s="265" t="s">
        <v>726</v>
      </c>
    </row>
    <row r="382" spans="2:13" ht="28.8" x14ac:dyDescent="0.3">
      <c r="B382" s="265" t="s">
        <v>739</v>
      </c>
      <c r="C382" s="265" t="s">
        <v>740</v>
      </c>
      <c r="D382" s="265" t="s">
        <v>741</v>
      </c>
      <c r="E382" s="265" t="s">
        <v>6195</v>
      </c>
      <c r="F382" s="265" t="s">
        <v>8</v>
      </c>
      <c r="G382" s="265" t="s">
        <v>5</v>
      </c>
      <c r="H382" s="266"/>
      <c r="I382" s="17"/>
      <c r="J382" s="266"/>
      <c r="K382" s="265"/>
      <c r="L382" s="265" t="s">
        <v>611</v>
      </c>
      <c r="M382" s="265" t="s">
        <v>726</v>
      </c>
    </row>
    <row r="383" spans="2:13" ht="28.8" x14ac:dyDescent="0.3">
      <c r="B383" s="265" t="s">
        <v>744</v>
      </c>
      <c r="C383" s="265" t="s">
        <v>745</v>
      </c>
      <c r="D383" s="265" t="s">
        <v>746</v>
      </c>
      <c r="E383" s="265" t="s">
        <v>6195</v>
      </c>
      <c r="F383" s="265" t="s">
        <v>8</v>
      </c>
      <c r="G383" s="265" t="s">
        <v>6</v>
      </c>
      <c r="H383" s="266"/>
      <c r="I383" s="17"/>
      <c r="J383" s="266"/>
      <c r="K383" s="265"/>
      <c r="L383" s="265" t="s">
        <v>611</v>
      </c>
      <c r="M383" s="265" t="s">
        <v>726</v>
      </c>
    </row>
    <row r="384" spans="2:13" ht="28.8" x14ac:dyDescent="0.3">
      <c r="B384" s="265" t="s">
        <v>749</v>
      </c>
      <c r="C384" s="265" t="s">
        <v>5907</v>
      </c>
      <c r="D384" s="265" t="s">
        <v>5908</v>
      </c>
      <c r="E384" s="265" t="s">
        <v>6195</v>
      </c>
      <c r="F384" s="265" t="s">
        <v>8</v>
      </c>
      <c r="G384" s="265" t="s">
        <v>5</v>
      </c>
      <c r="H384" s="266"/>
      <c r="I384" s="17"/>
      <c r="J384" s="266"/>
      <c r="K384" s="265"/>
      <c r="L384" s="265" t="s">
        <v>611</v>
      </c>
      <c r="M384" s="265" t="s">
        <v>726</v>
      </c>
    </row>
    <row r="385" spans="2:13" ht="28.8" x14ac:dyDescent="0.3">
      <c r="B385" s="265" t="s">
        <v>752</v>
      </c>
      <c r="C385" s="265" t="s">
        <v>4792</v>
      </c>
      <c r="D385" s="265" t="s">
        <v>4793</v>
      </c>
      <c r="E385" s="265" t="s">
        <v>6195</v>
      </c>
      <c r="F385" s="265" t="s">
        <v>8</v>
      </c>
      <c r="G385" s="265" t="s">
        <v>6</v>
      </c>
      <c r="H385" s="266"/>
      <c r="I385" s="17"/>
      <c r="J385" s="266"/>
      <c r="K385" s="265"/>
      <c r="L385" s="265" t="s">
        <v>611</v>
      </c>
      <c r="M385" s="265" t="s">
        <v>726</v>
      </c>
    </row>
    <row r="386" spans="2:13" ht="28.8" x14ac:dyDescent="0.3">
      <c r="B386" s="265" t="s">
        <v>755</v>
      </c>
      <c r="C386" s="265" t="s">
        <v>756</v>
      </c>
      <c r="D386" s="265" t="s">
        <v>757</v>
      </c>
      <c r="E386" s="265" t="s">
        <v>6195</v>
      </c>
      <c r="F386" s="265" t="s">
        <v>8</v>
      </c>
      <c r="G386" s="265" t="s">
        <v>5</v>
      </c>
      <c r="H386" s="266"/>
      <c r="I386" s="17"/>
      <c r="J386" s="266"/>
      <c r="K386" s="265"/>
      <c r="L386" s="265" t="s">
        <v>611</v>
      </c>
      <c r="M386" s="265" t="s">
        <v>726</v>
      </c>
    </row>
    <row r="387" spans="2:13" ht="28.8" x14ac:dyDescent="0.3">
      <c r="B387" s="265" t="s">
        <v>760</v>
      </c>
      <c r="C387" s="265" t="s">
        <v>761</v>
      </c>
      <c r="D387" s="265" t="s">
        <v>762</v>
      </c>
      <c r="E387" s="265" t="s">
        <v>6195</v>
      </c>
      <c r="F387" s="265" t="s">
        <v>8</v>
      </c>
      <c r="G387" s="265" t="s">
        <v>6</v>
      </c>
      <c r="H387" s="266"/>
      <c r="I387" s="17"/>
      <c r="J387" s="266"/>
      <c r="K387" s="265"/>
      <c r="L387" s="265" t="s">
        <v>611</v>
      </c>
      <c r="M387" s="265" t="s">
        <v>726</v>
      </c>
    </row>
    <row r="388" spans="2:13" ht="28.8" x14ac:dyDescent="0.3">
      <c r="B388" s="265" t="s">
        <v>765</v>
      </c>
      <c r="C388" s="265" t="s">
        <v>5910</v>
      </c>
      <c r="D388" s="265" t="s">
        <v>5911</v>
      </c>
      <c r="E388" s="265" t="s">
        <v>6195</v>
      </c>
      <c r="F388" s="265" t="s">
        <v>8</v>
      </c>
      <c r="G388" s="265" t="s">
        <v>5</v>
      </c>
      <c r="H388" s="266"/>
      <c r="I388" s="17"/>
      <c r="J388" s="266"/>
      <c r="K388" s="265"/>
      <c r="L388" s="265" t="s">
        <v>611</v>
      </c>
      <c r="M388" s="265" t="s">
        <v>726</v>
      </c>
    </row>
    <row r="389" spans="2:13" ht="28.8" x14ac:dyDescent="0.3">
      <c r="B389" s="265" t="s">
        <v>768</v>
      </c>
      <c r="C389" s="265" t="s">
        <v>5912</v>
      </c>
      <c r="D389" s="265" t="s">
        <v>5913</v>
      </c>
      <c r="E389" s="265" t="s">
        <v>6195</v>
      </c>
      <c r="F389" s="265" t="s">
        <v>8</v>
      </c>
      <c r="G389" s="265" t="s">
        <v>5</v>
      </c>
      <c r="H389" s="266"/>
      <c r="I389" s="17"/>
      <c r="J389" s="266"/>
      <c r="K389" s="265"/>
      <c r="L389" s="265" t="s">
        <v>611</v>
      </c>
      <c r="M389" s="265" t="s">
        <v>726</v>
      </c>
    </row>
    <row r="390" spans="2:13" ht="28.8" x14ac:dyDescent="0.3">
      <c r="B390" s="265" t="s">
        <v>771</v>
      </c>
      <c r="C390" s="265" t="s">
        <v>772</v>
      </c>
      <c r="D390" s="265" t="s">
        <v>773</v>
      </c>
      <c r="E390" s="265" t="s">
        <v>6195</v>
      </c>
      <c r="F390" s="265" t="s">
        <v>8</v>
      </c>
      <c r="G390" s="265" t="s">
        <v>6</v>
      </c>
      <c r="H390" s="266"/>
      <c r="I390" s="17"/>
      <c r="J390" s="266"/>
      <c r="K390" s="265"/>
      <c r="L390" s="265" t="s">
        <v>611</v>
      </c>
      <c r="M390" s="265" t="s">
        <v>726</v>
      </c>
    </row>
    <row r="391" spans="2:13" ht="28.8" x14ac:dyDescent="0.3">
      <c r="B391" s="265" t="s">
        <v>776</v>
      </c>
      <c r="C391" s="265" t="s">
        <v>777</v>
      </c>
      <c r="D391" s="265" t="s">
        <v>778</v>
      </c>
      <c r="E391" s="265" t="s">
        <v>6195</v>
      </c>
      <c r="F391" s="265" t="s">
        <v>8</v>
      </c>
      <c r="G391" s="265" t="s">
        <v>6</v>
      </c>
      <c r="H391" s="266"/>
      <c r="I391" s="17"/>
      <c r="J391" s="266"/>
      <c r="K391" s="265"/>
      <c r="L391" s="265" t="s">
        <v>611</v>
      </c>
      <c r="M391" s="265" t="s">
        <v>726</v>
      </c>
    </row>
    <row r="392" spans="2:13" ht="28.8" x14ac:dyDescent="0.3">
      <c r="B392" s="265" t="s">
        <v>781</v>
      </c>
      <c r="C392" s="265" t="s">
        <v>967</v>
      </c>
      <c r="D392" s="265" t="s">
        <v>778</v>
      </c>
      <c r="E392" s="265" t="s">
        <v>6195</v>
      </c>
      <c r="F392" s="265" t="s">
        <v>8</v>
      </c>
      <c r="G392" s="265" t="s">
        <v>6</v>
      </c>
      <c r="H392" s="266"/>
      <c r="I392" s="17"/>
      <c r="J392" s="266"/>
      <c r="K392" s="265"/>
      <c r="L392" s="265" t="s">
        <v>611</v>
      </c>
      <c r="M392" s="265" t="s">
        <v>726</v>
      </c>
    </row>
    <row r="393" spans="2:13" ht="28.8" x14ac:dyDescent="0.3">
      <c r="B393" s="265" t="s">
        <v>784</v>
      </c>
      <c r="C393" s="265" t="s">
        <v>785</v>
      </c>
      <c r="D393" s="265" t="s">
        <v>786</v>
      </c>
      <c r="E393" s="265" t="s">
        <v>6195</v>
      </c>
      <c r="F393" s="265" t="s">
        <v>8</v>
      </c>
      <c r="G393" s="265" t="s">
        <v>6</v>
      </c>
      <c r="H393" s="266"/>
      <c r="I393" s="17"/>
      <c r="J393" s="266"/>
      <c r="K393" s="265"/>
      <c r="L393" s="265" t="s">
        <v>611</v>
      </c>
      <c r="M393" s="265" t="s">
        <v>726</v>
      </c>
    </row>
    <row r="394" spans="2:13" ht="28.8" x14ac:dyDescent="0.3">
      <c r="B394" s="265" t="s">
        <v>789</v>
      </c>
      <c r="C394" s="265" t="s">
        <v>790</v>
      </c>
      <c r="D394" s="265" t="s">
        <v>791</v>
      </c>
      <c r="E394" s="265" t="s">
        <v>6195</v>
      </c>
      <c r="F394" s="265" t="s">
        <v>8</v>
      </c>
      <c r="G394" s="265" t="s">
        <v>6</v>
      </c>
      <c r="H394" s="266"/>
      <c r="I394" s="17"/>
      <c r="J394" s="266"/>
      <c r="K394" s="265"/>
      <c r="L394" s="265" t="s">
        <v>611</v>
      </c>
      <c r="M394" s="265" t="s">
        <v>726</v>
      </c>
    </row>
    <row r="395" spans="2:13" ht="28.8" x14ac:dyDescent="0.3">
      <c r="B395" s="265" t="s">
        <v>794</v>
      </c>
      <c r="C395" s="265" t="s">
        <v>795</v>
      </c>
      <c r="D395" s="265" t="s">
        <v>796</v>
      </c>
      <c r="E395" s="265" t="s">
        <v>6195</v>
      </c>
      <c r="F395" s="265" t="s">
        <v>8</v>
      </c>
      <c r="G395" s="265" t="s">
        <v>6</v>
      </c>
      <c r="H395" s="266"/>
      <c r="I395" s="17"/>
      <c r="J395" s="266"/>
      <c r="K395" s="265"/>
      <c r="L395" s="265" t="s">
        <v>611</v>
      </c>
      <c r="M395" s="265" t="s">
        <v>726</v>
      </c>
    </row>
    <row r="396" spans="2:13" ht="28.8" x14ac:dyDescent="0.3">
      <c r="B396" s="265" t="s">
        <v>799</v>
      </c>
      <c r="C396" s="265" t="s">
        <v>800</v>
      </c>
      <c r="D396" s="265" t="s">
        <v>801</v>
      </c>
      <c r="E396" s="265" t="s">
        <v>6195</v>
      </c>
      <c r="F396" s="265" t="s">
        <v>8</v>
      </c>
      <c r="G396" s="265" t="s">
        <v>6</v>
      </c>
      <c r="H396" s="266"/>
      <c r="I396" s="17"/>
      <c r="J396" s="266"/>
      <c r="K396" s="265"/>
      <c r="L396" s="265" t="s">
        <v>611</v>
      </c>
      <c r="M396" s="265" t="s">
        <v>726</v>
      </c>
    </row>
    <row r="397" spans="2:13" ht="28.8" x14ac:dyDescent="0.3">
      <c r="B397" s="265" t="s">
        <v>804</v>
      </c>
      <c r="C397" s="265" t="s">
        <v>805</v>
      </c>
      <c r="D397" s="265" t="s">
        <v>806</v>
      </c>
      <c r="E397" s="265" t="s">
        <v>6195</v>
      </c>
      <c r="F397" s="265" t="s">
        <v>8</v>
      </c>
      <c r="G397" s="265" t="s">
        <v>6</v>
      </c>
      <c r="H397" s="266"/>
      <c r="I397" s="17"/>
      <c r="J397" s="266"/>
      <c r="K397" s="265"/>
      <c r="L397" s="265" t="s">
        <v>611</v>
      </c>
      <c r="M397" s="265" t="s">
        <v>726</v>
      </c>
    </row>
    <row r="398" spans="2:13" ht="28.8" x14ac:dyDescent="0.3">
      <c r="B398" s="265" t="s">
        <v>809</v>
      </c>
      <c r="C398" s="265" t="s">
        <v>810</v>
      </c>
      <c r="D398" s="265" t="s">
        <v>811</v>
      </c>
      <c r="E398" s="265" t="s">
        <v>6195</v>
      </c>
      <c r="F398" s="265" t="s">
        <v>8</v>
      </c>
      <c r="G398" s="265" t="s">
        <v>6</v>
      </c>
      <c r="H398" s="266"/>
      <c r="I398" s="17"/>
      <c r="J398" s="266"/>
      <c r="K398" s="265"/>
      <c r="L398" s="265" t="s">
        <v>611</v>
      </c>
      <c r="M398" s="265" t="s">
        <v>726</v>
      </c>
    </row>
    <row r="399" spans="2:13" ht="28.8" x14ac:dyDescent="0.3">
      <c r="B399" s="265" t="s">
        <v>814</v>
      </c>
      <c r="C399" s="265" t="s">
        <v>815</v>
      </c>
      <c r="D399" s="265" t="s">
        <v>816</v>
      </c>
      <c r="E399" s="265" t="s">
        <v>6195</v>
      </c>
      <c r="F399" s="265" t="s">
        <v>8</v>
      </c>
      <c r="G399" s="265" t="s">
        <v>6</v>
      </c>
      <c r="H399" s="266"/>
      <c r="I399" s="17"/>
      <c r="J399" s="266"/>
      <c r="K399" s="265"/>
      <c r="L399" s="265" t="s">
        <v>611</v>
      </c>
      <c r="M399" s="265" t="s">
        <v>726</v>
      </c>
    </row>
    <row r="400" spans="2:13" ht="28.8" x14ac:dyDescent="0.3">
      <c r="B400" s="265" t="s">
        <v>819</v>
      </c>
      <c r="C400" s="265" t="s">
        <v>820</v>
      </c>
      <c r="D400" s="265" t="s">
        <v>821</v>
      </c>
      <c r="E400" s="265" t="s">
        <v>6195</v>
      </c>
      <c r="F400" s="265" t="s">
        <v>8</v>
      </c>
      <c r="G400" s="265" t="s">
        <v>6</v>
      </c>
      <c r="H400" s="266"/>
      <c r="I400" s="17"/>
      <c r="J400" s="266"/>
      <c r="K400" s="265"/>
      <c r="L400" s="265" t="s">
        <v>611</v>
      </c>
      <c r="M400" s="265" t="s">
        <v>726</v>
      </c>
    </row>
    <row r="401" spans="2:13" ht="28.8" x14ac:dyDescent="0.3">
      <c r="B401" s="265" t="s">
        <v>824</v>
      </c>
      <c r="C401" s="265" t="s">
        <v>825</v>
      </c>
      <c r="D401" s="265" t="s">
        <v>826</v>
      </c>
      <c r="E401" s="265" t="s">
        <v>6195</v>
      </c>
      <c r="F401" s="265" t="s">
        <v>8</v>
      </c>
      <c r="G401" s="265" t="s">
        <v>6</v>
      </c>
      <c r="H401" s="266"/>
      <c r="I401" s="17"/>
      <c r="J401" s="266"/>
      <c r="K401" s="265"/>
      <c r="L401" s="265" t="s">
        <v>827</v>
      </c>
      <c r="M401" s="265" t="s">
        <v>726</v>
      </c>
    </row>
    <row r="402" spans="2:13" ht="28.8" x14ac:dyDescent="0.3">
      <c r="B402" s="265" t="s">
        <v>830</v>
      </c>
      <c r="C402" s="265" t="s">
        <v>831</v>
      </c>
      <c r="D402" s="265" t="s">
        <v>832</v>
      </c>
      <c r="E402" s="265" t="s">
        <v>6195</v>
      </c>
      <c r="F402" s="265" t="s">
        <v>8</v>
      </c>
      <c r="G402" s="265" t="s">
        <v>6</v>
      </c>
      <c r="H402" s="266"/>
      <c r="I402" s="17"/>
      <c r="J402" s="266"/>
      <c r="K402" s="265"/>
      <c r="L402" s="265" t="s">
        <v>611</v>
      </c>
      <c r="M402" s="265" t="s">
        <v>726</v>
      </c>
    </row>
    <row r="403" spans="2:13" ht="28.8" x14ac:dyDescent="0.3">
      <c r="B403" s="265" t="s">
        <v>835</v>
      </c>
      <c r="C403" s="265" t="s">
        <v>4796</v>
      </c>
      <c r="D403" s="265" t="s">
        <v>4797</v>
      </c>
      <c r="E403" s="265" t="s">
        <v>6195</v>
      </c>
      <c r="F403" s="265" t="s">
        <v>8</v>
      </c>
      <c r="G403" s="265" t="s">
        <v>6</v>
      </c>
      <c r="H403" s="266"/>
      <c r="I403" s="17"/>
      <c r="J403" s="266"/>
      <c r="K403" s="265"/>
      <c r="L403" s="265" t="s">
        <v>611</v>
      </c>
      <c r="M403" s="265" t="s">
        <v>726</v>
      </c>
    </row>
    <row r="404" spans="2:13" ht="28.8" x14ac:dyDescent="0.3">
      <c r="B404" s="265" t="s">
        <v>838</v>
      </c>
      <c r="C404" s="265" t="s">
        <v>839</v>
      </c>
      <c r="D404" s="265" t="s">
        <v>840</v>
      </c>
      <c r="E404" s="265" t="s">
        <v>6195</v>
      </c>
      <c r="F404" s="265" t="s">
        <v>8</v>
      </c>
      <c r="G404" s="265" t="s">
        <v>6</v>
      </c>
      <c r="H404" s="266"/>
      <c r="I404" s="17"/>
      <c r="J404" s="266"/>
      <c r="K404" s="265"/>
      <c r="L404" s="265" t="s">
        <v>611</v>
      </c>
      <c r="M404" s="265" t="s">
        <v>726</v>
      </c>
    </row>
    <row r="405" spans="2:13" ht="28.8" x14ac:dyDescent="0.3">
      <c r="B405" s="265" t="s">
        <v>843</v>
      </c>
      <c r="C405" s="265" t="s">
        <v>844</v>
      </c>
      <c r="D405" s="265" t="s">
        <v>845</v>
      </c>
      <c r="E405" s="265" t="s">
        <v>6195</v>
      </c>
      <c r="F405" s="265" t="s">
        <v>8</v>
      </c>
      <c r="G405" s="265" t="s">
        <v>6</v>
      </c>
      <c r="H405" s="266"/>
      <c r="I405" s="17"/>
      <c r="J405" s="266"/>
      <c r="K405" s="265"/>
      <c r="L405" s="265" t="s">
        <v>611</v>
      </c>
      <c r="M405" s="265" t="s">
        <v>726</v>
      </c>
    </row>
    <row r="406" spans="2:13" ht="28.8" x14ac:dyDescent="0.3">
      <c r="B406" s="265" t="s">
        <v>848</v>
      </c>
      <c r="C406" s="265" t="s">
        <v>4799</v>
      </c>
      <c r="D406" s="265" t="s">
        <v>4800</v>
      </c>
      <c r="E406" s="265" t="s">
        <v>6195</v>
      </c>
      <c r="F406" s="265" t="s">
        <v>8</v>
      </c>
      <c r="G406" s="265" t="s">
        <v>6</v>
      </c>
      <c r="H406" s="266"/>
      <c r="I406" s="17"/>
      <c r="J406" s="266"/>
      <c r="K406" s="265"/>
      <c r="L406" s="265" t="s">
        <v>611</v>
      </c>
      <c r="M406" s="265" t="s">
        <v>726</v>
      </c>
    </row>
    <row r="407" spans="2:13" ht="28.8" x14ac:dyDescent="0.3">
      <c r="B407" s="265" t="s">
        <v>851</v>
      </c>
      <c r="C407" s="265" t="s">
        <v>852</v>
      </c>
      <c r="D407" s="265" t="s">
        <v>853</v>
      </c>
      <c r="E407" s="265" t="s">
        <v>6195</v>
      </c>
      <c r="F407" s="265" t="s">
        <v>8</v>
      </c>
      <c r="G407" s="265" t="s">
        <v>6</v>
      </c>
      <c r="H407" s="266"/>
      <c r="I407" s="17"/>
      <c r="J407" s="266"/>
      <c r="K407" s="265"/>
      <c r="L407" s="265" t="s">
        <v>854</v>
      </c>
      <c r="M407" s="265" t="s">
        <v>726</v>
      </c>
    </row>
    <row r="408" spans="2:13" x14ac:dyDescent="0.3">
      <c r="B408" s="265" t="s">
        <v>856</v>
      </c>
      <c r="C408" s="265" t="s">
        <v>857</v>
      </c>
      <c r="D408" s="265" t="s">
        <v>858</v>
      </c>
      <c r="E408" s="265" t="s">
        <v>6195</v>
      </c>
      <c r="F408" s="265" t="s">
        <v>4</v>
      </c>
      <c r="G408" s="265" t="s">
        <v>6</v>
      </c>
      <c r="H408" s="266"/>
      <c r="I408" s="17"/>
      <c r="J408" s="266"/>
      <c r="K408" s="265"/>
      <c r="L408" s="265"/>
      <c r="M408" s="265" t="s">
        <v>726</v>
      </c>
    </row>
    <row r="409" spans="2:13" ht="28.8" x14ac:dyDescent="0.3">
      <c r="B409" s="282" t="s">
        <v>3326</v>
      </c>
      <c r="C409" s="265" t="s">
        <v>4924</v>
      </c>
      <c r="D409" s="265" t="s">
        <v>3327</v>
      </c>
      <c r="E409" s="265" t="s">
        <v>6195</v>
      </c>
      <c r="F409" s="265" t="s">
        <v>8</v>
      </c>
      <c r="G409" s="265" t="s">
        <v>6</v>
      </c>
      <c r="H409" s="266"/>
      <c r="I409" s="17"/>
      <c r="J409" s="266"/>
      <c r="K409" s="265"/>
      <c r="L409" s="265" t="s">
        <v>611</v>
      </c>
      <c r="M409" s="265" t="s">
        <v>726</v>
      </c>
    </row>
    <row r="410" spans="2:13" ht="28.8" x14ac:dyDescent="0.3">
      <c r="B410" s="282" t="s">
        <v>3330</v>
      </c>
      <c r="C410" s="265" t="s">
        <v>3331</v>
      </c>
      <c r="D410" s="265" t="s">
        <v>3332</v>
      </c>
      <c r="E410" s="265" t="s">
        <v>6195</v>
      </c>
      <c r="F410" s="265" t="s">
        <v>8</v>
      </c>
      <c r="G410" s="265" t="s">
        <v>6</v>
      </c>
      <c r="H410" s="266"/>
      <c r="I410" s="17"/>
      <c r="J410" s="266"/>
      <c r="K410" s="265"/>
      <c r="L410" s="265" t="s">
        <v>611</v>
      </c>
      <c r="M410" s="265" t="s">
        <v>726</v>
      </c>
    </row>
    <row r="411" spans="2:13" ht="28.8" x14ac:dyDescent="0.3">
      <c r="B411" s="265" t="s">
        <v>3335</v>
      </c>
      <c r="C411" s="265" t="s">
        <v>857</v>
      </c>
      <c r="D411" s="265" t="s">
        <v>4925</v>
      </c>
      <c r="E411" s="265" t="s">
        <v>6195</v>
      </c>
      <c r="F411" s="265" t="s">
        <v>8</v>
      </c>
      <c r="G411" s="265" t="s">
        <v>6</v>
      </c>
      <c r="H411" s="266"/>
      <c r="I411" s="17"/>
      <c r="J411" s="266"/>
      <c r="K411" s="265"/>
      <c r="L411" s="265" t="s">
        <v>611</v>
      </c>
      <c r="M411" s="265" t="s">
        <v>726</v>
      </c>
    </row>
    <row r="412" spans="2:13" ht="28.8" x14ac:dyDescent="0.3">
      <c r="B412" s="265" t="s">
        <v>3338</v>
      </c>
      <c r="C412" s="265" t="s">
        <v>3339</v>
      </c>
      <c r="D412" s="265" t="s">
        <v>3340</v>
      </c>
      <c r="E412" s="265" t="s">
        <v>6195</v>
      </c>
      <c r="F412" s="265" t="s">
        <v>8</v>
      </c>
      <c r="G412" s="265" t="s">
        <v>6</v>
      </c>
      <c r="H412" s="266"/>
      <c r="I412" s="17"/>
      <c r="J412" s="266"/>
      <c r="K412" s="265"/>
      <c r="L412" s="265" t="s">
        <v>611</v>
      </c>
      <c r="M412" s="265" t="s">
        <v>726</v>
      </c>
    </row>
    <row r="413" spans="2:13" ht="28.8" x14ac:dyDescent="0.3">
      <c r="B413" s="265" t="s">
        <v>3343</v>
      </c>
      <c r="C413" s="265" t="s">
        <v>3344</v>
      </c>
      <c r="D413" s="265" t="s">
        <v>3345</v>
      </c>
      <c r="E413" s="265" t="s">
        <v>6195</v>
      </c>
      <c r="F413" s="265" t="s">
        <v>8</v>
      </c>
      <c r="G413" s="265" t="s">
        <v>6</v>
      </c>
      <c r="H413" s="266"/>
      <c r="I413" s="17"/>
      <c r="J413" s="266"/>
      <c r="K413" s="265"/>
      <c r="L413" s="265" t="s">
        <v>611</v>
      </c>
      <c r="M413" s="265" t="s">
        <v>726</v>
      </c>
    </row>
    <row r="414" spans="2:13" ht="28.8" x14ac:dyDescent="0.3">
      <c r="B414" s="265" t="s">
        <v>3348</v>
      </c>
      <c r="C414" s="265" t="s">
        <v>3349</v>
      </c>
      <c r="D414" s="265" t="s">
        <v>3350</v>
      </c>
      <c r="E414" s="265" t="s">
        <v>6195</v>
      </c>
      <c r="F414" s="265" t="s">
        <v>8</v>
      </c>
      <c r="G414" s="265" t="s">
        <v>6</v>
      </c>
      <c r="H414" s="266"/>
      <c r="I414" s="17"/>
      <c r="J414" s="266"/>
      <c r="K414" s="265"/>
      <c r="L414" s="265" t="s">
        <v>3351</v>
      </c>
      <c r="M414" s="265" t="s">
        <v>726</v>
      </c>
    </row>
    <row r="415" spans="2:13" ht="28.8" x14ac:dyDescent="0.3">
      <c r="B415" s="265" t="s">
        <v>3354</v>
      </c>
      <c r="C415" s="265" t="s">
        <v>3355</v>
      </c>
      <c r="D415" s="265" t="s">
        <v>3356</v>
      </c>
      <c r="E415" s="265" t="s">
        <v>6195</v>
      </c>
      <c r="F415" s="265" t="s">
        <v>8</v>
      </c>
      <c r="G415" s="265" t="s">
        <v>6</v>
      </c>
      <c r="H415" s="266"/>
      <c r="I415" s="17"/>
      <c r="J415" s="266"/>
      <c r="K415" s="265"/>
      <c r="L415" s="265" t="s">
        <v>611</v>
      </c>
      <c r="M415" s="265" t="s">
        <v>726</v>
      </c>
    </row>
    <row r="416" spans="2:13" ht="28.8" x14ac:dyDescent="0.3">
      <c r="B416" s="265" t="s">
        <v>3359</v>
      </c>
      <c r="C416" s="265" t="s">
        <v>3360</v>
      </c>
      <c r="D416" s="265" t="s">
        <v>3361</v>
      </c>
      <c r="E416" s="265" t="s">
        <v>6195</v>
      </c>
      <c r="F416" s="265" t="s">
        <v>8</v>
      </c>
      <c r="G416" s="265" t="s">
        <v>5</v>
      </c>
      <c r="H416" s="266"/>
      <c r="I416" s="17"/>
      <c r="J416" s="266"/>
      <c r="K416" s="265"/>
      <c r="L416" s="265" t="s">
        <v>611</v>
      </c>
      <c r="M416" s="265" t="s">
        <v>726</v>
      </c>
    </row>
    <row r="417" spans="2:13" ht="28.8" x14ac:dyDescent="0.3">
      <c r="B417" s="265" t="s">
        <v>3364</v>
      </c>
      <c r="C417" s="265" t="s">
        <v>3365</v>
      </c>
      <c r="D417" s="265" t="s">
        <v>3366</v>
      </c>
      <c r="E417" s="265" t="s">
        <v>6195</v>
      </c>
      <c r="F417" s="265" t="s">
        <v>8</v>
      </c>
      <c r="G417" s="265" t="s">
        <v>6</v>
      </c>
      <c r="H417" s="266"/>
      <c r="I417" s="17"/>
      <c r="J417" s="266"/>
      <c r="K417" s="265"/>
      <c r="L417" s="265" t="s">
        <v>611</v>
      </c>
      <c r="M417" s="265" t="s">
        <v>726</v>
      </c>
    </row>
    <row r="418" spans="2:13" ht="28.8" x14ac:dyDescent="0.3">
      <c r="B418" s="265" t="s">
        <v>3373</v>
      </c>
      <c r="C418" s="265" t="s">
        <v>3374</v>
      </c>
      <c r="D418" s="265" t="s">
        <v>3375</v>
      </c>
      <c r="E418" s="265" t="s">
        <v>6195</v>
      </c>
      <c r="F418" s="265" t="s">
        <v>8</v>
      </c>
      <c r="G418" s="265" t="s">
        <v>6</v>
      </c>
      <c r="H418" s="266"/>
      <c r="I418" s="17"/>
      <c r="J418" s="266"/>
      <c r="K418" s="265"/>
      <c r="L418" s="265" t="s">
        <v>611</v>
      </c>
      <c r="M418" s="265" t="s">
        <v>726</v>
      </c>
    </row>
    <row r="419" spans="2:13" ht="28.8" x14ac:dyDescent="0.3">
      <c r="B419" s="265" t="s">
        <v>3378</v>
      </c>
      <c r="C419" s="265" t="s">
        <v>3379</v>
      </c>
      <c r="D419" s="265" t="s">
        <v>3380</v>
      </c>
      <c r="E419" s="265" t="s">
        <v>6195</v>
      </c>
      <c r="F419" s="265" t="s">
        <v>8</v>
      </c>
      <c r="G419" s="265" t="s">
        <v>6</v>
      </c>
      <c r="H419" s="266"/>
      <c r="I419" s="17"/>
      <c r="J419" s="266"/>
      <c r="K419" s="265"/>
      <c r="L419" s="265" t="s">
        <v>611</v>
      </c>
      <c r="M419" s="265" t="s">
        <v>726</v>
      </c>
    </row>
    <row r="420" spans="2:13" ht="28.8" x14ac:dyDescent="0.3">
      <c r="B420" s="265" t="s">
        <v>3383</v>
      </c>
      <c r="C420" s="265" t="s">
        <v>4927</v>
      </c>
      <c r="D420" s="265" t="s">
        <v>4928</v>
      </c>
      <c r="E420" s="265" t="s">
        <v>6195</v>
      </c>
      <c r="F420" s="265" t="s">
        <v>8</v>
      </c>
      <c r="G420" s="265" t="s">
        <v>6</v>
      </c>
      <c r="H420" s="266"/>
      <c r="I420" s="17"/>
      <c r="J420" s="266"/>
      <c r="K420" s="265"/>
      <c r="L420" s="265" t="s">
        <v>611</v>
      </c>
      <c r="M420" s="265" t="s">
        <v>726</v>
      </c>
    </row>
    <row r="421" spans="2:13" ht="28.8" x14ac:dyDescent="0.3">
      <c r="B421" s="265" t="s">
        <v>3386</v>
      </c>
      <c r="C421" s="265" t="s">
        <v>3387</v>
      </c>
      <c r="D421" s="265" t="s">
        <v>3388</v>
      </c>
      <c r="E421" s="265" t="s">
        <v>6195</v>
      </c>
      <c r="F421" s="265" t="s">
        <v>8</v>
      </c>
      <c r="G421" s="265" t="s">
        <v>6</v>
      </c>
      <c r="H421" s="266"/>
      <c r="I421" s="17"/>
      <c r="J421" s="266"/>
      <c r="K421" s="265"/>
      <c r="L421" s="265" t="s">
        <v>611</v>
      </c>
      <c r="M421" s="265" t="s">
        <v>726</v>
      </c>
    </row>
    <row r="422" spans="2:13" ht="28.8" x14ac:dyDescent="0.3">
      <c r="B422" s="265" t="s">
        <v>4929</v>
      </c>
      <c r="C422" s="265" t="s">
        <v>3369</v>
      </c>
      <c r="D422" s="265" t="s">
        <v>3370</v>
      </c>
      <c r="E422" s="265" t="s">
        <v>6195</v>
      </c>
      <c r="F422" s="265" t="s">
        <v>8</v>
      </c>
      <c r="G422" s="265" t="s">
        <v>6</v>
      </c>
      <c r="H422" s="266"/>
      <c r="I422" s="17"/>
      <c r="J422" s="266"/>
      <c r="K422" s="265"/>
      <c r="L422" s="265" t="s">
        <v>611</v>
      </c>
      <c r="M422" s="265" t="s">
        <v>726</v>
      </c>
    </row>
    <row r="423" spans="2:13" ht="28.8" x14ac:dyDescent="0.3">
      <c r="B423" s="265" t="s">
        <v>3391</v>
      </c>
      <c r="C423" s="265" t="s">
        <v>3392</v>
      </c>
      <c r="D423" s="265" t="s">
        <v>3393</v>
      </c>
      <c r="E423" s="265" t="s">
        <v>6195</v>
      </c>
      <c r="F423" s="265" t="s">
        <v>8</v>
      </c>
      <c r="G423" s="265" t="s">
        <v>6</v>
      </c>
      <c r="H423" s="266"/>
      <c r="I423" s="17"/>
      <c r="J423" s="266"/>
      <c r="K423" s="265"/>
      <c r="L423" s="265" t="s">
        <v>611</v>
      </c>
      <c r="M423" s="265" t="s">
        <v>726</v>
      </c>
    </row>
    <row r="424" spans="2:13" ht="28.8" x14ac:dyDescent="0.3">
      <c r="B424" s="265" t="s">
        <v>3396</v>
      </c>
      <c r="C424" s="265" t="s">
        <v>3397</v>
      </c>
      <c r="D424" s="265" t="s">
        <v>3398</v>
      </c>
      <c r="E424" s="265" t="s">
        <v>6195</v>
      </c>
      <c r="F424" s="265" t="s">
        <v>8</v>
      </c>
      <c r="G424" s="265" t="s">
        <v>6</v>
      </c>
      <c r="H424" s="266"/>
      <c r="I424" s="17"/>
      <c r="J424" s="266"/>
      <c r="K424" s="265"/>
      <c r="L424" s="265" t="s">
        <v>611</v>
      </c>
      <c r="M424" s="265" t="s">
        <v>726</v>
      </c>
    </row>
    <row r="425" spans="2:13" ht="28.8" x14ac:dyDescent="0.3">
      <c r="B425" s="265" t="s">
        <v>3401</v>
      </c>
      <c r="C425" s="265" t="s">
        <v>4930</v>
      </c>
      <c r="D425" s="265" t="s">
        <v>4931</v>
      </c>
      <c r="E425" s="265" t="s">
        <v>6195</v>
      </c>
      <c r="F425" s="265" t="s">
        <v>8</v>
      </c>
      <c r="G425" s="265" t="s">
        <v>6</v>
      </c>
      <c r="H425" s="266"/>
      <c r="I425" s="17"/>
      <c r="J425" s="266"/>
      <c r="K425" s="265"/>
      <c r="L425" s="265" t="s">
        <v>611</v>
      </c>
      <c r="M425" s="265" t="s">
        <v>726</v>
      </c>
    </row>
    <row r="426" spans="2:13" ht="28.8" x14ac:dyDescent="0.3">
      <c r="B426" s="265" t="s">
        <v>3404</v>
      </c>
      <c r="C426" s="265" t="s">
        <v>4932</v>
      </c>
      <c r="D426" s="265" t="s">
        <v>4933</v>
      </c>
      <c r="E426" s="265" t="s">
        <v>6195</v>
      </c>
      <c r="F426" s="265" t="s">
        <v>8</v>
      </c>
      <c r="G426" s="265" t="s">
        <v>6</v>
      </c>
      <c r="H426" s="266"/>
      <c r="I426" s="17"/>
      <c r="J426" s="266"/>
      <c r="K426" s="265"/>
      <c r="L426" s="265" t="s">
        <v>611</v>
      </c>
      <c r="M426" s="265" t="s">
        <v>726</v>
      </c>
    </row>
    <row r="427" spans="2:13" ht="28.8" x14ac:dyDescent="0.3">
      <c r="B427" s="265" t="s">
        <v>3406</v>
      </c>
      <c r="C427" s="265" t="s">
        <v>3407</v>
      </c>
      <c r="D427" s="265" t="s">
        <v>3408</v>
      </c>
      <c r="E427" s="265" t="s">
        <v>6195</v>
      </c>
      <c r="F427" s="265" t="s">
        <v>4</v>
      </c>
      <c r="G427" s="265" t="s">
        <v>5</v>
      </c>
      <c r="H427" s="266"/>
      <c r="I427" s="17"/>
      <c r="J427" s="266"/>
      <c r="K427" s="265"/>
      <c r="L427" s="265" t="s">
        <v>611</v>
      </c>
      <c r="M427" s="265" t="s">
        <v>726</v>
      </c>
    </row>
    <row r="428" spans="2:13" x14ac:dyDescent="0.3">
      <c r="B428" s="265" t="s">
        <v>6038</v>
      </c>
      <c r="C428" s="265" t="s">
        <v>3410</v>
      </c>
      <c r="D428" s="265" t="s">
        <v>3411</v>
      </c>
      <c r="E428" s="265" t="s">
        <v>6195</v>
      </c>
      <c r="F428" s="265" t="s">
        <v>4</v>
      </c>
      <c r="G428" s="265" t="s">
        <v>5</v>
      </c>
      <c r="H428" s="266"/>
      <c r="I428" s="17"/>
      <c r="J428" s="266"/>
      <c r="K428" s="265"/>
      <c r="L428" s="265"/>
      <c r="M428" s="265" t="s">
        <v>726</v>
      </c>
    </row>
    <row r="429" spans="2:13" ht="28.8" x14ac:dyDescent="0.3">
      <c r="B429" s="265" t="s">
        <v>1489</v>
      </c>
      <c r="C429" s="265" t="s">
        <v>1433</v>
      </c>
      <c r="D429" s="265" t="s">
        <v>1490</v>
      </c>
      <c r="E429" s="265" t="s">
        <v>6195</v>
      </c>
      <c r="F429" s="265" t="s">
        <v>4</v>
      </c>
      <c r="G429" s="265" t="s">
        <v>5</v>
      </c>
      <c r="H429" s="266"/>
      <c r="I429" s="17"/>
      <c r="J429" s="266"/>
      <c r="K429" s="265"/>
      <c r="L429" s="265" t="s">
        <v>13</v>
      </c>
      <c r="M429" s="265" t="s">
        <v>1491</v>
      </c>
    </row>
    <row r="430" spans="2:13" ht="28.8" x14ac:dyDescent="0.3">
      <c r="B430" s="265" t="s">
        <v>1939</v>
      </c>
      <c r="C430" s="265" t="s">
        <v>1123</v>
      </c>
      <c r="D430" s="265" t="s">
        <v>1940</v>
      </c>
      <c r="E430" s="265" t="s">
        <v>6195</v>
      </c>
      <c r="F430" s="265" t="s">
        <v>8</v>
      </c>
      <c r="G430" s="265" t="s">
        <v>6</v>
      </c>
      <c r="H430" s="266"/>
      <c r="I430" s="17"/>
      <c r="J430" s="266"/>
      <c r="K430" s="265"/>
      <c r="L430" s="265" t="s">
        <v>611</v>
      </c>
      <c r="M430" s="265" t="s">
        <v>1491</v>
      </c>
    </row>
    <row r="431" spans="2:13" ht="28.8" x14ac:dyDescent="0.3">
      <c r="B431" s="265" t="s">
        <v>1943</v>
      </c>
      <c r="C431" s="265" t="s">
        <v>1944</v>
      </c>
      <c r="D431" s="265" t="s">
        <v>1945</v>
      </c>
      <c r="E431" s="265" t="s">
        <v>6195</v>
      </c>
      <c r="F431" s="265" t="s">
        <v>8</v>
      </c>
      <c r="G431" s="265" t="s">
        <v>6</v>
      </c>
      <c r="H431" s="266"/>
      <c r="I431" s="17"/>
      <c r="J431" s="266"/>
      <c r="K431" s="265"/>
      <c r="L431" s="265" t="s">
        <v>611</v>
      </c>
      <c r="M431" s="265" t="s">
        <v>1491</v>
      </c>
    </row>
    <row r="432" spans="2:13" ht="28.8" x14ac:dyDescent="0.3">
      <c r="B432" s="265" t="s">
        <v>1948</v>
      </c>
      <c r="C432" s="265" t="s">
        <v>1949</v>
      </c>
      <c r="D432" s="265" t="s">
        <v>1950</v>
      </c>
      <c r="E432" s="265" t="s">
        <v>6195</v>
      </c>
      <c r="F432" s="265" t="s">
        <v>8</v>
      </c>
      <c r="G432" s="265" t="s">
        <v>6</v>
      </c>
      <c r="H432" s="266"/>
      <c r="I432" s="17"/>
      <c r="J432" s="266"/>
      <c r="K432" s="265"/>
      <c r="L432" s="265" t="s">
        <v>611</v>
      </c>
      <c r="M432" s="265" t="s">
        <v>1491</v>
      </c>
    </row>
    <row r="433" spans="2:13" ht="28.8" x14ac:dyDescent="0.3">
      <c r="B433" s="265" t="s">
        <v>1953</v>
      </c>
      <c r="C433" s="265" t="s">
        <v>1954</v>
      </c>
      <c r="D433" s="265" t="s">
        <v>1955</v>
      </c>
      <c r="E433" s="265" t="s">
        <v>6195</v>
      </c>
      <c r="F433" s="265" t="s">
        <v>8</v>
      </c>
      <c r="G433" s="265" t="s">
        <v>6</v>
      </c>
      <c r="H433" s="266"/>
      <c r="I433" s="17"/>
      <c r="J433" s="266"/>
      <c r="K433" s="265"/>
      <c r="L433" s="265" t="s">
        <v>611</v>
      </c>
      <c r="M433" s="265" t="s">
        <v>1491</v>
      </c>
    </row>
    <row r="434" spans="2:13" ht="28.8" x14ac:dyDescent="0.3">
      <c r="B434" s="265" t="s">
        <v>1958</v>
      </c>
      <c r="C434" s="265" t="s">
        <v>1959</v>
      </c>
      <c r="D434" s="265" t="s">
        <v>1960</v>
      </c>
      <c r="E434" s="265" t="s">
        <v>6195</v>
      </c>
      <c r="F434" s="265" t="s">
        <v>8</v>
      </c>
      <c r="G434" s="265" t="s">
        <v>6</v>
      </c>
      <c r="H434" s="266"/>
      <c r="I434" s="17"/>
      <c r="J434" s="266"/>
      <c r="K434" s="265"/>
      <c r="L434" s="265" t="s">
        <v>611</v>
      </c>
      <c r="M434" s="265" t="s">
        <v>1491</v>
      </c>
    </row>
    <row r="435" spans="2:13" ht="28.8" x14ac:dyDescent="0.3">
      <c r="B435" s="265" t="s">
        <v>1963</v>
      </c>
      <c r="C435" s="265" t="s">
        <v>1964</v>
      </c>
      <c r="D435" s="265" t="s">
        <v>1965</v>
      </c>
      <c r="E435" s="265" t="s">
        <v>6195</v>
      </c>
      <c r="F435" s="265" t="s">
        <v>8</v>
      </c>
      <c r="G435" s="265" t="s">
        <v>6</v>
      </c>
      <c r="H435" s="266"/>
      <c r="I435" s="17"/>
      <c r="J435" s="266"/>
      <c r="K435" s="265"/>
      <c r="L435" s="265" t="s">
        <v>611</v>
      </c>
      <c r="M435" s="265" t="s">
        <v>1491</v>
      </c>
    </row>
    <row r="436" spans="2:13" ht="28.8" x14ac:dyDescent="0.3">
      <c r="B436" s="265" t="s">
        <v>1968</v>
      </c>
      <c r="C436" s="265" t="s">
        <v>1969</v>
      </c>
      <c r="D436" s="265" t="s">
        <v>1970</v>
      </c>
      <c r="E436" s="265" t="s">
        <v>6195</v>
      </c>
      <c r="F436" s="265" t="s">
        <v>8</v>
      </c>
      <c r="G436" s="265" t="s">
        <v>6</v>
      </c>
      <c r="H436" s="266"/>
      <c r="I436" s="17"/>
      <c r="J436" s="266"/>
      <c r="K436" s="265"/>
      <c r="L436" s="265" t="s">
        <v>611</v>
      </c>
      <c r="M436" s="265" t="s">
        <v>1491</v>
      </c>
    </row>
    <row r="437" spans="2:13" ht="28.8" x14ac:dyDescent="0.3">
      <c r="B437" s="265" t="s">
        <v>1973</v>
      </c>
      <c r="C437" s="265" t="s">
        <v>1974</v>
      </c>
      <c r="D437" s="265" t="s">
        <v>1975</v>
      </c>
      <c r="E437" s="265" t="s">
        <v>6195</v>
      </c>
      <c r="F437" s="265" t="s">
        <v>8</v>
      </c>
      <c r="G437" s="265" t="s">
        <v>6</v>
      </c>
      <c r="H437" s="266"/>
      <c r="I437" s="17"/>
      <c r="J437" s="266"/>
      <c r="K437" s="265"/>
      <c r="L437" s="265" t="s">
        <v>611</v>
      </c>
      <c r="M437" s="265" t="s">
        <v>1491</v>
      </c>
    </row>
    <row r="438" spans="2:13" ht="28.8" x14ac:dyDescent="0.3">
      <c r="B438" s="265" t="s">
        <v>1978</v>
      </c>
      <c r="C438" s="265" t="s">
        <v>1979</v>
      </c>
      <c r="D438" s="265" t="s">
        <v>1980</v>
      </c>
      <c r="E438" s="265" t="s">
        <v>6195</v>
      </c>
      <c r="F438" s="265" t="s">
        <v>8</v>
      </c>
      <c r="G438" s="265" t="s">
        <v>6</v>
      </c>
      <c r="H438" s="266"/>
      <c r="I438" s="17"/>
      <c r="J438" s="266"/>
      <c r="K438" s="265"/>
      <c r="L438" s="265" t="s">
        <v>611</v>
      </c>
      <c r="M438" s="265" t="s">
        <v>1491</v>
      </c>
    </row>
    <row r="439" spans="2:13" ht="28.8" x14ac:dyDescent="0.3">
      <c r="B439" s="265" t="s">
        <v>1983</v>
      </c>
      <c r="C439" s="265" t="s">
        <v>1984</v>
      </c>
      <c r="D439" s="265" t="s">
        <v>1985</v>
      </c>
      <c r="E439" s="265" t="s">
        <v>6195</v>
      </c>
      <c r="F439" s="265" t="s">
        <v>8</v>
      </c>
      <c r="G439" s="265" t="s">
        <v>6</v>
      </c>
      <c r="H439" s="266"/>
      <c r="I439" s="17"/>
      <c r="J439" s="266"/>
      <c r="K439" s="265"/>
      <c r="L439" s="265" t="s">
        <v>611</v>
      </c>
      <c r="M439" s="265" t="s">
        <v>1491</v>
      </c>
    </row>
    <row r="440" spans="2:13" ht="28.8" x14ac:dyDescent="0.3">
      <c r="B440" s="265" t="s">
        <v>1988</v>
      </c>
      <c r="C440" s="265" t="s">
        <v>4887</v>
      </c>
      <c r="D440" s="265" t="s">
        <v>4888</v>
      </c>
      <c r="E440" s="265" t="s">
        <v>6195</v>
      </c>
      <c r="F440" s="265" t="s">
        <v>8</v>
      </c>
      <c r="G440" s="265" t="s">
        <v>6</v>
      </c>
      <c r="H440" s="266"/>
      <c r="I440" s="17"/>
      <c r="J440" s="266"/>
      <c r="K440" s="265"/>
      <c r="L440" s="265" t="s">
        <v>611</v>
      </c>
      <c r="M440" s="265" t="s">
        <v>1491</v>
      </c>
    </row>
    <row r="441" spans="2:13" ht="28.8" x14ac:dyDescent="0.3">
      <c r="B441" s="265" t="s">
        <v>1991</v>
      </c>
      <c r="C441" s="265" t="s">
        <v>4889</v>
      </c>
      <c r="D441" s="265" t="s">
        <v>4890</v>
      </c>
      <c r="E441" s="265" t="s">
        <v>6195</v>
      </c>
      <c r="F441" s="265" t="s">
        <v>8</v>
      </c>
      <c r="G441" s="265" t="s">
        <v>6</v>
      </c>
      <c r="H441" s="266"/>
      <c r="I441" s="17"/>
      <c r="J441" s="266"/>
      <c r="K441" s="265"/>
      <c r="L441" s="265" t="s">
        <v>611</v>
      </c>
      <c r="M441" s="265" t="s">
        <v>1491</v>
      </c>
    </row>
    <row r="442" spans="2:13" ht="28.8" x14ac:dyDescent="0.3">
      <c r="B442" s="265" t="s">
        <v>1993</v>
      </c>
      <c r="C442" s="265" t="s">
        <v>1994</v>
      </c>
      <c r="D442" s="265" t="s">
        <v>1995</v>
      </c>
      <c r="E442" s="265" t="s">
        <v>6198</v>
      </c>
      <c r="F442" s="265" t="s">
        <v>4</v>
      </c>
      <c r="G442" s="265" t="s">
        <v>6</v>
      </c>
      <c r="H442" s="266"/>
      <c r="I442" s="17"/>
      <c r="J442" s="266"/>
      <c r="K442" s="265"/>
      <c r="L442" s="265"/>
      <c r="M442" s="265" t="s">
        <v>1491</v>
      </c>
    </row>
    <row r="443" spans="2:13" ht="36" x14ac:dyDescent="0.3">
      <c r="B443" s="281" t="s">
        <v>2419</v>
      </c>
      <c r="C443" s="265" t="s">
        <v>2420</v>
      </c>
      <c r="D443" s="265" t="s">
        <v>2421</v>
      </c>
      <c r="E443" s="265" t="s">
        <v>6195</v>
      </c>
      <c r="F443" s="265" t="s">
        <v>8</v>
      </c>
      <c r="G443" s="265" t="s">
        <v>6</v>
      </c>
      <c r="H443" s="266"/>
      <c r="I443" s="17"/>
      <c r="J443" s="266"/>
      <c r="K443" s="265"/>
      <c r="L443" s="265" t="s">
        <v>611</v>
      </c>
      <c r="M443" s="265" t="s">
        <v>1491</v>
      </c>
    </row>
    <row r="444" spans="2:13" ht="28.8" x14ac:dyDescent="0.3">
      <c r="B444" s="265" t="s">
        <v>2424</v>
      </c>
      <c r="C444" s="265" t="s">
        <v>2425</v>
      </c>
      <c r="D444" s="265" t="s">
        <v>2426</v>
      </c>
      <c r="E444" s="265" t="s">
        <v>6195</v>
      </c>
      <c r="F444" s="265" t="s">
        <v>8</v>
      </c>
      <c r="G444" s="265" t="s">
        <v>6</v>
      </c>
      <c r="H444" s="266"/>
      <c r="I444" s="17"/>
      <c r="J444" s="266"/>
      <c r="K444" s="265"/>
      <c r="L444" s="265" t="s">
        <v>611</v>
      </c>
      <c r="M444" s="265" t="s">
        <v>1491</v>
      </c>
    </row>
    <row r="445" spans="2:13" ht="28.8" x14ac:dyDescent="0.3">
      <c r="B445" s="265" t="s">
        <v>2429</v>
      </c>
      <c r="C445" s="265" t="s">
        <v>2430</v>
      </c>
      <c r="D445" s="265" t="s">
        <v>2431</v>
      </c>
      <c r="E445" s="265" t="s">
        <v>6195</v>
      </c>
      <c r="F445" s="265" t="s">
        <v>8</v>
      </c>
      <c r="G445" s="265" t="s">
        <v>6</v>
      </c>
      <c r="H445" s="266"/>
      <c r="I445" s="17"/>
      <c r="J445" s="266"/>
      <c r="K445" s="265"/>
      <c r="L445" s="265" t="s">
        <v>611</v>
      </c>
      <c r="M445" s="265" t="s">
        <v>1491</v>
      </c>
    </row>
    <row r="446" spans="2:13" ht="28.8" x14ac:dyDescent="0.3">
      <c r="B446" s="265" t="s">
        <v>2434</v>
      </c>
      <c r="C446" s="265" t="s">
        <v>2435</v>
      </c>
      <c r="D446" s="265" t="s">
        <v>2436</v>
      </c>
      <c r="E446" s="265" t="s">
        <v>6195</v>
      </c>
      <c r="F446" s="265" t="s">
        <v>8</v>
      </c>
      <c r="G446" s="265" t="s">
        <v>6</v>
      </c>
      <c r="H446" s="266"/>
      <c r="I446" s="17"/>
      <c r="J446" s="266"/>
      <c r="K446" s="265"/>
      <c r="L446" s="265" t="s">
        <v>611</v>
      </c>
      <c r="M446" s="265" t="s">
        <v>1491</v>
      </c>
    </row>
    <row r="447" spans="2:13" ht="28.8" x14ac:dyDescent="0.3">
      <c r="B447" s="265" t="s">
        <v>2439</v>
      </c>
      <c r="C447" s="265" t="s">
        <v>2440</v>
      </c>
      <c r="D447" s="265" t="s">
        <v>2441</v>
      </c>
      <c r="E447" s="265" t="s">
        <v>6195</v>
      </c>
      <c r="F447" s="265" t="s">
        <v>8</v>
      </c>
      <c r="G447" s="265" t="s">
        <v>6</v>
      </c>
      <c r="H447" s="266"/>
      <c r="I447" s="17"/>
      <c r="J447" s="266"/>
      <c r="K447" s="265"/>
      <c r="L447" s="265" t="s">
        <v>611</v>
      </c>
      <c r="M447" s="265" t="s">
        <v>1491</v>
      </c>
    </row>
    <row r="448" spans="2:13" ht="28.8" x14ac:dyDescent="0.3">
      <c r="B448" s="265" t="s">
        <v>2443</v>
      </c>
      <c r="C448" s="265" t="s">
        <v>2444</v>
      </c>
      <c r="D448" s="265" t="s">
        <v>2445</v>
      </c>
      <c r="E448" s="265" t="s">
        <v>6195</v>
      </c>
      <c r="F448" s="265" t="s">
        <v>4</v>
      </c>
      <c r="G448" s="265" t="s">
        <v>5</v>
      </c>
      <c r="H448" s="266"/>
      <c r="I448" s="17"/>
      <c r="J448" s="266"/>
      <c r="K448" s="265"/>
      <c r="L448" s="265" t="s">
        <v>611</v>
      </c>
      <c r="M448" s="265" t="s">
        <v>1491</v>
      </c>
    </row>
    <row r="449" spans="2:13" ht="28.8" x14ac:dyDescent="0.3">
      <c r="B449" s="265" t="s">
        <v>2447</v>
      </c>
      <c r="C449" s="265" t="s">
        <v>2448</v>
      </c>
      <c r="D449" s="265" t="s">
        <v>2449</v>
      </c>
      <c r="E449" s="265" t="s">
        <v>6195</v>
      </c>
      <c r="F449" s="265" t="s">
        <v>4</v>
      </c>
      <c r="G449" s="265" t="s">
        <v>6</v>
      </c>
      <c r="H449" s="266"/>
      <c r="I449" s="17"/>
      <c r="J449" s="266"/>
      <c r="K449" s="265"/>
      <c r="L449" s="265" t="s">
        <v>611</v>
      </c>
      <c r="M449" s="265" t="s">
        <v>1491</v>
      </c>
    </row>
    <row r="450" spans="2:13" ht="28.8" x14ac:dyDescent="0.3">
      <c r="B450" s="265" t="s">
        <v>5949</v>
      </c>
      <c r="C450" s="265" t="s">
        <v>2455</v>
      </c>
      <c r="D450" s="265" t="s">
        <v>2456</v>
      </c>
      <c r="E450" s="265" t="s">
        <v>6195</v>
      </c>
      <c r="F450" s="265" t="s">
        <v>4</v>
      </c>
      <c r="G450" s="265" t="s">
        <v>5</v>
      </c>
      <c r="H450" s="266"/>
      <c r="I450" s="17"/>
      <c r="J450" s="266"/>
      <c r="K450" s="265"/>
      <c r="L450" s="265"/>
      <c r="M450" s="265" t="s">
        <v>1491</v>
      </c>
    </row>
    <row r="451" spans="2:13" ht="28.8" x14ac:dyDescent="0.3">
      <c r="B451" s="265" t="s">
        <v>2451</v>
      </c>
      <c r="C451" s="265" t="s">
        <v>2452</v>
      </c>
      <c r="D451" s="265" t="s">
        <v>2453</v>
      </c>
      <c r="E451" s="265" t="s">
        <v>6198</v>
      </c>
      <c r="F451" s="265" t="s">
        <v>4</v>
      </c>
      <c r="G451" s="265" t="s">
        <v>6</v>
      </c>
      <c r="H451" s="266"/>
      <c r="I451" s="17"/>
      <c r="J451" s="266"/>
      <c r="K451" s="265"/>
      <c r="L451" s="265" t="s">
        <v>611</v>
      </c>
      <c r="M451" s="265" t="s">
        <v>1491</v>
      </c>
    </row>
    <row r="452" spans="2:13" x14ac:dyDescent="0.3">
      <c r="B452" s="265" t="s">
        <v>3054</v>
      </c>
      <c r="C452" s="265" t="s">
        <v>3055</v>
      </c>
      <c r="D452" s="265" t="s">
        <v>3056</v>
      </c>
      <c r="E452" s="265" t="s">
        <v>6195</v>
      </c>
      <c r="F452" s="265" t="s">
        <v>4</v>
      </c>
      <c r="G452" s="265" t="s">
        <v>6</v>
      </c>
      <c r="H452" s="266"/>
      <c r="I452" s="17"/>
      <c r="J452" s="266"/>
      <c r="K452" s="265"/>
      <c r="L452" s="265"/>
      <c r="M452" s="265" t="s">
        <v>1491</v>
      </c>
    </row>
    <row r="453" spans="2:13" ht="28.8" x14ac:dyDescent="0.3">
      <c r="B453" s="265" t="s">
        <v>4024</v>
      </c>
      <c r="C453" s="265" t="s">
        <v>4025</v>
      </c>
      <c r="D453" s="265" t="s">
        <v>4026</v>
      </c>
      <c r="E453" s="265" t="s">
        <v>6195</v>
      </c>
      <c r="F453" s="265" t="s">
        <v>8</v>
      </c>
      <c r="G453" s="265" t="s">
        <v>6</v>
      </c>
      <c r="H453" s="266"/>
      <c r="I453" s="17"/>
      <c r="J453" s="266"/>
      <c r="K453" s="265"/>
      <c r="L453" s="265" t="s">
        <v>611</v>
      </c>
      <c r="M453" s="265" t="s">
        <v>1491</v>
      </c>
    </row>
    <row r="454" spans="2:13" ht="28.8" x14ac:dyDescent="0.3">
      <c r="B454" s="265" t="s">
        <v>4029</v>
      </c>
      <c r="C454" s="265" t="s">
        <v>3284</v>
      </c>
      <c r="D454" s="265" t="s">
        <v>6118</v>
      </c>
      <c r="E454" s="265" t="s">
        <v>6195</v>
      </c>
      <c r="F454" s="265" t="s">
        <v>8</v>
      </c>
      <c r="G454" s="265" t="s">
        <v>5</v>
      </c>
      <c r="H454" s="266"/>
      <c r="I454" s="17"/>
      <c r="J454" s="266"/>
      <c r="K454" s="265"/>
      <c r="L454" s="265" t="s">
        <v>611</v>
      </c>
      <c r="M454" s="265" t="s">
        <v>1491</v>
      </c>
    </row>
    <row r="455" spans="2:13" ht="28.8" x14ac:dyDescent="0.3">
      <c r="B455" s="265" t="s">
        <v>4032</v>
      </c>
      <c r="C455" s="265" t="s">
        <v>6119</v>
      </c>
      <c r="D455" s="265" t="s">
        <v>6120</v>
      </c>
      <c r="E455" s="265" t="s">
        <v>6195</v>
      </c>
      <c r="F455" s="265" t="s">
        <v>8</v>
      </c>
      <c r="G455" s="265" t="s">
        <v>5</v>
      </c>
      <c r="H455" s="266"/>
      <c r="I455" s="17"/>
      <c r="J455" s="266"/>
      <c r="K455" s="265"/>
      <c r="L455" s="265" t="s">
        <v>611</v>
      </c>
      <c r="M455" s="265" t="s">
        <v>1491</v>
      </c>
    </row>
    <row r="456" spans="2:13" ht="28.8" x14ac:dyDescent="0.3">
      <c r="B456" s="265" t="s">
        <v>4035</v>
      </c>
      <c r="C456" s="265" t="s">
        <v>4036</v>
      </c>
      <c r="D456" s="265" t="s">
        <v>4037</v>
      </c>
      <c r="E456" s="265" t="s">
        <v>6195</v>
      </c>
      <c r="F456" s="265" t="s">
        <v>8</v>
      </c>
      <c r="G456" s="265" t="s">
        <v>6</v>
      </c>
      <c r="H456" s="266"/>
      <c r="I456" s="17"/>
      <c r="J456" s="266"/>
      <c r="K456" s="265"/>
      <c r="L456" s="265" t="s">
        <v>611</v>
      </c>
      <c r="M456" s="265" t="s">
        <v>1491</v>
      </c>
    </row>
    <row r="457" spans="2:13" ht="28.8" x14ac:dyDescent="0.3">
      <c r="B457" s="265" t="s">
        <v>4040</v>
      </c>
      <c r="C457" s="265" t="s">
        <v>6121</v>
      </c>
      <c r="D457" s="265" t="s">
        <v>6122</v>
      </c>
      <c r="E457" s="265" t="s">
        <v>6195</v>
      </c>
      <c r="F457" s="265" t="s">
        <v>8</v>
      </c>
      <c r="G457" s="265" t="s">
        <v>5</v>
      </c>
      <c r="H457" s="266"/>
      <c r="I457" s="17"/>
      <c r="J457" s="266"/>
      <c r="K457" s="265"/>
      <c r="L457" s="265" t="s">
        <v>611</v>
      </c>
      <c r="M457" s="265" t="s">
        <v>1491</v>
      </c>
    </row>
    <row r="458" spans="2:13" x14ac:dyDescent="0.3">
      <c r="B458" s="265" t="s">
        <v>4043</v>
      </c>
      <c r="C458" s="265" t="s">
        <v>4044</v>
      </c>
      <c r="D458" s="265" t="s">
        <v>4045</v>
      </c>
      <c r="E458" s="265" t="s">
        <v>6194</v>
      </c>
      <c r="F458" s="265" t="s">
        <v>8</v>
      </c>
      <c r="G458" s="265" t="s">
        <v>5</v>
      </c>
      <c r="H458" s="266"/>
      <c r="I458" s="17"/>
      <c r="J458" s="266"/>
      <c r="K458" s="265"/>
      <c r="L458" s="265"/>
      <c r="M458" s="265" t="s">
        <v>1491</v>
      </c>
    </row>
    <row r="459" spans="2:13" ht="28.8" x14ac:dyDescent="0.3">
      <c r="B459" s="265" t="s">
        <v>4048</v>
      </c>
      <c r="C459" s="265" t="s">
        <v>5604</v>
      </c>
      <c r="D459" s="265" t="s">
        <v>5605</v>
      </c>
      <c r="E459" s="265" t="s">
        <v>6196</v>
      </c>
      <c r="F459" s="265" t="s">
        <v>8</v>
      </c>
      <c r="G459" s="265" t="s">
        <v>5</v>
      </c>
      <c r="H459" s="266"/>
      <c r="I459" s="17"/>
      <c r="J459" s="266"/>
      <c r="K459" s="265"/>
      <c r="L459" s="265" t="s">
        <v>611</v>
      </c>
      <c r="M459" s="265" t="s">
        <v>1491</v>
      </c>
    </row>
    <row r="460" spans="2:13" ht="28.8" x14ac:dyDescent="0.3">
      <c r="B460" s="265" t="s">
        <v>4050</v>
      </c>
      <c r="C460" s="265" t="s">
        <v>4051</v>
      </c>
      <c r="D460" s="265" t="s">
        <v>4052</v>
      </c>
      <c r="E460" s="265" t="s">
        <v>6195</v>
      </c>
      <c r="F460" s="265" t="s">
        <v>4</v>
      </c>
      <c r="G460" s="265" t="s">
        <v>6</v>
      </c>
      <c r="H460" s="266"/>
      <c r="I460" s="17"/>
      <c r="J460" s="266"/>
      <c r="K460" s="265"/>
      <c r="L460" s="265" t="s">
        <v>611</v>
      </c>
      <c r="M460" s="265" t="s">
        <v>1491</v>
      </c>
    </row>
    <row r="461" spans="2:13" ht="28.8" x14ac:dyDescent="0.3">
      <c r="B461" s="265" t="s">
        <v>4055</v>
      </c>
      <c r="C461" s="265" t="s">
        <v>4056</v>
      </c>
      <c r="D461" s="265" t="s">
        <v>2421</v>
      </c>
      <c r="E461" s="265" t="s">
        <v>6195</v>
      </c>
      <c r="F461" s="265" t="s">
        <v>8</v>
      </c>
      <c r="G461" s="265" t="s">
        <v>6</v>
      </c>
      <c r="H461" s="266"/>
      <c r="I461" s="17"/>
      <c r="J461" s="266"/>
      <c r="K461" s="265"/>
      <c r="L461" s="265" t="s">
        <v>611</v>
      </c>
      <c r="M461" s="265" t="s">
        <v>1491</v>
      </c>
    </row>
    <row r="462" spans="2:13" ht="28.8" x14ac:dyDescent="0.3">
      <c r="B462" s="265" t="s">
        <v>4059</v>
      </c>
      <c r="C462" s="265" t="s">
        <v>4060</v>
      </c>
      <c r="D462" s="265" t="s">
        <v>4061</v>
      </c>
      <c r="E462" s="265" t="s">
        <v>6195</v>
      </c>
      <c r="F462" s="265" t="s">
        <v>8</v>
      </c>
      <c r="G462" s="265" t="s">
        <v>6</v>
      </c>
      <c r="H462" s="266"/>
      <c r="I462" s="17"/>
      <c r="J462" s="266"/>
      <c r="K462" s="265"/>
      <c r="L462" s="265" t="s">
        <v>611</v>
      </c>
      <c r="M462" s="265" t="s">
        <v>1491</v>
      </c>
    </row>
    <row r="463" spans="2:13" ht="28.8" x14ac:dyDescent="0.3">
      <c r="B463" s="265" t="s">
        <v>4064</v>
      </c>
      <c r="C463" s="265" t="s">
        <v>4065</v>
      </c>
      <c r="D463" s="265" t="s">
        <v>4066</v>
      </c>
      <c r="E463" s="265" t="s">
        <v>6195</v>
      </c>
      <c r="F463" s="265" t="s">
        <v>8</v>
      </c>
      <c r="G463" s="265" t="s">
        <v>6</v>
      </c>
      <c r="H463" s="266"/>
      <c r="I463" s="17"/>
      <c r="J463" s="266"/>
      <c r="K463" s="265"/>
      <c r="L463" s="265" t="s">
        <v>611</v>
      </c>
      <c r="M463" s="265" t="s">
        <v>1491</v>
      </c>
    </row>
    <row r="464" spans="2:13" ht="28.8" x14ac:dyDescent="0.3">
      <c r="B464" s="265" t="s">
        <v>4069</v>
      </c>
      <c r="C464" s="265" t="s">
        <v>4070</v>
      </c>
      <c r="D464" s="265" t="s">
        <v>4071</v>
      </c>
      <c r="E464" s="265" t="s">
        <v>6195</v>
      </c>
      <c r="F464" s="265" t="s">
        <v>8</v>
      </c>
      <c r="G464" s="265" t="s">
        <v>6</v>
      </c>
      <c r="H464" s="266"/>
      <c r="I464" s="17"/>
      <c r="J464" s="266"/>
      <c r="K464" s="265"/>
      <c r="L464" s="265" t="s">
        <v>611</v>
      </c>
      <c r="M464" s="265" t="s">
        <v>1491</v>
      </c>
    </row>
    <row r="465" spans="2:13" ht="28.8" x14ac:dyDescent="0.3">
      <c r="B465" s="265" t="s">
        <v>4074</v>
      </c>
      <c r="C465" s="265" t="s">
        <v>4075</v>
      </c>
      <c r="D465" s="265" t="s">
        <v>4076</v>
      </c>
      <c r="E465" s="265" t="s">
        <v>6195</v>
      </c>
      <c r="F465" s="265" t="s">
        <v>8</v>
      </c>
      <c r="G465" s="265" t="s">
        <v>6</v>
      </c>
      <c r="H465" s="266"/>
      <c r="I465" s="17"/>
      <c r="J465" s="266"/>
      <c r="K465" s="265"/>
      <c r="L465" s="265" t="s">
        <v>611</v>
      </c>
      <c r="M465" s="265" t="s">
        <v>1491</v>
      </c>
    </row>
    <row r="466" spans="2:13" ht="28.8" x14ac:dyDescent="0.3">
      <c r="B466" s="265" t="s">
        <v>4079</v>
      </c>
      <c r="C466" s="265" t="s">
        <v>4958</v>
      </c>
      <c r="D466" s="265" t="s">
        <v>4959</v>
      </c>
      <c r="E466" s="265" t="s">
        <v>6195</v>
      </c>
      <c r="F466" s="265" t="s">
        <v>8</v>
      </c>
      <c r="G466" s="265" t="s">
        <v>6</v>
      </c>
      <c r="H466" s="266"/>
      <c r="I466" s="17"/>
      <c r="J466" s="266"/>
      <c r="K466" s="265"/>
      <c r="L466" s="265" t="s">
        <v>611</v>
      </c>
      <c r="M466" s="265" t="s">
        <v>1491</v>
      </c>
    </row>
    <row r="467" spans="2:13" ht="28.8" x14ac:dyDescent="0.3">
      <c r="B467" s="265" t="s">
        <v>4083</v>
      </c>
      <c r="C467" s="265" t="s">
        <v>4084</v>
      </c>
      <c r="D467" s="265" t="s">
        <v>4085</v>
      </c>
      <c r="E467" s="265" t="s">
        <v>6195</v>
      </c>
      <c r="F467" s="265" t="s">
        <v>8</v>
      </c>
      <c r="G467" s="265" t="s">
        <v>6</v>
      </c>
      <c r="H467" s="266"/>
      <c r="I467" s="17"/>
      <c r="J467" s="266"/>
      <c r="K467" s="265"/>
      <c r="L467" s="265" t="s">
        <v>611</v>
      </c>
      <c r="M467" s="265" t="s">
        <v>1491</v>
      </c>
    </row>
    <row r="468" spans="2:13" ht="28.8" x14ac:dyDescent="0.3">
      <c r="B468" s="265" t="s">
        <v>4088</v>
      </c>
      <c r="C468" s="265" t="s">
        <v>4089</v>
      </c>
      <c r="D468" s="265" t="s">
        <v>4090</v>
      </c>
      <c r="E468" s="265" t="s">
        <v>6195</v>
      </c>
      <c r="F468" s="265" t="s">
        <v>8</v>
      </c>
      <c r="G468" s="265" t="s">
        <v>6</v>
      </c>
      <c r="H468" s="266"/>
      <c r="I468" s="17"/>
      <c r="J468" s="266"/>
      <c r="K468" s="265"/>
      <c r="L468" s="265" t="s">
        <v>611</v>
      </c>
      <c r="M468" s="265" t="s">
        <v>1491</v>
      </c>
    </row>
    <row r="469" spans="2:13" ht="28.8" x14ac:dyDescent="0.3">
      <c r="B469" s="265" t="s">
        <v>4093</v>
      </c>
      <c r="C469" s="265" t="s">
        <v>4084</v>
      </c>
      <c r="D469" s="265" t="s">
        <v>4094</v>
      </c>
      <c r="E469" s="265" t="s">
        <v>6195</v>
      </c>
      <c r="F469" s="265" t="s">
        <v>8</v>
      </c>
      <c r="G469" s="265" t="s">
        <v>6</v>
      </c>
      <c r="H469" s="266"/>
      <c r="I469" s="17"/>
      <c r="J469" s="266"/>
      <c r="K469" s="265"/>
      <c r="L469" s="265" t="s">
        <v>611</v>
      </c>
      <c r="M469" s="265" t="s">
        <v>1491</v>
      </c>
    </row>
    <row r="470" spans="2:13" ht="28.8" x14ac:dyDescent="0.3">
      <c r="B470" s="265" t="s">
        <v>4097</v>
      </c>
      <c r="C470" s="265" t="s">
        <v>4098</v>
      </c>
      <c r="D470" s="265" t="s">
        <v>4099</v>
      </c>
      <c r="E470" s="265" t="s">
        <v>6195</v>
      </c>
      <c r="F470" s="265" t="s">
        <v>8</v>
      </c>
      <c r="G470" s="265" t="s">
        <v>5</v>
      </c>
      <c r="H470" s="266"/>
      <c r="I470" s="17"/>
      <c r="J470" s="266"/>
      <c r="K470" s="265"/>
      <c r="L470" s="265" t="s">
        <v>611</v>
      </c>
      <c r="M470" s="265" t="s">
        <v>1491</v>
      </c>
    </row>
    <row r="471" spans="2:13" ht="28.8" x14ac:dyDescent="0.3">
      <c r="B471" s="265" t="s">
        <v>4102</v>
      </c>
      <c r="C471" s="265" t="s">
        <v>4103</v>
      </c>
      <c r="D471" s="265" t="s">
        <v>4104</v>
      </c>
      <c r="E471" s="265" t="s">
        <v>6195</v>
      </c>
      <c r="F471" s="265" t="s">
        <v>8</v>
      </c>
      <c r="G471" s="265" t="s">
        <v>6</v>
      </c>
      <c r="H471" s="266"/>
      <c r="I471" s="17"/>
      <c r="J471" s="266"/>
      <c r="K471" s="265"/>
      <c r="L471" s="265" t="s">
        <v>611</v>
      </c>
      <c r="M471" s="265" t="s">
        <v>1491</v>
      </c>
    </row>
    <row r="472" spans="2:13" ht="28.8" x14ac:dyDescent="0.3">
      <c r="B472" s="265" t="s">
        <v>4107</v>
      </c>
      <c r="C472" s="265" t="s">
        <v>4056</v>
      </c>
      <c r="D472" s="265" t="s">
        <v>4108</v>
      </c>
      <c r="E472" s="265" t="s">
        <v>6195</v>
      </c>
      <c r="F472" s="265" t="s">
        <v>8</v>
      </c>
      <c r="G472" s="265" t="s">
        <v>6</v>
      </c>
      <c r="H472" s="266"/>
      <c r="I472" s="17"/>
      <c r="J472" s="266"/>
      <c r="K472" s="265"/>
      <c r="L472" s="265" t="s">
        <v>611</v>
      </c>
      <c r="M472" s="265" t="s">
        <v>1491</v>
      </c>
    </row>
    <row r="473" spans="2:13" ht="28.8" x14ac:dyDescent="0.3">
      <c r="B473" s="265" t="s">
        <v>4111</v>
      </c>
      <c r="C473" s="265" t="s">
        <v>4080</v>
      </c>
      <c r="D473" s="265" t="s">
        <v>4112</v>
      </c>
      <c r="E473" s="265" t="s">
        <v>6195</v>
      </c>
      <c r="F473" s="265" t="s">
        <v>8</v>
      </c>
      <c r="G473" s="265" t="s">
        <v>6</v>
      </c>
      <c r="H473" s="266"/>
      <c r="I473" s="17"/>
      <c r="J473" s="266"/>
      <c r="K473" s="265"/>
      <c r="L473" s="265" t="s">
        <v>2079</v>
      </c>
      <c r="M473" s="265" t="s">
        <v>1491</v>
      </c>
    </row>
    <row r="474" spans="2:13" ht="28.8" x14ac:dyDescent="0.3">
      <c r="B474" s="265" t="s">
        <v>4115</v>
      </c>
      <c r="C474" s="265" t="s">
        <v>4116</v>
      </c>
      <c r="D474" s="265" t="s">
        <v>4117</v>
      </c>
      <c r="E474" s="265" t="s">
        <v>6195</v>
      </c>
      <c r="F474" s="265" t="s">
        <v>8</v>
      </c>
      <c r="G474" s="265" t="s">
        <v>6</v>
      </c>
      <c r="H474" s="266"/>
      <c r="I474" s="17"/>
      <c r="J474" s="266"/>
      <c r="K474" s="265"/>
      <c r="L474" s="265" t="s">
        <v>611</v>
      </c>
      <c r="M474" s="265" t="s">
        <v>1491</v>
      </c>
    </row>
    <row r="475" spans="2:13" ht="28.8" x14ac:dyDescent="0.3">
      <c r="B475" s="265" t="s">
        <v>4120</v>
      </c>
      <c r="C475" s="265" t="s">
        <v>4121</v>
      </c>
      <c r="D475" s="265" t="s">
        <v>4122</v>
      </c>
      <c r="E475" s="265" t="s">
        <v>6195</v>
      </c>
      <c r="F475" s="265" t="s">
        <v>8</v>
      </c>
      <c r="G475" s="265" t="s">
        <v>6</v>
      </c>
      <c r="H475" s="266"/>
      <c r="I475" s="17"/>
      <c r="J475" s="266"/>
      <c r="K475" s="265"/>
      <c r="L475" s="265" t="s">
        <v>611</v>
      </c>
      <c r="M475" s="265" t="s">
        <v>1491</v>
      </c>
    </row>
    <row r="476" spans="2:13" ht="28.8" x14ac:dyDescent="0.3">
      <c r="B476" s="265" t="s">
        <v>4125</v>
      </c>
      <c r="C476" s="265" t="s">
        <v>4126</v>
      </c>
      <c r="D476" s="265" t="s">
        <v>4127</v>
      </c>
      <c r="E476" s="265" t="s">
        <v>6195</v>
      </c>
      <c r="F476" s="265" t="s">
        <v>8</v>
      </c>
      <c r="G476" s="265" t="s">
        <v>6</v>
      </c>
      <c r="H476" s="266"/>
      <c r="I476" s="17"/>
      <c r="J476" s="266"/>
      <c r="K476" s="265"/>
      <c r="L476" s="265" t="s">
        <v>611</v>
      </c>
      <c r="M476" s="265" t="s">
        <v>1491</v>
      </c>
    </row>
    <row r="477" spans="2:13" ht="28.8" x14ac:dyDescent="0.3">
      <c r="B477" s="265" t="s">
        <v>4130</v>
      </c>
      <c r="C477" s="265" t="s">
        <v>4131</v>
      </c>
      <c r="D477" s="265" t="s">
        <v>4132</v>
      </c>
      <c r="E477" s="265" t="s">
        <v>6195</v>
      </c>
      <c r="F477" s="265" t="s">
        <v>8</v>
      </c>
      <c r="G477" s="265" t="s">
        <v>6</v>
      </c>
      <c r="H477" s="266"/>
      <c r="I477" s="17"/>
      <c r="J477" s="266"/>
      <c r="K477" s="265"/>
      <c r="L477" s="265" t="s">
        <v>611</v>
      </c>
      <c r="M477" s="265" t="s">
        <v>1491</v>
      </c>
    </row>
    <row r="478" spans="2:13" ht="28.8" x14ac:dyDescent="0.3">
      <c r="B478" s="265" t="s">
        <v>4135</v>
      </c>
      <c r="C478" s="265" t="s">
        <v>4136</v>
      </c>
      <c r="D478" s="265" t="s">
        <v>4137</v>
      </c>
      <c r="E478" s="265" t="s">
        <v>6195</v>
      </c>
      <c r="F478" s="265" t="s">
        <v>8</v>
      </c>
      <c r="G478" s="265" t="s">
        <v>6</v>
      </c>
      <c r="H478" s="266"/>
      <c r="I478" s="17"/>
      <c r="J478" s="266"/>
      <c r="K478" s="265"/>
      <c r="L478" s="265" t="s">
        <v>611</v>
      </c>
      <c r="M478" s="265" t="s">
        <v>1491</v>
      </c>
    </row>
    <row r="479" spans="2:13" ht="28.8" x14ac:dyDescent="0.3">
      <c r="B479" s="265" t="s">
        <v>4140</v>
      </c>
      <c r="C479" s="265" t="s">
        <v>4141</v>
      </c>
      <c r="D479" s="265" t="s">
        <v>4142</v>
      </c>
      <c r="E479" s="265" t="s">
        <v>6195</v>
      </c>
      <c r="F479" s="265" t="s">
        <v>8</v>
      </c>
      <c r="G479" s="265" t="s">
        <v>6</v>
      </c>
      <c r="H479" s="266"/>
      <c r="I479" s="17"/>
      <c r="J479" s="266"/>
      <c r="K479" s="265"/>
      <c r="L479" s="265" t="s">
        <v>611</v>
      </c>
      <c r="M479" s="265" t="s">
        <v>1491</v>
      </c>
    </row>
    <row r="480" spans="2:13" ht="28.8" x14ac:dyDescent="0.3">
      <c r="B480" s="265" t="s">
        <v>4145</v>
      </c>
      <c r="C480" s="265" t="s">
        <v>4146</v>
      </c>
      <c r="D480" s="265" t="s">
        <v>4147</v>
      </c>
      <c r="E480" s="265" t="s">
        <v>6195</v>
      </c>
      <c r="F480" s="265" t="s">
        <v>8</v>
      </c>
      <c r="G480" s="265" t="s">
        <v>6</v>
      </c>
      <c r="H480" s="266"/>
      <c r="I480" s="17"/>
      <c r="J480" s="266"/>
      <c r="K480" s="265"/>
      <c r="L480" s="265" t="s">
        <v>611</v>
      </c>
      <c r="M480" s="265" t="s">
        <v>1491</v>
      </c>
    </row>
    <row r="481" spans="2:13" ht="28.8" x14ac:dyDescent="0.3">
      <c r="B481" s="265" t="s">
        <v>4150</v>
      </c>
      <c r="C481" s="265" t="s">
        <v>4151</v>
      </c>
      <c r="D481" s="265" t="s">
        <v>4152</v>
      </c>
      <c r="E481" s="265" t="s">
        <v>6195</v>
      </c>
      <c r="F481" s="265" t="s">
        <v>8</v>
      </c>
      <c r="G481" s="265" t="s">
        <v>6</v>
      </c>
      <c r="H481" s="266"/>
      <c r="I481" s="17"/>
      <c r="J481" s="266"/>
      <c r="K481" s="265"/>
      <c r="L481" s="265" t="s">
        <v>611</v>
      </c>
      <c r="M481" s="265" t="s">
        <v>1491</v>
      </c>
    </row>
    <row r="482" spans="2:13" x14ac:dyDescent="0.3">
      <c r="B482" s="265" t="s">
        <v>4154</v>
      </c>
      <c r="C482" s="265" t="s">
        <v>4155</v>
      </c>
      <c r="D482" s="265" t="s">
        <v>4108</v>
      </c>
      <c r="E482" s="265" t="s">
        <v>6195</v>
      </c>
      <c r="F482" s="265" t="s">
        <v>4</v>
      </c>
      <c r="G482" s="265" t="s">
        <v>5</v>
      </c>
      <c r="H482" s="266"/>
      <c r="I482" s="17"/>
      <c r="J482" s="266"/>
      <c r="K482" s="265"/>
      <c r="L482" s="265"/>
      <c r="M482" s="265" t="s">
        <v>1491</v>
      </c>
    </row>
    <row r="483" spans="2:13" ht="28.8" x14ac:dyDescent="0.3">
      <c r="B483" s="265" t="s">
        <v>4157</v>
      </c>
      <c r="C483" s="265" t="s">
        <v>4665</v>
      </c>
      <c r="D483" s="265" t="s">
        <v>4666</v>
      </c>
      <c r="E483" s="265" t="s">
        <v>6195</v>
      </c>
      <c r="F483" s="265" t="s">
        <v>4</v>
      </c>
      <c r="G483" s="265" t="s">
        <v>6</v>
      </c>
      <c r="H483" s="266"/>
      <c r="I483" s="17"/>
      <c r="J483" s="266"/>
      <c r="K483" s="265"/>
      <c r="L483" s="265" t="s">
        <v>13</v>
      </c>
      <c r="M483" s="265" t="s">
        <v>1491</v>
      </c>
    </row>
    <row r="484" spans="2:13" x14ac:dyDescent="0.3">
      <c r="B484" s="7" t="s">
        <v>4159</v>
      </c>
      <c r="C484" s="7" t="s">
        <v>4044</v>
      </c>
      <c r="D484" s="7" t="s">
        <v>4045</v>
      </c>
      <c r="E484" s="7" t="s">
        <v>6195</v>
      </c>
      <c r="F484" s="7" t="s">
        <v>4</v>
      </c>
      <c r="G484" s="7" t="s">
        <v>5</v>
      </c>
      <c r="H484" s="17"/>
      <c r="I484" s="17"/>
      <c r="J484" s="17"/>
      <c r="K484" s="7"/>
      <c r="L484" s="7"/>
      <c r="M484" s="7" t="s">
        <v>1491</v>
      </c>
    </row>
    <row r="485" spans="2:13" x14ac:dyDescent="0.3">
      <c r="B485" s="7" t="s">
        <v>4161</v>
      </c>
      <c r="C485" s="7" t="s">
        <v>4162</v>
      </c>
      <c r="D485" s="7" t="s">
        <v>4163</v>
      </c>
      <c r="E485" s="7" t="s">
        <v>6195</v>
      </c>
      <c r="F485" s="7" t="s">
        <v>4</v>
      </c>
      <c r="G485" s="7" t="s">
        <v>5</v>
      </c>
      <c r="H485" s="17"/>
      <c r="I485" s="17"/>
      <c r="J485" s="17"/>
      <c r="K485" s="7"/>
      <c r="L485" s="7"/>
      <c r="M485" s="7" t="s">
        <v>1491</v>
      </c>
    </row>
    <row r="486" spans="2:13" ht="28.8" x14ac:dyDescent="0.3">
      <c r="B486" s="265" t="s">
        <v>606</v>
      </c>
      <c r="C486" s="265" t="s">
        <v>607</v>
      </c>
      <c r="D486" s="265" t="s">
        <v>608</v>
      </c>
      <c r="E486" s="265" t="s">
        <v>6195</v>
      </c>
      <c r="F486" s="265" t="s">
        <v>8</v>
      </c>
      <c r="G486" s="265" t="s">
        <v>6</v>
      </c>
      <c r="H486" s="266"/>
      <c r="I486" s="17"/>
      <c r="J486" s="266"/>
      <c r="K486" s="265"/>
      <c r="L486" s="265" t="s">
        <v>611</v>
      </c>
      <c r="M486" s="265" t="s">
        <v>609</v>
      </c>
    </row>
    <row r="487" spans="2:13" ht="28.8" x14ac:dyDescent="0.3">
      <c r="B487" s="265" t="s">
        <v>614</v>
      </c>
      <c r="C487" s="265" t="s">
        <v>615</v>
      </c>
      <c r="D487" s="265" t="s">
        <v>616</v>
      </c>
      <c r="E487" s="265" t="s">
        <v>6195</v>
      </c>
      <c r="F487" s="265" t="s">
        <v>8</v>
      </c>
      <c r="G487" s="265" t="s">
        <v>6</v>
      </c>
      <c r="H487" s="266"/>
      <c r="I487" s="17"/>
      <c r="J487" s="266"/>
      <c r="K487" s="265"/>
      <c r="L487" s="265" t="s">
        <v>611</v>
      </c>
      <c r="M487" s="265" t="s">
        <v>609</v>
      </c>
    </row>
    <row r="488" spans="2:13" ht="28.8" x14ac:dyDescent="0.3">
      <c r="B488" s="265" t="s">
        <v>619</v>
      </c>
      <c r="C488" s="265" t="s">
        <v>4516</v>
      </c>
      <c r="D488" s="265" t="s">
        <v>4517</v>
      </c>
      <c r="E488" s="265" t="s">
        <v>6195</v>
      </c>
      <c r="F488" s="265" t="s">
        <v>8</v>
      </c>
      <c r="G488" s="265" t="s">
        <v>6</v>
      </c>
      <c r="H488" s="266"/>
      <c r="I488" s="17"/>
      <c r="J488" s="266"/>
      <c r="K488" s="265"/>
      <c r="L488" s="265" t="s">
        <v>611</v>
      </c>
      <c r="M488" s="265" t="s">
        <v>609</v>
      </c>
    </row>
    <row r="489" spans="2:13" ht="28.8" x14ac:dyDescent="0.3">
      <c r="B489" s="265" t="s">
        <v>622</v>
      </c>
      <c r="C489" s="265" t="s">
        <v>4781</v>
      </c>
      <c r="D489" s="265" t="s">
        <v>4782</v>
      </c>
      <c r="E489" s="265" t="s">
        <v>6195</v>
      </c>
      <c r="F489" s="265" t="s">
        <v>8</v>
      </c>
      <c r="G489" s="265" t="s">
        <v>6</v>
      </c>
      <c r="H489" s="266"/>
      <c r="I489" s="17"/>
      <c r="J489" s="266"/>
      <c r="K489" s="265"/>
      <c r="L489" s="265" t="s">
        <v>611</v>
      </c>
      <c r="M489" s="265" t="s">
        <v>609</v>
      </c>
    </row>
    <row r="490" spans="2:13" ht="28.8" x14ac:dyDescent="0.3">
      <c r="B490" s="265" t="s">
        <v>625</v>
      </c>
      <c r="C490" s="265" t="s">
        <v>626</v>
      </c>
      <c r="D490" s="265" t="s">
        <v>627</v>
      </c>
      <c r="E490" s="265" t="s">
        <v>6195</v>
      </c>
      <c r="F490" s="265" t="s">
        <v>8</v>
      </c>
      <c r="G490" s="265" t="s">
        <v>5</v>
      </c>
      <c r="H490" s="266"/>
      <c r="I490" s="17"/>
      <c r="J490" s="266"/>
      <c r="K490" s="265"/>
      <c r="L490" s="265" t="s">
        <v>611</v>
      </c>
      <c r="M490" s="265" t="s">
        <v>609</v>
      </c>
    </row>
    <row r="491" spans="2:13" ht="28.8" x14ac:dyDescent="0.3">
      <c r="B491" s="265" t="s">
        <v>630</v>
      </c>
      <c r="C491" s="265" t="s">
        <v>631</v>
      </c>
      <c r="D491" s="265" t="s">
        <v>632</v>
      </c>
      <c r="E491" s="265" t="s">
        <v>6195</v>
      </c>
      <c r="F491" s="265" t="s">
        <v>4</v>
      </c>
      <c r="G491" s="265" t="s">
        <v>6</v>
      </c>
      <c r="H491" s="266"/>
      <c r="I491" s="17"/>
      <c r="J491" s="266"/>
      <c r="K491" s="265"/>
      <c r="L491" s="265" t="s">
        <v>611</v>
      </c>
      <c r="M491" s="265" t="s">
        <v>609</v>
      </c>
    </row>
    <row r="492" spans="2:13" ht="28.8" x14ac:dyDescent="0.3">
      <c r="B492" s="265" t="s">
        <v>635</v>
      </c>
      <c r="C492" s="265" t="s">
        <v>4783</v>
      </c>
      <c r="D492" s="265" t="s">
        <v>4784</v>
      </c>
      <c r="E492" s="265" t="s">
        <v>6195</v>
      </c>
      <c r="F492" s="265" t="s">
        <v>8</v>
      </c>
      <c r="G492" s="265" t="s">
        <v>6</v>
      </c>
      <c r="H492" s="266"/>
      <c r="I492" s="17"/>
      <c r="J492" s="266"/>
      <c r="K492" s="265"/>
      <c r="L492" s="265" t="s">
        <v>611</v>
      </c>
      <c r="M492" s="265" t="s">
        <v>609</v>
      </c>
    </row>
    <row r="493" spans="2:13" ht="28.8" x14ac:dyDescent="0.3">
      <c r="B493" s="265" t="s">
        <v>638</v>
      </c>
      <c r="C493" s="265" t="s">
        <v>639</v>
      </c>
      <c r="D493" s="265" t="s">
        <v>640</v>
      </c>
      <c r="E493" s="265" t="s">
        <v>6195</v>
      </c>
      <c r="F493" s="265" t="s">
        <v>8</v>
      </c>
      <c r="G493" s="265" t="s">
        <v>6</v>
      </c>
      <c r="H493" s="266"/>
      <c r="I493" s="17"/>
      <c r="J493" s="266"/>
      <c r="K493" s="265"/>
      <c r="L493" s="265" t="s">
        <v>611</v>
      </c>
      <c r="M493" s="265" t="s">
        <v>609</v>
      </c>
    </row>
    <row r="494" spans="2:13" ht="28.8" x14ac:dyDescent="0.3">
      <c r="B494" s="265" t="s">
        <v>643</v>
      </c>
      <c r="C494" s="265" t="s">
        <v>4785</v>
      </c>
      <c r="D494" s="265" t="s">
        <v>4786</v>
      </c>
      <c r="E494" s="265" t="s">
        <v>6195</v>
      </c>
      <c r="F494" s="265" t="s">
        <v>8</v>
      </c>
      <c r="G494" s="265" t="s">
        <v>6</v>
      </c>
      <c r="H494" s="266"/>
      <c r="I494" s="17"/>
      <c r="J494" s="266"/>
      <c r="K494" s="265"/>
      <c r="L494" s="265" t="s">
        <v>611</v>
      </c>
      <c r="M494" s="265" t="s">
        <v>609</v>
      </c>
    </row>
    <row r="495" spans="2:13" ht="28.8" x14ac:dyDescent="0.3">
      <c r="B495" s="265" t="s">
        <v>646</v>
      </c>
      <c r="C495" s="265" t="s">
        <v>4518</v>
      </c>
      <c r="D495" s="265" t="s">
        <v>4519</v>
      </c>
      <c r="E495" s="265" t="s">
        <v>6195</v>
      </c>
      <c r="F495" s="265" t="s">
        <v>8</v>
      </c>
      <c r="G495" s="265" t="s">
        <v>5</v>
      </c>
      <c r="H495" s="266"/>
      <c r="I495" s="17"/>
      <c r="J495" s="266"/>
      <c r="K495" s="265"/>
      <c r="L495" s="265" t="s">
        <v>611</v>
      </c>
      <c r="M495" s="265" t="s">
        <v>609</v>
      </c>
    </row>
    <row r="496" spans="2:13" ht="28.8" x14ac:dyDescent="0.3">
      <c r="B496" s="265" t="s">
        <v>649</v>
      </c>
      <c r="C496" s="265" t="s">
        <v>650</v>
      </c>
      <c r="D496" s="265" t="s">
        <v>651</v>
      </c>
      <c r="E496" s="265" t="s">
        <v>6195</v>
      </c>
      <c r="F496" s="265" t="s">
        <v>8</v>
      </c>
      <c r="G496" s="265" t="s">
        <v>6</v>
      </c>
      <c r="H496" s="266"/>
      <c r="I496" s="17"/>
      <c r="J496" s="266"/>
      <c r="K496" s="265"/>
      <c r="L496" s="265" t="s">
        <v>611</v>
      </c>
      <c r="M496" s="265" t="s">
        <v>609</v>
      </c>
    </row>
    <row r="497" spans="2:13" ht="28.8" x14ac:dyDescent="0.3">
      <c r="B497" s="265" t="s">
        <v>654</v>
      </c>
      <c r="C497" s="265" t="s">
        <v>4787</v>
      </c>
      <c r="D497" s="265" t="s">
        <v>4788</v>
      </c>
      <c r="E497" s="265" t="s">
        <v>6195</v>
      </c>
      <c r="F497" s="265" t="s">
        <v>8</v>
      </c>
      <c r="G497" s="265" t="s">
        <v>6</v>
      </c>
      <c r="H497" s="266"/>
      <c r="I497" s="17"/>
      <c r="J497" s="266"/>
      <c r="K497" s="265"/>
      <c r="L497" s="265" t="s">
        <v>611</v>
      </c>
      <c r="M497" s="265" t="s">
        <v>609</v>
      </c>
    </row>
    <row r="498" spans="2:13" ht="28.8" x14ac:dyDescent="0.3">
      <c r="B498" s="265" t="s">
        <v>656</v>
      </c>
      <c r="C498" s="265" t="s">
        <v>657</v>
      </c>
      <c r="D498" s="265" t="s">
        <v>658</v>
      </c>
      <c r="E498" s="265" t="s">
        <v>6195</v>
      </c>
      <c r="F498" s="265" t="s">
        <v>4</v>
      </c>
      <c r="G498" s="265" t="s">
        <v>6</v>
      </c>
      <c r="H498" s="266"/>
      <c r="I498" s="17"/>
      <c r="J498" s="266"/>
      <c r="K498" s="265"/>
      <c r="L498" s="265" t="s">
        <v>7</v>
      </c>
      <c r="M498" s="265" t="s">
        <v>609</v>
      </c>
    </row>
    <row r="499" spans="2:13" ht="28.8" x14ac:dyDescent="0.3">
      <c r="B499" s="265" t="s">
        <v>860</v>
      </c>
      <c r="C499" s="265" t="s">
        <v>861</v>
      </c>
      <c r="D499" s="265" t="s">
        <v>862</v>
      </c>
      <c r="E499" s="265" t="s">
        <v>6195</v>
      </c>
      <c r="F499" s="265" t="s">
        <v>4</v>
      </c>
      <c r="G499" s="265" t="s">
        <v>6</v>
      </c>
      <c r="H499" s="266"/>
      <c r="I499" s="17"/>
      <c r="J499" s="266"/>
      <c r="K499" s="265"/>
      <c r="L499" s="265" t="s">
        <v>13</v>
      </c>
      <c r="M499" s="265" t="s">
        <v>609</v>
      </c>
    </row>
    <row r="500" spans="2:13" ht="28.8" x14ac:dyDescent="0.3">
      <c r="B500" s="265" t="s">
        <v>864</v>
      </c>
      <c r="C500" s="265" t="s">
        <v>865</v>
      </c>
      <c r="D500" s="265" t="s">
        <v>866</v>
      </c>
      <c r="E500" s="265" t="s">
        <v>6195</v>
      </c>
      <c r="F500" s="265" t="s">
        <v>4</v>
      </c>
      <c r="G500" s="265" t="s">
        <v>5</v>
      </c>
      <c r="H500" s="266"/>
      <c r="I500" s="17"/>
      <c r="J500" s="266"/>
      <c r="K500" s="265"/>
      <c r="L500" s="265" t="s">
        <v>13</v>
      </c>
      <c r="M500" s="265" t="s">
        <v>609</v>
      </c>
    </row>
    <row r="501" spans="2:13" ht="36" x14ac:dyDescent="0.3">
      <c r="B501" s="281" t="s">
        <v>907</v>
      </c>
      <c r="C501" s="265" t="s">
        <v>908</v>
      </c>
      <c r="D501" s="265" t="s">
        <v>909</v>
      </c>
      <c r="E501" s="265" t="s">
        <v>6195</v>
      </c>
      <c r="F501" s="265" t="s">
        <v>4</v>
      </c>
      <c r="G501" s="265" t="s">
        <v>6</v>
      </c>
      <c r="H501" s="266"/>
      <c r="I501" s="17"/>
      <c r="J501" s="266"/>
      <c r="K501" s="265"/>
      <c r="L501" s="265"/>
      <c r="M501" s="265" t="s">
        <v>609</v>
      </c>
    </row>
    <row r="502" spans="2:13" ht="36" x14ac:dyDescent="0.3">
      <c r="B502" s="281" t="s">
        <v>912</v>
      </c>
      <c r="C502" s="265" t="s">
        <v>913</v>
      </c>
      <c r="D502" s="265" t="s">
        <v>914</v>
      </c>
      <c r="E502" s="265" t="s">
        <v>6195</v>
      </c>
      <c r="F502" s="265" t="s">
        <v>8</v>
      </c>
      <c r="G502" s="265" t="s">
        <v>5</v>
      </c>
      <c r="H502" s="266"/>
      <c r="I502" s="17"/>
      <c r="J502" s="266"/>
      <c r="K502" s="265"/>
      <c r="L502" s="265" t="s">
        <v>611</v>
      </c>
      <c r="M502" s="265" t="s">
        <v>609</v>
      </c>
    </row>
    <row r="503" spans="2:13" ht="28.8" x14ac:dyDescent="0.3">
      <c r="B503" s="265" t="s">
        <v>950</v>
      </c>
      <c r="C503" s="265" t="s">
        <v>951</v>
      </c>
      <c r="D503" s="265" t="s">
        <v>952</v>
      </c>
      <c r="E503" s="265" t="s">
        <v>6195</v>
      </c>
      <c r="F503" s="265" t="s">
        <v>8</v>
      </c>
      <c r="G503" s="265" t="s">
        <v>5</v>
      </c>
      <c r="H503" s="266"/>
      <c r="I503" s="17"/>
      <c r="J503" s="266"/>
      <c r="K503" s="265"/>
      <c r="L503" s="265" t="s">
        <v>611</v>
      </c>
      <c r="M503" s="265" t="s">
        <v>609</v>
      </c>
    </row>
    <row r="504" spans="2:13" ht="28.8" x14ac:dyDescent="0.3">
      <c r="B504" s="265" t="s">
        <v>955</v>
      </c>
      <c r="C504" s="265" t="s">
        <v>4802</v>
      </c>
      <c r="D504" s="265" t="s">
        <v>4803</v>
      </c>
      <c r="E504" s="265" t="s">
        <v>6195</v>
      </c>
      <c r="F504" s="265" t="s">
        <v>8</v>
      </c>
      <c r="G504" s="265" t="s">
        <v>6</v>
      </c>
      <c r="H504" s="266"/>
      <c r="I504" s="17"/>
      <c r="J504" s="266"/>
      <c r="K504" s="265"/>
      <c r="L504" s="265" t="s">
        <v>611</v>
      </c>
      <c r="M504" s="265" t="s">
        <v>609</v>
      </c>
    </row>
    <row r="505" spans="2:13" ht="28.8" x14ac:dyDescent="0.3">
      <c r="B505" s="265" t="s">
        <v>958</v>
      </c>
      <c r="C505" s="265" t="s">
        <v>4529</v>
      </c>
      <c r="D505" s="265" t="s">
        <v>4530</v>
      </c>
      <c r="E505" s="265" t="s">
        <v>6195</v>
      </c>
      <c r="F505" s="265" t="s">
        <v>8</v>
      </c>
      <c r="G505" s="265" t="s">
        <v>5</v>
      </c>
      <c r="H505" s="266"/>
      <c r="I505" s="17"/>
      <c r="J505" s="266"/>
      <c r="K505" s="265"/>
      <c r="L505" s="265" t="s">
        <v>611</v>
      </c>
      <c r="M505" s="265" t="s">
        <v>609</v>
      </c>
    </row>
    <row r="506" spans="2:13" ht="28.8" x14ac:dyDescent="0.3">
      <c r="B506" s="265" t="s">
        <v>961</v>
      </c>
      <c r="C506" s="265" t="s">
        <v>962</v>
      </c>
      <c r="D506" s="265" t="s">
        <v>4804</v>
      </c>
      <c r="E506" s="265" t="s">
        <v>6195</v>
      </c>
      <c r="F506" s="265" t="s">
        <v>8</v>
      </c>
      <c r="G506" s="265" t="s">
        <v>6</v>
      </c>
      <c r="H506" s="266"/>
      <c r="I506" s="17"/>
      <c r="J506" s="266"/>
      <c r="K506" s="265"/>
      <c r="L506" s="265" t="s">
        <v>963</v>
      </c>
      <c r="M506" s="265" t="s">
        <v>609</v>
      </c>
    </row>
    <row r="507" spans="2:13" ht="28.8" x14ac:dyDescent="0.3">
      <c r="B507" s="265" t="s">
        <v>966</v>
      </c>
      <c r="C507" s="265" t="s">
        <v>967</v>
      </c>
      <c r="D507" s="265" t="s">
        <v>968</v>
      </c>
      <c r="E507" s="265" t="s">
        <v>6195</v>
      </c>
      <c r="F507" s="265" t="s">
        <v>8</v>
      </c>
      <c r="G507" s="265" t="s">
        <v>6</v>
      </c>
      <c r="H507" s="266"/>
      <c r="I507" s="17"/>
      <c r="J507" s="266"/>
      <c r="K507" s="265"/>
      <c r="L507" s="265" t="s">
        <v>611</v>
      </c>
      <c r="M507" s="265" t="s">
        <v>609</v>
      </c>
    </row>
    <row r="508" spans="2:13" ht="28.8" x14ac:dyDescent="0.3">
      <c r="B508" s="265" t="s">
        <v>971</v>
      </c>
      <c r="C508" s="265" t="s">
        <v>972</v>
      </c>
      <c r="D508" s="265" t="s">
        <v>973</v>
      </c>
      <c r="E508" s="265" t="s">
        <v>6194</v>
      </c>
      <c r="F508" s="265" t="s">
        <v>8</v>
      </c>
      <c r="G508" s="265" t="s">
        <v>5</v>
      </c>
      <c r="H508" s="266"/>
      <c r="I508" s="17"/>
      <c r="J508" s="266"/>
      <c r="K508" s="265"/>
      <c r="L508" s="265" t="s">
        <v>611</v>
      </c>
      <c r="M508" s="265" t="s">
        <v>609</v>
      </c>
    </row>
    <row r="509" spans="2:13" ht="28.8" x14ac:dyDescent="0.3">
      <c r="B509" s="265" t="s">
        <v>975</v>
      </c>
      <c r="C509" s="265" t="s">
        <v>976</v>
      </c>
      <c r="D509" s="265" t="s">
        <v>977</v>
      </c>
      <c r="E509" s="265" t="s">
        <v>6195</v>
      </c>
      <c r="F509" s="265" t="s">
        <v>4</v>
      </c>
      <c r="G509" s="265" t="s">
        <v>6</v>
      </c>
      <c r="H509" s="266"/>
      <c r="I509" s="17"/>
      <c r="J509" s="266"/>
      <c r="K509" s="265"/>
      <c r="L509" s="265" t="s">
        <v>13</v>
      </c>
      <c r="M509" s="265" t="s">
        <v>609</v>
      </c>
    </row>
    <row r="510" spans="2:13" ht="36" x14ac:dyDescent="0.3">
      <c r="B510" s="281" t="s">
        <v>1357</v>
      </c>
      <c r="C510" s="265" t="s">
        <v>1358</v>
      </c>
      <c r="D510" s="265" t="s">
        <v>1359</v>
      </c>
      <c r="E510" s="265" t="s">
        <v>6195</v>
      </c>
      <c r="F510" s="265" t="s">
        <v>4</v>
      </c>
      <c r="G510" s="265" t="s">
        <v>6</v>
      </c>
      <c r="H510" s="266"/>
      <c r="I510" s="17"/>
      <c r="J510" s="266"/>
      <c r="K510" s="265"/>
      <c r="L510" s="265"/>
      <c r="M510" s="265" t="s">
        <v>609</v>
      </c>
    </row>
    <row r="511" spans="2:13" ht="28.8" x14ac:dyDescent="0.3">
      <c r="B511" s="265" t="s">
        <v>1422</v>
      </c>
      <c r="C511" s="265" t="s">
        <v>1423</v>
      </c>
      <c r="D511" s="265" t="s">
        <v>1424</v>
      </c>
      <c r="E511" s="265" t="s">
        <v>6195</v>
      </c>
      <c r="F511" s="265" t="s">
        <v>4</v>
      </c>
      <c r="G511" s="265" t="s">
        <v>6</v>
      </c>
      <c r="H511" s="266"/>
      <c r="I511" s="17"/>
      <c r="J511" s="266"/>
      <c r="K511" s="265"/>
      <c r="L511" s="265" t="s">
        <v>611</v>
      </c>
      <c r="M511" s="265" t="s">
        <v>609</v>
      </c>
    </row>
    <row r="512" spans="2:13" ht="28.8" x14ac:dyDescent="0.3">
      <c r="B512" s="265" t="s">
        <v>1427</v>
      </c>
      <c r="C512" s="265" t="s">
        <v>1428</v>
      </c>
      <c r="D512" s="265" t="s">
        <v>1429</v>
      </c>
      <c r="E512" s="265" t="s">
        <v>6195</v>
      </c>
      <c r="F512" s="265" t="s">
        <v>4</v>
      </c>
      <c r="G512" s="265" t="s">
        <v>6</v>
      </c>
      <c r="H512" s="266"/>
      <c r="I512" s="17"/>
      <c r="J512" s="266"/>
      <c r="K512" s="265"/>
      <c r="L512" s="265" t="s">
        <v>611</v>
      </c>
      <c r="M512" s="265" t="s">
        <v>609</v>
      </c>
    </row>
    <row r="513" spans="2:13" ht="28.8" x14ac:dyDescent="0.3">
      <c r="B513" s="265" t="s">
        <v>1432</v>
      </c>
      <c r="C513" s="265" t="s">
        <v>1433</v>
      </c>
      <c r="D513" s="265" t="s">
        <v>1434</v>
      </c>
      <c r="E513" s="265" t="s">
        <v>6195</v>
      </c>
      <c r="F513" s="265" t="s">
        <v>4</v>
      </c>
      <c r="G513" s="265" t="s">
        <v>6</v>
      </c>
      <c r="H513" s="266"/>
      <c r="I513" s="17"/>
      <c r="J513" s="266"/>
      <c r="K513" s="265"/>
      <c r="L513" s="265" t="s">
        <v>611</v>
      </c>
      <c r="M513" s="265" t="s">
        <v>609</v>
      </c>
    </row>
    <row r="514" spans="2:13" ht="28.8" x14ac:dyDescent="0.3">
      <c r="B514" s="265" t="s">
        <v>1436</v>
      </c>
      <c r="C514" s="265" t="s">
        <v>1437</v>
      </c>
      <c r="D514" s="265" t="s">
        <v>1438</v>
      </c>
      <c r="E514" s="265" t="s">
        <v>6195</v>
      </c>
      <c r="F514" s="265" t="s">
        <v>4</v>
      </c>
      <c r="G514" s="265" t="s">
        <v>5</v>
      </c>
      <c r="H514" s="266"/>
      <c r="I514" s="17"/>
      <c r="J514" s="266"/>
      <c r="K514" s="265"/>
      <c r="L514" s="265" t="s">
        <v>13</v>
      </c>
      <c r="M514" s="265" t="s">
        <v>609</v>
      </c>
    </row>
    <row r="515" spans="2:13" ht="28.8" x14ac:dyDescent="0.3">
      <c r="B515" s="265" t="s">
        <v>1440</v>
      </c>
      <c r="C515" s="265" t="s">
        <v>1441</v>
      </c>
      <c r="D515" s="265" t="s">
        <v>1442</v>
      </c>
      <c r="E515" s="265" t="s">
        <v>6195</v>
      </c>
      <c r="F515" s="265" t="s">
        <v>4</v>
      </c>
      <c r="G515" s="265" t="s">
        <v>6</v>
      </c>
      <c r="H515" s="266"/>
      <c r="I515" s="17"/>
      <c r="J515" s="266"/>
      <c r="K515" s="265"/>
      <c r="L515" s="265" t="s">
        <v>183</v>
      </c>
      <c r="M515" s="265" t="s">
        <v>609</v>
      </c>
    </row>
    <row r="516" spans="2:13" ht="28.8" x14ac:dyDescent="0.3">
      <c r="B516" s="265" t="s">
        <v>1444</v>
      </c>
      <c r="C516" s="265" t="s">
        <v>1445</v>
      </c>
      <c r="D516" s="265" t="s">
        <v>1446</v>
      </c>
      <c r="E516" s="265" t="s">
        <v>6195</v>
      </c>
      <c r="F516" s="265" t="s">
        <v>4</v>
      </c>
      <c r="G516" s="265" t="s">
        <v>5</v>
      </c>
      <c r="H516" s="266"/>
      <c r="I516" s="17"/>
      <c r="J516" s="266"/>
      <c r="K516" s="265"/>
      <c r="L516" s="265" t="s">
        <v>13</v>
      </c>
      <c r="M516" s="265" t="s">
        <v>609</v>
      </c>
    </row>
    <row r="517" spans="2:13" ht="28.8" x14ac:dyDescent="0.3">
      <c r="B517" s="265" t="s">
        <v>1448</v>
      </c>
      <c r="C517" s="265" t="s">
        <v>1449</v>
      </c>
      <c r="D517" s="265" t="s">
        <v>1450</v>
      </c>
      <c r="E517" s="265" t="s">
        <v>6195</v>
      </c>
      <c r="F517" s="265" t="s">
        <v>4</v>
      </c>
      <c r="G517" s="265" t="s">
        <v>6</v>
      </c>
      <c r="H517" s="266"/>
      <c r="I517" s="17"/>
      <c r="J517" s="266"/>
      <c r="K517" s="265"/>
      <c r="L517" s="265" t="s">
        <v>13</v>
      </c>
      <c r="M517" s="265" t="s">
        <v>609</v>
      </c>
    </row>
    <row r="518" spans="2:13" ht="28.8" x14ac:dyDescent="0.3">
      <c r="B518" s="265" t="s">
        <v>1453</v>
      </c>
      <c r="C518" s="265" t="s">
        <v>1454</v>
      </c>
      <c r="D518" s="265" t="s">
        <v>1455</v>
      </c>
      <c r="E518" s="265" t="s">
        <v>6195</v>
      </c>
      <c r="F518" s="265" t="s">
        <v>8</v>
      </c>
      <c r="G518" s="265" t="s">
        <v>5</v>
      </c>
      <c r="H518" s="266"/>
      <c r="I518" s="17"/>
      <c r="J518" s="266"/>
      <c r="K518" s="265"/>
      <c r="L518" s="265" t="s">
        <v>1457</v>
      </c>
      <c r="M518" s="265" t="s">
        <v>609</v>
      </c>
    </row>
    <row r="519" spans="2:13" ht="28.8" x14ac:dyDescent="0.3">
      <c r="B519" s="265" t="s">
        <v>1460</v>
      </c>
      <c r="C519" s="265" t="s">
        <v>4562</v>
      </c>
      <c r="D519" s="265" t="s">
        <v>4563</v>
      </c>
      <c r="E519" s="265" t="s">
        <v>6195</v>
      </c>
      <c r="F519" s="265" t="s">
        <v>8</v>
      </c>
      <c r="G519" s="265" t="s">
        <v>5</v>
      </c>
      <c r="H519" s="266"/>
      <c r="I519" s="17"/>
      <c r="J519" s="266"/>
      <c r="K519" s="265"/>
      <c r="L519" s="265" t="s">
        <v>13</v>
      </c>
      <c r="M519" s="265" t="s">
        <v>609</v>
      </c>
    </row>
    <row r="520" spans="2:13" ht="34.799999999999997" x14ac:dyDescent="0.3">
      <c r="B520" s="282" t="s">
        <v>1463</v>
      </c>
      <c r="C520" s="265" t="s">
        <v>1464</v>
      </c>
      <c r="D520" s="265" t="s">
        <v>1465</v>
      </c>
      <c r="E520" s="265" t="s">
        <v>6195</v>
      </c>
      <c r="F520" s="265" t="s">
        <v>8</v>
      </c>
      <c r="G520" s="265" t="s">
        <v>5</v>
      </c>
      <c r="H520" s="266"/>
      <c r="I520" s="17"/>
      <c r="J520" s="266"/>
      <c r="K520" s="265"/>
      <c r="L520" s="265" t="s">
        <v>13</v>
      </c>
      <c r="M520" s="265" t="s">
        <v>609</v>
      </c>
    </row>
    <row r="521" spans="2:13" ht="28.8" x14ac:dyDescent="0.3">
      <c r="B521" s="265" t="s">
        <v>1468</v>
      </c>
      <c r="C521" s="265" t="s">
        <v>1469</v>
      </c>
      <c r="D521" s="265" t="s">
        <v>1470</v>
      </c>
      <c r="E521" s="265" t="s">
        <v>6195</v>
      </c>
      <c r="F521" s="265" t="s">
        <v>8</v>
      </c>
      <c r="G521" s="265" t="s">
        <v>5</v>
      </c>
      <c r="H521" s="266"/>
      <c r="I521" s="17"/>
      <c r="J521" s="266"/>
      <c r="K521" s="265"/>
      <c r="L521" s="265" t="s">
        <v>13</v>
      </c>
      <c r="M521" s="265" t="s">
        <v>609</v>
      </c>
    </row>
    <row r="522" spans="2:13" ht="28.8" x14ac:dyDescent="0.3">
      <c r="B522" s="265" t="s">
        <v>1502</v>
      </c>
      <c r="C522" s="265" t="s">
        <v>1503</v>
      </c>
      <c r="D522" s="265" t="s">
        <v>1504</v>
      </c>
      <c r="E522" s="265" t="s">
        <v>6195</v>
      </c>
      <c r="F522" s="265" t="s">
        <v>4</v>
      </c>
      <c r="G522" s="265" t="s">
        <v>6</v>
      </c>
      <c r="H522" s="266"/>
      <c r="I522" s="17"/>
      <c r="J522" s="266"/>
      <c r="K522" s="265"/>
      <c r="L522" s="265" t="s">
        <v>13</v>
      </c>
      <c r="M522" s="265" t="s">
        <v>609</v>
      </c>
    </row>
    <row r="523" spans="2:13" ht="28.8" x14ac:dyDescent="0.3">
      <c r="B523" s="265" t="s">
        <v>1587</v>
      </c>
      <c r="C523" s="265" t="s">
        <v>1588</v>
      </c>
      <c r="D523" s="265" t="s">
        <v>1589</v>
      </c>
      <c r="E523" s="265" t="s">
        <v>6195</v>
      </c>
      <c r="F523" s="265" t="s">
        <v>4</v>
      </c>
      <c r="G523" s="265" t="s">
        <v>5</v>
      </c>
      <c r="H523" s="266"/>
      <c r="I523" s="17"/>
      <c r="J523" s="266"/>
      <c r="K523" s="265"/>
      <c r="L523" s="265" t="s">
        <v>13</v>
      </c>
      <c r="M523" s="265" t="s">
        <v>609</v>
      </c>
    </row>
    <row r="524" spans="2:13" ht="28.8" x14ac:dyDescent="0.3">
      <c r="B524" s="265" t="s">
        <v>1591</v>
      </c>
      <c r="C524" s="265" t="s">
        <v>1592</v>
      </c>
      <c r="D524" s="265" t="s">
        <v>1593</v>
      </c>
      <c r="E524" s="265" t="s">
        <v>6195</v>
      </c>
      <c r="F524" s="265" t="s">
        <v>4</v>
      </c>
      <c r="G524" s="265" t="s">
        <v>6</v>
      </c>
      <c r="H524" s="266"/>
      <c r="I524" s="17"/>
      <c r="J524" s="266"/>
      <c r="K524" s="265"/>
      <c r="L524" s="265" t="s">
        <v>13</v>
      </c>
      <c r="M524" s="265" t="s">
        <v>609</v>
      </c>
    </row>
    <row r="525" spans="2:13" x14ac:dyDescent="0.3">
      <c r="B525" s="265" t="s">
        <v>6042</v>
      </c>
      <c r="C525" s="265" t="s">
        <v>6043</v>
      </c>
      <c r="D525" s="265" t="s">
        <v>6044</v>
      </c>
      <c r="E525" s="265" t="s">
        <v>6195</v>
      </c>
      <c r="F525" s="265" t="s">
        <v>8</v>
      </c>
      <c r="G525" s="265" t="s">
        <v>5</v>
      </c>
      <c r="H525" s="266"/>
      <c r="I525" s="17"/>
      <c r="J525" s="266"/>
      <c r="K525" s="265"/>
      <c r="L525" s="265"/>
      <c r="M525" s="265" t="s">
        <v>609</v>
      </c>
    </row>
    <row r="526" spans="2:13" ht="28.8" x14ac:dyDescent="0.3">
      <c r="B526" s="265" t="s">
        <v>4777</v>
      </c>
      <c r="C526" s="265" t="s">
        <v>4778</v>
      </c>
      <c r="D526" s="265" t="s">
        <v>4779</v>
      </c>
      <c r="E526" s="265" t="s">
        <v>6196</v>
      </c>
      <c r="F526" s="265" t="s">
        <v>8</v>
      </c>
      <c r="G526" s="265" t="s">
        <v>5</v>
      </c>
      <c r="H526" s="266"/>
      <c r="I526" s="17"/>
      <c r="J526" s="266"/>
      <c r="K526" s="265"/>
      <c r="L526" s="265" t="s">
        <v>4714</v>
      </c>
      <c r="M526" s="265" t="s">
        <v>4335</v>
      </c>
    </row>
    <row r="527" spans="2:13" x14ac:dyDescent="0.3">
      <c r="B527" s="7" t="s">
        <v>6135</v>
      </c>
      <c r="C527" s="7" t="s">
        <v>6136</v>
      </c>
      <c r="D527" s="7" t="s">
        <v>6137</v>
      </c>
      <c r="E527" s="7" t="s">
        <v>6196</v>
      </c>
      <c r="F527" s="7" t="s">
        <v>8</v>
      </c>
      <c r="G527" s="7" t="s">
        <v>6</v>
      </c>
      <c r="H527" s="17"/>
      <c r="I527" s="17"/>
      <c r="J527" s="17"/>
      <c r="K527" s="7"/>
      <c r="L527" s="7"/>
      <c r="M527" s="7" t="s">
        <v>4335</v>
      </c>
    </row>
    <row r="528" spans="2:13" x14ac:dyDescent="0.3">
      <c r="B528" s="7" t="s">
        <v>6141</v>
      </c>
      <c r="C528" s="7" t="s">
        <v>6192</v>
      </c>
      <c r="D528" s="7" t="s">
        <v>6193</v>
      </c>
      <c r="E528" s="7" t="s">
        <v>6196</v>
      </c>
      <c r="F528" s="7" t="s">
        <v>8</v>
      </c>
      <c r="G528" s="7" t="s">
        <v>6</v>
      </c>
      <c r="H528" s="17"/>
      <c r="I528" s="17"/>
      <c r="J528" s="17"/>
      <c r="K528" s="7"/>
      <c r="L528" s="7" t="s">
        <v>6142</v>
      </c>
      <c r="M528" s="7" t="s">
        <v>4335</v>
      </c>
    </row>
    <row r="529" spans="2:13" x14ac:dyDescent="0.3">
      <c r="B529" s="7" t="s">
        <v>5867</v>
      </c>
      <c r="C529" s="7" t="s">
        <v>5868</v>
      </c>
      <c r="D529" s="7" t="s">
        <v>5869</v>
      </c>
      <c r="E529" s="7" t="s">
        <v>6196</v>
      </c>
      <c r="F529" s="7" t="s">
        <v>8</v>
      </c>
      <c r="G529" s="7" t="s">
        <v>6</v>
      </c>
      <c r="H529" s="17"/>
      <c r="I529" s="17"/>
      <c r="J529" s="17"/>
      <c r="K529" s="7"/>
      <c r="L529" s="7" t="s">
        <v>5870</v>
      </c>
      <c r="M529" s="7" t="s">
        <v>4335</v>
      </c>
    </row>
    <row r="530" spans="2:13" x14ac:dyDescent="0.3">
      <c r="B530" s="7" t="s">
        <v>6144</v>
      </c>
      <c r="C530" s="7" t="s">
        <v>6145</v>
      </c>
      <c r="D530" s="7" t="s">
        <v>6146</v>
      </c>
      <c r="E530" s="7" t="s">
        <v>6196</v>
      </c>
      <c r="F530" s="7" t="s">
        <v>8</v>
      </c>
      <c r="G530" s="7" t="s">
        <v>6</v>
      </c>
      <c r="H530" s="17"/>
      <c r="I530" s="17"/>
      <c r="J530" s="17"/>
      <c r="K530" s="7"/>
      <c r="L530" s="7" t="s">
        <v>6147</v>
      </c>
      <c r="M530" s="7" t="s">
        <v>4335</v>
      </c>
    </row>
    <row r="531" spans="2:13" x14ac:dyDescent="0.3">
      <c r="B531" s="7" t="s">
        <v>6150</v>
      </c>
      <c r="C531" s="7" t="s">
        <v>6151</v>
      </c>
      <c r="D531" s="7" t="s">
        <v>6152</v>
      </c>
      <c r="E531" s="7" t="s">
        <v>6196</v>
      </c>
      <c r="F531" s="7" t="s">
        <v>8</v>
      </c>
      <c r="G531" s="7" t="s">
        <v>6</v>
      </c>
      <c r="H531" s="17"/>
      <c r="I531" s="17"/>
      <c r="J531" s="17"/>
      <c r="K531" s="7"/>
      <c r="L531" s="7" t="s">
        <v>6147</v>
      </c>
      <c r="M531" s="7" t="s">
        <v>4335</v>
      </c>
    </row>
    <row r="532" spans="2:13" x14ac:dyDescent="0.3">
      <c r="B532" s="7" t="s">
        <v>6155</v>
      </c>
      <c r="C532" s="7" t="s">
        <v>6156</v>
      </c>
      <c r="D532" s="7" t="s">
        <v>6157</v>
      </c>
      <c r="E532" s="7" t="s">
        <v>6196</v>
      </c>
      <c r="F532" s="7" t="s">
        <v>8</v>
      </c>
      <c r="G532" s="7" t="s">
        <v>6</v>
      </c>
      <c r="H532" s="17"/>
      <c r="I532" s="17"/>
      <c r="J532" s="17"/>
      <c r="K532" s="7"/>
      <c r="L532" s="7" t="s">
        <v>6147</v>
      </c>
      <c r="M532" s="7" t="s">
        <v>4335</v>
      </c>
    </row>
    <row r="533" spans="2:13" x14ac:dyDescent="0.3">
      <c r="B533" s="7" t="s">
        <v>5617</v>
      </c>
      <c r="C533" s="7" t="s">
        <v>5618</v>
      </c>
      <c r="D533" s="7" t="s">
        <v>5619</v>
      </c>
      <c r="E533" s="7" t="s">
        <v>6196</v>
      </c>
      <c r="F533" s="7" t="s">
        <v>8</v>
      </c>
      <c r="G533" s="7" t="s">
        <v>5</v>
      </c>
      <c r="H533" s="17"/>
      <c r="I533" s="17"/>
      <c r="J533" s="17"/>
      <c r="K533" s="7"/>
      <c r="L533" s="7" t="s">
        <v>5298</v>
      </c>
      <c r="M533" s="7" t="s">
        <v>4335</v>
      </c>
    </row>
    <row r="534" spans="2:13" x14ac:dyDescent="0.3">
      <c r="B534" s="7" t="s">
        <v>6162</v>
      </c>
      <c r="C534" s="7" t="s">
        <v>6163</v>
      </c>
      <c r="D534" s="7" t="s">
        <v>6164</v>
      </c>
      <c r="E534" s="7" t="s">
        <v>6196</v>
      </c>
      <c r="F534" s="7" t="s">
        <v>8</v>
      </c>
      <c r="G534" s="7" t="s">
        <v>6</v>
      </c>
      <c r="H534" s="17"/>
      <c r="I534" s="17"/>
      <c r="J534" s="17"/>
      <c r="K534" s="7"/>
      <c r="L534" s="7" t="s">
        <v>6165</v>
      </c>
      <c r="M534" s="7" t="s">
        <v>4335</v>
      </c>
    </row>
    <row r="535" spans="2:13" x14ac:dyDescent="0.3">
      <c r="B535" s="7" t="s">
        <v>4344</v>
      </c>
      <c r="C535" s="7" t="s">
        <v>5622</v>
      </c>
      <c r="D535" s="7" t="s">
        <v>5623</v>
      </c>
      <c r="E535" s="7" t="s">
        <v>6196</v>
      </c>
      <c r="F535" s="7" t="s">
        <v>8</v>
      </c>
      <c r="G535" s="7" t="s">
        <v>5</v>
      </c>
      <c r="H535" s="17"/>
      <c r="I535" s="17"/>
      <c r="J535" s="17"/>
      <c r="K535" s="7"/>
      <c r="L535" s="7"/>
      <c r="M535" s="7" t="s">
        <v>4335</v>
      </c>
    </row>
    <row r="536" spans="2:13" x14ac:dyDescent="0.3">
      <c r="B536" s="7" t="s">
        <v>4347</v>
      </c>
      <c r="C536" s="7" t="s">
        <v>5624</v>
      </c>
      <c r="D536" s="7" t="s">
        <v>5625</v>
      </c>
      <c r="E536" s="7" t="s">
        <v>6196</v>
      </c>
      <c r="F536" s="7" t="s">
        <v>8</v>
      </c>
      <c r="G536" s="7" t="s">
        <v>5</v>
      </c>
      <c r="H536" s="17"/>
      <c r="I536" s="17"/>
      <c r="J536" s="17"/>
      <c r="K536" s="7"/>
      <c r="L536" s="7"/>
      <c r="M536" s="7" t="s">
        <v>4335</v>
      </c>
    </row>
    <row r="537" spans="2:13" x14ac:dyDescent="0.3">
      <c r="B537" s="7" t="s">
        <v>4350</v>
      </c>
      <c r="C537" s="7" t="s">
        <v>5626</v>
      </c>
      <c r="D537" s="7" t="s">
        <v>5627</v>
      </c>
      <c r="E537" s="7" t="s">
        <v>6196</v>
      </c>
      <c r="F537" s="7" t="s">
        <v>8</v>
      </c>
      <c r="G537" s="7" t="s">
        <v>5</v>
      </c>
      <c r="H537" s="17"/>
      <c r="I537" s="17"/>
      <c r="J537" s="17"/>
      <c r="K537" s="7"/>
      <c r="L537" s="7"/>
      <c r="M537" s="7" t="s">
        <v>4335</v>
      </c>
    </row>
    <row r="538" spans="2:13" x14ac:dyDescent="0.3">
      <c r="B538" s="7" t="s">
        <v>4353</v>
      </c>
      <c r="C538" s="7" t="s">
        <v>5628</v>
      </c>
      <c r="D538" s="7" t="s">
        <v>5629</v>
      </c>
      <c r="E538" s="7" t="s">
        <v>6196</v>
      </c>
      <c r="F538" s="7" t="s">
        <v>8</v>
      </c>
      <c r="G538" s="7" t="s">
        <v>5</v>
      </c>
      <c r="H538" s="17"/>
      <c r="I538" s="17"/>
      <c r="J538" s="17"/>
      <c r="K538" s="7"/>
      <c r="L538" s="7"/>
      <c r="M538" s="7" t="s">
        <v>4335</v>
      </c>
    </row>
    <row r="539" spans="2:13" x14ac:dyDescent="0.3">
      <c r="B539" s="7" t="s">
        <v>4356</v>
      </c>
      <c r="C539" s="7" t="s">
        <v>5630</v>
      </c>
      <c r="D539" s="7" t="s">
        <v>5631</v>
      </c>
      <c r="E539" s="7" t="s">
        <v>6196</v>
      </c>
      <c r="F539" s="7" t="s">
        <v>8</v>
      </c>
      <c r="G539" s="7" t="s">
        <v>5</v>
      </c>
      <c r="H539" s="17"/>
      <c r="I539" s="17"/>
      <c r="J539" s="17"/>
      <c r="K539" s="7"/>
      <c r="L539" s="7"/>
      <c r="M539" s="7" t="s">
        <v>4335</v>
      </c>
    </row>
    <row r="540" spans="2:13" ht="28.8" x14ac:dyDescent="0.3">
      <c r="B540" s="265" t="s">
        <v>50</v>
      </c>
      <c r="C540" s="265" t="s">
        <v>51</v>
      </c>
      <c r="D540" s="265" t="s">
        <v>52</v>
      </c>
      <c r="E540" s="265" t="s">
        <v>6195</v>
      </c>
      <c r="F540" s="265" t="s">
        <v>4</v>
      </c>
      <c r="G540" s="265" t="s">
        <v>5</v>
      </c>
      <c r="H540" s="266"/>
      <c r="I540" s="17"/>
      <c r="J540" s="266"/>
      <c r="K540" s="265"/>
      <c r="L540" s="265" t="s">
        <v>7</v>
      </c>
      <c r="M540" s="265" t="s">
        <v>54</v>
      </c>
    </row>
    <row r="541" spans="2:13" ht="34.799999999999997" x14ac:dyDescent="0.3">
      <c r="B541" s="282" t="s">
        <v>500</v>
      </c>
      <c r="C541" s="265" t="s">
        <v>501</v>
      </c>
      <c r="D541" s="265" t="s">
        <v>502</v>
      </c>
      <c r="E541" s="265" t="s">
        <v>6195</v>
      </c>
      <c r="F541" s="265" t="s">
        <v>4</v>
      </c>
      <c r="G541" s="265" t="s">
        <v>5</v>
      </c>
      <c r="H541" s="266"/>
      <c r="I541" s="17"/>
      <c r="J541" s="266"/>
      <c r="K541" s="265"/>
      <c r="L541" s="265" t="s">
        <v>504</v>
      </c>
      <c r="M541" s="265" t="s">
        <v>54</v>
      </c>
    </row>
    <row r="542" spans="2:13" ht="28.8" x14ac:dyDescent="0.3">
      <c r="B542" s="265" t="s">
        <v>1163</v>
      </c>
      <c r="C542" s="265" t="s">
        <v>1164</v>
      </c>
      <c r="D542" s="265" t="s">
        <v>1165</v>
      </c>
      <c r="E542" s="265" t="s">
        <v>6198</v>
      </c>
      <c r="F542" s="265" t="s">
        <v>4</v>
      </c>
      <c r="G542" s="265" t="s">
        <v>5</v>
      </c>
      <c r="H542" s="266"/>
      <c r="I542" s="17"/>
      <c r="J542" s="266"/>
      <c r="K542" s="265"/>
      <c r="L542" s="265"/>
      <c r="M542" s="265" t="s">
        <v>54</v>
      </c>
    </row>
    <row r="543" spans="2:13" ht="28.8" x14ac:dyDescent="0.3">
      <c r="B543" s="265" t="s">
        <v>1167</v>
      </c>
      <c r="C543" s="265" t="s">
        <v>1168</v>
      </c>
      <c r="D543" s="265" t="s">
        <v>1169</v>
      </c>
      <c r="E543" s="265" t="s">
        <v>6198</v>
      </c>
      <c r="F543" s="265" t="s">
        <v>4</v>
      </c>
      <c r="G543" s="265" t="s">
        <v>6</v>
      </c>
      <c r="H543" s="266"/>
      <c r="I543" s="17"/>
      <c r="J543" s="266"/>
      <c r="K543" s="265"/>
      <c r="L543" s="265"/>
      <c r="M543" s="265" t="s">
        <v>54</v>
      </c>
    </row>
    <row r="544" spans="2:13" ht="36" x14ac:dyDescent="0.3">
      <c r="B544" s="281" t="s">
        <v>1171</v>
      </c>
      <c r="C544" s="265" t="s">
        <v>1172</v>
      </c>
      <c r="D544" s="265" t="s">
        <v>1173</v>
      </c>
      <c r="E544" s="265" t="s">
        <v>6195</v>
      </c>
      <c r="F544" s="265" t="s">
        <v>4</v>
      </c>
      <c r="G544" s="265" t="s">
        <v>5</v>
      </c>
      <c r="H544" s="266"/>
      <c r="I544" s="17"/>
      <c r="J544" s="266"/>
      <c r="K544" s="265"/>
      <c r="L544" s="265"/>
      <c r="M544" s="265" t="s">
        <v>54</v>
      </c>
    </row>
    <row r="545" spans="2:13" ht="36" x14ac:dyDescent="0.3">
      <c r="B545" s="281" t="s">
        <v>1175</v>
      </c>
      <c r="C545" s="265" t="s">
        <v>1176</v>
      </c>
      <c r="D545" s="265" t="s">
        <v>1177</v>
      </c>
      <c r="E545" s="265" t="s">
        <v>6195</v>
      </c>
      <c r="F545" s="265" t="s">
        <v>4</v>
      </c>
      <c r="G545" s="265" t="s">
        <v>5</v>
      </c>
      <c r="H545" s="266"/>
      <c r="I545" s="17"/>
      <c r="J545" s="266"/>
      <c r="K545" s="265"/>
      <c r="L545" s="265" t="s">
        <v>9</v>
      </c>
      <c r="M545" s="265" t="s">
        <v>54</v>
      </c>
    </row>
    <row r="546" spans="2:13" ht="36" x14ac:dyDescent="0.3">
      <c r="B546" s="281" t="s">
        <v>1181</v>
      </c>
      <c r="C546" s="265" t="s">
        <v>1182</v>
      </c>
      <c r="D546" s="265" t="s">
        <v>1183</v>
      </c>
      <c r="E546" s="265" t="s">
        <v>6194</v>
      </c>
      <c r="F546" s="265" t="s">
        <v>8</v>
      </c>
      <c r="G546" s="265" t="s">
        <v>5</v>
      </c>
      <c r="H546" s="266"/>
      <c r="I546" s="17"/>
      <c r="J546" s="266"/>
      <c r="K546" s="265"/>
      <c r="L546" s="265"/>
      <c r="M546" s="265" t="s">
        <v>54</v>
      </c>
    </row>
    <row r="547" spans="2:13" ht="36" x14ac:dyDescent="0.3">
      <c r="B547" s="281" t="s">
        <v>1185</v>
      </c>
      <c r="C547" s="265" t="s">
        <v>1186</v>
      </c>
      <c r="D547" s="265" t="s">
        <v>1187</v>
      </c>
      <c r="E547" s="265" t="s">
        <v>6195</v>
      </c>
      <c r="F547" s="265" t="s">
        <v>4</v>
      </c>
      <c r="G547" s="265" t="s">
        <v>5</v>
      </c>
      <c r="H547" s="266"/>
      <c r="I547" s="17"/>
      <c r="J547" s="266"/>
      <c r="K547" s="265"/>
      <c r="L547" s="265"/>
      <c r="M547" s="265" t="s">
        <v>54</v>
      </c>
    </row>
    <row r="548" spans="2:13" ht="28.8" x14ac:dyDescent="0.3">
      <c r="B548" s="265" t="s">
        <v>1261</v>
      </c>
      <c r="C548" s="265" t="s">
        <v>1262</v>
      </c>
      <c r="D548" s="265" t="s">
        <v>4968</v>
      </c>
      <c r="E548" s="265" t="s">
        <v>6194</v>
      </c>
      <c r="F548" s="265" t="s">
        <v>8</v>
      </c>
      <c r="G548" s="265" t="s">
        <v>5</v>
      </c>
      <c r="H548" s="266"/>
      <c r="I548" s="17"/>
      <c r="J548" s="266"/>
      <c r="K548" s="265"/>
      <c r="L548" s="265"/>
      <c r="M548" s="265" t="s">
        <v>54</v>
      </c>
    </row>
    <row r="549" spans="2:13" ht="28.8" x14ac:dyDescent="0.3">
      <c r="B549" s="265" t="s">
        <v>1266</v>
      </c>
      <c r="C549" s="265" t="s">
        <v>4969</v>
      </c>
      <c r="D549" s="265" t="s">
        <v>4970</v>
      </c>
      <c r="E549" s="265" t="s">
        <v>6194</v>
      </c>
      <c r="F549" s="265" t="s">
        <v>8</v>
      </c>
      <c r="G549" s="265" t="s">
        <v>5</v>
      </c>
      <c r="H549" s="266"/>
      <c r="I549" s="17"/>
      <c r="J549" s="266"/>
      <c r="K549" s="265"/>
      <c r="L549" s="265"/>
      <c r="M549" s="265" t="s">
        <v>54</v>
      </c>
    </row>
    <row r="550" spans="2:13" ht="28.8" x14ac:dyDescent="0.3">
      <c r="B550" s="265" t="s">
        <v>4973</v>
      </c>
      <c r="C550" s="265" t="s">
        <v>4974</v>
      </c>
      <c r="D550" s="265" t="s">
        <v>4975</v>
      </c>
      <c r="E550" s="265" t="s">
        <v>6194</v>
      </c>
      <c r="F550" s="265" t="s">
        <v>8</v>
      </c>
      <c r="G550" s="265" t="s">
        <v>5</v>
      </c>
      <c r="H550" s="266"/>
      <c r="I550" s="17"/>
      <c r="J550" s="266"/>
      <c r="K550" s="265"/>
      <c r="L550" s="265"/>
      <c r="M550" s="265" t="s">
        <v>54</v>
      </c>
    </row>
    <row r="551" spans="2:13" ht="28.8" x14ac:dyDescent="0.3">
      <c r="B551" s="265" t="s">
        <v>4978</v>
      </c>
      <c r="C551" s="265" t="s">
        <v>4979</v>
      </c>
      <c r="D551" s="265" t="s">
        <v>4980</v>
      </c>
      <c r="E551" s="265" t="s">
        <v>6194</v>
      </c>
      <c r="F551" s="265" t="s">
        <v>8</v>
      </c>
      <c r="G551" s="265" t="s">
        <v>5</v>
      </c>
      <c r="H551" s="266"/>
      <c r="I551" s="266"/>
      <c r="J551" s="266"/>
      <c r="K551" s="265"/>
      <c r="L551" s="265"/>
      <c r="M551" s="265" t="s">
        <v>54</v>
      </c>
    </row>
    <row r="552" spans="2:13" ht="28.8" x14ac:dyDescent="0.3">
      <c r="B552" s="265" t="s">
        <v>4981</v>
      </c>
      <c r="C552" s="265" t="s">
        <v>4982</v>
      </c>
      <c r="D552" s="265" t="s">
        <v>4983</v>
      </c>
      <c r="E552" s="265" t="s">
        <v>6194</v>
      </c>
      <c r="F552" s="265" t="s">
        <v>8</v>
      </c>
      <c r="G552" s="265" t="s">
        <v>5</v>
      </c>
      <c r="H552" s="266"/>
      <c r="I552" s="266"/>
      <c r="J552" s="266"/>
      <c r="K552" s="265"/>
      <c r="L552" s="265"/>
      <c r="M552" s="265" t="s">
        <v>54</v>
      </c>
    </row>
    <row r="553" spans="2:13" ht="28.8" x14ac:dyDescent="0.3">
      <c r="B553" s="265" t="s">
        <v>4984</v>
      </c>
      <c r="C553" s="265" t="s">
        <v>4985</v>
      </c>
      <c r="D553" s="265" t="s">
        <v>4986</v>
      </c>
      <c r="E553" s="265" t="s">
        <v>6194</v>
      </c>
      <c r="F553" s="265" t="s">
        <v>8</v>
      </c>
      <c r="G553" s="265" t="s">
        <v>5</v>
      </c>
      <c r="H553" s="266"/>
      <c r="I553" s="266"/>
      <c r="J553" s="266"/>
      <c r="K553" s="265"/>
      <c r="L553" s="265"/>
      <c r="M553" s="265" t="s">
        <v>54</v>
      </c>
    </row>
    <row r="554" spans="2:13" ht="28.8" x14ac:dyDescent="0.3">
      <c r="B554" s="265" t="s">
        <v>1273</v>
      </c>
      <c r="C554" s="265" t="s">
        <v>4547</v>
      </c>
      <c r="D554" s="265" t="s">
        <v>4548</v>
      </c>
      <c r="E554" s="265" t="s">
        <v>6195</v>
      </c>
      <c r="F554" s="265" t="s">
        <v>8</v>
      </c>
      <c r="G554" s="265" t="s">
        <v>5</v>
      </c>
      <c r="H554" s="266"/>
      <c r="I554" s="17"/>
      <c r="J554" s="266"/>
      <c r="K554" s="265"/>
      <c r="L554" s="265" t="s">
        <v>9</v>
      </c>
      <c r="M554" s="265" t="s">
        <v>54</v>
      </c>
    </row>
    <row r="555" spans="2:13" ht="28.8" x14ac:dyDescent="0.3">
      <c r="B555" s="265" t="s">
        <v>1276</v>
      </c>
      <c r="C555" s="265" t="s">
        <v>1277</v>
      </c>
      <c r="D555" s="265" t="s">
        <v>1278</v>
      </c>
      <c r="E555" s="265" t="s">
        <v>6195</v>
      </c>
      <c r="F555" s="265" t="s">
        <v>8</v>
      </c>
      <c r="G555" s="265" t="s">
        <v>5</v>
      </c>
      <c r="H555" s="266"/>
      <c r="I555" s="17"/>
      <c r="J555" s="266"/>
      <c r="K555" s="265"/>
      <c r="L555" s="265" t="s">
        <v>9</v>
      </c>
      <c r="M555" s="265" t="s">
        <v>54</v>
      </c>
    </row>
    <row r="556" spans="2:13" ht="28.8" x14ac:dyDescent="0.3">
      <c r="B556" s="265" t="s">
        <v>1281</v>
      </c>
      <c r="C556" s="265" t="s">
        <v>2096</v>
      </c>
      <c r="D556" s="265" t="s">
        <v>4549</v>
      </c>
      <c r="E556" s="265" t="s">
        <v>6195</v>
      </c>
      <c r="F556" s="265" t="s">
        <v>8</v>
      </c>
      <c r="G556" s="265" t="s">
        <v>5</v>
      </c>
      <c r="H556" s="266"/>
      <c r="I556" s="17"/>
      <c r="J556" s="266"/>
      <c r="K556" s="265"/>
      <c r="L556" s="265" t="s">
        <v>9</v>
      </c>
      <c r="M556" s="265" t="s">
        <v>54</v>
      </c>
    </row>
    <row r="557" spans="2:13" ht="28.8" x14ac:dyDescent="0.3">
      <c r="B557" s="265" t="s">
        <v>1284</v>
      </c>
      <c r="C557" s="265" t="s">
        <v>1285</v>
      </c>
      <c r="D557" s="265" t="s">
        <v>1286</v>
      </c>
      <c r="E557" s="265" t="s">
        <v>6195</v>
      </c>
      <c r="F557" s="265" t="s">
        <v>8</v>
      </c>
      <c r="G557" s="265" t="s">
        <v>5</v>
      </c>
      <c r="H557" s="266"/>
      <c r="I557" s="17"/>
      <c r="J557" s="266"/>
      <c r="K557" s="265"/>
      <c r="L557" s="265" t="s">
        <v>9</v>
      </c>
      <c r="M557" s="265" t="s">
        <v>54</v>
      </c>
    </row>
    <row r="558" spans="2:13" ht="28.8" x14ac:dyDescent="0.3">
      <c r="B558" s="265" t="s">
        <v>1288</v>
      </c>
      <c r="C558" s="265" t="s">
        <v>1289</v>
      </c>
      <c r="D558" s="265" t="s">
        <v>1290</v>
      </c>
      <c r="E558" s="265" t="s">
        <v>6195</v>
      </c>
      <c r="F558" s="265" t="s">
        <v>4</v>
      </c>
      <c r="G558" s="265" t="s">
        <v>5</v>
      </c>
      <c r="H558" s="266"/>
      <c r="I558" s="17"/>
      <c r="J558" s="266"/>
      <c r="K558" s="265"/>
      <c r="L558" s="265"/>
      <c r="M558" s="265" t="s">
        <v>54</v>
      </c>
    </row>
    <row r="559" spans="2:13" x14ac:dyDescent="0.3">
      <c r="B559" s="265" t="s">
        <v>1292</v>
      </c>
      <c r="C559" s="265" t="s">
        <v>1293</v>
      </c>
      <c r="D559" s="265" t="s">
        <v>1294</v>
      </c>
      <c r="E559" s="265" t="s">
        <v>6198</v>
      </c>
      <c r="F559" s="265" t="s">
        <v>4</v>
      </c>
      <c r="G559" s="265" t="s">
        <v>5</v>
      </c>
      <c r="H559" s="266"/>
      <c r="I559" s="17"/>
      <c r="J559" s="266"/>
      <c r="K559" s="265"/>
      <c r="L559" s="265"/>
      <c r="M559" s="265" t="s">
        <v>54</v>
      </c>
    </row>
    <row r="560" spans="2:13" ht="28.8" x14ac:dyDescent="0.3">
      <c r="B560" s="265" t="s">
        <v>1297</v>
      </c>
      <c r="C560" s="265" t="s">
        <v>1298</v>
      </c>
      <c r="D560" s="265" t="s">
        <v>1299</v>
      </c>
      <c r="E560" s="265" t="s">
        <v>6194</v>
      </c>
      <c r="F560" s="265" t="s">
        <v>8</v>
      </c>
      <c r="G560" s="265" t="s">
        <v>5</v>
      </c>
      <c r="H560" s="266"/>
      <c r="I560" s="17"/>
      <c r="J560" s="266"/>
      <c r="K560" s="265"/>
      <c r="L560" s="265" t="s">
        <v>146</v>
      </c>
      <c r="M560" s="265" t="s">
        <v>54</v>
      </c>
    </row>
    <row r="561" spans="2:13" ht="28.8" x14ac:dyDescent="0.3">
      <c r="B561" s="265" t="s">
        <v>1321</v>
      </c>
      <c r="C561" s="265" t="s">
        <v>5343</v>
      </c>
      <c r="D561" s="265" t="s">
        <v>5344</v>
      </c>
      <c r="E561" s="265" t="s">
        <v>6195</v>
      </c>
      <c r="F561" s="265" t="s">
        <v>8</v>
      </c>
      <c r="G561" s="265" t="s">
        <v>5</v>
      </c>
      <c r="H561" s="266"/>
      <c r="I561" s="17"/>
      <c r="J561" s="266"/>
      <c r="K561" s="265"/>
      <c r="L561" s="265" t="s">
        <v>9</v>
      </c>
      <c r="M561" s="265" t="s">
        <v>54</v>
      </c>
    </row>
    <row r="562" spans="2:13" ht="28.8" x14ac:dyDescent="0.3">
      <c r="B562" s="265" t="s">
        <v>1324</v>
      </c>
      <c r="C562" s="265" t="s">
        <v>1325</v>
      </c>
      <c r="D562" s="265" t="s">
        <v>1326</v>
      </c>
      <c r="E562" s="265" t="s">
        <v>6195</v>
      </c>
      <c r="F562" s="265" t="s">
        <v>8</v>
      </c>
      <c r="G562" s="265" t="s">
        <v>6</v>
      </c>
      <c r="H562" s="266"/>
      <c r="I562" s="17"/>
      <c r="J562" s="266"/>
      <c r="K562" s="265"/>
      <c r="L562" s="265" t="s">
        <v>9</v>
      </c>
      <c r="M562" s="265" t="s">
        <v>54</v>
      </c>
    </row>
    <row r="563" spans="2:13" ht="28.8" x14ac:dyDescent="0.3">
      <c r="B563" s="265" t="s">
        <v>1329</v>
      </c>
      <c r="C563" s="265" t="s">
        <v>1330</v>
      </c>
      <c r="D563" s="265" t="s">
        <v>1331</v>
      </c>
      <c r="E563" s="265" t="s">
        <v>6194</v>
      </c>
      <c r="F563" s="265" t="s">
        <v>8</v>
      </c>
      <c r="G563" s="265" t="s">
        <v>5</v>
      </c>
      <c r="H563" s="266"/>
      <c r="I563" s="17"/>
      <c r="J563" s="266"/>
      <c r="K563" s="265"/>
      <c r="L563" s="265" t="s">
        <v>13</v>
      </c>
      <c r="M563" s="265" t="s">
        <v>54</v>
      </c>
    </row>
    <row r="564" spans="2:13" ht="36" x14ac:dyDescent="0.3">
      <c r="B564" s="281" t="s">
        <v>1333</v>
      </c>
      <c r="C564" s="265" t="s">
        <v>1330</v>
      </c>
      <c r="D564" s="265" t="s">
        <v>1331</v>
      </c>
      <c r="E564" s="265" t="s">
        <v>6198</v>
      </c>
      <c r="F564" s="265" t="s">
        <v>4</v>
      </c>
      <c r="G564" s="265" t="s">
        <v>5</v>
      </c>
      <c r="H564" s="266"/>
      <c r="I564" s="17"/>
      <c r="J564" s="266"/>
      <c r="K564" s="265"/>
      <c r="L564" s="265"/>
      <c r="M564" s="265" t="s">
        <v>54</v>
      </c>
    </row>
    <row r="565" spans="2:13" ht="28.8" x14ac:dyDescent="0.3">
      <c r="B565" s="265" t="s">
        <v>3714</v>
      </c>
      <c r="C565" s="265" t="s">
        <v>3715</v>
      </c>
      <c r="D565" s="265" t="s">
        <v>3716</v>
      </c>
      <c r="E565" s="265" t="s">
        <v>6195</v>
      </c>
      <c r="F565" s="265" t="s">
        <v>4</v>
      </c>
      <c r="G565" s="265" t="s">
        <v>5</v>
      </c>
      <c r="H565" s="266"/>
      <c r="I565" s="17"/>
      <c r="J565" s="266"/>
      <c r="K565" s="265"/>
      <c r="L565" s="265"/>
      <c r="M565" s="265" t="s">
        <v>54</v>
      </c>
    </row>
    <row r="566" spans="2:13" x14ac:dyDescent="0.3">
      <c r="B566" s="265" t="s">
        <v>3730</v>
      </c>
      <c r="C566" s="265" t="s">
        <v>3731</v>
      </c>
      <c r="D566" s="265" t="s">
        <v>3732</v>
      </c>
      <c r="E566" s="265" t="s">
        <v>6194</v>
      </c>
      <c r="F566" s="265" t="s">
        <v>8</v>
      </c>
      <c r="G566" s="265" t="s">
        <v>5</v>
      </c>
      <c r="H566" s="266"/>
      <c r="I566" s="17"/>
      <c r="J566" s="266"/>
      <c r="K566" s="265"/>
      <c r="L566" s="265"/>
      <c r="M566" s="265" t="s">
        <v>54</v>
      </c>
    </row>
    <row r="567" spans="2:13" ht="28.8" x14ac:dyDescent="0.3">
      <c r="B567" s="265" t="s">
        <v>434</v>
      </c>
      <c r="C567" s="265" t="s">
        <v>435</v>
      </c>
      <c r="D567" s="265" t="s">
        <v>436</v>
      </c>
      <c r="E567" s="265" t="s">
        <v>6195</v>
      </c>
      <c r="F567" s="265" t="s">
        <v>4</v>
      </c>
      <c r="G567" s="265" t="s">
        <v>5</v>
      </c>
      <c r="H567" s="266"/>
      <c r="I567" s="17"/>
      <c r="J567" s="266"/>
      <c r="K567" s="265"/>
      <c r="L567" s="265" t="s">
        <v>183</v>
      </c>
      <c r="M567" s="265" t="s">
        <v>437</v>
      </c>
    </row>
    <row r="568" spans="2:13" ht="28.8" x14ac:dyDescent="0.3">
      <c r="B568" s="265" t="s">
        <v>1082</v>
      </c>
      <c r="C568" s="265" t="s">
        <v>1083</v>
      </c>
      <c r="D568" s="265" t="s">
        <v>1084</v>
      </c>
      <c r="E568" s="265" t="s">
        <v>6195</v>
      </c>
      <c r="F568" s="265" t="s">
        <v>8</v>
      </c>
      <c r="G568" s="265" t="s">
        <v>6</v>
      </c>
      <c r="H568" s="266"/>
      <c r="I568" s="17"/>
      <c r="J568" s="266"/>
      <c r="K568" s="265"/>
      <c r="L568" s="265" t="s">
        <v>9</v>
      </c>
      <c r="M568" s="265" t="s">
        <v>437</v>
      </c>
    </row>
    <row r="569" spans="2:13" ht="28.8" x14ac:dyDescent="0.3">
      <c r="B569" s="265" t="s">
        <v>1087</v>
      </c>
      <c r="C569" s="265" t="s">
        <v>5334</v>
      </c>
      <c r="D569" s="265" t="s">
        <v>5335</v>
      </c>
      <c r="E569" s="265" t="s">
        <v>6195</v>
      </c>
      <c r="F569" s="265" t="s">
        <v>8</v>
      </c>
      <c r="G569" s="265" t="s">
        <v>5</v>
      </c>
      <c r="H569" s="266"/>
      <c r="I569" s="17"/>
      <c r="J569" s="266"/>
      <c r="K569" s="265"/>
      <c r="L569" s="265" t="s">
        <v>9</v>
      </c>
      <c r="M569" s="265" t="s">
        <v>437</v>
      </c>
    </row>
    <row r="570" spans="2:13" ht="28.8" x14ac:dyDescent="0.3">
      <c r="B570" s="265" t="s">
        <v>1090</v>
      </c>
      <c r="C570" s="265" t="s">
        <v>1091</v>
      </c>
      <c r="D570" s="265" t="s">
        <v>1092</v>
      </c>
      <c r="E570" s="265" t="s">
        <v>6195</v>
      </c>
      <c r="F570" s="265" t="s">
        <v>8</v>
      </c>
      <c r="G570" s="265" t="s">
        <v>6</v>
      </c>
      <c r="H570" s="266"/>
      <c r="I570" s="17"/>
      <c r="J570" s="266"/>
      <c r="K570" s="265"/>
      <c r="L570" s="265" t="s">
        <v>9</v>
      </c>
      <c r="M570" s="265" t="s">
        <v>437</v>
      </c>
    </row>
    <row r="571" spans="2:13" ht="28.8" x14ac:dyDescent="0.3">
      <c r="B571" s="265" t="s">
        <v>1096</v>
      </c>
      <c r="C571" s="265" t="s">
        <v>1097</v>
      </c>
      <c r="D571" s="265" t="s">
        <v>1098</v>
      </c>
      <c r="E571" s="265" t="s">
        <v>6195</v>
      </c>
      <c r="F571" s="265" t="s">
        <v>8</v>
      </c>
      <c r="G571" s="265" t="s">
        <v>6</v>
      </c>
      <c r="H571" s="266"/>
      <c r="I571" s="17"/>
      <c r="J571" s="266"/>
      <c r="K571" s="265"/>
      <c r="L571" s="265" t="s">
        <v>9</v>
      </c>
      <c r="M571" s="265" t="s">
        <v>437</v>
      </c>
    </row>
    <row r="572" spans="2:13" ht="28.8" x14ac:dyDescent="0.3">
      <c r="B572" s="265" t="s">
        <v>1101</v>
      </c>
      <c r="C572" s="265" t="s">
        <v>4810</v>
      </c>
      <c r="D572" s="265" t="s">
        <v>4811</v>
      </c>
      <c r="E572" s="265" t="s">
        <v>6195</v>
      </c>
      <c r="F572" s="265" t="s">
        <v>8</v>
      </c>
      <c r="G572" s="265" t="s">
        <v>6</v>
      </c>
      <c r="H572" s="266"/>
      <c r="I572" s="17"/>
      <c r="J572" s="266"/>
      <c r="K572" s="265"/>
      <c r="L572" s="265" t="s">
        <v>9</v>
      </c>
      <c r="M572" s="265" t="s">
        <v>437</v>
      </c>
    </row>
    <row r="573" spans="2:13" ht="28.8" x14ac:dyDescent="0.3">
      <c r="B573" s="265" t="s">
        <v>1077</v>
      </c>
      <c r="C573" s="265" t="s">
        <v>1078</v>
      </c>
      <c r="D573" s="265" t="s">
        <v>4809</v>
      </c>
      <c r="E573" s="265" t="s">
        <v>6195</v>
      </c>
      <c r="F573" s="265" t="s">
        <v>8</v>
      </c>
      <c r="G573" s="265" t="s">
        <v>6</v>
      </c>
      <c r="H573" s="266"/>
      <c r="I573" s="17"/>
      <c r="J573" s="266"/>
      <c r="K573" s="265"/>
      <c r="L573" s="265" t="s">
        <v>9</v>
      </c>
      <c r="M573" s="265" t="s">
        <v>437</v>
      </c>
    </row>
    <row r="574" spans="2:13" ht="28.8" x14ac:dyDescent="0.3">
      <c r="B574" s="265" t="s">
        <v>1104</v>
      </c>
      <c r="C574" s="265" t="s">
        <v>1105</v>
      </c>
      <c r="D574" s="265" t="s">
        <v>1106</v>
      </c>
      <c r="E574" s="265" t="s">
        <v>6194</v>
      </c>
      <c r="F574" s="265" t="s">
        <v>8</v>
      </c>
      <c r="G574" s="265" t="s">
        <v>5</v>
      </c>
      <c r="H574" s="266"/>
      <c r="I574" s="17"/>
      <c r="J574" s="266"/>
      <c r="K574" s="265"/>
      <c r="L574" s="265" t="s">
        <v>9</v>
      </c>
      <c r="M574" s="265" t="s">
        <v>437</v>
      </c>
    </row>
    <row r="575" spans="2:13" ht="28.8" x14ac:dyDescent="0.3">
      <c r="B575" s="265" t="s">
        <v>1108</v>
      </c>
      <c r="C575" s="265" t="s">
        <v>1105</v>
      </c>
      <c r="D575" s="265" t="s">
        <v>1106</v>
      </c>
      <c r="E575" s="265" t="s">
        <v>6198</v>
      </c>
      <c r="F575" s="265" t="s">
        <v>4</v>
      </c>
      <c r="G575" s="265" t="s">
        <v>5</v>
      </c>
      <c r="H575" s="266"/>
      <c r="I575" s="17"/>
      <c r="J575" s="266"/>
      <c r="K575" s="265"/>
      <c r="L575" s="265"/>
      <c r="M575" s="265" t="s">
        <v>437</v>
      </c>
    </row>
    <row r="576" spans="2:13" ht="34.799999999999997" x14ac:dyDescent="0.3">
      <c r="B576" s="282" t="s">
        <v>2095</v>
      </c>
      <c r="C576" s="265" t="s">
        <v>2096</v>
      </c>
      <c r="D576" s="265" t="s">
        <v>2097</v>
      </c>
      <c r="E576" s="265" t="s">
        <v>6195</v>
      </c>
      <c r="F576" s="265" t="s">
        <v>4</v>
      </c>
      <c r="G576" s="265" t="s">
        <v>5</v>
      </c>
      <c r="H576" s="266"/>
      <c r="I576" s="17"/>
      <c r="J576" s="266"/>
      <c r="K576" s="265"/>
      <c r="L576" s="265" t="s">
        <v>504</v>
      </c>
      <c r="M576" s="265" t="s">
        <v>437</v>
      </c>
    </row>
    <row r="577" spans="2:13" ht="34.799999999999997" x14ac:dyDescent="0.3">
      <c r="B577" s="282" t="s">
        <v>2099</v>
      </c>
      <c r="C577" s="265" t="s">
        <v>4612</v>
      </c>
      <c r="D577" s="265" t="s">
        <v>4613</v>
      </c>
      <c r="E577" s="265" t="s">
        <v>6195</v>
      </c>
      <c r="F577" s="265" t="s">
        <v>4</v>
      </c>
      <c r="G577" s="265" t="s">
        <v>5</v>
      </c>
      <c r="H577" s="266"/>
      <c r="I577" s="17"/>
      <c r="J577" s="266"/>
      <c r="K577" s="265"/>
      <c r="L577" s="265"/>
      <c r="M577" s="265" t="s">
        <v>437</v>
      </c>
    </row>
    <row r="578" spans="2:13" ht="43.2" x14ac:dyDescent="0.3">
      <c r="B578" s="265" t="s">
        <v>5395</v>
      </c>
      <c r="C578" s="265" t="s">
        <v>5396</v>
      </c>
      <c r="D578" s="265" t="s">
        <v>5397</v>
      </c>
      <c r="E578" s="265" t="s">
        <v>6195</v>
      </c>
      <c r="F578" s="265" t="s">
        <v>4</v>
      </c>
      <c r="G578" s="265" t="s">
        <v>5</v>
      </c>
      <c r="H578" s="266"/>
      <c r="I578" s="17"/>
      <c r="J578" s="266"/>
      <c r="K578" s="265"/>
      <c r="L578" s="265" t="s">
        <v>5286</v>
      </c>
      <c r="M578" s="265" t="s">
        <v>437</v>
      </c>
    </row>
    <row r="579" spans="2:13" ht="43.2" x14ac:dyDescent="0.3">
      <c r="B579" s="265" t="s">
        <v>5399</v>
      </c>
      <c r="C579" s="265" t="s">
        <v>5400</v>
      </c>
      <c r="D579" s="265" t="s">
        <v>5401</v>
      </c>
      <c r="E579" s="265" t="s">
        <v>6195</v>
      </c>
      <c r="F579" s="265" t="s">
        <v>4</v>
      </c>
      <c r="G579" s="265" t="s">
        <v>5</v>
      </c>
      <c r="H579" s="266"/>
      <c r="I579" s="17"/>
      <c r="J579" s="266"/>
      <c r="K579" s="265"/>
      <c r="L579" s="265" t="s">
        <v>5287</v>
      </c>
      <c r="M579" s="265" t="s">
        <v>437</v>
      </c>
    </row>
    <row r="580" spans="2:13" ht="43.2" x14ac:dyDescent="0.3">
      <c r="B580" s="265" t="s">
        <v>5403</v>
      </c>
      <c r="C580" s="265" t="s">
        <v>5404</v>
      </c>
      <c r="D580" s="265" t="s">
        <v>5405</v>
      </c>
      <c r="E580" s="265" t="s">
        <v>6195</v>
      </c>
      <c r="F580" s="265" t="s">
        <v>4</v>
      </c>
      <c r="G580" s="265" t="s">
        <v>5</v>
      </c>
      <c r="H580" s="266"/>
      <c r="I580" s="17"/>
      <c r="J580" s="266"/>
      <c r="K580" s="265"/>
      <c r="L580" s="265" t="s">
        <v>5287</v>
      </c>
      <c r="M580" s="265" t="s">
        <v>437</v>
      </c>
    </row>
    <row r="581" spans="2:13" ht="43.2" x14ac:dyDescent="0.3">
      <c r="B581" s="265" t="s">
        <v>5407</v>
      </c>
      <c r="C581" s="265" t="s">
        <v>5408</v>
      </c>
      <c r="D581" s="265" t="s">
        <v>5409</v>
      </c>
      <c r="E581" s="265" t="s">
        <v>6195</v>
      </c>
      <c r="F581" s="265" t="s">
        <v>4</v>
      </c>
      <c r="G581" s="265" t="s">
        <v>5</v>
      </c>
      <c r="H581" s="266"/>
      <c r="I581" s="17"/>
      <c r="J581" s="266"/>
      <c r="K581" s="265"/>
      <c r="L581" s="265" t="s">
        <v>5287</v>
      </c>
      <c r="M581" s="265" t="s">
        <v>437</v>
      </c>
    </row>
    <row r="582" spans="2:13" ht="28.8" x14ac:dyDescent="0.3">
      <c r="B582" s="282" t="s">
        <v>3299</v>
      </c>
      <c r="C582" s="265" t="s">
        <v>5500</v>
      </c>
      <c r="D582" s="265" t="s">
        <v>5501</v>
      </c>
      <c r="E582" s="265" t="s">
        <v>6195</v>
      </c>
      <c r="F582" s="265" t="s">
        <v>8</v>
      </c>
      <c r="G582" s="265" t="s">
        <v>5</v>
      </c>
      <c r="H582" s="266"/>
      <c r="I582" s="17"/>
      <c r="J582" s="266"/>
      <c r="K582" s="265"/>
      <c r="L582" s="265" t="s">
        <v>194</v>
      </c>
      <c r="M582" s="265" t="s">
        <v>437</v>
      </c>
    </row>
    <row r="583" spans="2:13" ht="28.8" x14ac:dyDescent="0.3">
      <c r="B583" s="282" t="s">
        <v>3294</v>
      </c>
      <c r="C583" s="265" t="s">
        <v>3295</v>
      </c>
      <c r="D583" s="265" t="s">
        <v>3296</v>
      </c>
      <c r="E583" s="265" t="s">
        <v>6195</v>
      </c>
      <c r="F583" s="265" t="s">
        <v>8</v>
      </c>
      <c r="G583" s="265" t="s">
        <v>5</v>
      </c>
      <c r="H583" s="266"/>
      <c r="I583" s="17"/>
      <c r="J583" s="266"/>
      <c r="K583" s="265"/>
      <c r="L583" s="265" t="s">
        <v>9</v>
      </c>
      <c r="M583" s="265" t="s">
        <v>437</v>
      </c>
    </row>
    <row r="584" spans="2:13" ht="28.8" x14ac:dyDescent="0.3">
      <c r="B584" s="282" t="s">
        <v>3302</v>
      </c>
      <c r="C584" s="265" t="s">
        <v>3303</v>
      </c>
      <c r="D584" s="265" t="s">
        <v>3304</v>
      </c>
      <c r="E584" s="265" t="s">
        <v>6195</v>
      </c>
      <c r="F584" s="265" t="s">
        <v>8</v>
      </c>
      <c r="G584" s="265" t="s">
        <v>5</v>
      </c>
      <c r="H584" s="266"/>
      <c r="I584" s="17"/>
      <c r="J584" s="266"/>
      <c r="K584" s="265"/>
      <c r="L584" s="265" t="s">
        <v>9</v>
      </c>
      <c r="M584" s="265" t="s">
        <v>437</v>
      </c>
    </row>
    <row r="585" spans="2:13" ht="28.8" x14ac:dyDescent="0.3">
      <c r="B585" s="282" t="s">
        <v>3307</v>
      </c>
      <c r="C585" s="265" t="s">
        <v>3308</v>
      </c>
      <c r="D585" s="265" t="s">
        <v>3304</v>
      </c>
      <c r="E585" s="265" t="s">
        <v>6195</v>
      </c>
      <c r="F585" s="265" t="s">
        <v>8</v>
      </c>
      <c r="G585" s="265" t="s">
        <v>5</v>
      </c>
      <c r="H585" s="266"/>
      <c r="I585" s="17"/>
      <c r="J585" s="266"/>
      <c r="K585" s="265"/>
      <c r="L585" s="265" t="s">
        <v>9</v>
      </c>
      <c r="M585" s="265" t="s">
        <v>437</v>
      </c>
    </row>
    <row r="586" spans="2:13" ht="28.8" x14ac:dyDescent="0.3">
      <c r="B586" s="282" t="s">
        <v>3311</v>
      </c>
      <c r="C586" s="265" t="s">
        <v>5502</v>
      </c>
      <c r="D586" s="265" t="s">
        <v>5503</v>
      </c>
      <c r="E586" s="265" t="s">
        <v>6195</v>
      </c>
      <c r="F586" s="265" t="s">
        <v>8</v>
      </c>
      <c r="G586" s="265" t="s">
        <v>5</v>
      </c>
      <c r="H586" s="266"/>
      <c r="I586" s="17"/>
      <c r="J586" s="266"/>
      <c r="K586" s="265"/>
      <c r="L586" s="265" t="s">
        <v>9</v>
      </c>
      <c r="M586" s="265" t="s">
        <v>437</v>
      </c>
    </row>
    <row r="587" spans="2:13" ht="28.8" x14ac:dyDescent="0.3">
      <c r="B587" s="282" t="s">
        <v>3314</v>
      </c>
      <c r="C587" s="265" t="s">
        <v>5504</v>
      </c>
      <c r="D587" s="265" t="s">
        <v>5505</v>
      </c>
      <c r="E587" s="265" t="s">
        <v>6195</v>
      </c>
      <c r="F587" s="265" t="s">
        <v>8</v>
      </c>
      <c r="G587" s="265" t="s">
        <v>5</v>
      </c>
      <c r="H587" s="266"/>
      <c r="I587" s="17"/>
      <c r="J587" s="266"/>
      <c r="K587" s="265"/>
      <c r="L587" s="265" t="s">
        <v>194</v>
      </c>
      <c r="M587" s="265" t="s">
        <v>437</v>
      </c>
    </row>
    <row r="588" spans="2:13" ht="34.799999999999997" x14ac:dyDescent="0.3">
      <c r="B588" s="282" t="s">
        <v>3317</v>
      </c>
      <c r="C588" s="265" t="s">
        <v>3318</v>
      </c>
      <c r="D588" s="265" t="s">
        <v>3319</v>
      </c>
      <c r="E588" s="265" t="s">
        <v>6195</v>
      </c>
      <c r="F588" s="265" t="s">
        <v>4</v>
      </c>
      <c r="G588" s="265" t="s">
        <v>5</v>
      </c>
      <c r="H588" s="266"/>
      <c r="I588" s="17"/>
      <c r="J588" s="266"/>
      <c r="K588" s="265"/>
      <c r="L588" s="265" t="s">
        <v>146</v>
      </c>
      <c r="M588" s="265" t="s">
        <v>437</v>
      </c>
    </row>
    <row r="589" spans="2:13" ht="34.799999999999997" x14ac:dyDescent="0.3">
      <c r="B589" s="282" t="s">
        <v>3321</v>
      </c>
      <c r="C589" s="265" t="s">
        <v>3322</v>
      </c>
      <c r="D589" s="265" t="s">
        <v>3323</v>
      </c>
      <c r="E589" s="265" t="s">
        <v>6195</v>
      </c>
      <c r="F589" s="265" t="s">
        <v>4</v>
      </c>
      <c r="G589" s="265" t="s">
        <v>5</v>
      </c>
      <c r="H589" s="266"/>
      <c r="I589" s="17"/>
      <c r="J589" s="266"/>
      <c r="K589" s="265"/>
      <c r="L589" s="265" t="s">
        <v>146</v>
      </c>
      <c r="M589" s="265" t="s">
        <v>437</v>
      </c>
    </row>
    <row r="590" spans="2:13" ht="28.8" x14ac:dyDescent="0.3">
      <c r="B590" s="265" t="s">
        <v>3567</v>
      </c>
      <c r="C590" s="265" t="s">
        <v>3568</v>
      </c>
      <c r="D590" s="265" t="s">
        <v>3569</v>
      </c>
      <c r="E590" s="265" t="s">
        <v>6195</v>
      </c>
      <c r="F590" s="265" t="s">
        <v>4</v>
      </c>
      <c r="G590" s="265" t="s">
        <v>5</v>
      </c>
      <c r="H590" s="266"/>
      <c r="I590" s="17"/>
      <c r="J590" s="266"/>
      <c r="K590" s="265"/>
      <c r="L590" s="265" t="s">
        <v>1043</v>
      </c>
      <c r="M590" s="265" t="s">
        <v>437</v>
      </c>
    </row>
    <row r="591" spans="2:13" ht="28.8" x14ac:dyDescent="0.3">
      <c r="B591" s="265" t="s">
        <v>3872</v>
      </c>
      <c r="C591" s="265" t="s">
        <v>5588</v>
      </c>
      <c r="D591" s="265" t="s">
        <v>5589</v>
      </c>
      <c r="E591" s="265" t="s">
        <v>6195</v>
      </c>
      <c r="F591" s="265" t="s">
        <v>8</v>
      </c>
      <c r="G591" s="265" t="s">
        <v>5</v>
      </c>
      <c r="H591" s="266"/>
      <c r="I591" s="17"/>
      <c r="J591" s="266"/>
      <c r="K591" s="265"/>
      <c r="L591" s="265" t="s">
        <v>146</v>
      </c>
      <c r="M591" s="265" t="s">
        <v>437</v>
      </c>
    </row>
    <row r="592" spans="2:13" ht="28.8" x14ac:dyDescent="0.3">
      <c r="B592" s="265" t="s">
        <v>3875</v>
      </c>
      <c r="C592" s="265" t="s">
        <v>5590</v>
      </c>
      <c r="D592" s="265" t="s">
        <v>3315</v>
      </c>
      <c r="E592" s="265" t="s">
        <v>6195</v>
      </c>
      <c r="F592" s="265" t="s">
        <v>8</v>
      </c>
      <c r="G592" s="265" t="s">
        <v>5</v>
      </c>
      <c r="H592" s="266"/>
      <c r="I592" s="17"/>
      <c r="J592" s="266"/>
      <c r="K592" s="265"/>
      <c r="L592" s="265" t="s">
        <v>146</v>
      </c>
      <c r="M592" s="265" t="s">
        <v>437</v>
      </c>
    </row>
    <row r="593" spans="2:13" ht="28.8" x14ac:dyDescent="0.3">
      <c r="B593" s="265" t="s">
        <v>3879</v>
      </c>
      <c r="C593" s="265" t="s">
        <v>3880</v>
      </c>
      <c r="D593" s="265" t="s">
        <v>3881</v>
      </c>
      <c r="E593" s="265" t="s">
        <v>6195</v>
      </c>
      <c r="F593" s="265" t="s">
        <v>8</v>
      </c>
      <c r="G593" s="265" t="s">
        <v>5</v>
      </c>
      <c r="H593" s="266"/>
      <c r="I593" s="17"/>
      <c r="J593" s="266"/>
      <c r="K593" s="265"/>
      <c r="L593" s="265" t="s">
        <v>146</v>
      </c>
      <c r="M593" s="265" t="s">
        <v>437</v>
      </c>
    </row>
    <row r="594" spans="2:13" ht="28.8" x14ac:dyDescent="0.3">
      <c r="B594" s="265" t="s">
        <v>3886</v>
      </c>
      <c r="C594" s="265" t="s">
        <v>5591</v>
      </c>
      <c r="D594" s="265" t="s">
        <v>5592</v>
      </c>
      <c r="E594" s="265" t="s">
        <v>6195</v>
      </c>
      <c r="F594" s="265" t="s">
        <v>8</v>
      </c>
      <c r="G594" s="265" t="s">
        <v>5</v>
      </c>
      <c r="H594" s="266"/>
      <c r="I594" s="17"/>
      <c r="J594" s="266"/>
      <c r="K594" s="265"/>
      <c r="L594" s="265" t="s">
        <v>146</v>
      </c>
      <c r="M594" s="265" t="s">
        <v>437</v>
      </c>
    </row>
    <row r="595" spans="2:13" ht="28.8" x14ac:dyDescent="0.3">
      <c r="B595" s="265" t="s">
        <v>3889</v>
      </c>
      <c r="C595" s="265" t="s">
        <v>3890</v>
      </c>
      <c r="D595" s="265" t="s">
        <v>3891</v>
      </c>
      <c r="E595" s="265" t="s">
        <v>6195</v>
      </c>
      <c r="F595" s="265" t="s">
        <v>8</v>
      </c>
      <c r="G595" s="265" t="s">
        <v>5</v>
      </c>
      <c r="H595" s="266"/>
      <c r="I595" s="17"/>
      <c r="J595" s="266"/>
      <c r="K595" s="265"/>
      <c r="L595" s="265" t="s">
        <v>146</v>
      </c>
      <c r="M595" s="265" t="s">
        <v>437</v>
      </c>
    </row>
    <row r="596" spans="2:13" ht="28.8" x14ac:dyDescent="0.3">
      <c r="B596" s="265" t="s">
        <v>3894</v>
      </c>
      <c r="C596" s="265" t="s">
        <v>5593</v>
      </c>
      <c r="D596" s="265" t="s">
        <v>5594</v>
      </c>
      <c r="E596" s="265" t="s">
        <v>6195</v>
      </c>
      <c r="F596" s="265" t="s">
        <v>8</v>
      </c>
      <c r="G596" s="265" t="s">
        <v>5</v>
      </c>
      <c r="H596" s="266"/>
      <c r="I596" s="17"/>
      <c r="J596" s="266"/>
      <c r="K596" s="265"/>
      <c r="L596" s="265" t="s">
        <v>146</v>
      </c>
      <c r="M596" s="265" t="s">
        <v>437</v>
      </c>
    </row>
    <row r="597" spans="2:13" ht="28.8" x14ac:dyDescent="0.3">
      <c r="B597" s="265" t="s">
        <v>3897</v>
      </c>
      <c r="C597" s="265" t="s">
        <v>3898</v>
      </c>
      <c r="D597" s="265" t="s">
        <v>3899</v>
      </c>
      <c r="E597" s="265" t="s">
        <v>6195</v>
      </c>
      <c r="F597" s="265" t="s">
        <v>8</v>
      </c>
      <c r="G597" s="265" t="s">
        <v>5</v>
      </c>
      <c r="H597" s="266"/>
      <c r="I597" s="17"/>
      <c r="J597" s="266"/>
      <c r="K597" s="265"/>
      <c r="L597" s="265" t="s">
        <v>146</v>
      </c>
      <c r="M597" s="265" t="s">
        <v>437</v>
      </c>
    </row>
    <row r="598" spans="2:13" ht="28.8" x14ac:dyDescent="0.3">
      <c r="B598" s="265" t="s">
        <v>3902</v>
      </c>
      <c r="C598" s="265" t="s">
        <v>3903</v>
      </c>
      <c r="D598" s="265" t="s">
        <v>3904</v>
      </c>
      <c r="E598" s="265" t="s">
        <v>6194</v>
      </c>
      <c r="F598" s="265" t="s">
        <v>8</v>
      </c>
      <c r="G598" s="265" t="s">
        <v>5</v>
      </c>
      <c r="H598" s="266"/>
      <c r="I598" s="17"/>
      <c r="J598" s="266"/>
      <c r="K598" s="265"/>
      <c r="L598" s="265" t="s">
        <v>146</v>
      </c>
      <c r="M598" s="265" t="s">
        <v>437</v>
      </c>
    </row>
    <row r="599" spans="2:13" ht="28.8" x14ac:dyDescent="0.3">
      <c r="B599" s="265" t="s">
        <v>4664</v>
      </c>
      <c r="C599" s="265" t="s">
        <v>5596</v>
      </c>
      <c r="D599" s="265" t="s">
        <v>5597</v>
      </c>
      <c r="E599" s="265" t="s">
        <v>6196</v>
      </c>
      <c r="F599" s="265" t="s">
        <v>8</v>
      </c>
      <c r="G599" s="265" t="s">
        <v>5</v>
      </c>
      <c r="H599" s="266"/>
      <c r="I599" s="17"/>
      <c r="J599" s="266"/>
      <c r="K599" s="265"/>
      <c r="L599" s="265" t="s">
        <v>146</v>
      </c>
      <c r="M599" s="265" t="s">
        <v>437</v>
      </c>
    </row>
    <row r="600" spans="2:13" ht="28.8" x14ac:dyDescent="0.3">
      <c r="B600" s="265" t="s">
        <v>5598</v>
      </c>
      <c r="C600" s="265" t="s">
        <v>5599</v>
      </c>
      <c r="D600" s="265" t="s">
        <v>5600</v>
      </c>
      <c r="E600" s="265" t="s">
        <v>6196</v>
      </c>
      <c r="F600" s="265" t="s">
        <v>8</v>
      </c>
      <c r="G600" s="265" t="s">
        <v>5</v>
      </c>
      <c r="H600" s="266"/>
      <c r="I600" s="17"/>
      <c r="J600" s="266"/>
      <c r="K600" s="265"/>
      <c r="L600" s="265" t="s">
        <v>146</v>
      </c>
      <c r="M600" s="265" t="s">
        <v>437</v>
      </c>
    </row>
    <row r="601" spans="2:13" ht="28.8" x14ac:dyDescent="0.3">
      <c r="B601" s="265" t="s">
        <v>3906</v>
      </c>
      <c r="C601" s="265" t="s">
        <v>3876</v>
      </c>
      <c r="D601" s="265" t="s">
        <v>4381</v>
      </c>
      <c r="E601" s="265" t="s">
        <v>6195</v>
      </c>
      <c r="F601" s="265" t="s">
        <v>4</v>
      </c>
      <c r="G601" s="265" t="s">
        <v>6</v>
      </c>
      <c r="H601" s="266"/>
      <c r="I601" s="17"/>
      <c r="J601" s="266"/>
      <c r="K601" s="265"/>
      <c r="L601" s="265" t="s">
        <v>9</v>
      </c>
      <c r="M601" s="265" t="s">
        <v>437</v>
      </c>
    </row>
    <row r="602" spans="2:13" ht="28.8" x14ac:dyDescent="0.3">
      <c r="B602" s="265" t="s">
        <v>3908</v>
      </c>
      <c r="C602" s="265" t="s">
        <v>4382</v>
      </c>
      <c r="D602" s="265" t="s">
        <v>4383</v>
      </c>
      <c r="E602" s="265" t="s">
        <v>6195</v>
      </c>
      <c r="F602" s="265" t="s">
        <v>4</v>
      </c>
      <c r="G602" s="265" t="s">
        <v>6</v>
      </c>
      <c r="H602" s="266"/>
      <c r="I602" s="17"/>
      <c r="J602" s="266"/>
      <c r="K602" s="265"/>
      <c r="L602" s="265" t="s">
        <v>9</v>
      </c>
      <c r="M602" s="265" t="s">
        <v>437</v>
      </c>
    </row>
    <row r="603" spans="2:13" ht="28.8" x14ac:dyDescent="0.3">
      <c r="B603" s="265" t="s">
        <v>3910</v>
      </c>
      <c r="C603" s="265" t="s">
        <v>3911</v>
      </c>
      <c r="D603" s="265" t="s">
        <v>3912</v>
      </c>
      <c r="E603" s="265" t="s">
        <v>6195</v>
      </c>
      <c r="F603" s="265" t="s">
        <v>4</v>
      </c>
      <c r="G603" s="265" t="s">
        <v>6</v>
      </c>
      <c r="H603" s="266"/>
      <c r="I603" s="17"/>
      <c r="J603" s="266"/>
      <c r="K603" s="265"/>
      <c r="L603" s="265" t="s">
        <v>146</v>
      </c>
      <c r="M603" s="265" t="s">
        <v>437</v>
      </c>
    </row>
    <row r="604" spans="2:13" ht="28.8" x14ac:dyDescent="0.3">
      <c r="B604" s="265" t="s">
        <v>3916</v>
      </c>
      <c r="C604" s="265" t="s">
        <v>3917</v>
      </c>
      <c r="D604" s="265" t="s">
        <v>3918</v>
      </c>
      <c r="E604" s="265" t="s">
        <v>6194</v>
      </c>
      <c r="F604" s="265" t="s">
        <v>8</v>
      </c>
      <c r="G604" s="265" t="s">
        <v>5</v>
      </c>
      <c r="H604" s="266"/>
      <c r="I604" s="17"/>
      <c r="J604" s="266"/>
      <c r="K604" s="265"/>
      <c r="L604" s="265" t="s">
        <v>146</v>
      </c>
      <c r="M604" s="265" t="s">
        <v>437</v>
      </c>
    </row>
    <row r="605" spans="2:13" ht="28.8" x14ac:dyDescent="0.3">
      <c r="B605" s="265" t="s">
        <v>1302</v>
      </c>
      <c r="C605" s="265" t="s">
        <v>5341</v>
      </c>
      <c r="D605" s="265" t="s">
        <v>5342</v>
      </c>
      <c r="E605" s="265" t="s">
        <v>6195</v>
      </c>
      <c r="F605" s="265" t="s">
        <v>8</v>
      </c>
      <c r="G605" s="265" t="s">
        <v>5</v>
      </c>
      <c r="H605" s="266"/>
      <c r="I605" s="17"/>
      <c r="J605" s="266"/>
      <c r="K605" s="265"/>
      <c r="L605" s="265" t="s">
        <v>9</v>
      </c>
      <c r="M605" s="265" t="s">
        <v>1303</v>
      </c>
    </row>
    <row r="606" spans="2:13" ht="28.8" x14ac:dyDescent="0.3">
      <c r="B606" s="265" t="s">
        <v>1306</v>
      </c>
      <c r="C606" s="265" t="s">
        <v>4550</v>
      </c>
      <c r="D606" s="265" t="s">
        <v>4551</v>
      </c>
      <c r="E606" s="265" t="s">
        <v>6195</v>
      </c>
      <c r="F606" s="265" t="s">
        <v>8</v>
      </c>
      <c r="G606" s="265" t="s">
        <v>5</v>
      </c>
      <c r="H606" s="266"/>
      <c r="I606" s="17"/>
      <c r="J606" s="266"/>
      <c r="K606" s="265"/>
      <c r="L606" s="265" t="s">
        <v>9</v>
      </c>
      <c r="M606" s="265" t="s">
        <v>1303</v>
      </c>
    </row>
    <row r="607" spans="2:13" ht="28.8" x14ac:dyDescent="0.3">
      <c r="B607" s="265" t="s">
        <v>1309</v>
      </c>
      <c r="C607" s="265" t="s">
        <v>4552</v>
      </c>
      <c r="D607" s="265" t="s">
        <v>4553</v>
      </c>
      <c r="E607" s="265" t="s">
        <v>6196</v>
      </c>
      <c r="F607" s="265" t="s">
        <v>8</v>
      </c>
      <c r="G607" s="265" t="s">
        <v>6</v>
      </c>
      <c r="H607" s="266"/>
      <c r="I607" s="17"/>
      <c r="J607" s="266"/>
      <c r="K607" s="265"/>
      <c r="L607" s="265" t="s">
        <v>9</v>
      </c>
      <c r="M607" s="265" t="s">
        <v>1303</v>
      </c>
    </row>
    <row r="608" spans="2:13" ht="28.8" x14ac:dyDescent="0.3">
      <c r="B608" s="265" t="s">
        <v>1311</v>
      </c>
      <c r="C608" s="265" t="s">
        <v>4379</v>
      </c>
      <c r="D608" s="265" t="s">
        <v>4380</v>
      </c>
      <c r="E608" s="265" t="s">
        <v>6195</v>
      </c>
      <c r="F608" s="265" t="s">
        <v>4</v>
      </c>
      <c r="G608" s="265" t="s">
        <v>5</v>
      </c>
      <c r="H608" s="266"/>
      <c r="I608" s="17"/>
      <c r="J608" s="266"/>
      <c r="K608" s="265"/>
      <c r="L608" s="265" t="s">
        <v>9</v>
      </c>
      <c r="M608" s="265" t="s">
        <v>1303</v>
      </c>
    </row>
    <row r="609" spans="2:13" ht="36" x14ac:dyDescent="0.3">
      <c r="B609" s="281" t="s">
        <v>1340</v>
      </c>
      <c r="C609" s="265" t="s">
        <v>4554</v>
      </c>
      <c r="D609" s="265" t="s">
        <v>4555</v>
      </c>
      <c r="E609" s="265" t="s">
        <v>6195</v>
      </c>
      <c r="F609" s="265" t="s">
        <v>4</v>
      </c>
      <c r="G609" s="265" t="s">
        <v>5</v>
      </c>
      <c r="H609" s="266"/>
      <c r="I609" s="17"/>
      <c r="J609" s="266"/>
      <c r="K609" s="265"/>
      <c r="L609" s="265" t="s">
        <v>9</v>
      </c>
      <c r="M609" s="265" t="s">
        <v>1303</v>
      </c>
    </row>
    <row r="610" spans="2:13" ht="28.8" x14ac:dyDescent="0.3">
      <c r="B610" s="265" t="s">
        <v>1498</v>
      </c>
      <c r="C610" s="265" t="s">
        <v>1499</v>
      </c>
      <c r="D610" s="265" t="s">
        <v>1500</v>
      </c>
      <c r="E610" s="265" t="s">
        <v>6195</v>
      </c>
      <c r="F610" s="265" t="s">
        <v>4</v>
      </c>
      <c r="G610" s="265" t="s">
        <v>5</v>
      </c>
      <c r="H610" s="266"/>
      <c r="I610" s="17"/>
      <c r="J610" s="266"/>
      <c r="K610" s="265"/>
      <c r="L610" s="265" t="s">
        <v>9</v>
      </c>
      <c r="M610" s="265" t="s">
        <v>1303</v>
      </c>
    </row>
    <row r="611" spans="2:13" ht="28.8" x14ac:dyDescent="0.3">
      <c r="B611" s="282" t="s">
        <v>1763</v>
      </c>
      <c r="C611" s="265" t="s">
        <v>1796</v>
      </c>
      <c r="D611" s="265" t="s">
        <v>4577</v>
      </c>
      <c r="E611" s="265" t="s">
        <v>6195</v>
      </c>
      <c r="F611" s="265" t="s">
        <v>8</v>
      </c>
      <c r="G611" s="265" t="s">
        <v>6</v>
      </c>
      <c r="H611" s="266"/>
      <c r="I611" s="17"/>
      <c r="J611" s="266"/>
      <c r="K611" s="265"/>
      <c r="L611" s="265" t="s">
        <v>9</v>
      </c>
      <c r="M611" s="265" t="s">
        <v>1303</v>
      </c>
    </row>
    <row r="612" spans="2:13" ht="34.799999999999997" x14ac:dyDescent="0.3">
      <c r="B612" s="282" t="s">
        <v>1765</v>
      </c>
      <c r="C612" s="265" t="s">
        <v>1766</v>
      </c>
      <c r="D612" s="265" t="s">
        <v>1767</v>
      </c>
      <c r="E612" s="265" t="s">
        <v>6195</v>
      </c>
      <c r="F612" s="265" t="s">
        <v>4</v>
      </c>
      <c r="G612" s="265" t="s">
        <v>5</v>
      </c>
      <c r="H612" s="266"/>
      <c r="I612" s="17"/>
      <c r="J612" s="266"/>
      <c r="K612" s="265"/>
      <c r="L612" s="265" t="s">
        <v>9</v>
      </c>
      <c r="M612" s="265" t="s">
        <v>1303</v>
      </c>
    </row>
    <row r="613" spans="2:13" ht="34.799999999999997" x14ac:dyDescent="0.3">
      <c r="B613" s="282" t="s">
        <v>1770</v>
      </c>
      <c r="C613" s="265" t="s">
        <v>4578</v>
      </c>
      <c r="D613" s="265" t="s">
        <v>4579</v>
      </c>
      <c r="E613" s="265" t="s">
        <v>6195</v>
      </c>
      <c r="F613" s="265" t="s">
        <v>8</v>
      </c>
      <c r="G613" s="265" t="s">
        <v>6</v>
      </c>
      <c r="H613" s="266"/>
      <c r="I613" s="17"/>
      <c r="J613" s="266"/>
      <c r="K613" s="265"/>
      <c r="L613" s="265" t="s">
        <v>9</v>
      </c>
      <c r="M613" s="265" t="s">
        <v>1303</v>
      </c>
    </row>
    <row r="614" spans="2:13" ht="34.799999999999997" x14ac:dyDescent="0.3">
      <c r="B614" s="282" t="s">
        <v>1773</v>
      </c>
      <c r="C614" s="265" t="s">
        <v>4580</v>
      </c>
      <c r="D614" s="265" t="s">
        <v>4581</v>
      </c>
      <c r="E614" s="265" t="s">
        <v>6195</v>
      </c>
      <c r="F614" s="265" t="s">
        <v>8</v>
      </c>
      <c r="G614" s="265" t="s">
        <v>6</v>
      </c>
      <c r="H614" s="266"/>
      <c r="I614" s="17"/>
      <c r="J614" s="266"/>
      <c r="K614" s="265"/>
      <c r="L614" s="265" t="s">
        <v>9</v>
      </c>
      <c r="M614" s="265" t="s">
        <v>1303</v>
      </c>
    </row>
    <row r="615" spans="2:13" ht="34.799999999999997" x14ac:dyDescent="0.3">
      <c r="B615" s="282" t="s">
        <v>1776</v>
      </c>
      <c r="C615" s="265" t="s">
        <v>4582</v>
      </c>
      <c r="D615" s="265" t="s">
        <v>4583</v>
      </c>
      <c r="E615" s="265" t="s">
        <v>6195</v>
      </c>
      <c r="F615" s="265" t="s">
        <v>8</v>
      </c>
      <c r="G615" s="265" t="s">
        <v>6</v>
      </c>
      <c r="H615" s="266"/>
      <c r="I615" s="17"/>
      <c r="J615" s="266"/>
      <c r="K615" s="265"/>
      <c r="L615" s="265" t="s">
        <v>9</v>
      </c>
      <c r="M615" s="265" t="s">
        <v>1303</v>
      </c>
    </row>
    <row r="616" spans="2:13" ht="34.799999999999997" x14ac:dyDescent="0.3">
      <c r="B616" s="282" t="s">
        <v>1779</v>
      </c>
      <c r="C616" s="265" t="s">
        <v>1780</v>
      </c>
      <c r="D616" s="265" t="s">
        <v>4584</v>
      </c>
      <c r="E616" s="265" t="s">
        <v>6195</v>
      </c>
      <c r="F616" s="265" t="s">
        <v>8</v>
      </c>
      <c r="G616" s="265" t="s">
        <v>6</v>
      </c>
      <c r="H616" s="266"/>
      <c r="I616" s="17"/>
      <c r="J616" s="266"/>
      <c r="K616" s="265"/>
      <c r="L616" s="265" t="s">
        <v>9</v>
      </c>
      <c r="M616" s="265" t="s">
        <v>1303</v>
      </c>
    </row>
    <row r="617" spans="2:13" ht="28.8" x14ac:dyDescent="0.3">
      <c r="B617" s="265" t="s">
        <v>1787</v>
      </c>
      <c r="C617" s="265" t="s">
        <v>5349</v>
      </c>
      <c r="D617" s="265" t="s">
        <v>5350</v>
      </c>
      <c r="E617" s="265" t="s">
        <v>6196</v>
      </c>
      <c r="F617" s="265" t="s">
        <v>8</v>
      </c>
      <c r="G617" s="265" t="s">
        <v>5</v>
      </c>
      <c r="H617" s="266"/>
      <c r="I617" s="17"/>
      <c r="J617" s="266"/>
      <c r="K617" s="265"/>
      <c r="L617" s="265" t="s">
        <v>9</v>
      </c>
      <c r="M617" s="265" t="s">
        <v>1303</v>
      </c>
    </row>
    <row r="618" spans="2:13" ht="34.799999999999997" x14ac:dyDescent="0.3">
      <c r="B618" s="282" t="s">
        <v>1783</v>
      </c>
      <c r="C618" s="265" t="s">
        <v>1784</v>
      </c>
      <c r="D618" s="265" t="s">
        <v>4584</v>
      </c>
      <c r="E618" s="265" t="s">
        <v>6196</v>
      </c>
      <c r="F618" s="265" t="s">
        <v>8</v>
      </c>
      <c r="G618" s="265" t="s">
        <v>6</v>
      </c>
      <c r="H618" s="266"/>
      <c r="I618" s="17"/>
      <c r="J618" s="266"/>
      <c r="K618" s="265"/>
      <c r="L618" s="265" t="s">
        <v>9</v>
      </c>
      <c r="M618" s="265" t="s">
        <v>1303</v>
      </c>
    </row>
    <row r="619" spans="2:13" ht="28.8" x14ac:dyDescent="0.3">
      <c r="B619" s="265" t="s">
        <v>1789</v>
      </c>
      <c r="C619" s="265" t="s">
        <v>4585</v>
      </c>
      <c r="D619" s="265" t="s">
        <v>4586</v>
      </c>
      <c r="E619" s="265" t="s">
        <v>6195</v>
      </c>
      <c r="F619" s="265" t="s">
        <v>4</v>
      </c>
      <c r="G619" s="265" t="s">
        <v>5</v>
      </c>
      <c r="H619" s="266"/>
      <c r="I619" s="17"/>
      <c r="J619" s="266"/>
      <c r="K619" s="265"/>
      <c r="L619" s="265" t="s">
        <v>9</v>
      </c>
      <c r="M619" s="265" t="s">
        <v>1303</v>
      </c>
    </row>
    <row r="620" spans="2:13" ht="28.8" x14ac:dyDescent="0.3">
      <c r="B620" s="265" t="s">
        <v>1792</v>
      </c>
      <c r="C620" s="265" t="s">
        <v>4587</v>
      </c>
      <c r="D620" s="265" t="s">
        <v>4588</v>
      </c>
      <c r="E620" s="265" t="s">
        <v>6196</v>
      </c>
      <c r="F620" s="265" t="s">
        <v>8</v>
      </c>
      <c r="G620" s="265" t="s">
        <v>6</v>
      </c>
      <c r="H620" s="266"/>
      <c r="I620" s="17"/>
      <c r="J620" s="266"/>
      <c r="K620" s="265"/>
      <c r="L620" s="265" t="s">
        <v>9</v>
      </c>
      <c r="M620" s="265" t="s">
        <v>1303</v>
      </c>
    </row>
    <row r="621" spans="2:13" ht="28.8" x14ac:dyDescent="0.3">
      <c r="B621" s="265" t="s">
        <v>1795</v>
      </c>
      <c r="C621" s="265" t="s">
        <v>4589</v>
      </c>
      <c r="D621" s="265" t="s">
        <v>4590</v>
      </c>
      <c r="E621" s="265" t="s">
        <v>6196</v>
      </c>
      <c r="F621" s="265" t="s">
        <v>8</v>
      </c>
      <c r="G621" s="265" t="s">
        <v>6</v>
      </c>
      <c r="H621" s="266"/>
      <c r="I621" s="17"/>
      <c r="J621" s="266"/>
      <c r="K621" s="265"/>
      <c r="L621" s="265" t="s">
        <v>9</v>
      </c>
      <c r="M621" s="265" t="s">
        <v>1303</v>
      </c>
    </row>
    <row r="622" spans="2:13" ht="28.8" x14ac:dyDescent="0.3">
      <c r="B622" s="265" t="s">
        <v>494</v>
      </c>
      <c r="C622" s="265" t="s">
        <v>495</v>
      </c>
      <c r="D622" s="265" t="s">
        <v>496</v>
      </c>
      <c r="E622" s="265" t="s">
        <v>6195</v>
      </c>
      <c r="F622" s="265" t="s">
        <v>4</v>
      </c>
      <c r="G622" s="265" t="s">
        <v>5</v>
      </c>
      <c r="H622" s="266"/>
      <c r="I622" s="17"/>
      <c r="J622" s="266"/>
      <c r="K622" s="265"/>
      <c r="L622" s="265" t="s">
        <v>146</v>
      </c>
      <c r="M622" s="265" t="s">
        <v>497</v>
      </c>
    </row>
    <row r="623" spans="2:13" ht="28.8" x14ac:dyDescent="0.3">
      <c r="B623" s="265" t="s">
        <v>660</v>
      </c>
      <c r="C623" s="265" t="s">
        <v>661</v>
      </c>
      <c r="D623" s="265" t="s">
        <v>662</v>
      </c>
      <c r="E623" s="265" t="s">
        <v>6195</v>
      </c>
      <c r="F623" s="265" t="s">
        <v>4</v>
      </c>
      <c r="G623" s="265" t="s">
        <v>5</v>
      </c>
      <c r="H623" s="266"/>
      <c r="I623" s="17"/>
      <c r="J623" s="266"/>
      <c r="K623" s="265"/>
      <c r="L623" s="265" t="s">
        <v>183</v>
      </c>
      <c r="M623" s="265" t="s">
        <v>497</v>
      </c>
    </row>
    <row r="624" spans="2:13" ht="36" x14ac:dyDescent="0.3">
      <c r="B624" s="281" t="s">
        <v>1200</v>
      </c>
      <c r="C624" s="265" t="s">
        <v>495</v>
      </c>
      <c r="D624" s="265" t="s">
        <v>496</v>
      </c>
      <c r="E624" s="265" t="s">
        <v>6195</v>
      </c>
      <c r="F624" s="265" t="s">
        <v>8</v>
      </c>
      <c r="G624" s="265" t="s">
        <v>6</v>
      </c>
      <c r="H624" s="266"/>
      <c r="I624" s="17"/>
      <c r="J624" s="266"/>
      <c r="K624" s="265"/>
      <c r="L624" s="265" t="s">
        <v>9</v>
      </c>
      <c r="M624" s="265" t="s">
        <v>497</v>
      </c>
    </row>
    <row r="625" spans="2:13" ht="36" x14ac:dyDescent="0.3">
      <c r="B625" s="281" t="s">
        <v>1204</v>
      </c>
      <c r="C625" s="265" t="s">
        <v>1205</v>
      </c>
      <c r="D625" s="265" t="s">
        <v>1206</v>
      </c>
      <c r="E625" s="265" t="s">
        <v>6195</v>
      </c>
      <c r="F625" s="265" t="s">
        <v>8</v>
      </c>
      <c r="G625" s="265" t="s">
        <v>6</v>
      </c>
      <c r="H625" s="266"/>
      <c r="I625" s="17"/>
      <c r="J625" s="266"/>
      <c r="K625" s="265"/>
      <c r="L625" s="265" t="s">
        <v>9</v>
      </c>
      <c r="M625" s="265" t="s">
        <v>497</v>
      </c>
    </row>
    <row r="626" spans="2:13" ht="28.8" x14ac:dyDescent="0.3">
      <c r="B626" s="265" t="s">
        <v>1315</v>
      </c>
      <c r="C626" s="265" t="s">
        <v>1316</v>
      </c>
      <c r="D626" s="265" t="s">
        <v>1317</v>
      </c>
      <c r="E626" s="265" t="s">
        <v>6198</v>
      </c>
      <c r="F626" s="265" t="s">
        <v>8</v>
      </c>
      <c r="G626" s="265" t="s">
        <v>6</v>
      </c>
      <c r="H626" s="266"/>
      <c r="I626" s="17"/>
      <c r="J626" s="266"/>
      <c r="K626" s="265"/>
      <c r="L626" s="265"/>
      <c r="M626" s="265" t="s">
        <v>497</v>
      </c>
    </row>
    <row r="627" spans="2:13" ht="34.799999999999997" x14ac:dyDescent="0.3">
      <c r="B627" s="282" t="s">
        <v>2076</v>
      </c>
      <c r="C627" s="265" t="s">
        <v>2077</v>
      </c>
      <c r="D627" s="265" t="s">
        <v>2078</v>
      </c>
      <c r="E627" s="265" t="s">
        <v>6195</v>
      </c>
      <c r="F627" s="265" t="s">
        <v>4</v>
      </c>
      <c r="G627" s="265" t="s">
        <v>5</v>
      </c>
      <c r="H627" s="266"/>
      <c r="I627" s="17"/>
      <c r="J627" s="266"/>
      <c r="K627" s="265"/>
      <c r="L627" s="265" t="s">
        <v>2079</v>
      </c>
      <c r="M627" s="265" t="s">
        <v>497</v>
      </c>
    </row>
    <row r="628" spans="2:13" ht="34.799999999999997" x14ac:dyDescent="0.3">
      <c r="B628" s="282" t="s">
        <v>2082</v>
      </c>
      <c r="C628" s="265" t="s">
        <v>2083</v>
      </c>
      <c r="D628" s="265" t="s">
        <v>2084</v>
      </c>
      <c r="E628" s="265" t="s">
        <v>6195</v>
      </c>
      <c r="F628" s="265" t="s">
        <v>8</v>
      </c>
      <c r="G628" s="265" t="s">
        <v>5</v>
      </c>
      <c r="H628" s="266"/>
      <c r="I628" s="17"/>
      <c r="J628" s="266"/>
      <c r="K628" s="265"/>
      <c r="L628" s="265" t="s">
        <v>9</v>
      </c>
      <c r="M628" s="265" t="s">
        <v>497</v>
      </c>
    </row>
    <row r="629" spans="2:13" ht="34.799999999999997" x14ac:dyDescent="0.3">
      <c r="B629" s="282" t="s">
        <v>2087</v>
      </c>
      <c r="C629" s="265" t="s">
        <v>2088</v>
      </c>
      <c r="D629" s="265" t="s">
        <v>2089</v>
      </c>
      <c r="E629" s="265" t="s">
        <v>6195</v>
      </c>
      <c r="F629" s="265" t="s">
        <v>8</v>
      </c>
      <c r="G629" s="265" t="s">
        <v>5</v>
      </c>
      <c r="H629" s="266"/>
      <c r="I629" s="17"/>
      <c r="J629" s="266"/>
      <c r="K629" s="265"/>
      <c r="L629" s="265" t="s">
        <v>585</v>
      </c>
      <c r="M629" s="265" t="s">
        <v>497</v>
      </c>
    </row>
    <row r="630" spans="2:13" ht="34.799999999999997" x14ac:dyDescent="0.3">
      <c r="B630" s="282" t="s">
        <v>2091</v>
      </c>
      <c r="C630" s="265" t="s">
        <v>2092</v>
      </c>
      <c r="D630" s="265" t="s">
        <v>2093</v>
      </c>
      <c r="E630" s="265" t="s">
        <v>6195</v>
      </c>
      <c r="F630" s="265" t="s">
        <v>4</v>
      </c>
      <c r="G630" s="265" t="s">
        <v>6</v>
      </c>
      <c r="H630" s="266"/>
      <c r="I630" s="17"/>
      <c r="J630" s="266"/>
      <c r="K630" s="265"/>
      <c r="L630" s="265" t="s">
        <v>9</v>
      </c>
      <c r="M630" s="265" t="s">
        <v>497</v>
      </c>
    </row>
    <row r="631" spans="2:13" ht="28.8" x14ac:dyDescent="0.3">
      <c r="B631" s="265" t="s">
        <v>2491</v>
      </c>
      <c r="C631" s="265" t="s">
        <v>2492</v>
      </c>
      <c r="D631" s="265" t="s">
        <v>2493</v>
      </c>
      <c r="E631" s="265" t="s">
        <v>6195</v>
      </c>
      <c r="F631" s="265" t="s">
        <v>4</v>
      </c>
      <c r="G631" s="265" t="s">
        <v>6</v>
      </c>
      <c r="H631" s="266"/>
      <c r="I631" s="17"/>
      <c r="J631" s="266"/>
      <c r="K631" s="265"/>
      <c r="L631" s="265" t="s">
        <v>13</v>
      </c>
      <c r="M631" s="265" t="s">
        <v>497</v>
      </c>
    </row>
    <row r="632" spans="2:13" ht="28.8" x14ac:dyDescent="0.3">
      <c r="B632" s="265" t="s">
        <v>2722</v>
      </c>
      <c r="C632" s="265" t="s">
        <v>2723</v>
      </c>
      <c r="D632" s="265" t="s">
        <v>2724</v>
      </c>
      <c r="E632" s="265" t="s">
        <v>6195</v>
      </c>
      <c r="F632" s="265" t="s">
        <v>4</v>
      </c>
      <c r="G632" s="265" t="s">
        <v>5</v>
      </c>
      <c r="H632" s="266"/>
      <c r="I632" s="17"/>
      <c r="J632" s="266"/>
      <c r="K632" s="265"/>
      <c r="L632" s="265"/>
      <c r="M632" s="265" t="s">
        <v>497</v>
      </c>
    </row>
    <row r="633" spans="2:13" ht="28.8" x14ac:dyDescent="0.3">
      <c r="B633" s="265" t="s">
        <v>2727</v>
      </c>
      <c r="C633" s="265" t="s">
        <v>2728</v>
      </c>
      <c r="D633" s="265" t="s">
        <v>2729</v>
      </c>
      <c r="E633" s="265" t="s">
        <v>6195</v>
      </c>
      <c r="F633" s="265" t="s">
        <v>4</v>
      </c>
      <c r="G633" s="265" t="s">
        <v>5</v>
      </c>
      <c r="H633" s="266"/>
      <c r="I633" s="17"/>
      <c r="J633" s="266"/>
      <c r="K633" s="265"/>
      <c r="L633" s="265"/>
      <c r="M633" s="265" t="s">
        <v>497</v>
      </c>
    </row>
    <row r="634" spans="2:13" ht="28.8" x14ac:dyDescent="0.3">
      <c r="B634" s="265" t="s">
        <v>2731</v>
      </c>
      <c r="C634" s="265" t="s">
        <v>2732</v>
      </c>
      <c r="D634" s="265" t="s">
        <v>2733</v>
      </c>
      <c r="E634" s="265" t="s">
        <v>6195</v>
      </c>
      <c r="F634" s="265" t="s">
        <v>4</v>
      </c>
      <c r="G634" s="265" t="s">
        <v>5</v>
      </c>
      <c r="H634" s="266"/>
      <c r="I634" s="17"/>
      <c r="J634" s="266"/>
      <c r="K634" s="265"/>
      <c r="L634" s="265"/>
      <c r="M634" s="265" t="s">
        <v>497</v>
      </c>
    </row>
    <row r="635" spans="2:13" ht="28.8" x14ac:dyDescent="0.3">
      <c r="B635" s="265" t="s">
        <v>2735</v>
      </c>
      <c r="C635" s="265" t="s">
        <v>2736</v>
      </c>
      <c r="D635" s="265" t="s">
        <v>2737</v>
      </c>
      <c r="E635" s="265" t="s">
        <v>6195</v>
      </c>
      <c r="F635" s="265" t="s">
        <v>4</v>
      </c>
      <c r="G635" s="265" t="s">
        <v>5</v>
      </c>
      <c r="H635" s="266"/>
      <c r="I635" s="17"/>
      <c r="J635" s="266"/>
      <c r="K635" s="265"/>
      <c r="L635" s="265"/>
      <c r="M635" s="265" t="s">
        <v>497</v>
      </c>
    </row>
    <row r="636" spans="2:13" ht="34.799999999999997" x14ac:dyDescent="0.3">
      <c r="B636" s="282" t="s">
        <v>3087</v>
      </c>
      <c r="C636" s="265" t="s">
        <v>3088</v>
      </c>
      <c r="D636" s="265" t="s">
        <v>3089</v>
      </c>
      <c r="E636" s="265" t="s">
        <v>6195</v>
      </c>
      <c r="F636" s="265" t="s">
        <v>8</v>
      </c>
      <c r="G636" s="265" t="s">
        <v>5</v>
      </c>
      <c r="H636" s="266"/>
      <c r="I636" s="17"/>
      <c r="J636" s="266"/>
      <c r="K636" s="265"/>
      <c r="L636" s="265"/>
      <c r="M636" s="265" t="s">
        <v>497</v>
      </c>
    </row>
    <row r="637" spans="2:13" ht="34.799999999999997" x14ac:dyDescent="0.3">
      <c r="B637" s="282" t="s">
        <v>3092</v>
      </c>
      <c r="C637" s="265" t="s">
        <v>3093</v>
      </c>
      <c r="D637" s="265" t="s">
        <v>3094</v>
      </c>
      <c r="E637" s="265" t="s">
        <v>6195</v>
      </c>
      <c r="F637" s="265" t="s">
        <v>8</v>
      </c>
      <c r="G637" s="265" t="s">
        <v>5</v>
      </c>
      <c r="H637" s="266"/>
      <c r="I637" s="17"/>
      <c r="J637" s="266"/>
      <c r="K637" s="265"/>
      <c r="L637" s="265"/>
      <c r="M637" s="265" t="s">
        <v>497</v>
      </c>
    </row>
    <row r="638" spans="2:13" ht="34.799999999999997" x14ac:dyDescent="0.3">
      <c r="B638" s="282" t="s">
        <v>3096</v>
      </c>
      <c r="C638" s="265" t="s">
        <v>3097</v>
      </c>
      <c r="D638" s="265" t="s">
        <v>3098</v>
      </c>
      <c r="E638" s="265" t="s">
        <v>6195</v>
      </c>
      <c r="F638" s="265" t="s">
        <v>4</v>
      </c>
      <c r="G638" s="265" t="s">
        <v>6</v>
      </c>
      <c r="H638" s="266"/>
      <c r="I638" s="17"/>
      <c r="J638" s="266"/>
      <c r="K638" s="265"/>
      <c r="L638" s="265"/>
      <c r="M638" s="265" t="s">
        <v>497</v>
      </c>
    </row>
    <row r="639" spans="2:13" ht="34.799999999999997" x14ac:dyDescent="0.3">
      <c r="B639" s="282" t="s">
        <v>3101</v>
      </c>
      <c r="C639" s="265" t="s">
        <v>3102</v>
      </c>
      <c r="D639" s="265" t="s">
        <v>3103</v>
      </c>
      <c r="E639" s="265" t="s">
        <v>6195</v>
      </c>
      <c r="F639" s="265" t="s">
        <v>4</v>
      </c>
      <c r="G639" s="265" t="s">
        <v>6</v>
      </c>
      <c r="H639" s="266"/>
      <c r="I639" s="17"/>
      <c r="J639" s="266"/>
      <c r="K639" s="265"/>
      <c r="L639" s="265"/>
      <c r="M639" s="265" t="s">
        <v>497</v>
      </c>
    </row>
    <row r="640" spans="2:13" ht="36" x14ac:dyDescent="0.3">
      <c r="B640" s="281" t="s">
        <v>3105</v>
      </c>
      <c r="C640" s="265" t="s">
        <v>3106</v>
      </c>
      <c r="D640" s="265" t="s">
        <v>3107</v>
      </c>
      <c r="E640" s="265" t="s">
        <v>6195</v>
      </c>
      <c r="F640" s="265" t="s">
        <v>4</v>
      </c>
      <c r="G640" s="265" t="s">
        <v>6</v>
      </c>
      <c r="H640" s="266"/>
      <c r="I640" s="17"/>
      <c r="J640" s="266"/>
      <c r="K640" s="265"/>
      <c r="L640" s="265"/>
      <c r="M640" s="265" t="s">
        <v>497</v>
      </c>
    </row>
    <row r="641" spans="2:13" ht="36" x14ac:dyDescent="0.3">
      <c r="B641" s="281" t="s">
        <v>3109</v>
      </c>
      <c r="C641" s="265" t="s">
        <v>3106</v>
      </c>
      <c r="D641" s="265" t="s">
        <v>3110</v>
      </c>
      <c r="E641" s="265" t="s">
        <v>6195</v>
      </c>
      <c r="F641" s="265" t="s">
        <v>4</v>
      </c>
      <c r="G641" s="265" t="s">
        <v>5</v>
      </c>
      <c r="H641" s="266"/>
      <c r="I641" s="17"/>
      <c r="J641" s="266"/>
      <c r="K641" s="265"/>
      <c r="L641" s="265"/>
      <c r="M641" s="265" t="s">
        <v>497</v>
      </c>
    </row>
    <row r="642" spans="2:13" ht="28.8" x14ac:dyDescent="0.3">
      <c r="B642" s="265" t="s">
        <v>3413</v>
      </c>
      <c r="C642" s="265" t="s">
        <v>3414</v>
      </c>
      <c r="D642" s="265" t="s">
        <v>3415</v>
      </c>
      <c r="E642" s="265" t="s">
        <v>6195</v>
      </c>
      <c r="F642" s="265" t="s">
        <v>4</v>
      </c>
      <c r="G642" s="265" t="s">
        <v>6</v>
      </c>
      <c r="H642" s="266"/>
      <c r="I642" s="266"/>
      <c r="J642" s="266"/>
      <c r="K642" s="265"/>
      <c r="L642" s="265" t="s">
        <v>13</v>
      </c>
      <c r="M642" s="265" t="s">
        <v>497</v>
      </c>
    </row>
    <row r="643" spans="2:13" ht="28.8" x14ac:dyDescent="0.3">
      <c r="B643" s="265" t="s">
        <v>3418</v>
      </c>
      <c r="C643" s="265" t="s">
        <v>3419</v>
      </c>
      <c r="D643" s="265" t="s">
        <v>3420</v>
      </c>
      <c r="E643" s="265" t="s">
        <v>6195</v>
      </c>
      <c r="F643" s="265" t="s">
        <v>4</v>
      </c>
      <c r="G643" s="265" t="s">
        <v>6</v>
      </c>
      <c r="H643" s="266"/>
      <c r="I643" s="266"/>
      <c r="J643" s="266"/>
      <c r="K643" s="265"/>
      <c r="L643" s="265" t="s">
        <v>13</v>
      </c>
      <c r="M643" s="265" t="s">
        <v>497</v>
      </c>
    </row>
    <row r="644" spans="2:13" ht="28.8" x14ac:dyDescent="0.3">
      <c r="B644" s="265" t="s">
        <v>3920</v>
      </c>
      <c r="C644" s="265" t="s">
        <v>3921</v>
      </c>
      <c r="D644" s="265" t="s">
        <v>1568</v>
      </c>
      <c r="E644" s="265" t="s">
        <v>6195</v>
      </c>
      <c r="F644" s="265" t="s">
        <v>4</v>
      </c>
      <c r="G644" s="265" t="s">
        <v>5</v>
      </c>
      <c r="H644" s="266"/>
      <c r="I644" s="17"/>
      <c r="J644" s="266"/>
      <c r="K644" s="265"/>
      <c r="L644" s="265"/>
      <c r="M644" s="265" t="s">
        <v>497</v>
      </c>
    </row>
    <row r="645" spans="2:13" ht="28.8" x14ac:dyDescent="0.3">
      <c r="B645" s="265" t="s">
        <v>3924</v>
      </c>
      <c r="C645" s="265" t="s">
        <v>3925</v>
      </c>
      <c r="D645" s="265" t="s">
        <v>3926</v>
      </c>
      <c r="E645" s="265" t="s">
        <v>6195</v>
      </c>
      <c r="F645" s="265" t="s">
        <v>4</v>
      </c>
      <c r="G645" s="265" t="s">
        <v>5</v>
      </c>
      <c r="H645" s="266"/>
      <c r="I645" s="17"/>
      <c r="J645" s="266"/>
      <c r="K645" s="265"/>
      <c r="L645" s="265"/>
      <c r="M645" s="265" t="s">
        <v>497</v>
      </c>
    </row>
    <row r="646" spans="2:13" ht="28.8" x14ac:dyDescent="0.3">
      <c r="B646" s="265" t="s">
        <v>3928</v>
      </c>
      <c r="C646" s="265" t="s">
        <v>3929</v>
      </c>
      <c r="D646" s="265" t="s">
        <v>3930</v>
      </c>
      <c r="E646" s="265" t="s">
        <v>6195</v>
      </c>
      <c r="F646" s="265" t="s">
        <v>4</v>
      </c>
      <c r="G646" s="265" t="s">
        <v>5</v>
      </c>
      <c r="H646" s="266"/>
      <c r="I646" s="17"/>
      <c r="J646" s="266"/>
      <c r="K646" s="265"/>
      <c r="L646" s="265"/>
      <c r="M646" s="265" t="s">
        <v>497</v>
      </c>
    </row>
    <row r="647" spans="2:13" ht="28.8" x14ac:dyDescent="0.3">
      <c r="B647" s="265" t="s">
        <v>3932</v>
      </c>
      <c r="C647" s="265" t="s">
        <v>3933</v>
      </c>
      <c r="D647" s="265" t="s">
        <v>3934</v>
      </c>
      <c r="E647" s="265" t="s">
        <v>6195</v>
      </c>
      <c r="F647" s="265" t="s">
        <v>4</v>
      </c>
      <c r="G647" s="265" t="s">
        <v>5</v>
      </c>
      <c r="H647" s="266"/>
      <c r="I647" s="17"/>
      <c r="J647" s="266"/>
      <c r="K647" s="265"/>
      <c r="L647" s="265"/>
      <c r="M647" s="265" t="s">
        <v>497</v>
      </c>
    </row>
    <row r="648" spans="2:13" ht="28.8" x14ac:dyDescent="0.3">
      <c r="B648" s="265" t="s">
        <v>3936</v>
      </c>
      <c r="C648" s="265" t="s">
        <v>3937</v>
      </c>
      <c r="D648" s="265" t="s">
        <v>3938</v>
      </c>
      <c r="E648" s="265" t="s">
        <v>6195</v>
      </c>
      <c r="F648" s="265" t="s">
        <v>4</v>
      </c>
      <c r="G648" s="265" t="s">
        <v>6</v>
      </c>
      <c r="H648" s="266"/>
      <c r="I648" s="17"/>
      <c r="J648" s="266"/>
      <c r="K648" s="265"/>
      <c r="L648" s="265" t="s">
        <v>3939</v>
      </c>
      <c r="M648" s="265" t="s">
        <v>497</v>
      </c>
    </row>
    <row r="649" spans="2:13" ht="28.8" x14ac:dyDescent="0.3">
      <c r="B649" s="265" t="s">
        <v>3941</v>
      </c>
      <c r="C649" s="265" t="s">
        <v>3942</v>
      </c>
      <c r="D649" s="265" t="s">
        <v>3943</v>
      </c>
      <c r="E649" s="265" t="s">
        <v>6195</v>
      </c>
      <c r="F649" s="265" t="s">
        <v>4</v>
      </c>
      <c r="G649" s="265" t="s">
        <v>6</v>
      </c>
      <c r="H649" s="266"/>
      <c r="I649" s="17"/>
      <c r="J649" s="266"/>
      <c r="K649" s="265"/>
      <c r="L649" s="265" t="s">
        <v>3939</v>
      </c>
      <c r="M649" s="265" t="s">
        <v>497</v>
      </c>
    </row>
    <row r="650" spans="2:13" ht="28.8" x14ac:dyDescent="0.3">
      <c r="B650" s="265" t="s">
        <v>3945</v>
      </c>
      <c r="C650" s="265" t="s">
        <v>3946</v>
      </c>
      <c r="D650" s="265" t="s">
        <v>3947</v>
      </c>
      <c r="E650" s="265" t="s">
        <v>6195</v>
      </c>
      <c r="F650" s="265" t="s">
        <v>4</v>
      </c>
      <c r="G650" s="265" t="s">
        <v>6</v>
      </c>
      <c r="H650" s="266"/>
      <c r="I650" s="17"/>
      <c r="J650" s="266"/>
      <c r="K650" s="265"/>
      <c r="L650" s="265" t="s">
        <v>3939</v>
      </c>
      <c r="M650" s="265" t="s">
        <v>497</v>
      </c>
    </row>
    <row r="651" spans="2:13" x14ac:dyDescent="0.3">
      <c r="B651" s="7" t="s">
        <v>4178</v>
      </c>
      <c r="C651" s="7" t="s">
        <v>4179</v>
      </c>
      <c r="D651" s="7" t="s">
        <v>4180</v>
      </c>
      <c r="E651" s="7" t="s">
        <v>6195</v>
      </c>
      <c r="F651" s="7" t="s">
        <v>8</v>
      </c>
      <c r="G651" s="7" t="s">
        <v>6</v>
      </c>
      <c r="H651" s="17"/>
      <c r="I651" s="17"/>
      <c r="J651" s="17"/>
      <c r="K651" s="7"/>
      <c r="L651" s="7" t="s">
        <v>9</v>
      </c>
      <c r="M651" s="7" t="s">
        <v>497</v>
      </c>
    </row>
    <row r="652" spans="2:13" x14ac:dyDescent="0.3">
      <c r="B652" s="7" t="s">
        <v>4183</v>
      </c>
      <c r="C652" s="7" t="s">
        <v>4184</v>
      </c>
      <c r="D652" s="7" t="s">
        <v>4185</v>
      </c>
      <c r="E652" s="7" t="s">
        <v>6195</v>
      </c>
      <c r="F652" s="7" t="s">
        <v>8</v>
      </c>
      <c r="G652" s="7" t="s">
        <v>6</v>
      </c>
      <c r="H652" s="17"/>
      <c r="I652" s="17"/>
      <c r="J652" s="17"/>
      <c r="K652" s="7"/>
      <c r="L652" s="7" t="s">
        <v>9</v>
      </c>
      <c r="M652" s="7" t="s">
        <v>497</v>
      </c>
    </row>
    <row r="653" spans="2:13" x14ac:dyDescent="0.3">
      <c r="B653" s="7" t="s">
        <v>4188</v>
      </c>
      <c r="C653" s="7" t="s">
        <v>4189</v>
      </c>
      <c r="D653" s="7" t="s">
        <v>4190</v>
      </c>
      <c r="E653" s="7" t="s">
        <v>6195</v>
      </c>
      <c r="F653" s="7" t="s">
        <v>8</v>
      </c>
      <c r="G653" s="7" t="s">
        <v>6</v>
      </c>
      <c r="H653" s="17"/>
      <c r="I653" s="17"/>
      <c r="J653" s="17"/>
      <c r="K653" s="7"/>
      <c r="L653" s="7" t="s">
        <v>9</v>
      </c>
      <c r="M653" s="7" t="s">
        <v>497</v>
      </c>
    </row>
    <row r="654" spans="2:13" x14ac:dyDescent="0.3">
      <c r="B654" s="7" t="s">
        <v>4193</v>
      </c>
      <c r="C654" s="7" t="s">
        <v>4194</v>
      </c>
      <c r="D654" s="7" t="s">
        <v>4195</v>
      </c>
      <c r="E654" s="7" t="s">
        <v>6195</v>
      </c>
      <c r="F654" s="7" t="s">
        <v>8</v>
      </c>
      <c r="G654" s="7" t="s">
        <v>6</v>
      </c>
      <c r="H654" s="17"/>
      <c r="I654" s="17"/>
      <c r="J654" s="17"/>
      <c r="K654" s="7"/>
      <c r="L654" s="7" t="s">
        <v>9</v>
      </c>
      <c r="M654" s="7" t="s">
        <v>497</v>
      </c>
    </row>
    <row r="655" spans="2:13" x14ac:dyDescent="0.3">
      <c r="B655" s="7" t="s">
        <v>4197</v>
      </c>
      <c r="C655" s="7" t="s">
        <v>4198</v>
      </c>
      <c r="D655" s="7" t="s">
        <v>4199</v>
      </c>
      <c r="E655" s="7" t="s">
        <v>6195</v>
      </c>
      <c r="F655" s="7" t="s">
        <v>4</v>
      </c>
      <c r="G655" s="7" t="s">
        <v>6</v>
      </c>
      <c r="H655" s="17"/>
      <c r="I655" s="17"/>
      <c r="J655" s="17"/>
      <c r="K655" s="7"/>
      <c r="L655" s="7" t="s">
        <v>9</v>
      </c>
      <c r="M655" s="7" t="s">
        <v>497</v>
      </c>
    </row>
    <row r="656" spans="2:13" x14ac:dyDescent="0.3">
      <c r="B656" s="7" t="s">
        <v>4201</v>
      </c>
      <c r="C656" s="7" t="s">
        <v>4202</v>
      </c>
      <c r="D656" s="7" t="s">
        <v>4203</v>
      </c>
      <c r="E656" s="7" t="s">
        <v>6198</v>
      </c>
      <c r="F656" s="7" t="s">
        <v>4</v>
      </c>
      <c r="G656" s="7" t="s">
        <v>6</v>
      </c>
      <c r="H656" s="17"/>
      <c r="I656" s="17"/>
      <c r="J656" s="17"/>
      <c r="K656" s="7"/>
      <c r="L656" s="7"/>
      <c r="M656" s="7" t="s">
        <v>497</v>
      </c>
    </row>
    <row r="657" spans="2:13" x14ac:dyDescent="0.3">
      <c r="B657" s="7" t="s">
        <v>4362</v>
      </c>
      <c r="C657" s="7" t="s">
        <v>4363</v>
      </c>
      <c r="D657" s="7" t="s">
        <v>4364</v>
      </c>
      <c r="E657" s="7" t="s">
        <v>6195</v>
      </c>
      <c r="F657" s="7" t="s">
        <v>4</v>
      </c>
      <c r="G657" s="7" t="s">
        <v>5</v>
      </c>
      <c r="H657" s="17"/>
      <c r="I657" s="17"/>
      <c r="J657" s="17"/>
      <c r="K657" s="7"/>
      <c r="L657" s="7" t="s">
        <v>2668</v>
      </c>
      <c r="M657" s="7" t="s">
        <v>497</v>
      </c>
    </row>
    <row r="658" spans="2:13" ht="28.8" x14ac:dyDescent="0.3">
      <c r="B658" s="265" t="s">
        <v>165</v>
      </c>
      <c r="C658" s="265" t="s">
        <v>166</v>
      </c>
      <c r="D658" s="265" t="s">
        <v>167</v>
      </c>
      <c r="E658" s="265" t="s">
        <v>6195</v>
      </c>
      <c r="F658" s="265" t="s">
        <v>4</v>
      </c>
      <c r="G658" s="265" t="s">
        <v>6</v>
      </c>
      <c r="H658" s="266"/>
      <c r="I658" s="17"/>
      <c r="J658" s="266"/>
      <c r="K658" s="265"/>
      <c r="L658" s="265" t="s">
        <v>170</v>
      </c>
      <c r="M658" s="265" t="s">
        <v>168</v>
      </c>
    </row>
    <row r="659" spans="2:13" ht="28.8" x14ac:dyDescent="0.3">
      <c r="B659" s="265" t="s">
        <v>390</v>
      </c>
      <c r="C659" s="265" t="s">
        <v>391</v>
      </c>
      <c r="D659" s="265" t="s">
        <v>392</v>
      </c>
      <c r="E659" s="265" t="s">
        <v>6195</v>
      </c>
      <c r="F659" s="265" t="s">
        <v>4</v>
      </c>
      <c r="G659" s="265" t="s">
        <v>5</v>
      </c>
      <c r="H659" s="266"/>
      <c r="I659" s="17"/>
      <c r="J659" s="266"/>
      <c r="K659" s="265"/>
      <c r="L659" s="265" t="s">
        <v>9</v>
      </c>
      <c r="M659" s="265" t="s">
        <v>168</v>
      </c>
    </row>
    <row r="660" spans="2:13" ht="28.8" x14ac:dyDescent="0.3">
      <c r="B660" s="265" t="s">
        <v>395</v>
      </c>
      <c r="C660" s="265" t="s">
        <v>396</v>
      </c>
      <c r="D660" s="265" t="s">
        <v>397</v>
      </c>
      <c r="E660" s="265" t="s">
        <v>6195</v>
      </c>
      <c r="F660" s="265" t="s">
        <v>4</v>
      </c>
      <c r="G660" s="265" t="s">
        <v>5</v>
      </c>
      <c r="H660" s="266"/>
      <c r="I660" s="17"/>
      <c r="J660" s="266"/>
      <c r="K660" s="265"/>
      <c r="L660" s="265" t="s">
        <v>9</v>
      </c>
      <c r="M660" s="265" t="s">
        <v>168</v>
      </c>
    </row>
    <row r="661" spans="2:13" ht="28.8" x14ac:dyDescent="0.3">
      <c r="B661" s="265" t="s">
        <v>399</v>
      </c>
      <c r="C661" s="265" t="s">
        <v>400</v>
      </c>
      <c r="D661" s="265" t="s">
        <v>401</v>
      </c>
      <c r="E661" s="265" t="s">
        <v>6195</v>
      </c>
      <c r="F661" s="265" t="s">
        <v>4</v>
      </c>
      <c r="G661" s="265" t="s">
        <v>6</v>
      </c>
      <c r="H661" s="266"/>
      <c r="I661" s="17"/>
      <c r="J661" s="266"/>
      <c r="K661" s="265"/>
      <c r="L661" s="265" t="s">
        <v>9</v>
      </c>
      <c r="M661" s="265" t="s">
        <v>168</v>
      </c>
    </row>
    <row r="662" spans="2:13" ht="28.8" x14ac:dyDescent="0.3">
      <c r="B662" s="265" t="s">
        <v>404</v>
      </c>
      <c r="C662" s="265" t="s">
        <v>405</v>
      </c>
      <c r="D662" s="265" t="s">
        <v>406</v>
      </c>
      <c r="E662" s="265" t="s">
        <v>6195</v>
      </c>
      <c r="F662" s="265" t="s">
        <v>4</v>
      </c>
      <c r="G662" s="265" t="s">
        <v>5</v>
      </c>
      <c r="H662" s="266"/>
      <c r="I662" s="17"/>
      <c r="J662" s="266"/>
      <c r="K662" s="265"/>
      <c r="L662" s="265" t="s">
        <v>9</v>
      </c>
      <c r="M662" s="265" t="s">
        <v>168</v>
      </c>
    </row>
    <row r="663" spans="2:13" ht="28.8" x14ac:dyDescent="0.3">
      <c r="B663" s="265" t="s">
        <v>408</v>
      </c>
      <c r="C663" s="265" t="s">
        <v>409</v>
      </c>
      <c r="D663" s="265" t="s">
        <v>410</v>
      </c>
      <c r="E663" s="265" t="s">
        <v>6195</v>
      </c>
      <c r="F663" s="265" t="s">
        <v>4</v>
      </c>
      <c r="G663" s="265" t="s">
        <v>5</v>
      </c>
      <c r="H663" s="266"/>
      <c r="I663" s="17"/>
      <c r="J663" s="266"/>
      <c r="K663" s="265"/>
      <c r="L663" s="265" t="s">
        <v>9</v>
      </c>
      <c r="M663" s="265" t="s">
        <v>168</v>
      </c>
    </row>
    <row r="664" spans="2:13" ht="28.8" x14ac:dyDescent="0.3">
      <c r="B664" s="265" t="s">
        <v>412</v>
      </c>
      <c r="C664" s="265" t="s">
        <v>413</v>
      </c>
      <c r="D664" s="265" t="s">
        <v>414</v>
      </c>
      <c r="E664" s="265" t="s">
        <v>6195</v>
      </c>
      <c r="F664" s="265" t="s">
        <v>4</v>
      </c>
      <c r="G664" s="265" t="s">
        <v>5</v>
      </c>
      <c r="H664" s="266"/>
      <c r="I664" s="17"/>
      <c r="J664" s="266"/>
      <c r="K664" s="265"/>
      <c r="L664" s="265" t="s">
        <v>9</v>
      </c>
      <c r="M664" s="265" t="s">
        <v>168</v>
      </c>
    </row>
    <row r="665" spans="2:13" ht="28.8" x14ac:dyDescent="0.3">
      <c r="B665" s="265" t="s">
        <v>1246</v>
      </c>
      <c r="C665" s="265" t="s">
        <v>1247</v>
      </c>
      <c r="D665" s="265" t="s">
        <v>1248</v>
      </c>
      <c r="E665" s="265" t="s">
        <v>6195</v>
      </c>
      <c r="F665" s="265" t="s">
        <v>8</v>
      </c>
      <c r="G665" s="265" t="s">
        <v>5</v>
      </c>
      <c r="H665" s="266"/>
      <c r="I665" s="17"/>
      <c r="J665" s="266"/>
      <c r="K665" s="265"/>
      <c r="L665" s="265" t="s">
        <v>9</v>
      </c>
      <c r="M665" s="265" t="s">
        <v>168</v>
      </c>
    </row>
    <row r="666" spans="2:13" ht="28.8" x14ac:dyDescent="0.3">
      <c r="B666" s="265" t="s">
        <v>1252</v>
      </c>
      <c r="C666" s="265" t="s">
        <v>1253</v>
      </c>
      <c r="D666" s="265" t="s">
        <v>1254</v>
      </c>
      <c r="E666" s="265" t="s">
        <v>6195</v>
      </c>
      <c r="F666" s="265" t="s">
        <v>8</v>
      </c>
      <c r="G666" s="265" t="s">
        <v>5</v>
      </c>
      <c r="H666" s="266"/>
      <c r="I666" s="17"/>
      <c r="J666" s="266"/>
      <c r="K666" s="265"/>
      <c r="L666" s="265" t="s">
        <v>9</v>
      </c>
      <c r="M666" s="265" t="s">
        <v>168</v>
      </c>
    </row>
    <row r="667" spans="2:13" ht="28.8" x14ac:dyDescent="0.3">
      <c r="B667" s="265" t="s">
        <v>1256</v>
      </c>
      <c r="C667" s="265" t="s">
        <v>1257</v>
      </c>
      <c r="D667" s="265" t="s">
        <v>1258</v>
      </c>
      <c r="E667" s="265" t="s">
        <v>6195</v>
      </c>
      <c r="F667" s="265" t="s">
        <v>4</v>
      </c>
      <c r="G667" s="265" t="s">
        <v>5</v>
      </c>
      <c r="H667" s="266"/>
      <c r="I667" s="17"/>
      <c r="J667" s="266"/>
      <c r="K667" s="265"/>
      <c r="L667" s="265" t="s">
        <v>170</v>
      </c>
      <c r="M667" s="265" t="s">
        <v>168</v>
      </c>
    </row>
    <row r="668" spans="2:13" ht="36" x14ac:dyDescent="0.3">
      <c r="B668" s="281" t="s">
        <v>1352</v>
      </c>
      <c r="C668" s="265" t="s">
        <v>1353</v>
      </c>
      <c r="D668" s="265" t="s">
        <v>1354</v>
      </c>
      <c r="E668" s="265" t="s">
        <v>6195</v>
      </c>
      <c r="F668" s="265" t="s">
        <v>4</v>
      </c>
      <c r="G668" s="265" t="s">
        <v>5</v>
      </c>
      <c r="H668" s="266"/>
      <c r="I668" s="17"/>
      <c r="J668" s="266"/>
      <c r="K668" s="265"/>
      <c r="L668" s="265" t="s">
        <v>14</v>
      </c>
      <c r="M668" s="265" t="s">
        <v>168</v>
      </c>
    </row>
    <row r="669" spans="2:13" ht="28.8" x14ac:dyDescent="0.3">
      <c r="B669" s="265" t="s">
        <v>1376</v>
      </c>
      <c r="C669" s="265" t="s">
        <v>1377</v>
      </c>
      <c r="D669" s="265" t="s">
        <v>1254</v>
      </c>
      <c r="E669" s="265" t="s">
        <v>6195</v>
      </c>
      <c r="F669" s="265" t="s">
        <v>8</v>
      </c>
      <c r="G669" s="265" t="s">
        <v>5</v>
      </c>
      <c r="H669" s="266"/>
      <c r="I669" s="17"/>
      <c r="J669" s="266"/>
      <c r="K669" s="265"/>
      <c r="L669" s="265" t="s">
        <v>9</v>
      </c>
      <c r="M669" s="265" t="s">
        <v>168</v>
      </c>
    </row>
    <row r="670" spans="2:13" ht="28.8" x14ac:dyDescent="0.3">
      <c r="B670" s="265" t="s">
        <v>1380</v>
      </c>
      <c r="C670" s="265" t="s">
        <v>1381</v>
      </c>
      <c r="D670" s="265" t="s">
        <v>1382</v>
      </c>
      <c r="E670" s="265" t="s">
        <v>6195</v>
      </c>
      <c r="F670" s="265" t="s">
        <v>8</v>
      </c>
      <c r="G670" s="265" t="s">
        <v>5</v>
      </c>
      <c r="H670" s="266"/>
      <c r="I670" s="17"/>
      <c r="J670" s="266"/>
      <c r="K670" s="265"/>
      <c r="L670" s="265" t="s">
        <v>9</v>
      </c>
      <c r="M670" s="265" t="s">
        <v>168</v>
      </c>
    </row>
    <row r="671" spans="2:13" ht="36" x14ac:dyDescent="0.3">
      <c r="B671" s="281" t="s">
        <v>4558</v>
      </c>
      <c r="C671" s="265" t="s">
        <v>256</v>
      </c>
      <c r="D671" s="265" t="s">
        <v>4559</v>
      </c>
      <c r="E671" s="265" t="s">
        <v>6195</v>
      </c>
      <c r="F671" s="265" t="s">
        <v>8</v>
      </c>
      <c r="G671" s="265" t="s">
        <v>5</v>
      </c>
      <c r="H671" s="266"/>
      <c r="I671" s="17"/>
      <c r="J671" s="266"/>
      <c r="K671" s="265"/>
      <c r="L671" s="265" t="s">
        <v>9</v>
      </c>
      <c r="M671" s="265" t="s">
        <v>168</v>
      </c>
    </row>
    <row r="672" spans="2:13" ht="36" x14ac:dyDescent="0.3">
      <c r="B672" s="281" t="s">
        <v>1385</v>
      </c>
      <c r="C672" s="265" t="s">
        <v>4560</v>
      </c>
      <c r="D672" s="265" t="s">
        <v>1386</v>
      </c>
      <c r="E672" s="265" t="s">
        <v>6195</v>
      </c>
      <c r="F672" s="265" t="s">
        <v>4</v>
      </c>
      <c r="G672" s="265" t="s">
        <v>6</v>
      </c>
      <c r="H672" s="266"/>
      <c r="I672" s="17"/>
      <c r="J672" s="266"/>
      <c r="K672" s="265"/>
      <c r="L672" s="265" t="s">
        <v>9</v>
      </c>
      <c r="M672" s="265" t="s">
        <v>168</v>
      </c>
    </row>
    <row r="673" spans="2:13" ht="28.8" x14ac:dyDescent="0.3">
      <c r="B673" s="265" t="s">
        <v>4565</v>
      </c>
      <c r="C673" s="265" t="s">
        <v>5930</v>
      </c>
      <c r="D673" s="265" t="s">
        <v>5931</v>
      </c>
      <c r="E673" s="265" t="s">
        <v>6195</v>
      </c>
      <c r="F673" s="265" t="s">
        <v>8</v>
      </c>
      <c r="G673" s="265" t="s">
        <v>5</v>
      </c>
      <c r="H673" s="266"/>
      <c r="I673" s="17"/>
      <c r="J673" s="266"/>
      <c r="K673" s="265"/>
      <c r="L673" s="265" t="s">
        <v>9</v>
      </c>
      <c r="M673" s="265" t="s">
        <v>168</v>
      </c>
    </row>
    <row r="674" spans="2:13" ht="28.8" x14ac:dyDescent="0.3">
      <c r="B674" s="265" t="s">
        <v>4567</v>
      </c>
      <c r="C674" s="265" t="s">
        <v>4568</v>
      </c>
      <c r="D674" s="265" t="s">
        <v>4569</v>
      </c>
      <c r="E674" s="265" t="s">
        <v>6195</v>
      </c>
      <c r="F674" s="265" t="s">
        <v>8</v>
      </c>
      <c r="G674" s="265" t="s">
        <v>5</v>
      </c>
      <c r="H674" s="266"/>
      <c r="I674" s="17"/>
      <c r="J674" s="266"/>
      <c r="K674" s="265"/>
      <c r="L674" s="265" t="s">
        <v>9</v>
      </c>
      <c r="M674" s="265" t="s">
        <v>168</v>
      </c>
    </row>
    <row r="675" spans="2:13" ht="28.8" x14ac:dyDescent="0.3">
      <c r="B675" s="265" t="s">
        <v>4572</v>
      </c>
      <c r="C675" s="265" t="s">
        <v>5932</v>
      </c>
      <c r="D675" s="265" t="s">
        <v>5933</v>
      </c>
      <c r="E675" s="265" t="s">
        <v>6195</v>
      </c>
      <c r="F675" s="265" t="s">
        <v>8</v>
      </c>
      <c r="G675" s="265" t="s">
        <v>5</v>
      </c>
      <c r="H675" s="266"/>
      <c r="I675" s="17"/>
      <c r="J675" s="266"/>
      <c r="K675" s="265"/>
      <c r="L675" s="265" t="s">
        <v>9</v>
      </c>
      <c r="M675" s="265" t="s">
        <v>168</v>
      </c>
    </row>
    <row r="676" spans="2:13" ht="28.8" x14ac:dyDescent="0.3">
      <c r="B676" s="265" t="s">
        <v>4575</v>
      </c>
      <c r="C676" s="265" t="s">
        <v>4566</v>
      </c>
      <c r="D676" s="265" t="s">
        <v>4576</v>
      </c>
      <c r="E676" s="265" t="s">
        <v>6195</v>
      </c>
      <c r="F676" s="265" t="s">
        <v>8</v>
      </c>
      <c r="G676" s="265" t="s">
        <v>5</v>
      </c>
      <c r="H676" s="266"/>
      <c r="I676" s="17"/>
      <c r="J676" s="266"/>
      <c r="K676" s="265"/>
      <c r="L676" s="265" t="s">
        <v>9</v>
      </c>
      <c r="M676" s="265" t="s">
        <v>168</v>
      </c>
    </row>
    <row r="677" spans="2:13" ht="28.8" x14ac:dyDescent="0.3">
      <c r="B677" s="265" t="s">
        <v>1599</v>
      </c>
      <c r="C677" s="265" t="s">
        <v>1600</v>
      </c>
      <c r="D677" s="265" t="s">
        <v>1601</v>
      </c>
      <c r="E677" s="265" t="s">
        <v>6195</v>
      </c>
      <c r="F677" s="265" t="s">
        <v>4</v>
      </c>
      <c r="G677" s="265" t="s">
        <v>6</v>
      </c>
      <c r="H677" s="266"/>
      <c r="I677" s="17"/>
      <c r="J677" s="266"/>
      <c r="K677" s="265"/>
      <c r="L677" s="265" t="s">
        <v>1602</v>
      </c>
      <c r="M677" s="265" t="s">
        <v>168</v>
      </c>
    </row>
    <row r="678" spans="2:13" ht="28.8" x14ac:dyDescent="0.3">
      <c r="B678" s="265" t="s">
        <v>2179</v>
      </c>
      <c r="C678" s="265" t="s">
        <v>2180</v>
      </c>
      <c r="D678" s="265" t="s">
        <v>2181</v>
      </c>
      <c r="E678" s="265" t="s">
        <v>6195</v>
      </c>
      <c r="F678" s="265" t="s">
        <v>4</v>
      </c>
      <c r="G678" s="265" t="s">
        <v>5</v>
      </c>
      <c r="H678" s="266"/>
      <c r="I678" s="17"/>
      <c r="J678" s="266"/>
      <c r="K678" s="265"/>
      <c r="L678" s="265"/>
      <c r="M678" s="265" t="s">
        <v>168</v>
      </c>
    </row>
    <row r="679" spans="2:13" ht="28.8" x14ac:dyDescent="0.3">
      <c r="B679" s="265" t="s">
        <v>2184</v>
      </c>
      <c r="C679" s="265" t="s">
        <v>2185</v>
      </c>
      <c r="D679" s="265" t="s">
        <v>2186</v>
      </c>
      <c r="E679" s="265" t="s">
        <v>6195</v>
      </c>
      <c r="F679" s="265" t="s">
        <v>4</v>
      </c>
      <c r="G679" s="265" t="s">
        <v>5</v>
      </c>
      <c r="H679" s="266"/>
      <c r="I679" s="17"/>
      <c r="J679" s="266"/>
      <c r="K679" s="265"/>
      <c r="L679" s="265"/>
      <c r="M679" s="265" t="s">
        <v>168</v>
      </c>
    </row>
    <row r="680" spans="2:13" ht="28.8" x14ac:dyDescent="0.3">
      <c r="B680" s="265" t="s">
        <v>2188</v>
      </c>
      <c r="C680" s="265" t="s">
        <v>2189</v>
      </c>
      <c r="D680" s="265" t="s">
        <v>2190</v>
      </c>
      <c r="E680" s="265" t="s">
        <v>6195</v>
      </c>
      <c r="F680" s="265" t="s">
        <v>4</v>
      </c>
      <c r="G680" s="265" t="s">
        <v>5</v>
      </c>
      <c r="H680" s="266"/>
      <c r="I680" s="17"/>
      <c r="J680" s="266"/>
      <c r="K680" s="265"/>
      <c r="L680" s="265"/>
      <c r="M680" s="265" t="s">
        <v>168</v>
      </c>
    </row>
    <row r="681" spans="2:13" ht="28.8" x14ac:dyDescent="0.3">
      <c r="B681" s="265" t="s">
        <v>2192</v>
      </c>
      <c r="C681" s="265" t="s">
        <v>2193</v>
      </c>
      <c r="D681" s="265" t="s">
        <v>2194</v>
      </c>
      <c r="E681" s="265" t="s">
        <v>6195</v>
      </c>
      <c r="F681" s="265" t="s">
        <v>4</v>
      </c>
      <c r="G681" s="265" t="s">
        <v>5</v>
      </c>
      <c r="H681" s="266"/>
      <c r="I681" s="17"/>
      <c r="J681" s="266"/>
      <c r="K681" s="265"/>
      <c r="L681" s="265"/>
      <c r="M681" s="265" t="s">
        <v>168</v>
      </c>
    </row>
    <row r="682" spans="2:13" ht="28.8" x14ac:dyDescent="0.3">
      <c r="B682" s="265" t="s">
        <v>5418</v>
      </c>
      <c r="C682" s="265" t="s">
        <v>5419</v>
      </c>
      <c r="D682" s="265" t="s">
        <v>5420</v>
      </c>
      <c r="E682" s="265" t="s">
        <v>6195</v>
      </c>
      <c r="F682" s="265" t="s">
        <v>4</v>
      </c>
      <c r="G682" s="265" t="s">
        <v>5</v>
      </c>
      <c r="H682" s="266"/>
      <c r="I682" s="17"/>
      <c r="J682" s="266"/>
      <c r="K682" s="265"/>
      <c r="L682" s="265" t="s">
        <v>9</v>
      </c>
      <c r="M682" s="265" t="s">
        <v>168</v>
      </c>
    </row>
    <row r="683" spans="2:13" ht="28.8" x14ac:dyDescent="0.3">
      <c r="B683" s="265" t="s">
        <v>2739</v>
      </c>
      <c r="C683" s="265" t="s">
        <v>2740</v>
      </c>
      <c r="D683" s="265" t="s">
        <v>2741</v>
      </c>
      <c r="E683" s="265" t="s">
        <v>6195</v>
      </c>
      <c r="F683" s="265" t="s">
        <v>4</v>
      </c>
      <c r="G683" s="265" t="s">
        <v>6</v>
      </c>
      <c r="H683" s="266"/>
      <c r="I683" s="17"/>
      <c r="J683" s="266"/>
      <c r="K683" s="265"/>
      <c r="L683" s="265" t="s">
        <v>183</v>
      </c>
      <c r="M683" s="265" t="s">
        <v>168</v>
      </c>
    </row>
    <row r="684" spans="2:13" ht="28.8" x14ac:dyDescent="0.3">
      <c r="B684" s="265" t="s">
        <v>2743</v>
      </c>
      <c r="C684" s="265" t="s">
        <v>2744</v>
      </c>
      <c r="D684" s="265" t="s">
        <v>2745</v>
      </c>
      <c r="E684" s="265" t="s">
        <v>6195</v>
      </c>
      <c r="F684" s="265" t="s">
        <v>4</v>
      </c>
      <c r="G684" s="265" t="s">
        <v>5</v>
      </c>
      <c r="H684" s="266"/>
      <c r="I684" s="17"/>
      <c r="J684" s="266"/>
      <c r="K684" s="265"/>
      <c r="L684" s="265" t="s">
        <v>183</v>
      </c>
      <c r="M684" s="265" t="s">
        <v>168</v>
      </c>
    </row>
    <row r="685" spans="2:13" ht="28.8" x14ac:dyDescent="0.3">
      <c r="B685" s="265" t="s">
        <v>2747</v>
      </c>
      <c r="C685" s="265" t="s">
        <v>2748</v>
      </c>
      <c r="D685" s="265" t="s">
        <v>2749</v>
      </c>
      <c r="E685" s="265" t="s">
        <v>6195</v>
      </c>
      <c r="F685" s="265" t="s">
        <v>4</v>
      </c>
      <c r="G685" s="265" t="s">
        <v>5</v>
      </c>
      <c r="H685" s="266"/>
      <c r="I685" s="17"/>
      <c r="J685" s="266"/>
      <c r="K685" s="265"/>
      <c r="L685" s="265" t="s">
        <v>9</v>
      </c>
      <c r="M685" s="265" t="s">
        <v>168</v>
      </c>
    </row>
    <row r="686" spans="2:13" ht="28.8" x14ac:dyDescent="0.3">
      <c r="B686" s="265" t="s">
        <v>2751</v>
      </c>
      <c r="C686" s="265" t="s">
        <v>2752</v>
      </c>
      <c r="D686" s="265" t="s">
        <v>2753</v>
      </c>
      <c r="E686" s="265" t="s">
        <v>6195</v>
      </c>
      <c r="F686" s="265" t="s">
        <v>8</v>
      </c>
      <c r="G686" s="265" t="s">
        <v>5</v>
      </c>
      <c r="H686" s="266"/>
      <c r="I686" s="17"/>
      <c r="J686" s="266"/>
      <c r="K686" s="265"/>
      <c r="L686" s="265" t="s">
        <v>9</v>
      </c>
      <c r="M686" s="265" t="s">
        <v>168</v>
      </c>
    </row>
    <row r="687" spans="2:13" ht="28.8" x14ac:dyDescent="0.3">
      <c r="B687" s="265" t="s">
        <v>2755</v>
      </c>
      <c r="C687" s="265" t="s">
        <v>2756</v>
      </c>
      <c r="D687" s="265" t="s">
        <v>2757</v>
      </c>
      <c r="E687" s="265" t="s">
        <v>6195</v>
      </c>
      <c r="F687" s="265" t="s">
        <v>4</v>
      </c>
      <c r="G687" s="265" t="s">
        <v>5</v>
      </c>
      <c r="H687" s="266"/>
      <c r="I687" s="17"/>
      <c r="J687" s="266"/>
      <c r="K687" s="265"/>
      <c r="L687" s="265" t="s">
        <v>170</v>
      </c>
      <c r="M687" s="265" t="s">
        <v>168</v>
      </c>
    </row>
    <row r="688" spans="2:13" ht="28.8" x14ac:dyDescent="0.3">
      <c r="B688" s="265" t="s">
        <v>2759</v>
      </c>
      <c r="C688" s="265" t="s">
        <v>2760</v>
      </c>
      <c r="D688" s="265" t="s">
        <v>2761</v>
      </c>
      <c r="E688" s="265" t="s">
        <v>6195</v>
      </c>
      <c r="F688" s="265" t="s">
        <v>4</v>
      </c>
      <c r="G688" s="265" t="s">
        <v>5</v>
      </c>
      <c r="H688" s="266"/>
      <c r="I688" s="17"/>
      <c r="J688" s="266"/>
      <c r="K688" s="265"/>
      <c r="L688" s="265" t="s">
        <v>9</v>
      </c>
      <c r="M688" s="265" t="s">
        <v>168</v>
      </c>
    </row>
    <row r="689" spans="2:13" ht="28.8" x14ac:dyDescent="0.3">
      <c r="B689" s="265" t="s">
        <v>2889</v>
      </c>
      <c r="C689" s="265" t="s">
        <v>2890</v>
      </c>
      <c r="D689" s="265" t="s">
        <v>2891</v>
      </c>
      <c r="E689" s="265" t="s">
        <v>6195</v>
      </c>
      <c r="F689" s="265" t="s">
        <v>4</v>
      </c>
      <c r="G689" s="265" t="s">
        <v>5</v>
      </c>
      <c r="H689" s="266"/>
      <c r="I689" s="17"/>
      <c r="J689" s="266"/>
      <c r="K689" s="265"/>
      <c r="L689" s="265" t="s">
        <v>9</v>
      </c>
      <c r="M689" s="265" t="s">
        <v>168</v>
      </c>
    </row>
    <row r="690" spans="2:13" ht="28.8" x14ac:dyDescent="0.3">
      <c r="B690" s="265" t="s">
        <v>2893</v>
      </c>
      <c r="C690" s="265" t="s">
        <v>2894</v>
      </c>
      <c r="D690" s="265" t="s">
        <v>2895</v>
      </c>
      <c r="E690" s="265" t="s">
        <v>6195</v>
      </c>
      <c r="F690" s="265" t="s">
        <v>4</v>
      </c>
      <c r="G690" s="265" t="s">
        <v>5</v>
      </c>
      <c r="H690" s="266"/>
      <c r="I690" s="17"/>
      <c r="J690" s="266"/>
      <c r="K690" s="265"/>
      <c r="L690" s="265" t="s">
        <v>13</v>
      </c>
      <c r="M690" s="265" t="s">
        <v>168</v>
      </c>
    </row>
    <row r="691" spans="2:13" ht="28.8" x14ac:dyDescent="0.3">
      <c r="B691" s="265" t="s">
        <v>2897</v>
      </c>
      <c r="C691" s="265" t="s">
        <v>2898</v>
      </c>
      <c r="D691" s="265" t="s">
        <v>2899</v>
      </c>
      <c r="E691" s="265" t="s">
        <v>6195</v>
      </c>
      <c r="F691" s="265" t="s">
        <v>4</v>
      </c>
      <c r="G691" s="265" t="s">
        <v>5</v>
      </c>
      <c r="H691" s="266"/>
      <c r="I691" s="17"/>
      <c r="J691" s="266"/>
      <c r="K691" s="265"/>
      <c r="L691" s="265" t="s">
        <v>194</v>
      </c>
      <c r="M691" s="265" t="s">
        <v>168</v>
      </c>
    </row>
    <row r="692" spans="2:13" ht="36" x14ac:dyDescent="0.3">
      <c r="B692" s="281" t="s">
        <v>3121</v>
      </c>
      <c r="C692" s="265" t="s">
        <v>3122</v>
      </c>
      <c r="D692" s="265" t="s">
        <v>3123</v>
      </c>
      <c r="E692" s="265" t="s">
        <v>6195</v>
      </c>
      <c r="F692" s="265" t="s">
        <v>8</v>
      </c>
      <c r="G692" s="265" t="s">
        <v>5</v>
      </c>
      <c r="H692" s="266"/>
      <c r="I692" s="17"/>
      <c r="J692" s="266"/>
      <c r="K692" s="265"/>
      <c r="L692" s="265" t="s">
        <v>13</v>
      </c>
      <c r="M692" s="265" t="s">
        <v>168</v>
      </c>
    </row>
    <row r="693" spans="2:13" ht="36" x14ac:dyDescent="0.3">
      <c r="B693" s="281" t="s">
        <v>3127</v>
      </c>
      <c r="C693" s="265" t="s">
        <v>3128</v>
      </c>
      <c r="D693" s="265" t="s">
        <v>3129</v>
      </c>
      <c r="E693" s="265" t="s">
        <v>6195</v>
      </c>
      <c r="F693" s="265" t="s">
        <v>8</v>
      </c>
      <c r="G693" s="265" t="s">
        <v>5</v>
      </c>
      <c r="H693" s="266"/>
      <c r="I693" s="17"/>
      <c r="J693" s="266"/>
      <c r="K693" s="265"/>
      <c r="L693" s="265" t="s">
        <v>13</v>
      </c>
      <c r="M693" s="265" t="s">
        <v>168</v>
      </c>
    </row>
    <row r="694" spans="2:13" ht="36" x14ac:dyDescent="0.3">
      <c r="B694" s="281" t="s">
        <v>3132</v>
      </c>
      <c r="C694" s="265" t="s">
        <v>3133</v>
      </c>
      <c r="D694" s="265" t="s">
        <v>3134</v>
      </c>
      <c r="E694" s="265" t="s">
        <v>6195</v>
      </c>
      <c r="F694" s="265" t="s">
        <v>8</v>
      </c>
      <c r="G694" s="265" t="s">
        <v>5</v>
      </c>
      <c r="H694" s="266"/>
      <c r="I694" s="17"/>
      <c r="J694" s="266"/>
      <c r="K694" s="265"/>
      <c r="L694" s="265" t="s">
        <v>13</v>
      </c>
      <c r="M694" s="265" t="s">
        <v>168</v>
      </c>
    </row>
    <row r="695" spans="2:13" ht="28.8" x14ac:dyDescent="0.3">
      <c r="B695" s="265" t="s">
        <v>3137</v>
      </c>
      <c r="C695" s="265" t="s">
        <v>3138</v>
      </c>
      <c r="D695" s="265" t="s">
        <v>3139</v>
      </c>
      <c r="E695" s="265" t="s">
        <v>6195</v>
      </c>
      <c r="F695" s="265" t="s">
        <v>8</v>
      </c>
      <c r="G695" s="265" t="s">
        <v>5</v>
      </c>
      <c r="H695" s="266"/>
      <c r="I695" s="17"/>
      <c r="J695" s="266"/>
      <c r="K695" s="265"/>
      <c r="L695" s="265" t="s">
        <v>13</v>
      </c>
      <c r="M695" s="265" t="s">
        <v>168</v>
      </c>
    </row>
    <row r="696" spans="2:13" ht="28.8" x14ac:dyDescent="0.3">
      <c r="B696" s="265" t="s">
        <v>3141</v>
      </c>
      <c r="C696" s="265" t="s">
        <v>3142</v>
      </c>
      <c r="D696" s="265" t="s">
        <v>3143</v>
      </c>
      <c r="E696" s="265" t="s">
        <v>6195</v>
      </c>
      <c r="F696" s="265" t="s">
        <v>4</v>
      </c>
      <c r="G696" s="265" t="s">
        <v>5</v>
      </c>
      <c r="H696" s="266"/>
      <c r="I696" s="17"/>
      <c r="J696" s="266"/>
      <c r="K696" s="265"/>
      <c r="L696" s="265" t="s">
        <v>9</v>
      </c>
      <c r="M696" s="265" t="s">
        <v>168</v>
      </c>
    </row>
    <row r="697" spans="2:13" ht="36" x14ac:dyDescent="0.3">
      <c r="B697" s="281" t="s">
        <v>3571</v>
      </c>
      <c r="C697" s="265" t="s">
        <v>3572</v>
      </c>
      <c r="D697" s="265" t="s">
        <v>3573</v>
      </c>
      <c r="E697" s="265" t="s">
        <v>6195</v>
      </c>
      <c r="F697" s="265" t="s">
        <v>4</v>
      </c>
      <c r="G697" s="265" t="s">
        <v>5</v>
      </c>
      <c r="H697" s="266"/>
      <c r="I697" s="17"/>
      <c r="J697" s="266"/>
      <c r="K697" s="265"/>
      <c r="L697" s="265" t="s">
        <v>170</v>
      </c>
      <c r="M697" s="265" t="s">
        <v>168</v>
      </c>
    </row>
    <row r="698" spans="2:13" ht="28.8" x14ac:dyDescent="0.3">
      <c r="B698" s="265" t="s">
        <v>3648</v>
      </c>
      <c r="C698" s="265" t="s">
        <v>3649</v>
      </c>
      <c r="D698" s="265" t="s">
        <v>3650</v>
      </c>
      <c r="E698" s="265" t="s">
        <v>6195</v>
      </c>
      <c r="F698" s="265" t="s">
        <v>8</v>
      </c>
      <c r="G698" s="265" t="s">
        <v>5</v>
      </c>
      <c r="H698" s="266"/>
      <c r="I698" s="17"/>
      <c r="J698" s="266"/>
      <c r="K698" s="265"/>
      <c r="L698" s="265" t="s">
        <v>585</v>
      </c>
      <c r="M698" s="265" t="s">
        <v>168</v>
      </c>
    </row>
    <row r="699" spans="2:13" ht="28.8" x14ac:dyDescent="0.3">
      <c r="B699" s="265" t="s">
        <v>3653</v>
      </c>
      <c r="C699" s="265" t="s">
        <v>6045</v>
      </c>
      <c r="D699" s="265" t="s">
        <v>6046</v>
      </c>
      <c r="E699" s="265" t="s">
        <v>6195</v>
      </c>
      <c r="F699" s="265" t="s">
        <v>8</v>
      </c>
      <c r="G699" s="265" t="s">
        <v>5</v>
      </c>
      <c r="H699" s="266"/>
      <c r="I699" s="17"/>
      <c r="J699" s="266"/>
      <c r="K699" s="265"/>
      <c r="L699" s="265" t="s">
        <v>585</v>
      </c>
      <c r="M699" s="265" t="s">
        <v>168</v>
      </c>
    </row>
    <row r="700" spans="2:13" ht="28.8" x14ac:dyDescent="0.3">
      <c r="B700" s="265" t="s">
        <v>3655</v>
      </c>
      <c r="C700" s="265" t="s">
        <v>3656</v>
      </c>
      <c r="D700" s="265" t="s">
        <v>3657</v>
      </c>
      <c r="E700" s="265" t="s">
        <v>6195</v>
      </c>
      <c r="F700" s="265" t="s">
        <v>4</v>
      </c>
      <c r="G700" s="265" t="s">
        <v>5</v>
      </c>
      <c r="H700" s="266"/>
      <c r="I700" s="17"/>
      <c r="J700" s="266"/>
      <c r="K700" s="265"/>
      <c r="L700" s="265" t="s">
        <v>9</v>
      </c>
      <c r="M700" s="265" t="s">
        <v>168</v>
      </c>
    </row>
    <row r="701" spans="2:13" x14ac:dyDescent="0.3">
      <c r="B701" s="7" t="s">
        <v>4358</v>
      </c>
      <c r="C701" s="7" t="s">
        <v>4359</v>
      </c>
      <c r="D701" s="7" t="s">
        <v>4360</v>
      </c>
      <c r="E701" s="7" t="s">
        <v>6195</v>
      </c>
      <c r="F701" s="7" t="s">
        <v>4</v>
      </c>
      <c r="G701" s="7" t="s">
        <v>5</v>
      </c>
      <c r="H701" s="17"/>
      <c r="I701" s="17"/>
      <c r="J701" s="17"/>
      <c r="K701" s="7"/>
      <c r="L701" s="7" t="s">
        <v>9</v>
      </c>
      <c r="M701" s="7" t="s">
        <v>168</v>
      </c>
    </row>
    <row r="702" spans="2:13" ht="28.8" x14ac:dyDescent="0.3">
      <c r="B702" s="265" t="s">
        <v>3244</v>
      </c>
      <c r="C702" s="265" t="s">
        <v>3245</v>
      </c>
      <c r="D702" s="265" t="s">
        <v>3246</v>
      </c>
      <c r="E702" s="265" t="s">
        <v>6195</v>
      </c>
      <c r="F702" s="265" t="s">
        <v>4</v>
      </c>
      <c r="G702" s="265" t="s">
        <v>6</v>
      </c>
      <c r="H702" s="266"/>
      <c r="I702" s="17"/>
      <c r="J702" s="266"/>
      <c r="K702" s="265"/>
      <c r="L702" s="265" t="s">
        <v>170</v>
      </c>
      <c r="M702" s="265" t="s">
        <v>3247</v>
      </c>
    </row>
    <row r="703" spans="2:13" ht="28.8" x14ac:dyDescent="0.3">
      <c r="B703" s="265" t="s">
        <v>4824</v>
      </c>
      <c r="C703" s="265" t="s">
        <v>4825</v>
      </c>
      <c r="D703" s="265" t="s">
        <v>4826</v>
      </c>
      <c r="E703" s="265" t="s">
        <v>6195</v>
      </c>
      <c r="F703" s="265" t="s">
        <v>4</v>
      </c>
      <c r="G703" s="265" t="s">
        <v>6</v>
      </c>
      <c r="H703" s="266"/>
      <c r="I703" s="17"/>
      <c r="J703" s="266"/>
      <c r="K703" s="265"/>
      <c r="L703" s="265" t="s">
        <v>7</v>
      </c>
      <c r="M703" s="265" t="s">
        <v>1902</v>
      </c>
    </row>
    <row r="704" spans="2:13" ht="28.8" x14ac:dyDescent="0.3">
      <c r="B704" s="265" t="s">
        <v>1905</v>
      </c>
      <c r="C704" s="265" t="s">
        <v>4867</v>
      </c>
      <c r="D704" s="265" t="s">
        <v>1929</v>
      </c>
      <c r="E704" s="265" t="s">
        <v>6198</v>
      </c>
      <c r="F704" s="265" t="s">
        <v>8</v>
      </c>
      <c r="G704" s="265" t="s">
        <v>6</v>
      </c>
      <c r="H704" s="266"/>
      <c r="I704" s="17"/>
      <c r="J704" s="266"/>
      <c r="K704" s="265"/>
      <c r="L704" s="265" t="s">
        <v>13</v>
      </c>
      <c r="M704" s="265" t="s">
        <v>1902</v>
      </c>
    </row>
    <row r="705" spans="2:13" ht="28.8" x14ac:dyDescent="0.3">
      <c r="B705" s="265" t="s">
        <v>1908</v>
      </c>
      <c r="C705" s="265" t="s">
        <v>4868</v>
      </c>
      <c r="D705" s="265" t="s">
        <v>1929</v>
      </c>
      <c r="E705" s="265" t="s">
        <v>6198</v>
      </c>
      <c r="F705" s="265" t="s">
        <v>8</v>
      </c>
      <c r="G705" s="265" t="s">
        <v>6</v>
      </c>
      <c r="H705" s="266"/>
      <c r="I705" s="17"/>
      <c r="J705" s="266"/>
      <c r="K705" s="265"/>
      <c r="L705" s="265" t="s">
        <v>13</v>
      </c>
      <c r="M705" s="265" t="s">
        <v>1902</v>
      </c>
    </row>
    <row r="706" spans="2:13" ht="28.8" x14ac:dyDescent="0.3">
      <c r="B706" s="265" t="s">
        <v>1911</v>
      </c>
      <c r="C706" s="265" t="s">
        <v>4869</v>
      </c>
      <c r="D706" s="265" t="s">
        <v>1918</v>
      </c>
      <c r="E706" s="265" t="s">
        <v>6198</v>
      </c>
      <c r="F706" s="265" t="s">
        <v>8</v>
      </c>
      <c r="G706" s="265" t="s">
        <v>6</v>
      </c>
      <c r="H706" s="266"/>
      <c r="I706" s="17"/>
      <c r="J706" s="266"/>
      <c r="K706" s="265"/>
      <c r="L706" s="265" t="s">
        <v>13</v>
      </c>
      <c r="M706" s="265" t="s">
        <v>1902</v>
      </c>
    </row>
    <row r="707" spans="2:13" ht="28.8" x14ac:dyDescent="0.3">
      <c r="B707" s="265" t="s">
        <v>1914</v>
      </c>
      <c r="C707" s="265" t="s">
        <v>4870</v>
      </c>
      <c r="D707" s="265" t="s">
        <v>4871</v>
      </c>
      <c r="E707" s="265" t="s">
        <v>6198</v>
      </c>
      <c r="F707" s="265" t="s">
        <v>8</v>
      </c>
      <c r="G707" s="265" t="s">
        <v>6</v>
      </c>
      <c r="H707" s="266"/>
      <c r="I707" s="17"/>
      <c r="J707" s="266"/>
      <c r="K707" s="265"/>
      <c r="L707" s="265" t="s">
        <v>13</v>
      </c>
      <c r="M707" s="265" t="s">
        <v>1902</v>
      </c>
    </row>
    <row r="708" spans="2:13" ht="28.8" x14ac:dyDescent="0.3">
      <c r="B708" s="265" t="s">
        <v>1917</v>
      </c>
      <c r="C708" s="265" t="s">
        <v>4872</v>
      </c>
      <c r="D708" s="265" t="s">
        <v>4873</v>
      </c>
      <c r="E708" s="265" t="s">
        <v>6198</v>
      </c>
      <c r="F708" s="265" t="s">
        <v>8</v>
      </c>
      <c r="G708" s="265" t="s">
        <v>6</v>
      </c>
      <c r="H708" s="266"/>
      <c r="I708" s="17"/>
      <c r="J708" s="266"/>
      <c r="K708" s="265"/>
      <c r="L708" s="265" t="s">
        <v>13</v>
      </c>
      <c r="M708" s="265" t="s">
        <v>1902</v>
      </c>
    </row>
    <row r="709" spans="2:13" ht="28.8" x14ac:dyDescent="0.3">
      <c r="B709" s="265" t="s">
        <v>1921</v>
      </c>
      <c r="C709" s="265" t="s">
        <v>4874</v>
      </c>
      <c r="D709" s="265" t="s">
        <v>4875</v>
      </c>
      <c r="E709" s="265" t="s">
        <v>6198</v>
      </c>
      <c r="F709" s="265" t="s">
        <v>8</v>
      </c>
      <c r="G709" s="265" t="s">
        <v>6</v>
      </c>
      <c r="H709" s="266"/>
      <c r="I709" s="17"/>
      <c r="J709" s="266"/>
      <c r="K709" s="265"/>
      <c r="L709" s="265" t="s">
        <v>13</v>
      </c>
      <c r="M709" s="265" t="s">
        <v>1902</v>
      </c>
    </row>
    <row r="710" spans="2:13" ht="28.8" x14ac:dyDescent="0.3">
      <c r="B710" s="265" t="s">
        <v>1924</v>
      </c>
      <c r="C710" s="265" t="s">
        <v>4876</v>
      </c>
      <c r="D710" s="265" t="s">
        <v>4877</v>
      </c>
      <c r="E710" s="265" t="s">
        <v>6198</v>
      </c>
      <c r="F710" s="265" t="s">
        <v>8</v>
      </c>
      <c r="G710" s="265" t="s">
        <v>6</v>
      </c>
      <c r="H710" s="266"/>
      <c r="I710" s="17"/>
      <c r="J710" s="266"/>
      <c r="K710" s="265"/>
      <c r="L710" s="265" t="s">
        <v>13</v>
      </c>
      <c r="M710" s="265" t="s">
        <v>1902</v>
      </c>
    </row>
    <row r="711" spans="2:13" ht="28.8" x14ac:dyDescent="0.3">
      <c r="B711" s="265" t="s">
        <v>1927</v>
      </c>
      <c r="C711" s="265" t="s">
        <v>4876</v>
      </c>
      <c r="D711" s="265" t="s">
        <v>4878</v>
      </c>
      <c r="E711" s="265" t="s">
        <v>6198</v>
      </c>
      <c r="F711" s="265" t="s">
        <v>8</v>
      </c>
      <c r="G711" s="265" t="s">
        <v>6</v>
      </c>
      <c r="H711" s="266"/>
      <c r="I711" s="17"/>
      <c r="J711" s="266"/>
      <c r="K711" s="265"/>
      <c r="L711" s="265" t="s">
        <v>13</v>
      </c>
      <c r="M711" s="265" t="s">
        <v>1902</v>
      </c>
    </row>
    <row r="712" spans="2:13" ht="28.8" x14ac:dyDescent="0.3">
      <c r="B712" s="265" t="s">
        <v>1932</v>
      </c>
      <c r="C712" s="265" t="s">
        <v>4879</v>
      </c>
      <c r="D712" s="265" t="s">
        <v>4880</v>
      </c>
      <c r="E712" s="265" t="s">
        <v>6196</v>
      </c>
      <c r="F712" s="265" t="s">
        <v>8</v>
      </c>
      <c r="G712" s="265" t="s">
        <v>6</v>
      </c>
      <c r="H712" s="266"/>
      <c r="I712" s="17"/>
      <c r="J712" s="266"/>
      <c r="K712" s="265"/>
      <c r="L712" s="265" t="s">
        <v>13</v>
      </c>
      <c r="M712" s="265" t="s">
        <v>1902</v>
      </c>
    </row>
    <row r="713" spans="2:13" ht="28.8" x14ac:dyDescent="0.3">
      <c r="B713" s="265" t="s">
        <v>1934</v>
      </c>
      <c r="C713" s="265" t="s">
        <v>4881</v>
      </c>
      <c r="D713" s="265" t="s">
        <v>4882</v>
      </c>
      <c r="E713" s="265" t="s">
        <v>6195</v>
      </c>
      <c r="F713" s="265" t="s">
        <v>4</v>
      </c>
      <c r="G713" s="265" t="s">
        <v>6</v>
      </c>
      <c r="H713" s="266"/>
      <c r="I713" s="17"/>
      <c r="J713" s="266"/>
      <c r="K713" s="265"/>
      <c r="L713" s="265" t="s">
        <v>13</v>
      </c>
      <c r="M713" s="265" t="s">
        <v>1902</v>
      </c>
    </row>
    <row r="714" spans="2:13" ht="28.8" x14ac:dyDescent="0.3">
      <c r="B714" s="265" t="s">
        <v>1936</v>
      </c>
      <c r="C714" s="265" t="s">
        <v>4883</v>
      </c>
      <c r="D714" s="265" t="s">
        <v>4884</v>
      </c>
      <c r="E714" s="265" t="s">
        <v>6195</v>
      </c>
      <c r="F714" s="265" t="s">
        <v>4</v>
      </c>
      <c r="G714" s="265" t="s">
        <v>5</v>
      </c>
      <c r="H714" s="266"/>
      <c r="I714" s="17"/>
      <c r="J714" s="266"/>
      <c r="K714" s="265"/>
      <c r="L714" s="265" t="s">
        <v>611</v>
      </c>
      <c r="M714" s="265" t="s">
        <v>1902</v>
      </c>
    </row>
    <row r="715" spans="2:13" ht="28.8" x14ac:dyDescent="0.3">
      <c r="B715" s="265" t="s">
        <v>3250</v>
      </c>
      <c r="C715" s="265" t="s">
        <v>4915</v>
      </c>
      <c r="D715" s="265" t="s">
        <v>4916</v>
      </c>
      <c r="E715" s="265" t="s">
        <v>6195</v>
      </c>
      <c r="F715" s="265" t="s">
        <v>8</v>
      </c>
      <c r="G715" s="265" t="s">
        <v>6</v>
      </c>
      <c r="H715" s="266"/>
      <c r="I715" s="17"/>
      <c r="J715" s="266"/>
      <c r="K715" s="265"/>
      <c r="L715" s="265" t="s">
        <v>13</v>
      </c>
      <c r="M715" s="265" t="s">
        <v>1902</v>
      </c>
    </row>
    <row r="716" spans="2:13" ht="28.8" x14ac:dyDescent="0.3">
      <c r="B716" s="265" t="s">
        <v>3253</v>
      </c>
      <c r="C716" s="265" t="s">
        <v>4825</v>
      </c>
      <c r="D716" s="265" t="s">
        <v>4917</v>
      </c>
      <c r="E716" s="265" t="s">
        <v>6195</v>
      </c>
      <c r="F716" s="265" t="s">
        <v>8</v>
      </c>
      <c r="G716" s="265" t="s">
        <v>6</v>
      </c>
      <c r="H716" s="266"/>
      <c r="I716" s="17"/>
      <c r="J716" s="266"/>
      <c r="K716" s="265"/>
      <c r="L716" s="265" t="s">
        <v>13</v>
      </c>
      <c r="M716" s="265" t="s">
        <v>1902</v>
      </c>
    </row>
    <row r="717" spans="2:13" ht="28.8" x14ac:dyDescent="0.3">
      <c r="B717" s="265" t="s">
        <v>3256</v>
      </c>
      <c r="C717" s="265" t="s">
        <v>4918</v>
      </c>
      <c r="D717" s="265" t="s">
        <v>4919</v>
      </c>
      <c r="E717" s="265" t="s">
        <v>6195</v>
      </c>
      <c r="F717" s="265" t="s">
        <v>8</v>
      </c>
      <c r="G717" s="265" t="s">
        <v>6</v>
      </c>
      <c r="H717" s="266"/>
      <c r="I717" s="17"/>
      <c r="J717" s="266"/>
      <c r="K717" s="265"/>
      <c r="L717" s="265" t="s">
        <v>13</v>
      </c>
      <c r="M717" s="265" t="s">
        <v>1902</v>
      </c>
    </row>
    <row r="718" spans="2:13" ht="28.8" x14ac:dyDescent="0.3">
      <c r="B718" s="265" t="s">
        <v>3259</v>
      </c>
      <c r="C718" s="265" t="s">
        <v>4920</v>
      </c>
      <c r="D718" s="265" t="s">
        <v>4921</v>
      </c>
      <c r="E718" s="265" t="s">
        <v>6195</v>
      </c>
      <c r="F718" s="265" t="s">
        <v>8</v>
      </c>
      <c r="G718" s="265" t="s">
        <v>6</v>
      </c>
      <c r="H718" s="266"/>
      <c r="I718" s="17"/>
      <c r="J718" s="266"/>
      <c r="K718" s="265"/>
      <c r="L718" s="265" t="s">
        <v>13</v>
      </c>
      <c r="M718" s="265" t="s">
        <v>1902</v>
      </c>
    </row>
    <row r="719" spans="2:13" ht="28.8" x14ac:dyDescent="0.3">
      <c r="B719" s="265" t="s">
        <v>3262</v>
      </c>
      <c r="C719" s="265" t="s">
        <v>4922</v>
      </c>
      <c r="D719" s="265" t="s">
        <v>4923</v>
      </c>
      <c r="E719" s="265" t="s">
        <v>6195</v>
      </c>
      <c r="F719" s="265" t="s">
        <v>8</v>
      </c>
      <c r="G719" s="265" t="s">
        <v>6</v>
      </c>
      <c r="H719" s="266"/>
      <c r="I719" s="17"/>
      <c r="J719" s="266"/>
      <c r="K719" s="265"/>
      <c r="L719" s="265" t="s">
        <v>13</v>
      </c>
      <c r="M719" s="265" t="s">
        <v>1902</v>
      </c>
    </row>
    <row r="720" spans="2:13" x14ac:dyDescent="0.3">
      <c r="B720" s="265" t="s">
        <v>3265</v>
      </c>
      <c r="C720" s="265" t="s">
        <v>3266</v>
      </c>
      <c r="D720" s="265" t="s">
        <v>3267</v>
      </c>
      <c r="E720" s="265" t="s">
        <v>6194</v>
      </c>
      <c r="F720" s="265" t="s">
        <v>8</v>
      </c>
      <c r="G720" s="265" t="s">
        <v>6</v>
      </c>
      <c r="H720" s="266"/>
      <c r="I720" s="17"/>
      <c r="J720" s="266"/>
      <c r="K720" s="265"/>
      <c r="L720" s="265"/>
      <c r="M720" s="265" t="s">
        <v>1902</v>
      </c>
    </row>
    <row r="721" spans="2:13" ht="28.8" x14ac:dyDescent="0.3">
      <c r="B721" s="265" t="s">
        <v>713</v>
      </c>
      <c r="C721" s="265" t="s">
        <v>714</v>
      </c>
      <c r="D721" s="265" t="s">
        <v>715</v>
      </c>
      <c r="E721" s="265" t="s">
        <v>6195</v>
      </c>
      <c r="F721" s="265" t="s">
        <v>4</v>
      </c>
      <c r="G721" s="265" t="s">
        <v>5</v>
      </c>
      <c r="H721" s="266"/>
      <c r="I721" s="17"/>
      <c r="J721" s="266"/>
      <c r="K721" s="265"/>
      <c r="L721" s="265" t="s">
        <v>194</v>
      </c>
      <c r="M721" s="265" t="s">
        <v>717</v>
      </c>
    </row>
    <row r="722" spans="2:13" ht="28.8" x14ac:dyDescent="0.3">
      <c r="B722" s="265" t="s">
        <v>720</v>
      </c>
      <c r="C722" s="265" t="s">
        <v>721</v>
      </c>
      <c r="D722" s="265" t="s">
        <v>722</v>
      </c>
      <c r="E722" s="265" t="s">
        <v>6195</v>
      </c>
      <c r="F722" s="265" t="s">
        <v>4</v>
      </c>
      <c r="G722" s="265" t="s">
        <v>5</v>
      </c>
      <c r="H722" s="266"/>
      <c r="I722" s="17"/>
      <c r="J722" s="266"/>
      <c r="K722" s="265"/>
      <c r="L722" s="265" t="s">
        <v>18</v>
      </c>
      <c r="M722" s="265" t="s">
        <v>717</v>
      </c>
    </row>
    <row r="723" spans="2:13" ht="36" x14ac:dyDescent="0.3">
      <c r="B723" s="281" t="s">
        <v>1361</v>
      </c>
      <c r="C723" s="265" t="s">
        <v>1362</v>
      </c>
      <c r="D723" s="265" t="s">
        <v>1363</v>
      </c>
      <c r="E723" s="265" t="s">
        <v>6195</v>
      </c>
      <c r="F723" s="265" t="s">
        <v>4</v>
      </c>
      <c r="G723" s="265" t="s">
        <v>5</v>
      </c>
      <c r="H723" s="266"/>
      <c r="I723" s="17"/>
      <c r="J723" s="266"/>
      <c r="K723" s="265"/>
      <c r="L723" s="265" t="s">
        <v>1364</v>
      </c>
      <c r="M723" s="265" t="s">
        <v>717</v>
      </c>
    </row>
    <row r="724" spans="2:13" ht="28.8" x14ac:dyDescent="0.3">
      <c r="B724" s="265" t="s">
        <v>1798</v>
      </c>
      <c r="C724" s="265" t="s">
        <v>1799</v>
      </c>
      <c r="D724" s="265" t="s">
        <v>1800</v>
      </c>
      <c r="E724" s="265" t="s">
        <v>6195</v>
      </c>
      <c r="F724" s="265" t="s">
        <v>4</v>
      </c>
      <c r="G724" s="265" t="s">
        <v>6</v>
      </c>
      <c r="H724" s="266"/>
      <c r="I724" s="17"/>
      <c r="J724" s="266"/>
      <c r="K724" s="265"/>
      <c r="L724" s="265"/>
      <c r="M724" s="265" t="s">
        <v>717</v>
      </c>
    </row>
    <row r="725" spans="2:13" x14ac:dyDescent="0.3">
      <c r="B725" s="265" t="s">
        <v>5508</v>
      </c>
      <c r="C725" s="265" t="s">
        <v>5509</v>
      </c>
      <c r="D725" s="265" t="s">
        <v>5510</v>
      </c>
      <c r="E725" s="265" t="s">
        <v>6195</v>
      </c>
      <c r="F725" s="265" t="s">
        <v>8</v>
      </c>
      <c r="G725" s="265" t="s">
        <v>5</v>
      </c>
      <c r="H725" s="266"/>
      <c r="I725" s="266"/>
      <c r="J725" s="266"/>
      <c r="K725" s="265"/>
      <c r="L725" s="265"/>
      <c r="M725" s="265" t="s">
        <v>717</v>
      </c>
    </row>
    <row r="726" spans="2:13" x14ac:dyDescent="0.3">
      <c r="B726" s="265" t="s">
        <v>3428</v>
      </c>
      <c r="C726" s="265" t="s">
        <v>3429</v>
      </c>
      <c r="D726" s="265" t="s">
        <v>3430</v>
      </c>
      <c r="E726" s="265" t="s">
        <v>6196</v>
      </c>
      <c r="F726" s="265" t="s">
        <v>8</v>
      </c>
      <c r="G726" s="265" t="s">
        <v>6</v>
      </c>
      <c r="H726" s="266"/>
      <c r="I726" s="266"/>
      <c r="J726" s="266"/>
      <c r="K726" s="265"/>
      <c r="L726" s="265"/>
      <c r="M726" s="265" t="s">
        <v>717</v>
      </c>
    </row>
    <row r="727" spans="2:13" ht="28.8" x14ac:dyDescent="0.3">
      <c r="B727" s="265" t="s">
        <v>3434</v>
      </c>
      <c r="C727" s="265" t="s">
        <v>3435</v>
      </c>
      <c r="D727" s="265" t="s">
        <v>3436</v>
      </c>
      <c r="E727" s="265" t="s">
        <v>6195</v>
      </c>
      <c r="F727" s="265" t="s">
        <v>8</v>
      </c>
      <c r="G727" s="265" t="s">
        <v>6</v>
      </c>
      <c r="H727" s="266"/>
      <c r="I727" s="266"/>
      <c r="J727" s="266"/>
      <c r="K727" s="265"/>
      <c r="L727" s="265"/>
      <c r="M727" s="265" t="s">
        <v>717</v>
      </c>
    </row>
    <row r="728" spans="2:13" ht="28.8" x14ac:dyDescent="0.3">
      <c r="B728" s="265" t="s">
        <v>3438</v>
      </c>
      <c r="C728" s="265" t="s">
        <v>3439</v>
      </c>
      <c r="D728" s="265" t="s">
        <v>3440</v>
      </c>
      <c r="E728" s="265" t="s">
        <v>6195</v>
      </c>
      <c r="F728" s="265" t="s">
        <v>4</v>
      </c>
      <c r="G728" s="265" t="s">
        <v>6</v>
      </c>
      <c r="H728" s="266"/>
      <c r="I728" s="266"/>
      <c r="J728" s="266"/>
      <c r="K728" s="265"/>
      <c r="L728" s="265"/>
      <c r="M728" s="265" t="s">
        <v>717</v>
      </c>
    </row>
    <row r="729" spans="2:13" x14ac:dyDescent="0.3">
      <c r="B729" s="265" t="s">
        <v>3725</v>
      </c>
      <c r="C729" s="265" t="s">
        <v>3726</v>
      </c>
      <c r="D729" s="265" t="s">
        <v>3727</v>
      </c>
      <c r="E729" s="265" t="s">
        <v>6195</v>
      </c>
      <c r="F729" s="265" t="s">
        <v>4</v>
      </c>
      <c r="G729" s="265" t="s">
        <v>6</v>
      </c>
      <c r="H729" s="266"/>
      <c r="I729" s="17"/>
      <c r="J729" s="266"/>
      <c r="K729" s="265"/>
      <c r="L729" s="265"/>
      <c r="M729" s="265" t="s">
        <v>717</v>
      </c>
    </row>
    <row r="730" spans="2:13" ht="28.8" x14ac:dyDescent="0.3">
      <c r="B730" s="265" t="s">
        <v>57</v>
      </c>
      <c r="C730" s="265" t="s">
        <v>58</v>
      </c>
      <c r="D730" s="265" t="s">
        <v>59</v>
      </c>
      <c r="E730" s="265" t="s">
        <v>6195</v>
      </c>
      <c r="F730" s="265" t="s">
        <v>4</v>
      </c>
      <c r="G730" s="265" t="s">
        <v>5</v>
      </c>
      <c r="H730" s="266"/>
      <c r="I730" s="17"/>
      <c r="J730" s="266"/>
      <c r="K730" s="265"/>
      <c r="L730" s="265" t="s">
        <v>13</v>
      </c>
      <c r="M730" s="265" t="s">
        <v>61</v>
      </c>
    </row>
    <row r="731" spans="2:13" ht="34.799999999999997" x14ac:dyDescent="0.3">
      <c r="B731" s="282" t="s">
        <v>506</v>
      </c>
      <c r="C731" s="265" t="s">
        <v>507</v>
      </c>
      <c r="D731" s="265" t="s">
        <v>508</v>
      </c>
      <c r="E731" s="265" t="s">
        <v>6195</v>
      </c>
      <c r="F731" s="265" t="s">
        <v>4</v>
      </c>
      <c r="G731" s="265" t="s">
        <v>5</v>
      </c>
      <c r="H731" s="266"/>
      <c r="I731" s="17"/>
      <c r="J731" s="266"/>
      <c r="K731" s="265"/>
      <c r="L731" s="265" t="s">
        <v>13</v>
      </c>
      <c r="M731" s="265" t="s">
        <v>61</v>
      </c>
    </row>
    <row r="732" spans="2:13" ht="34.799999999999997" x14ac:dyDescent="0.3">
      <c r="B732" s="282" t="s">
        <v>510</v>
      </c>
      <c r="C732" s="265" t="s">
        <v>511</v>
      </c>
      <c r="D732" s="265" t="s">
        <v>512</v>
      </c>
      <c r="E732" s="265" t="s">
        <v>6195</v>
      </c>
      <c r="F732" s="265" t="s">
        <v>4</v>
      </c>
      <c r="G732" s="265" t="s">
        <v>5</v>
      </c>
      <c r="H732" s="266"/>
      <c r="I732" s="17"/>
      <c r="J732" s="266"/>
      <c r="K732" s="265"/>
      <c r="L732" s="265"/>
      <c r="M732" s="265" t="s">
        <v>61</v>
      </c>
    </row>
    <row r="733" spans="2:13" ht="34.799999999999997" x14ac:dyDescent="0.3">
      <c r="B733" s="282" t="s">
        <v>514</v>
      </c>
      <c r="C733" s="265" t="s">
        <v>515</v>
      </c>
      <c r="D733" s="265" t="s">
        <v>516</v>
      </c>
      <c r="E733" s="265" t="s">
        <v>6195</v>
      </c>
      <c r="F733" s="265" t="s">
        <v>4</v>
      </c>
      <c r="G733" s="265" t="s">
        <v>6</v>
      </c>
      <c r="H733" s="266"/>
      <c r="I733" s="17"/>
      <c r="J733" s="266"/>
      <c r="K733" s="265"/>
      <c r="L733" s="265" t="s">
        <v>517</v>
      </c>
      <c r="M733" s="265" t="s">
        <v>61</v>
      </c>
    </row>
    <row r="734" spans="2:13" ht="34.799999999999997" x14ac:dyDescent="0.3">
      <c r="B734" s="282" t="s">
        <v>519</v>
      </c>
      <c r="C734" s="265" t="s">
        <v>520</v>
      </c>
      <c r="D734" s="265" t="s">
        <v>521</v>
      </c>
      <c r="E734" s="265" t="s">
        <v>6195</v>
      </c>
      <c r="F734" s="265" t="s">
        <v>4</v>
      </c>
      <c r="G734" s="265" t="s">
        <v>5</v>
      </c>
      <c r="H734" s="266"/>
      <c r="I734" s="17"/>
      <c r="J734" s="266"/>
      <c r="K734" s="265"/>
      <c r="L734" s="265" t="s">
        <v>517</v>
      </c>
      <c r="M734" s="265" t="s">
        <v>61</v>
      </c>
    </row>
    <row r="735" spans="2:13" ht="28.8" x14ac:dyDescent="0.3">
      <c r="B735" s="265" t="s">
        <v>523</v>
      </c>
      <c r="C735" s="265" t="s">
        <v>524</v>
      </c>
      <c r="D735" s="265" t="s">
        <v>525</v>
      </c>
      <c r="E735" s="265" t="s">
        <v>6195</v>
      </c>
      <c r="F735" s="265" t="s">
        <v>4</v>
      </c>
      <c r="G735" s="265" t="s">
        <v>5</v>
      </c>
      <c r="H735" s="266"/>
      <c r="I735" s="17"/>
      <c r="J735" s="266"/>
      <c r="K735" s="265"/>
      <c r="L735" s="265" t="s">
        <v>517</v>
      </c>
      <c r="M735" s="265" t="s">
        <v>61</v>
      </c>
    </row>
    <row r="736" spans="2:13" ht="28.8" x14ac:dyDescent="0.3">
      <c r="B736" s="265" t="s">
        <v>527</v>
      </c>
      <c r="C736" s="265" t="s">
        <v>528</v>
      </c>
      <c r="D736" s="265" t="s">
        <v>529</v>
      </c>
      <c r="E736" s="265" t="s">
        <v>6195</v>
      </c>
      <c r="F736" s="265" t="s">
        <v>4</v>
      </c>
      <c r="G736" s="265" t="s">
        <v>5</v>
      </c>
      <c r="H736" s="266"/>
      <c r="I736" s="17"/>
      <c r="J736" s="266"/>
      <c r="K736" s="265"/>
      <c r="L736" s="265" t="s">
        <v>517</v>
      </c>
      <c r="M736" s="265" t="s">
        <v>61</v>
      </c>
    </row>
    <row r="737" spans="2:13" ht="28.8" x14ac:dyDescent="0.3">
      <c r="B737" s="265" t="s">
        <v>985</v>
      </c>
      <c r="C737" s="265" t="s">
        <v>986</v>
      </c>
      <c r="D737" s="265" t="s">
        <v>987</v>
      </c>
      <c r="E737" s="265" t="s">
        <v>6195</v>
      </c>
      <c r="F737" s="265" t="s">
        <v>8</v>
      </c>
      <c r="G737" s="265" t="s">
        <v>5</v>
      </c>
      <c r="H737" s="266"/>
      <c r="I737" s="17"/>
      <c r="J737" s="266"/>
      <c r="K737" s="265"/>
      <c r="L737" s="265" t="s">
        <v>13</v>
      </c>
      <c r="M737" s="265" t="s">
        <v>61</v>
      </c>
    </row>
    <row r="738" spans="2:13" ht="28.8" x14ac:dyDescent="0.3">
      <c r="B738" s="265" t="s">
        <v>991</v>
      </c>
      <c r="C738" s="265" t="s">
        <v>992</v>
      </c>
      <c r="D738" s="265" t="s">
        <v>993</v>
      </c>
      <c r="E738" s="265" t="s">
        <v>6195</v>
      </c>
      <c r="F738" s="265" t="s">
        <v>8</v>
      </c>
      <c r="G738" s="265" t="s">
        <v>5</v>
      </c>
      <c r="H738" s="266"/>
      <c r="I738" s="17"/>
      <c r="J738" s="266"/>
      <c r="K738" s="265"/>
      <c r="L738" s="265" t="s">
        <v>13</v>
      </c>
      <c r="M738" s="265" t="s">
        <v>61</v>
      </c>
    </row>
    <row r="739" spans="2:13" ht="28.8" x14ac:dyDescent="0.3">
      <c r="B739" s="265" t="s">
        <v>996</v>
      </c>
      <c r="C739" s="265" t="s">
        <v>997</v>
      </c>
      <c r="D739" s="265" t="s">
        <v>998</v>
      </c>
      <c r="E739" s="265" t="s">
        <v>6195</v>
      </c>
      <c r="F739" s="265" t="s">
        <v>8</v>
      </c>
      <c r="G739" s="265" t="s">
        <v>5</v>
      </c>
      <c r="H739" s="266"/>
      <c r="I739" s="17"/>
      <c r="J739" s="266"/>
      <c r="K739" s="265"/>
      <c r="L739" s="265" t="s">
        <v>13</v>
      </c>
      <c r="M739" s="265" t="s">
        <v>61</v>
      </c>
    </row>
    <row r="740" spans="2:13" ht="28.8" x14ac:dyDescent="0.3">
      <c r="B740" s="265" t="s">
        <v>1001</v>
      </c>
      <c r="C740" s="265" t="s">
        <v>1002</v>
      </c>
      <c r="D740" s="265" t="s">
        <v>1003</v>
      </c>
      <c r="E740" s="265" t="s">
        <v>6195</v>
      </c>
      <c r="F740" s="265" t="s">
        <v>8</v>
      </c>
      <c r="G740" s="265" t="s">
        <v>5</v>
      </c>
      <c r="H740" s="266"/>
      <c r="I740" s="17"/>
      <c r="J740" s="266"/>
      <c r="K740" s="265"/>
      <c r="L740" s="265" t="s">
        <v>13</v>
      </c>
      <c r="M740" s="265" t="s">
        <v>61</v>
      </c>
    </row>
    <row r="741" spans="2:13" ht="28.8" x14ac:dyDescent="0.3">
      <c r="B741" s="265" t="s">
        <v>1006</v>
      </c>
      <c r="C741" s="265" t="s">
        <v>1007</v>
      </c>
      <c r="D741" s="265" t="s">
        <v>1008</v>
      </c>
      <c r="E741" s="265" t="s">
        <v>6195</v>
      </c>
      <c r="F741" s="265" t="s">
        <v>8</v>
      </c>
      <c r="G741" s="265" t="s">
        <v>5</v>
      </c>
      <c r="H741" s="266"/>
      <c r="I741" s="17"/>
      <c r="J741" s="266"/>
      <c r="K741" s="265"/>
      <c r="L741" s="265" t="s">
        <v>13</v>
      </c>
      <c r="M741" s="265" t="s">
        <v>61</v>
      </c>
    </row>
    <row r="742" spans="2:13" ht="28.8" x14ac:dyDescent="0.3">
      <c r="B742" s="265" t="s">
        <v>1011</v>
      </c>
      <c r="C742" s="265" t="s">
        <v>1012</v>
      </c>
      <c r="D742" s="265" t="s">
        <v>1013</v>
      </c>
      <c r="E742" s="265" t="s">
        <v>6195</v>
      </c>
      <c r="F742" s="265" t="s">
        <v>8</v>
      </c>
      <c r="G742" s="265" t="s">
        <v>5</v>
      </c>
      <c r="H742" s="266"/>
      <c r="I742" s="17"/>
      <c r="J742" s="266"/>
      <c r="K742" s="265"/>
      <c r="L742" s="265" t="s">
        <v>13</v>
      </c>
      <c r="M742" s="265" t="s">
        <v>61</v>
      </c>
    </row>
    <row r="743" spans="2:13" ht="28.8" x14ac:dyDescent="0.3">
      <c r="B743" s="265" t="s">
        <v>1015</v>
      </c>
      <c r="C743" s="265" t="s">
        <v>1016</v>
      </c>
      <c r="D743" s="265" t="s">
        <v>1017</v>
      </c>
      <c r="E743" s="265" t="s">
        <v>6195</v>
      </c>
      <c r="F743" s="265" t="s">
        <v>4</v>
      </c>
      <c r="G743" s="265" t="s">
        <v>6</v>
      </c>
      <c r="H743" s="266"/>
      <c r="I743" s="266"/>
      <c r="J743" s="266"/>
      <c r="K743" s="265"/>
      <c r="L743" s="265" t="s">
        <v>13</v>
      </c>
      <c r="M743" s="265" t="s">
        <v>61</v>
      </c>
    </row>
    <row r="744" spans="2:13" ht="28.8" x14ac:dyDescent="0.3">
      <c r="B744" s="265" t="s">
        <v>2496</v>
      </c>
      <c r="C744" s="265" t="s">
        <v>2497</v>
      </c>
      <c r="D744" s="265" t="s">
        <v>2498</v>
      </c>
      <c r="E744" s="265" t="s">
        <v>6195</v>
      </c>
      <c r="F744" s="265" t="s">
        <v>8</v>
      </c>
      <c r="G744" s="265" t="s">
        <v>5</v>
      </c>
      <c r="H744" s="266"/>
      <c r="I744" s="17"/>
      <c r="J744" s="266"/>
      <c r="K744" s="265"/>
      <c r="L744" s="265" t="s">
        <v>2079</v>
      </c>
      <c r="M744" s="265" t="s">
        <v>61</v>
      </c>
    </row>
    <row r="745" spans="2:13" ht="28.8" x14ac:dyDescent="0.3">
      <c r="B745" s="265" t="s">
        <v>2502</v>
      </c>
      <c r="C745" s="265" t="s">
        <v>2503</v>
      </c>
      <c r="D745" s="265" t="s">
        <v>2504</v>
      </c>
      <c r="E745" s="265" t="s">
        <v>6195</v>
      </c>
      <c r="F745" s="265" t="s">
        <v>8</v>
      </c>
      <c r="G745" s="265" t="s">
        <v>6</v>
      </c>
      <c r="H745" s="266"/>
      <c r="I745" s="17"/>
      <c r="J745" s="266"/>
      <c r="K745" s="265"/>
      <c r="L745" s="265" t="s">
        <v>2079</v>
      </c>
      <c r="M745" s="265" t="s">
        <v>61</v>
      </c>
    </row>
    <row r="746" spans="2:13" ht="28.8" x14ac:dyDescent="0.3">
      <c r="B746" s="265" t="s">
        <v>2506</v>
      </c>
      <c r="C746" s="265" t="s">
        <v>2507</v>
      </c>
      <c r="D746" s="265" t="s">
        <v>2508</v>
      </c>
      <c r="E746" s="265" t="s">
        <v>6195</v>
      </c>
      <c r="F746" s="265" t="s">
        <v>4</v>
      </c>
      <c r="G746" s="265" t="s">
        <v>5</v>
      </c>
      <c r="H746" s="266"/>
      <c r="I746" s="17"/>
      <c r="J746" s="266"/>
      <c r="K746" s="265"/>
      <c r="L746" s="265" t="s">
        <v>13</v>
      </c>
      <c r="M746" s="265" t="s">
        <v>61</v>
      </c>
    </row>
    <row r="747" spans="2:13" ht="28.8" x14ac:dyDescent="0.3">
      <c r="B747" s="265" t="s">
        <v>2902</v>
      </c>
      <c r="C747" s="265" t="s">
        <v>2903</v>
      </c>
      <c r="D747" s="265" t="s">
        <v>2904</v>
      </c>
      <c r="E747" s="265" t="s">
        <v>6195</v>
      </c>
      <c r="F747" s="265" t="s">
        <v>8</v>
      </c>
      <c r="G747" s="265" t="s">
        <v>6</v>
      </c>
      <c r="H747" s="266"/>
      <c r="I747" s="17"/>
      <c r="J747" s="266"/>
      <c r="K747" s="265"/>
      <c r="L747" s="265" t="s">
        <v>2079</v>
      </c>
      <c r="M747" s="265" t="s">
        <v>61</v>
      </c>
    </row>
    <row r="748" spans="2:13" ht="28.8" x14ac:dyDescent="0.3">
      <c r="B748" s="265" t="s">
        <v>2908</v>
      </c>
      <c r="C748" s="265" t="s">
        <v>2909</v>
      </c>
      <c r="D748" s="265" t="s">
        <v>2910</v>
      </c>
      <c r="E748" s="265" t="s">
        <v>6195</v>
      </c>
      <c r="F748" s="265" t="s">
        <v>8</v>
      </c>
      <c r="G748" s="265" t="s">
        <v>6</v>
      </c>
      <c r="H748" s="266"/>
      <c r="I748" s="17"/>
      <c r="J748" s="266"/>
      <c r="K748" s="265"/>
      <c r="L748" s="265" t="s">
        <v>2079</v>
      </c>
      <c r="M748" s="265" t="s">
        <v>61</v>
      </c>
    </row>
    <row r="749" spans="2:13" ht="28.8" x14ac:dyDescent="0.3">
      <c r="B749" s="265" t="s">
        <v>3443</v>
      </c>
      <c r="C749" s="265" t="s">
        <v>3444</v>
      </c>
      <c r="D749" s="265" t="s">
        <v>3445</v>
      </c>
      <c r="E749" s="265" t="s">
        <v>6195</v>
      </c>
      <c r="F749" s="265" t="s">
        <v>8</v>
      </c>
      <c r="G749" s="265" t="s">
        <v>6</v>
      </c>
      <c r="H749" s="266"/>
      <c r="I749" s="266"/>
      <c r="J749" s="266"/>
      <c r="K749" s="265"/>
      <c r="L749" s="265" t="s">
        <v>13</v>
      </c>
      <c r="M749" s="265" t="s">
        <v>61</v>
      </c>
    </row>
    <row r="750" spans="2:13" ht="28.8" x14ac:dyDescent="0.3">
      <c r="B750" s="265" t="s">
        <v>3448</v>
      </c>
      <c r="C750" s="265" t="s">
        <v>3449</v>
      </c>
      <c r="D750" s="265" t="s">
        <v>3450</v>
      </c>
      <c r="E750" s="265" t="s">
        <v>6195</v>
      </c>
      <c r="F750" s="265" t="s">
        <v>8</v>
      </c>
      <c r="G750" s="265" t="s">
        <v>6</v>
      </c>
      <c r="H750" s="266"/>
      <c r="I750" s="266"/>
      <c r="J750" s="266"/>
      <c r="K750" s="265"/>
      <c r="L750" s="265" t="s">
        <v>13</v>
      </c>
      <c r="M750" s="265" t="s">
        <v>61</v>
      </c>
    </row>
    <row r="751" spans="2:13" ht="28.8" x14ac:dyDescent="0.3">
      <c r="B751" s="265" t="s">
        <v>3453</v>
      </c>
      <c r="C751" s="265" t="s">
        <v>3454</v>
      </c>
      <c r="D751" s="265" t="s">
        <v>3455</v>
      </c>
      <c r="E751" s="265" t="s">
        <v>6195</v>
      </c>
      <c r="F751" s="265" t="s">
        <v>8</v>
      </c>
      <c r="G751" s="265" t="s">
        <v>6</v>
      </c>
      <c r="H751" s="266"/>
      <c r="I751" s="266"/>
      <c r="J751" s="266"/>
      <c r="K751" s="265"/>
      <c r="L751" s="265" t="s">
        <v>13</v>
      </c>
      <c r="M751" s="265" t="s">
        <v>61</v>
      </c>
    </row>
    <row r="752" spans="2:13" ht="28.8" x14ac:dyDescent="0.3">
      <c r="B752" s="265" t="s">
        <v>3458</v>
      </c>
      <c r="C752" s="265" t="s">
        <v>3459</v>
      </c>
      <c r="D752" s="265" t="s">
        <v>3460</v>
      </c>
      <c r="E752" s="265" t="s">
        <v>6195</v>
      </c>
      <c r="F752" s="265" t="s">
        <v>8</v>
      </c>
      <c r="G752" s="265" t="s">
        <v>5</v>
      </c>
      <c r="H752" s="266"/>
      <c r="I752" s="266"/>
      <c r="J752" s="266"/>
      <c r="K752" s="265"/>
      <c r="L752" s="265" t="s">
        <v>13</v>
      </c>
      <c r="M752" s="265" t="s">
        <v>61</v>
      </c>
    </row>
    <row r="753" spans="2:13" ht="28.8" x14ac:dyDescent="0.3">
      <c r="B753" s="265" t="s">
        <v>3463</v>
      </c>
      <c r="C753" s="265" t="s">
        <v>3464</v>
      </c>
      <c r="D753" s="265" t="s">
        <v>3465</v>
      </c>
      <c r="E753" s="265" t="s">
        <v>6195</v>
      </c>
      <c r="F753" s="265" t="s">
        <v>8</v>
      </c>
      <c r="G753" s="265" t="s">
        <v>5</v>
      </c>
      <c r="H753" s="266"/>
      <c r="I753" s="266"/>
      <c r="J753" s="266"/>
      <c r="K753" s="265"/>
      <c r="L753" s="265" t="s">
        <v>13</v>
      </c>
      <c r="M753" s="265" t="s">
        <v>61</v>
      </c>
    </row>
    <row r="754" spans="2:13" ht="28.8" x14ac:dyDescent="0.3">
      <c r="B754" s="265" t="s">
        <v>3468</v>
      </c>
      <c r="C754" s="265" t="s">
        <v>3469</v>
      </c>
      <c r="D754" s="265" t="s">
        <v>3470</v>
      </c>
      <c r="E754" s="265" t="s">
        <v>6195</v>
      </c>
      <c r="F754" s="265" t="s">
        <v>8</v>
      </c>
      <c r="G754" s="265" t="s">
        <v>5</v>
      </c>
      <c r="H754" s="266"/>
      <c r="I754" s="266"/>
      <c r="J754" s="266"/>
      <c r="K754" s="265"/>
      <c r="L754" s="265" t="s">
        <v>13</v>
      </c>
      <c r="M754" s="265" t="s">
        <v>61</v>
      </c>
    </row>
    <row r="755" spans="2:13" ht="28.8" x14ac:dyDescent="0.3">
      <c r="B755" s="265" t="s">
        <v>3473</v>
      </c>
      <c r="C755" s="265" t="s">
        <v>3474</v>
      </c>
      <c r="D755" s="265" t="s">
        <v>3475</v>
      </c>
      <c r="E755" s="265" t="s">
        <v>6195</v>
      </c>
      <c r="F755" s="265" t="s">
        <v>8</v>
      </c>
      <c r="G755" s="265" t="s">
        <v>5</v>
      </c>
      <c r="H755" s="266"/>
      <c r="I755" s="266"/>
      <c r="J755" s="266"/>
      <c r="K755" s="265"/>
      <c r="L755" s="265" t="s">
        <v>13</v>
      </c>
      <c r="M755" s="265" t="s">
        <v>61</v>
      </c>
    </row>
    <row r="756" spans="2:13" ht="28.8" x14ac:dyDescent="0.3">
      <c r="B756" s="265" t="s">
        <v>3477</v>
      </c>
      <c r="C756" s="265" t="s">
        <v>3478</v>
      </c>
      <c r="D756" s="265" t="s">
        <v>3479</v>
      </c>
      <c r="E756" s="265" t="s">
        <v>6195</v>
      </c>
      <c r="F756" s="265" t="s">
        <v>4</v>
      </c>
      <c r="G756" s="265" t="s">
        <v>5</v>
      </c>
      <c r="H756" s="266"/>
      <c r="I756" s="266"/>
      <c r="J756" s="266"/>
      <c r="K756" s="265"/>
      <c r="L756" s="265" t="s">
        <v>517</v>
      </c>
      <c r="M756" s="265" t="s">
        <v>61</v>
      </c>
    </row>
    <row r="757" spans="2:13" ht="28.8" x14ac:dyDescent="0.3">
      <c r="B757" s="265" t="s">
        <v>3481</v>
      </c>
      <c r="C757" s="265" t="s">
        <v>3482</v>
      </c>
      <c r="D757" s="265" t="s">
        <v>3483</v>
      </c>
      <c r="E757" s="265" t="s">
        <v>6195</v>
      </c>
      <c r="F757" s="265" t="s">
        <v>4</v>
      </c>
      <c r="G757" s="265" t="s">
        <v>6</v>
      </c>
      <c r="H757" s="266"/>
      <c r="I757" s="266"/>
      <c r="J757" s="266"/>
      <c r="K757" s="265"/>
      <c r="L757" s="265" t="s">
        <v>13</v>
      </c>
      <c r="M757" s="265" t="s">
        <v>61</v>
      </c>
    </row>
    <row r="758" spans="2:13" ht="28.8" x14ac:dyDescent="0.3">
      <c r="B758" s="265" t="s">
        <v>3706</v>
      </c>
      <c r="C758" s="265" t="s">
        <v>3707</v>
      </c>
      <c r="D758" s="265" t="s">
        <v>3708</v>
      </c>
      <c r="E758" s="265" t="s">
        <v>6195</v>
      </c>
      <c r="F758" s="265" t="s">
        <v>8</v>
      </c>
      <c r="G758" s="265" t="s">
        <v>6</v>
      </c>
      <c r="H758" s="266"/>
      <c r="I758" s="17"/>
      <c r="J758" s="266"/>
      <c r="K758" s="265"/>
      <c r="L758" s="265" t="s">
        <v>2079</v>
      </c>
      <c r="M758" s="265" t="s">
        <v>61</v>
      </c>
    </row>
    <row r="759" spans="2:13" ht="28.8" x14ac:dyDescent="0.3">
      <c r="B759" s="265" t="s">
        <v>3711</v>
      </c>
      <c r="C759" s="265" t="s">
        <v>3712</v>
      </c>
      <c r="D759" s="265" t="s">
        <v>2508</v>
      </c>
      <c r="E759" s="265" t="s">
        <v>6195</v>
      </c>
      <c r="F759" s="265" t="s">
        <v>8</v>
      </c>
      <c r="G759" s="265" t="s">
        <v>6</v>
      </c>
      <c r="H759" s="266"/>
      <c r="I759" s="17"/>
      <c r="J759" s="266"/>
      <c r="K759" s="265"/>
      <c r="L759" s="265" t="s">
        <v>2079</v>
      </c>
      <c r="M759" s="265" t="s">
        <v>61</v>
      </c>
    </row>
    <row r="760" spans="2:13" ht="28.8" x14ac:dyDescent="0.3">
      <c r="B760" s="265" t="s">
        <v>1472</v>
      </c>
      <c r="C760" s="265" t="s">
        <v>1473</v>
      </c>
      <c r="D760" s="265" t="s">
        <v>1474</v>
      </c>
      <c r="E760" s="265" t="s">
        <v>6195</v>
      </c>
      <c r="F760" s="265" t="s">
        <v>4</v>
      </c>
      <c r="G760" s="265" t="s">
        <v>6</v>
      </c>
      <c r="H760" s="266"/>
      <c r="I760" s="17"/>
      <c r="J760" s="266"/>
      <c r="K760" s="265"/>
      <c r="L760" s="265"/>
      <c r="M760" s="265" t="s">
        <v>867</v>
      </c>
    </row>
    <row r="761" spans="2:13" ht="28.8" x14ac:dyDescent="0.3">
      <c r="B761" s="265" t="s">
        <v>1477</v>
      </c>
      <c r="C761" s="265" t="s">
        <v>1478</v>
      </c>
      <c r="D761" s="265" t="s">
        <v>1479</v>
      </c>
      <c r="E761" s="265" t="s">
        <v>6195</v>
      </c>
      <c r="F761" s="265" t="s">
        <v>4</v>
      </c>
      <c r="G761" s="265" t="s">
        <v>6</v>
      </c>
      <c r="H761" s="266"/>
      <c r="I761" s="17"/>
      <c r="J761" s="266"/>
      <c r="K761" s="265"/>
      <c r="L761" s="265"/>
      <c r="M761" s="265" t="s">
        <v>867</v>
      </c>
    </row>
    <row r="762" spans="2:13" ht="28.8" x14ac:dyDescent="0.3">
      <c r="B762" s="265" t="s">
        <v>1481</v>
      </c>
      <c r="C762" s="265" t="s">
        <v>1482</v>
      </c>
      <c r="D762" s="265" t="s">
        <v>1483</v>
      </c>
      <c r="E762" s="265" t="s">
        <v>6195</v>
      </c>
      <c r="F762" s="265" t="s">
        <v>4</v>
      </c>
      <c r="G762" s="265" t="s">
        <v>6</v>
      </c>
      <c r="H762" s="266"/>
      <c r="I762" s="17"/>
      <c r="J762" s="266"/>
      <c r="K762" s="265"/>
      <c r="L762" s="265"/>
      <c r="M762" s="265" t="s">
        <v>867</v>
      </c>
    </row>
    <row r="763" spans="2:13" ht="28.8" x14ac:dyDescent="0.3">
      <c r="B763" s="265" t="s">
        <v>1485</v>
      </c>
      <c r="C763" s="265" t="s">
        <v>1486</v>
      </c>
      <c r="D763" s="265" t="s">
        <v>1487</v>
      </c>
      <c r="E763" s="265" t="s">
        <v>6195</v>
      </c>
      <c r="F763" s="265" t="s">
        <v>4</v>
      </c>
      <c r="G763" s="265" t="s">
        <v>6</v>
      </c>
      <c r="H763" s="266"/>
      <c r="I763" s="17"/>
      <c r="J763" s="266"/>
      <c r="K763" s="265"/>
      <c r="L763" s="265"/>
      <c r="M763" s="265" t="s">
        <v>867</v>
      </c>
    </row>
    <row r="764" spans="2:13" ht="28.8" x14ac:dyDescent="0.3">
      <c r="B764" s="265" t="s">
        <v>2767</v>
      </c>
      <c r="C764" s="265" t="s">
        <v>2768</v>
      </c>
      <c r="D764" s="265" t="s">
        <v>2769</v>
      </c>
      <c r="E764" s="265" t="s">
        <v>6195</v>
      </c>
      <c r="F764" s="265" t="s">
        <v>4</v>
      </c>
      <c r="G764" s="265" t="s">
        <v>6</v>
      </c>
      <c r="H764" s="266"/>
      <c r="I764" s="17"/>
      <c r="J764" s="266"/>
      <c r="K764" s="265"/>
      <c r="L764" s="265" t="s">
        <v>183</v>
      </c>
      <c r="M764" s="265" t="s">
        <v>867</v>
      </c>
    </row>
    <row r="765" spans="2:13" ht="28.8" x14ac:dyDescent="0.3">
      <c r="B765" s="265" t="s">
        <v>3718</v>
      </c>
      <c r="C765" s="265" t="s">
        <v>2503</v>
      </c>
      <c r="D765" s="265" t="s">
        <v>3719</v>
      </c>
      <c r="E765" s="265" t="s">
        <v>6195</v>
      </c>
      <c r="F765" s="265" t="s">
        <v>4</v>
      </c>
      <c r="G765" s="265" t="s">
        <v>6</v>
      </c>
      <c r="H765" s="266"/>
      <c r="I765" s="17"/>
      <c r="J765" s="266"/>
      <c r="K765" s="265"/>
      <c r="L765" s="265" t="s">
        <v>13</v>
      </c>
      <c r="M765" s="265" t="s">
        <v>867</v>
      </c>
    </row>
    <row r="766" spans="2:13" x14ac:dyDescent="0.3">
      <c r="B766" s="265" t="s">
        <v>3721</v>
      </c>
      <c r="C766" s="265" t="s">
        <v>3722</v>
      </c>
      <c r="D766" s="265" t="s">
        <v>3723</v>
      </c>
      <c r="E766" s="265" t="s">
        <v>6195</v>
      </c>
      <c r="F766" s="265" t="s">
        <v>4</v>
      </c>
      <c r="G766" s="265" t="s">
        <v>5</v>
      </c>
      <c r="H766" s="266"/>
      <c r="I766" s="17"/>
      <c r="J766" s="266"/>
      <c r="K766" s="265"/>
      <c r="L766" s="265"/>
      <c r="M766" s="265" t="s">
        <v>867</v>
      </c>
    </row>
    <row r="767" spans="2:13" ht="28.8" x14ac:dyDescent="0.3">
      <c r="B767" s="265" t="s">
        <v>3949</v>
      </c>
      <c r="C767" s="265" t="s">
        <v>3950</v>
      </c>
      <c r="D767" s="265" t="s">
        <v>3951</v>
      </c>
      <c r="E767" s="265" t="s">
        <v>6195</v>
      </c>
      <c r="F767" s="265" t="s">
        <v>4</v>
      </c>
      <c r="G767" s="265" t="s">
        <v>6</v>
      </c>
      <c r="H767" s="266"/>
      <c r="I767" s="17"/>
      <c r="J767" s="266"/>
      <c r="K767" s="265"/>
      <c r="L767" s="265" t="s">
        <v>13</v>
      </c>
      <c r="M767" s="265" t="s">
        <v>867</v>
      </c>
    </row>
    <row r="768" spans="2:13" ht="28.8" x14ac:dyDescent="0.3">
      <c r="B768" s="265" t="s">
        <v>3953</v>
      </c>
      <c r="C768" s="265" t="s">
        <v>3954</v>
      </c>
      <c r="D768" s="265" t="s">
        <v>3955</v>
      </c>
      <c r="E768" s="265" t="s">
        <v>6195</v>
      </c>
      <c r="F768" s="265" t="s">
        <v>4</v>
      </c>
      <c r="G768" s="265" t="s">
        <v>6</v>
      </c>
      <c r="H768" s="266"/>
      <c r="I768" s="17"/>
      <c r="J768" s="266"/>
      <c r="K768" s="265"/>
      <c r="L768" s="265" t="s">
        <v>13</v>
      </c>
      <c r="M768" s="265" t="s">
        <v>867</v>
      </c>
    </row>
    <row r="769" spans="2:13" ht="28.8" x14ac:dyDescent="0.3">
      <c r="B769" s="265" t="s">
        <v>3957</v>
      </c>
      <c r="C769" s="265" t="s">
        <v>3958</v>
      </c>
      <c r="D769" s="265" t="s">
        <v>3959</v>
      </c>
      <c r="E769" s="265" t="s">
        <v>6195</v>
      </c>
      <c r="F769" s="265" t="s">
        <v>4</v>
      </c>
      <c r="G769" s="265" t="s">
        <v>5</v>
      </c>
      <c r="H769" s="266"/>
      <c r="I769" s="17"/>
      <c r="J769" s="266"/>
      <c r="K769" s="265"/>
      <c r="L769" s="265" t="s">
        <v>183</v>
      </c>
      <c r="M769" s="265" t="s">
        <v>867</v>
      </c>
    </row>
    <row r="770" spans="2:13" x14ac:dyDescent="0.3">
      <c r="B770" s="7" t="s">
        <v>4270</v>
      </c>
      <c r="C770" s="7" t="s">
        <v>4271</v>
      </c>
      <c r="D770" s="7" t="s">
        <v>4272</v>
      </c>
      <c r="E770" s="7" t="s">
        <v>6195</v>
      </c>
      <c r="F770" s="7" t="s">
        <v>8</v>
      </c>
      <c r="G770" s="7" t="s">
        <v>5</v>
      </c>
      <c r="H770" s="17"/>
      <c r="I770" s="17"/>
      <c r="J770" s="17"/>
      <c r="K770" s="7"/>
      <c r="L770" s="7" t="s">
        <v>13</v>
      </c>
      <c r="M770" s="7" t="s">
        <v>867</v>
      </c>
    </row>
    <row r="771" spans="2:13" x14ac:dyDescent="0.3">
      <c r="B771" s="7" t="s">
        <v>4275</v>
      </c>
      <c r="C771" s="7" t="s">
        <v>5606</v>
      </c>
      <c r="D771" s="7" t="s">
        <v>5607</v>
      </c>
      <c r="E771" s="7" t="s">
        <v>6195</v>
      </c>
      <c r="F771" s="7" t="s">
        <v>8</v>
      </c>
      <c r="G771" s="7" t="s">
        <v>5</v>
      </c>
      <c r="H771" s="17"/>
      <c r="I771" s="17"/>
      <c r="J771" s="17"/>
      <c r="K771" s="7"/>
      <c r="L771" s="7" t="s">
        <v>13</v>
      </c>
      <c r="M771" s="7" t="s">
        <v>867</v>
      </c>
    </row>
    <row r="772" spans="2:13" x14ac:dyDescent="0.3">
      <c r="B772" s="7" t="s">
        <v>4279</v>
      </c>
      <c r="C772" s="7" t="s">
        <v>4276</v>
      </c>
      <c r="D772" s="7" t="s">
        <v>4280</v>
      </c>
      <c r="E772" s="7" t="s">
        <v>6195</v>
      </c>
      <c r="F772" s="7" t="s">
        <v>8</v>
      </c>
      <c r="G772" s="7" t="s">
        <v>5</v>
      </c>
      <c r="H772" s="17"/>
      <c r="I772" s="17"/>
      <c r="J772" s="17"/>
      <c r="K772" s="7"/>
      <c r="L772" s="7" t="s">
        <v>13</v>
      </c>
      <c r="M772" s="7" t="s">
        <v>867</v>
      </c>
    </row>
    <row r="773" spans="2:13" x14ac:dyDescent="0.3">
      <c r="B773" s="7" t="s">
        <v>4283</v>
      </c>
      <c r="C773" s="7" t="s">
        <v>4284</v>
      </c>
      <c r="D773" s="7" t="s">
        <v>4285</v>
      </c>
      <c r="E773" s="7" t="s">
        <v>6195</v>
      </c>
      <c r="F773" s="7" t="s">
        <v>8</v>
      </c>
      <c r="G773" s="7" t="s">
        <v>5</v>
      </c>
      <c r="H773" s="17"/>
      <c r="I773" s="17"/>
      <c r="J773" s="17"/>
      <c r="K773" s="7"/>
      <c r="L773" s="7" t="s">
        <v>13</v>
      </c>
      <c r="M773" s="7" t="s">
        <v>867</v>
      </c>
    </row>
    <row r="774" spans="2:13" x14ac:dyDescent="0.3">
      <c r="B774" s="7" t="s">
        <v>4288</v>
      </c>
      <c r="C774" s="7" t="s">
        <v>5609</v>
      </c>
      <c r="D774" s="7" t="s">
        <v>5610</v>
      </c>
      <c r="E774" s="7" t="s">
        <v>6195</v>
      </c>
      <c r="F774" s="7" t="s">
        <v>8</v>
      </c>
      <c r="G774" s="7" t="s">
        <v>5</v>
      </c>
      <c r="H774" s="17"/>
      <c r="I774" s="17"/>
      <c r="J774" s="17"/>
      <c r="K774" s="7"/>
      <c r="L774" s="7" t="s">
        <v>13</v>
      </c>
      <c r="M774" s="7" t="s">
        <v>867</v>
      </c>
    </row>
    <row r="775" spans="2:13" x14ac:dyDescent="0.3">
      <c r="B775" s="7" t="s">
        <v>4293</v>
      </c>
      <c r="C775" s="7" t="s">
        <v>4294</v>
      </c>
      <c r="D775" s="7" t="s">
        <v>4295</v>
      </c>
      <c r="E775" s="7" t="s">
        <v>6195</v>
      </c>
      <c r="F775" s="7" t="s">
        <v>8</v>
      </c>
      <c r="G775" s="7" t="s">
        <v>5</v>
      </c>
      <c r="H775" s="17"/>
      <c r="I775" s="17"/>
      <c r="J775" s="17"/>
      <c r="K775" s="7"/>
      <c r="L775" s="7" t="s">
        <v>13</v>
      </c>
      <c r="M775" s="7" t="s">
        <v>867</v>
      </c>
    </row>
    <row r="776" spans="2:13" x14ac:dyDescent="0.3">
      <c r="B776" s="7" t="s">
        <v>4298</v>
      </c>
      <c r="C776" s="7" t="s">
        <v>4299</v>
      </c>
      <c r="D776" s="7" t="s">
        <v>4300</v>
      </c>
      <c r="E776" s="7" t="s">
        <v>6195</v>
      </c>
      <c r="F776" s="7" t="s">
        <v>8</v>
      </c>
      <c r="G776" s="7" t="s">
        <v>5</v>
      </c>
      <c r="H776" s="17"/>
      <c r="I776" s="17"/>
      <c r="J776" s="17"/>
      <c r="K776" s="7"/>
      <c r="L776" s="7" t="s">
        <v>13</v>
      </c>
      <c r="M776" s="7" t="s">
        <v>867</v>
      </c>
    </row>
    <row r="777" spans="2:13" x14ac:dyDescent="0.3">
      <c r="B777" s="7" t="s">
        <v>4303</v>
      </c>
      <c r="C777" s="7" t="s">
        <v>4304</v>
      </c>
      <c r="D777" s="7" t="s">
        <v>4305</v>
      </c>
      <c r="E777" s="7" t="s">
        <v>6195</v>
      </c>
      <c r="F777" s="7" t="s">
        <v>8</v>
      </c>
      <c r="G777" s="7" t="s">
        <v>5</v>
      </c>
      <c r="H777" s="17"/>
      <c r="I777" s="17"/>
      <c r="J777" s="17"/>
      <c r="K777" s="7"/>
      <c r="L777" s="7" t="s">
        <v>13</v>
      </c>
      <c r="M777" s="7" t="s">
        <v>867</v>
      </c>
    </row>
    <row r="778" spans="2:13" x14ac:dyDescent="0.3">
      <c r="B778" s="7" t="s">
        <v>4308</v>
      </c>
      <c r="C778" s="7" t="s">
        <v>4309</v>
      </c>
      <c r="D778" s="7" t="s">
        <v>4310</v>
      </c>
      <c r="E778" s="7" t="s">
        <v>6195</v>
      </c>
      <c r="F778" s="7" t="s">
        <v>8</v>
      </c>
      <c r="G778" s="7" t="s">
        <v>5</v>
      </c>
      <c r="H778" s="17"/>
      <c r="I778" s="17"/>
      <c r="J778" s="17"/>
      <c r="K778" s="7"/>
      <c r="L778" s="7" t="s">
        <v>13</v>
      </c>
      <c r="M778" s="7" t="s">
        <v>867</v>
      </c>
    </row>
    <row r="779" spans="2:13" x14ac:dyDescent="0.3">
      <c r="B779" s="7" t="s">
        <v>4313</v>
      </c>
      <c r="C779" s="7" t="s">
        <v>5611</v>
      </c>
      <c r="D779" s="7" t="s">
        <v>5612</v>
      </c>
      <c r="E779" s="7" t="s">
        <v>6195</v>
      </c>
      <c r="F779" s="7" t="s">
        <v>8</v>
      </c>
      <c r="G779" s="7" t="s">
        <v>5</v>
      </c>
      <c r="H779" s="17"/>
      <c r="I779" s="17"/>
      <c r="J779" s="17"/>
      <c r="K779" s="7"/>
      <c r="L779" s="7" t="s">
        <v>13</v>
      </c>
      <c r="M779" s="7" t="s">
        <v>867</v>
      </c>
    </row>
    <row r="780" spans="2:13" x14ac:dyDescent="0.3">
      <c r="B780" s="7" t="s">
        <v>4318</v>
      </c>
      <c r="C780" s="7" t="s">
        <v>5613</v>
      </c>
      <c r="D780" s="7" t="s">
        <v>5614</v>
      </c>
      <c r="E780" s="7" t="s">
        <v>6195</v>
      </c>
      <c r="F780" s="7" t="s">
        <v>8</v>
      </c>
      <c r="G780" s="7" t="s">
        <v>5</v>
      </c>
      <c r="H780" s="17"/>
      <c r="I780" s="17"/>
      <c r="J780" s="17"/>
      <c r="K780" s="7"/>
      <c r="L780" s="7" t="s">
        <v>13</v>
      </c>
      <c r="M780" s="7" t="s">
        <v>867</v>
      </c>
    </row>
    <row r="781" spans="2:13" x14ac:dyDescent="0.3">
      <c r="B781" s="7" t="s">
        <v>4322</v>
      </c>
      <c r="C781" s="7" t="s">
        <v>4323</v>
      </c>
      <c r="D781" s="7" t="s">
        <v>4324</v>
      </c>
      <c r="E781" s="7" t="s">
        <v>6195</v>
      </c>
      <c r="F781" s="7" t="s">
        <v>4</v>
      </c>
      <c r="G781" s="7" t="s">
        <v>6</v>
      </c>
      <c r="H781" s="17"/>
      <c r="I781" s="17"/>
      <c r="J781" s="17"/>
      <c r="K781" s="7"/>
      <c r="L781" s="7" t="s">
        <v>13</v>
      </c>
      <c r="M781" s="7" t="s">
        <v>867</v>
      </c>
    </row>
    <row r="782" spans="2:13" x14ac:dyDescent="0.3">
      <c r="B782" s="7" t="s">
        <v>4326</v>
      </c>
      <c r="C782" s="7" t="s">
        <v>4960</v>
      </c>
      <c r="D782" s="7" t="s">
        <v>4961</v>
      </c>
      <c r="E782" s="7" t="s">
        <v>6195</v>
      </c>
      <c r="F782" s="7" t="s">
        <v>4</v>
      </c>
      <c r="G782" s="7" t="s">
        <v>6</v>
      </c>
      <c r="H782" s="17"/>
      <c r="I782" s="17"/>
      <c r="J782" s="17"/>
      <c r="K782" s="7"/>
      <c r="L782" s="7" t="s">
        <v>13</v>
      </c>
      <c r="M782" s="7" t="s">
        <v>867</v>
      </c>
    </row>
    <row r="783" spans="2:13" ht="28.8" x14ac:dyDescent="0.3">
      <c r="B783" s="265" t="s">
        <v>564</v>
      </c>
      <c r="C783" s="265" t="s">
        <v>565</v>
      </c>
      <c r="D783" s="265" t="s">
        <v>566</v>
      </c>
      <c r="E783" s="265" t="s">
        <v>6195</v>
      </c>
      <c r="F783" s="265" t="s">
        <v>8</v>
      </c>
      <c r="G783" s="265" t="s">
        <v>6</v>
      </c>
      <c r="H783" s="266"/>
      <c r="I783" s="17"/>
      <c r="J783" s="266"/>
      <c r="K783" s="265"/>
      <c r="L783" s="265" t="s">
        <v>9</v>
      </c>
      <c r="M783" s="265" t="s">
        <v>567</v>
      </c>
    </row>
    <row r="784" spans="2:13" ht="28.8" x14ac:dyDescent="0.3">
      <c r="B784" s="265" t="s">
        <v>570</v>
      </c>
      <c r="C784" s="265" t="s">
        <v>571</v>
      </c>
      <c r="D784" s="265" t="s">
        <v>572</v>
      </c>
      <c r="E784" s="265" t="s">
        <v>6195</v>
      </c>
      <c r="F784" s="265" t="s">
        <v>8</v>
      </c>
      <c r="G784" s="265" t="s">
        <v>6</v>
      </c>
      <c r="H784" s="266"/>
      <c r="I784" s="17"/>
      <c r="J784" s="266"/>
      <c r="K784" s="265"/>
      <c r="L784" s="265" t="s">
        <v>9</v>
      </c>
      <c r="M784" s="265" t="s">
        <v>567</v>
      </c>
    </row>
    <row r="785" spans="2:13" x14ac:dyDescent="0.3">
      <c r="B785" s="265" t="s">
        <v>577</v>
      </c>
      <c r="C785" s="265" t="s">
        <v>578</v>
      </c>
      <c r="D785" s="265" t="s">
        <v>579</v>
      </c>
      <c r="E785" s="265" t="s">
        <v>6195</v>
      </c>
      <c r="F785" s="265" t="s">
        <v>8</v>
      </c>
      <c r="G785" s="265" t="s">
        <v>6</v>
      </c>
      <c r="H785" s="266"/>
      <c r="I785" s="17"/>
      <c r="J785" s="266"/>
      <c r="K785" s="265"/>
      <c r="L785" s="265"/>
      <c r="M785" s="265" t="s">
        <v>567</v>
      </c>
    </row>
    <row r="786" spans="2:13" ht="28.8" x14ac:dyDescent="0.3">
      <c r="B786" s="265" t="s">
        <v>582</v>
      </c>
      <c r="C786" s="265" t="s">
        <v>583</v>
      </c>
      <c r="D786" s="265" t="s">
        <v>584</v>
      </c>
      <c r="E786" s="265" t="s">
        <v>6195</v>
      </c>
      <c r="F786" s="265" t="s">
        <v>8</v>
      </c>
      <c r="G786" s="265" t="s">
        <v>6</v>
      </c>
      <c r="H786" s="266"/>
      <c r="I786" s="17"/>
      <c r="J786" s="266"/>
      <c r="K786" s="265"/>
      <c r="L786" s="265" t="s">
        <v>585</v>
      </c>
      <c r="M786" s="265" t="s">
        <v>567</v>
      </c>
    </row>
    <row r="787" spans="2:13" ht="28.8" x14ac:dyDescent="0.3">
      <c r="B787" s="265" t="s">
        <v>587</v>
      </c>
      <c r="C787" s="265" t="s">
        <v>588</v>
      </c>
      <c r="D787" s="265" t="s">
        <v>573</v>
      </c>
      <c r="E787" s="265" t="s">
        <v>6195</v>
      </c>
      <c r="F787" s="265" t="s">
        <v>4</v>
      </c>
      <c r="G787" s="265" t="s">
        <v>5</v>
      </c>
      <c r="H787" s="266"/>
      <c r="I787" s="17"/>
      <c r="J787" s="266"/>
      <c r="K787" s="265"/>
      <c r="L787" s="265" t="s">
        <v>9</v>
      </c>
      <c r="M787" s="265" t="s">
        <v>567</v>
      </c>
    </row>
    <row r="788" spans="2:13" ht="28.8" x14ac:dyDescent="0.3">
      <c r="B788" s="265" t="s">
        <v>590</v>
      </c>
      <c r="C788" s="265" t="s">
        <v>591</v>
      </c>
      <c r="D788" s="265" t="s">
        <v>592</v>
      </c>
      <c r="E788" s="265" t="s">
        <v>6195</v>
      </c>
      <c r="F788" s="265" t="s">
        <v>4</v>
      </c>
      <c r="G788" s="265" t="s">
        <v>5</v>
      </c>
      <c r="H788" s="266"/>
      <c r="I788" s="17"/>
      <c r="J788" s="266"/>
      <c r="K788" s="265"/>
      <c r="L788" s="265" t="s">
        <v>170</v>
      </c>
      <c r="M788" s="265" t="s">
        <v>567</v>
      </c>
    </row>
    <row r="789" spans="2:13" ht="28.8" x14ac:dyDescent="0.3">
      <c r="B789" s="265" t="s">
        <v>692</v>
      </c>
      <c r="C789" s="265" t="s">
        <v>693</v>
      </c>
      <c r="D789" s="265" t="s">
        <v>694</v>
      </c>
      <c r="E789" s="265" t="s">
        <v>6195</v>
      </c>
      <c r="F789" s="265" t="s">
        <v>4</v>
      </c>
      <c r="G789" s="265" t="s">
        <v>5</v>
      </c>
      <c r="H789" s="266"/>
      <c r="I789" s="17"/>
      <c r="J789" s="266"/>
      <c r="K789" s="265"/>
      <c r="L789" s="265" t="s">
        <v>695</v>
      </c>
      <c r="M789" s="265" t="s">
        <v>567</v>
      </c>
    </row>
    <row r="790" spans="2:13" ht="28.8" x14ac:dyDescent="0.3">
      <c r="B790" s="265" t="s">
        <v>697</v>
      </c>
      <c r="C790" s="265" t="s">
        <v>698</v>
      </c>
      <c r="D790" s="265" t="s">
        <v>699</v>
      </c>
      <c r="E790" s="265" t="s">
        <v>6195</v>
      </c>
      <c r="F790" s="265" t="s">
        <v>4</v>
      </c>
      <c r="G790" s="265" t="s">
        <v>6</v>
      </c>
      <c r="H790" s="266"/>
      <c r="I790" s="17"/>
      <c r="J790" s="266"/>
      <c r="K790" s="265"/>
      <c r="L790" s="265" t="s">
        <v>9</v>
      </c>
      <c r="M790" s="265" t="s">
        <v>567</v>
      </c>
    </row>
    <row r="791" spans="2:13" ht="28.8" x14ac:dyDescent="0.3">
      <c r="B791" s="265" t="s">
        <v>701</v>
      </c>
      <c r="C791" s="265" t="s">
        <v>702</v>
      </c>
      <c r="D791" s="265" t="s">
        <v>703</v>
      </c>
      <c r="E791" s="265" t="s">
        <v>6195</v>
      </c>
      <c r="F791" s="265" t="s">
        <v>4</v>
      </c>
      <c r="G791" s="265" t="s">
        <v>6</v>
      </c>
      <c r="H791" s="266"/>
      <c r="I791" s="17"/>
      <c r="J791" s="266"/>
      <c r="K791" s="265"/>
      <c r="L791" s="265" t="s">
        <v>9</v>
      </c>
      <c r="M791" s="265" t="s">
        <v>567</v>
      </c>
    </row>
    <row r="792" spans="2:13" ht="28.8" x14ac:dyDescent="0.3">
      <c r="B792" s="265" t="s">
        <v>705</v>
      </c>
      <c r="C792" s="265" t="s">
        <v>706</v>
      </c>
      <c r="D792" s="265" t="s">
        <v>707</v>
      </c>
      <c r="E792" s="265" t="s">
        <v>6195</v>
      </c>
      <c r="F792" s="265" t="s">
        <v>4</v>
      </c>
      <c r="G792" s="265" t="s">
        <v>6</v>
      </c>
      <c r="H792" s="266"/>
      <c r="I792" s="17"/>
      <c r="J792" s="266"/>
      <c r="K792" s="265"/>
      <c r="L792" s="265" t="s">
        <v>9</v>
      </c>
      <c r="M792" s="265" t="s">
        <v>567</v>
      </c>
    </row>
    <row r="793" spans="2:13" ht="28.8" x14ac:dyDescent="0.3">
      <c r="B793" s="265" t="s">
        <v>709</v>
      </c>
      <c r="C793" s="265" t="s">
        <v>710</v>
      </c>
      <c r="D793" s="265" t="s">
        <v>711</v>
      </c>
      <c r="E793" s="265" t="s">
        <v>6195</v>
      </c>
      <c r="F793" s="265" t="s">
        <v>4</v>
      </c>
      <c r="G793" s="265" t="s">
        <v>6</v>
      </c>
      <c r="H793" s="266"/>
      <c r="I793" s="17"/>
      <c r="J793" s="266"/>
      <c r="K793" s="265"/>
      <c r="L793" s="265" t="s">
        <v>9</v>
      </c>
      <c r="M793" s="265" t="s">
        <v>567</v>
      </c>
    </row>
    <row r="794" spans="2:13" ht="28.8" x14ac:dyDescent="0.3">
      <c r="B794" s="265" t="s">
        <v>1605</v>
      </c>
      <c r="C794" s="265" t="s">
        <v>1606</v>
      </c>
      <c r="D794" s="265" t="s">
        <v>1607</v>
      </c>
      <c r="E794" s="265" t="s">
        <v>6195</v>
      </c>
      <c r="F794" s="265" t="s">
        <v>8</v>
      </c>
      <c r="G794" s="265" t="s">
        <v>6</v>
      </c>
      <c r="H794" s="266"/>
      <c r="I794" s="17"/>
      <c r="J794" s="266"/>
      <c r="K794" s="265"/>
      <c r="L794" s="265" t="s">
        <v>9</v>
      </c>
      <c r="M794" s="265" t="s">
        <v>567</v>
      </c>
    </row>
    <row r="795" spans="2:13" ht="28.8" x14ac:dyDescent="0.3">
      <c r="B795" s="265" t="s">
        <v>1610</v>
      </c>
      <c r="C795" s="265" t="s">
        <v>1611</v>
      </c>
      <c r="D795" s="265" t="s">
        <v>1612</v>
      </c>
      <c r="E795" s="265" t="s">
        <v>6195</v>
      </c>
      <c r="F795" s="265" t="s">
        <v>8</v>
      </c>
      <c r="G795" s="265" t="s">
        <v>6</v>
      </c>
      <c r="H795" s="266"/>
      <c r="I795" s="17"/>
      <c r="J795" s="266"/>
      <c r="K795" s="265"/>
      <c r="L795" s="265" t="s">
        <v>9</v>
      </c>
      <c r="M795" s="265" t="s">
        <v>567</v>
      </c>
    </row>
    <row r="796" spans="2:13" x14ac:dyDescent="0.3">
      <c r="B796" s="265" t="s">
        <v>1615</v>
      </c>
      <c r="C796" s="265" t="s">
        <v>1616</v>
      </c>
      <c r="D796" s="265" t="s">
        <v>1617</v>
      </c>
      <c r="E796" s="265" t="s">
        <v>6195</v>
      </c>
      <c r="F796" s="265" t="s">
        <v>8</v>
      </c>
      <c r="G796" s="265" t="s">
        <v>6</v>
      </c>
      <c r="H796" s="266"/>
      <c r="I796" s="17"/>
      <c r="J796" s="266"/>
      <c r="K796" s="265"/>
      <c r="L796" s="265"/>
      <c r="M796" s="265" t="s">
        <v>567</v>
      </c>
    </row>
    <row r="797" spans="2:13" ht="28.8" x14ac:dyDescent="0.3">
      <c r="B797" s="265" t="s">
        <v>2511</v>
      </c>
      <c r="C797" s="265" t="s">
        <v>2512</v>
      </c>
      <c r="D797" s="265" t="s">
        <v>2513</v>
      </c>
      <c r="E797" s="265" t="s">
        <v>6195</v>
      </c>
      <c r="F797" s="265" t="s">
        <v>4</v>
      </c>
      <c r="G797" s="265" t="s">
        <v>6</v>
      </c>
      <c r="H797" s="266"/>
      <c r="I797" s="17"/>
      <c r="J797" s="266"/>
      <c r="K797" s="265"/>
      <c r="L797" s="265"/>
      <c r="M797" s="265" t="s">
        <v>567</v>
      </c>
    </row>
    <row r="798" spans="2:13" ht="28.8" x14ac:dyDescent="0.3">
      <c r="B798" s="265" t="s">
        <v>2517</v>
      </c>
      <c r="C798" s="265" t="s">
        <v>2518</v>
      </c>
      <c r="D798" s="265" t="s">
        <v>2519</v>
      </c>
      <c r="E798" s="265" t="s">
        <v>6195</v>
      </c>
      <c r="F798" s="265" t="s">
        <v>4</v>
      </c>
      <c r="G798" s="265" t="s">
        <v>6</v>
      </c>
      <c r="H798" s="266"/>
      <c r="I798" s="17"/>
      <c r="J798" s="266"/>
      <c r="K798" s="265"/>
      <c r="L798" s="265"/>
      <c r="M798" s="265" t="s">
        <v>567</v>
      </c>
    </row>
    <row r="799" spans="2:13" ht="28.8" x14ac:dyDescent="0.3">
      <c r="B799" s="265" t="s">
        <v>440</v>
      </c>
      <c r="C799" s="265" t="s">
        <v>441</v>
      </c>
      <c r="D799" s="265" t="s">
        <v>442</v>
      </c>
      <c r="E799" s="265" t="s">
        <v>6195</v>
      </c>
      <c r="F799" s="265" t="s">
        <v>4</v>
      </c>
      <c r="G799" s="265" t="s">
        <v>5</v>
      </c>
      <c r="H799" s="266"/>
      <c r="I799" s="17"/>
      <c r="J799" s="266"/>
      <c r="K799" s="265"/>
      <c r="L799" s="265" t="s">
        <v>15</v>
      </c>
      <c r="M799" s="265" t="s">
        <v>443</v>
      </c>
    </row>
    <row r="800" spans="2:13" ht="28.8" x14ac:dyDescent="0.3">
      <c r="B800" s="265" t="s">
        <v>4702</v>
      </c>
      <c r="C800" s="265" t="s">
        <v>4711</v>
      </c>
      <c r="D800" s="265" t="s">
        <v>4703</v>
      </c>
      <c r="E800" s="265" t="s">
        <v>6195</v>
      </c>
      <c r="F800" s="265" t="s">
        <v>4</v>
      </c>
      <c r="G800" s="265" t="s">
        <v>5</v>
      </c>
      <c r="H800" s="266"/>
      <c r="I800" s="17"/>
      <c r="J800" s="266"/>
      <c r="K800" s="265"/>
      <c r="L800" s="265" t="s">
        <v>10</v>
      </c>
      <c r="M800" s="265" t="s">
        <v>443</v>
      </c>
    </row>
    <row r="801" spans="2:13" ht="28.8" x14ac:dyDescent="0.3">
      <c r="B801" s="265" t="s">
        <v>4706</v>
      </c>
      <c r="C801" s="265" t="s">
        <v>4712</v>
      </c>
      <c r="D801" s="265" t="s">
        <v>4707</v>
      </c>
      <c r="E801" s="265" t="s">
        <v>6195</v>
      </c>
      <c r="F801" s="265" t="s">
        <v>4</v>
      </c>
      <c r="G801" s="265" t="s">
        <v>5</v>
      </c>
      <c r="H801" s="266"/>
      <c r="I801" s="17"/>
      <c r="J801" s="266"/>
      <c r="K801" s="265"/>
      <c r="L801" s="265" t="s">
        <v>10</v>
      </c>
      <c r="M801" s="265" t="s">
        <v>443</v>
      </c>
    </row>
    <row r="802" spans="2:13" ht="17.399999999999999" x14ac:dyDescent="0.3">
      <c r="B802" s="282" t="s">
        <v>444</v>
      </c>
      <c r="C802" s="265" t="s">
        <v>445</v>
      </c>
      <c r="D802" s="265" t="s">
        <v>446</v>
      </c>
      <c r="E802" s="265" t="s">
        <v>6194</v>
      </c>
      <c r="F802" s="265" t="s">
        <v>8</v>
      </c>
      <c r="G802" s="265" t="s">
        <v>5</v>
      </c>
      <c r="H802" s="266"/>
      <c r="I802" s="17"/>
      <c r="J802" s="266"/>
      <c r="K802" s="265"/>
      <c r="L802" s="265"/>
      <c r="M802" s="265" t="s">
        <v>443</v>
      </c>
    </row>
    <row r="803" spans="2:13" ht="34.799999999999997" x14ac:dyDescent="0.3">
      <c r="B803" s="282" t="s">
        <v>4709</v>
      </c>
      <c r="C803" s="265" t="s">
        <v>3687</v>
      </c>
      <c r="D803" s="265" t="s">
        <v>4710</v>
      </c>
      <c r="E803" s="265" t="s">
        <v>6195</v>
      </c>
      <c r="F803" s="265" t="s">
        <v>4</v>
      </c>
      <c r="G803" s="265" t="s">
        <v>6</v>
      </c>
      <c r="H803" s="266"/>
      <c r="I803" s="17"/>
      <c r="J803" s="266"/>
      <c r="K803" s="265"/>
      <c r="L803" s="265" t="s">
        <v>10</v>
      </c>
      <c r="M803" s="265" t="s">
        <v>443</v>
      </c>
    </row>
    <row r="804" spans="2:13" ht="28.8" x14ac:dyDescent="0.3">
      <c r="B804" s="265" t="s">
        <v>532</v>
      </c>
      <c r="C804" s="265" t="s">
        <v>533</v>
      </c>
      <c r="D804" s="265" t="s">
        <v>534</v>
      </c>
      <c r="E804" s="265" t="s">
        <v>6195</v>
      </c>
      <c r="F804" s="265" t="s">
        <v>8</v>
      </c>
      <c r="G804" s="265" t="s">
        <v>6</v>
      </c>
      <c r="H804" s="266"/>
      <c r="I804" s="17"/>
      <c r="J804" s="266"/>
      <c r="K804" s="265"/>
      <c r="L804" s="265" t="s">
        <v>536</v>
      </c>
      <c r="M804" s="265" t="s">
        <v>443</v>
      </c>
    </row>
    <row r="805" spans="2:13" ht="28.8" x14ac:dyDescent="0.3">
      <c r="B805" s="265" t="s">
        <v>539</v>
      </c>
      <c r="C805" s="265" t="s">
        <v>540</v>
      </c>
      <c r="D805" s="265" t="s">
        <v>541</v>
      </c>
      <c r="E805" s="265" t="s">
        <v>6195</v>
      </c>
      <c r="F805" s="265" t="s">
        <v>8</v>
      </c>
      <c r="G805" s="265" t="s">
        <v>6</v>
      </c>
      <c r="H805" s="266"/>
      <c r="I805" s="17"/>
      <c r="J805" s="266"/>
      <c r="K805" s="265"/>
      <c r="L805" s="265" t="s">
        <v>536</v>
      </c>
      <c r="M805" s="265" t="s">
        <v>443</v>
      </c>
    </row>
    <row r="806" spans="2:13" ht="28.8" x14ac:dyDescent="0.3">
      <c r="B806" s="265" t="s">
        <v>544</v>
      </c>
      <c r="C806" s="265" t="s">
        <v>545</v>
      </c>
      <c r="D806" s="265" t="s">
        <v>546</v>
      </c>
      <c r="E806" s="265" t="s">
        <v>6195</v>
      </c>
      <c r="F806" s="265" t="s">
        <v>8</v>
      </c>
      <c r="G806" s="265" t="s">
        <v>6</v>
      </c>
      <c r="H806" s="266"/>
      <c r="I806" s="17"/>
      <c r="J806" s="266"/>
      <c r="K806" s="265"/>
      <c r="L806" s="265" t="s">
        <v>146</v>
      </c>
      <c r="M806" s="265" t="s">
        <v>443</v>
      </c>
    </row>
    <row r="807" spans="2:13" ht="28.8" x14ac:dyDescent="0.3">
      <c r="B807" s="265" t="s">
        <v>549</v>
      </c>
      <c r="C807" s="265" t="s">
        <v>550</v>
      </c>
      <c r="D807" s="265" t="s">
        <v>551</v>
      </c>
      <c r="E807" s="265" t="s">
        <v>6195</v>
      </c>
      <c r="F807" s="265" t="s">
        <v>8</v>
      </c>
      <c r="G807" s="265" t="s">
        <v>6</v>
      </c>
      <c r="H807" s="266"/>
      <c r="I807" s="17"/>
      <c r="J807" s="266"/>
      <c r="K807" s="265"/>
      <c r="L807" s="265" t="s">
        <v>536</v>
      </c>
      <c r="M807" s="265" t="s">
        <v>443</v>
      </c>
    </row>
    <row r="808" spans="2:13" ht="28.8" x14ac:dyDescent="0.3">
      <c r="B808" s="265" t="s">
        <v>554</v>
      </c>
      <c r="C808" s="265" t="s">
        <v>555</v>
      </c>
      <c r="D808" s="265" t="s">
        <v>556</v>
      </c>
      <c r="E808" s="265" t="s">
        <v>6195</v>
      </c>
      <c r="F808" s="265" t="s">
        <v>8</v>
      </c>
      <c r="G808" s="265" t="s">
        <v>6</v>
      </c>
      <c r="H808" s="266"/>
      <c r="I808" s="17"/>
      <c r="J808" s="266"/>
      <c r="K808" s="265"/>
      <c r="L808" s="265" t="s">
        <v>536</v>
      </c>
      <c r="M808" s="265" t="s">
        <v>443</v>
      </c>
    </row>
    <row r="809" spans="2:13" ht="28.8" x14ac:dyDescent="0.3">
      <c r="B809" s="265" t="s">
        <v>559</v>
      </c>
      <c r="C809" s="265" t="s">
        <v>560</v>
      </c>
      <c r="D809" s="265" t="s">
        <v>561</v>
      </c>
      <c r="E809" s="265" t="s">
        <v>6195</v>
      </c>
      <c r="F809" s="265" t="s">
        <v>8</v>
      </c>
      <c r="G809" s="265" t="s">
        <v>6</v>
      </c>
      <c r="H809" s="266"/>
      <c r="I809" s="17"/>
      <c r="J809" s="266"/>
      <c r="K809" s="265"/>
      <c r="L809" s="265" t="s">
        <v>146</v>
      </c>
      <c r="M809" s="265" t="s">
        <v>443</v>
      </c>
    </row>
    <row r="810" spans="2:13" ht="28.8" x14ac:dyDescent="0.3">
      <c r="B810" s="265" t="s">
        <v>599</v>
      </c>
      <c r="C810" s="265" t="s">
        <v>600</v>
      </c>
      <c r="D810" s="265" t="s">
        <v>601</v>
      </c>
      <c r="E810" s="265" t="s">
        <v>6195</v>
      </c>
      <c r="F810" s="265" t="s">
        <v>8</v>
      </c>
      <c r="G810" s="265" t="s">
        <v>5</v>
      </c>
      <c r="H810" s="266"/>
      <c r="I810" s="17"/>
      <c r="J810" s="266"/>
      <c r="K810" s="265"/>
      <c r="L810" s="265" t="s">
        <v>10</v>
      </c>
      <c r="M810" s="265" t="s">
        <v>443</v>
      </c>
    </row>
    <row r="811" spans="2:13" ht="28.8" x14ac:dyDescent="0.3">
      <c r="B811" s="265" t="s">
        <v>603</v>
      </c>
      <c r="C811" s="265" t="s">
        <v>4780</v>
      </c>
      <c r="D811" s="265" t="s">
        <v>3488</v>
      </c>
      <c r="E811" s="265" t="s">
        <v>6195</v>
      </c>
      <c r="F811" s="265" t="s">
        <v>4</v>
      </c>
      <c r="G811" s="265" t="s">
        <v>5</v>
      </c>
      <c r="H811" s="266"/>
      <c r="I811" s="17"/>
      <c r="J811" s="266"/>
      <c r="K811" s="265"/>
      <c r="L811" s="265" t="s">
        <v>10</v>
      </c>
      <c r="M811" s="265" t="s">
        <v>443</v>
      </c>
    </row>
    <row r="812" spans="2:13" ht="28.8" x14ac:dyDescent="0.3">
      <c r="B812" s="281" t="s">
        <v>1343</v>
      </c>
      <c r="C812" s="265" t="s">
        <v>1344</v>
      </c>
      <c r="D812" s="265" t="s">
        <v>1345</v>
      </c>
      <c r="E812" s="265" t="s">
        <v>6195</v>
      </c>
      <c r="F812" s="265" t="s">
        <v>8</v>
      </c>
      <c r="G812" s="265" t="s">
        <v>6</v>
      </c>
      <c r="H812" s="266"/>
      <c r="I812" s="17"/>
      <c r="J812" s="266"/>
      <c r="K812" s="265"/>
      <c r="L812" s="265" t="s">
        <v>146</v>
      </c>
      <c r="M812" s="265" t="s">
        <v>443</v>
      </c>
    </row>
    <row r="813" spans="2:13" ht="28.8" x14ac:dyDescent="0.3">
      <c r="B813" s="281" t="s">
        <v>1348</v>
      </c>
      <c r="C813" s="265" t="s">
        <v>1349</v>
      </c>
      <c r="D813" s="265" t="s">
        <v>1350</v>
      </c>
      <c r="E813" s="265" t="s">
        <v>6195</v>
      </c>
      <c r="F813" s="265" t="s">
        <v>8</v>
      </c>
      <c r="G813" s="265" t="s">
        <v>6</v>
      </c>
      <c r="H813" s="266"/>
      <c r="I813" s="17"/>
      <c r="J813" s="266"/>
      <c r="K813" s="265"/>
      <c r="L813" s="265" t="s">
        <v>146</v>
      </c>
      <c r="M813" s="265" t="s">
        <v>443</v>
      </c>
    </row>
    <row r="814" spans="2:13" ht="28.8" x14ac:dyDescent="0.3">
      <c r="B814" s="265" t="s">
        <v>1494</v>
      </c>
      <c r="C814" s="265" t="s">
        <v>1495</v>
      </c>
      <c r="D814" s="265" t="s">
        <v>1496</v>
      </c>
      <c r="E814" s="265" t="s">
        <v>6195</v>
      </c>
      <c r="F814" s="265" t="s">
        <v>4</v>
      </c>
      <c r="G814" s="265" t="s">
        <v>5</v>
      </c>
      <c r="H814" s="266"/>
      <c r="I814" s="17"/>
      <c r="J814" s="266"/>
      <c r="K814" s="265"/>
      <c r="L814" s="265" t="s">
        <v>13</v>
      </c>
      <c r="M814" s="265" t="s">
        <v>443</v>
      </c>
    </row>
    <row r="815" spans="2:13" ht="28.8" x14ac:dyDescent="0.3">
      <c r="B815" s="265" t="s">
        <v>2067</v>
      </c>
      <c r="C815" s="265" t="s">
        <v>2068</v>
      </c>
      <c r="D815" s="265" t="s">
        <v>2069</v>
      </c>
      <c r="E815" s="265" t="s">
        <v>6195</v>
      </c>
      <c r="F815" s="265" t="s">
        <v>4</v>
      </c>
      <c r="G815" s="265" t="s">
        <v>5</v>
      </c>
      <c r="H815" s="266"/>
      <c r="I815" s="266"/>
      <c r="J815" s="266"/>
      <c r="K815" s="265"/>
      <c r="L815" s="265" t="s">
        <v>13</v>
      </c>
      <c r="M815" s="265" t="s">
        <v>443</v>
      </c>
    </row>
    <row r="816" spans="2:13" ht="34.799999999999997" x14ac:dyDescent="0.3">
      <c r="B816" s="282" t="s">
        <v>2071</v>
      </c>
      <c r="C816" s="265" t="s">
        <v>2072</v>
      </c>
      <c r="D816" s="265" t="s">
        <v>2073</v>
      </c>
      <c r="E816" s="265" t="s">
        <v>6195</v>
      </c>
      <c r="F816" s="265" t="s">
        <v>4</v>
      </c>
      <c r="G816" s="265" t="s">
        <v>5</v>
      </c>
      <c r="H816" s="266"/>
      <c r="I816" s="17"/>
      <c r="J816" s="266"/>
      <c r="K816" s="265"/>
      <c r="L816" s="265" t="s">
        <v>4472</v>
      </c>
      <c r="M816" s="265" t="s">
        <v>443</v>
      </c>
    </row>
    <row r="817" spans="2:13" ht="28.8" x14ac:dyDescent="0.3">
      <c r="B817" s="265" t="s">
        <v>2458</v>
      </c>
      <c r="C817" s="265" t="s">
        <v>2459</v>
      </c>
      <c r="D817" s="265" t="s">
        <v>2460</v>
      </c>
      <c r="E817" s="265" t="s">
        <v>6195</v>
      </c>
      <c r="F817" s="265" t="s">
        <v>4</v>
      </c>
      <c r="G817" s="265" t="s">
        <v>5</v>
      </c>
      <c r="H817" s="266"/>
      <c r="I817" s="17"/>
      <c r="J817" s="266"/>
      <c r="K817" s="265"/>
      <c r="L817" s="265" t="s">
        <v>4472</v>
      </c>
      <c r="M817" s="265" t="s">
        <v>443</v>
      </c>
    </row>
    <row r="818" spans="2:13" ht="28.8" x14ac:dyDescent="0.3">
      <c r="B818" s="265" t="s">
        <v>2462</v>
      </c>
      <c r="C818" s="265" t="s">
        <v>2463</v>
      </c>
      <c r="D818" s="265" t="s">
        <v>2464</v>
      </c>
      <c r="E818" s="265" t="s">
        <v>6195</v>
      </c>
      <c r="F818" s="265" t="s">
        <v>4</v>
      </c>
      <c r="G818" s="265" t="s">
        <v>5</v>
      </c>
      <c r="H818" s="266"/>
      <c r="I818" s="17"/>
      <c r="J818" s="266"/>
      <c r="K818" s="265"/>
      <c r="L818" s="265" t="s">
        <v>4472</v>
      </c>
      <c r="M818" s="265" t="s">
        <v>443</v>
      </c>
    </row>
    <row r="819" spans="2:13" x14ac:dyDescent="0.3">
      <c r="B819" s="265" t="s">
        <v>2466</v>
      </c>
      <c r="C819" s="265" t="s">
        <v>2467</v>
      </c>
      <c r="D819" s="265" t="s">
        <v>2468</v>
      </c>
      <c r="E819" s="265" t="s">
        <v>6195</v>
      </c>
      <c r="F819" s="265" t="s">
        <v>4</v>
      </c>
      <c r="G819" s="265" t="s">
        <v>6</v>
      </c>
      <c r="H819" s="266"/>
      <c r="I819" s="17"/>
      <c r="J819" s="266"/>
      <c r="K819" s="265"/>
      <c r="L819" s="265"/>
      <c r="M819" s="265" t="s">
        <v>443</v>
      </c>
    </row>
    <row r="820" spans="2:13" ht="28.8" x14ac:dyDescent="0.3">
      <c r="B820" s="265" t="s">
        <v>2771</v>
      </c>
      <c r="C820" s="265" t="s">
        <v>2772</v>
      </c>
      <c r="D820" s="265" t="s">
        <v>2773</v>
      </c>
      <c r="E820" s="265" t="s">
        <v>6195</v>
      </c>
      <c r="F820" s="265" t="s">
        <v>4</v>
      </c>
      <c r="G820" s="265" t="s">
        <v>5</v>
      </c>
      <c r="H820" s="266"/>
      <c r="I820" s="17"/>
      <c r="J820" s="266"/>
      <c r="K820" s="265"/>
      <c r="L820" s="265" t="s">
        <v>4472</v>
      </c>
      <c r="M820" s="265" t="s">
        <v>443</v>
      </c>
    </row>
    <row r="821" spans="2:13" ht="28.8" x14ac:dyDescent="0.3">
      <c r="B821" s="265" t="s">
        <v>2775</v>
      </c>
      <c r="C821" s="265" t="s">
        <v>2776</v>
      </c>
      <c r="D821" s="265" t="s">
        <v>2777</v>
      </c>
      <c r="E821" s="265" t="s">
        <v>6195</v>
      </c>
      <c r="F821" s="265" t="s">
        <v>4</v>
      </c>
      <c r="G821" s="265" t="s">
        <v>5</v>
      </c>
      <c r="H821" s="266"/>
      <c r="I821" s="266"/>
      <c r="J821" s="266"/>
      <c r="K821" s="265"/>
      <c r="L821" s="265" t="s">
        <v>13</v>
      </c>
      <c r="M821" s="265" t="s">
        <v>443</v>
      </c>
    </row>
    <row r="822" spans="2:13" ht="36" x14ac:dyDescent="0.3">
      <c r="B822" s="281" t="s">
        <v>3112</v>
      </c>
      <c r="C822" s="265" t="s">
        <v>3113</v>
      </c>
      <c r="D822" s="265" t="s">
        <v>3114</v>
      </c>
      <c r="E822" s="265" t="s">
        <v>6195</v>
      </c>
      <c r="F822" s="265" t="s">
        <v>4</v>
      </c>
      <c r="G822" s="265" t="s">
        <v>5</v>
      </c>
      <c r="H822" s="266"/>
      <c r="I822" s="17"/>
      <c r="J822" s="266"/>
      <c r="K822" s="265"/>
      <c r="L822" s="265" t="s">
        <v>13</v>
      </c>
      <c r="M822" s="265" t="s">
        <v>443</v>
      </c>
    </row>
    <row r="823" spans="2:13" ht="36" x14ac:dyDescent="0.3">
      <c r="B823" s="281" t="s">
        <v>3116</v>
      </c>
      <c r="C823" s="265" t="s">
        <v>3117</v>
      </c>
      <c r="D823" s="265" t="s">
        <v>3118</v>
      </c>
      <c r="E823" s="265" t="s">
        <v>6195</v>
      </c>
      <c r="F823" s="265" t="s">
        <v>4</v>
      </c>
      <c r="G823" s="265" t="s">
        <v>5</v>
      </c>
      <c r="H823" s="266"/>
      <c r="I823" s="17"/>
      <c r="J823" s="266"/>
      <c r="K823" s="265"/>
      <c r="L823" s="265" t="s">
        <v>13</v>
      </c>
      <c r="M823" s="265" t="s">
        <v>443</v>
      </c>
    </row>
    <row r="824" spans="2:13" x14ac:dyDescent="0.3">
      <c r="B824" s="265" t="s">
        <v>3485</v>
      </c>
      <c r="C824" s="265" t="s">
        <v>3486</v>
      </c>
      <c r="D824" s="265" t="s">
        <v>3487</v>
      </c>
      <c r="E824" s="265" t="s">
        <v>6195</v>
      </c>
      <c r="F824" s="265" t="s">
        <v>4</v>
      </c>
      <c r="G824" s="265" t="s">
        <v>5</v>
      </c>
      <c r="H824" s="266"/>
      <c r="I824" s="266"/>
      <c r="J824" s="266"/>
      <c r="K824" s="265"/>
      <c r="L824" s="265"/>
      <c r="M824" s="265" t="s">
        <v>443</v>
      </c>
    </row>
    <row r="825" spans="2:13" ht="28.8" x14ac:dyDescent="0.3">
      <c r="B825" s="265" t="s">
        <v>3490</v>
      </c>
      <c r="C825" s="265" t="s">
        <v>3491</v>
      </c>
      <c r="D825" s="265" t="s">
        <v>3492</v>
      </c>
      <c r="E825" s="265" t="s">
        <v>6195</v>
      </c>
      <c r="F825" s="265" t="s">
        <v>4</v>
      </c>
      <c r="G825" s="265" t="s">
        <v>6</v>
      </c>
      <c r="H825" s="266"/>
      <c r="I825" s="17"/>
      <c r="J825" s="266"/>
      <c r="K825" s="265"/>
      <c r="L825" s="265"/>
      <c r="M825" s="265" t="s">
        <v>443</v>
      </c>
    </row>
    <row r="826" spans="2:13" ht="28.8" x14ac:dyDescent="0.3">
      <c r="B826" s="265" t="s">
        <v>3495</v>
      </c>
      <c r="C826" s="265" t="s">
        <v>3496</v>
      </c>
      <c r="D826" s="265" t="s">
        <v>3497</v>
      </c>
      <c r="E826" s="265" t="s">
        <v>6196</v>
      </c>
      <c r="F826" s="265" t="s">
        <v>8</v>
      </c>
      <c r="G826" s="265" t="s">
        <v>6</v>
      </c>
      <c r="H826" s="266"/>
      <c r="I826" s="17"/>
      <c r="J826" s="266"/>
      <c r="K826" s="265"/>
      <c r="L826" s="265"/>
      <c r="M826" s="265" t="s">
        <v>443</v>
      </c>
    </row>
    <row r="827" spans="2:13" ht="28.8" x14ac:dyDescent="0.3">
      <c r="B827" s="265" t="s">
        <v>3499</v>
      </c>
      <c r="C827" s="265" t="s">
        <v>4935</v>
      </c>
      <c r="D827" s="265" t="s">
        <v>4936</v>
      </c>
      <c r="E827" s="265" t="s">
        <v>6195</v>
      </c>
      <c r="F827" s="265" t="s">
        <v>4</v>
      </c>
      <c r="G827" s="265" t="s">
        <v>5</v>
      </c>
      <c r="H827" s="266"/>
      <c r="I827" s="17"/>
      <c r="J827" s="266"/>
      <c r="K827" s="265"/>
      <c r="L827" s="265" t="s">
        <v>10</v>
      </c>
      <c r="M827" s="265" t="s">
        <v>443</v>
      </c>
    </row>
    <row r="828" spans="2:13" ht="28.8" x14ac:dyDescent="0.3">
      <c r="B828" s="265" t="s">
        <v>3502</v>
      </c>
      <c r="C828" s="265" t="s">
        <v>3503</v>
      </c>
      <c r="D828" s="265" t="s">
        <v>3504</v>
      </c>
      <c r="E828" s="265" t="s">
        <v>6196</v>
      </c>
      <c r="F828" s="265" t="s">
        <v>8</v>
      </c>
      <c r="G828" s="265" t="s">
        <v>6</v>
      </c>
      <c r="H828" s="266"/>
      <c r="I828" s="17"/>
      <c r="J828" s="266"/>
      <c r="K828" s="265"/>
      <c r="L828" s="265" t="s">
        <v>146</v>
      </c>
      <c r="M828" s="265" t="s">
        <v>443</v>
      </c>
    </row>
    <row r="829" spans="2:13" ht="28.8" x14ac:dyDescent="0.3">
      <c r="B829" s="265" t="s">
        <v>3507</v>
      </c>
      <c r="C829" s="265" t="s">
        <v>3508</v>
      </c>
      <c r="D829" s="265" t="s">
        <v>3509</v>
      </c>
      <c r="E829" s="265" t="s">
        <v>6196</v>
      </c>
      <c r="F829" s="265" t="s">
        <v>8</v>
      </c>
      <c r="G829" s="265" t="s">
        <v>5</v>
      </c>
      <c r="H829" s="266"/>
      <c r="I829" s="17"/>
      <c r="J829" s="266"/>
      <c r="K829" s="265"/>
      <c r="L829" s="265" t="s">
        <v>146</v>
      </c>
      <c r="M829" s="265" t="s">
        <v>443</v>
      </c>
    </row>
    <row r="830" spans="2:13" ht="28.8" x14ac:dyDescent="0.3">
      <c r="B830" s="265" t="s">
        <v>3512</v>
      </c>
      <c r="C830" s="265" t="s">
        <v>3513</v>
      </c>
      <c r="D830" s="265" t="s">
        <v>3514</v>
      </c>
      <c r="E830" s="265" t="s">
        <v>6196</v>
      </c>
      <c r="F830" s="265" t="s">
        <v>8</v>
      </c>
      <c r="G830" s="265" t="s">
        <v>5</v>
      </c>
      <c r="H830" s="266"/>
      <c r="I830" s="17"/>
      <c r="J830" s="266"/>
      <c r="K830" s="265"/>
      <c r="L830" s="265" t="s">
        <v>146</v>
      </c>
      <c r="M830" s="265" t="s">
        <v>443</v>
      </c>
    </row>
    <row r="831" spans="2:13" ht="28.8" x14ac:dyDescent="0.3">
      <c r="B831" s="265" t="s">
        <v>3517</v>
      </c>
      <c r="C831" s="265" t="s">
        <v>3518</v>
      </c>
      <c r="D831" s="265" t="s">
        <v>3519</v>
      </c>
      <c r="E831" s="265" t="s">
        <v>6196</v>
      </c>
      <c r="F831" s="265" t="s">
        <v>8</v>
      </c>
      <c r="G831" s="265" t="s">
        <v>5</v>
      </c>
      <c r="H831" s="266"/>
      <c r="I831" s="17"/>
      <c r="J831" s="266"/>
      <c r="K831" s="265"/>
      <c r="L831" s="265" t="s">
        <v>146</v>
      </c>
      <c r="M831" s="265" t="s">
        <v>443</v>
      </c>
    </row>
    <row r="832" spans="2:13" ht="28.8" x14ac:dyDescent="0.3">
      <c r="B832" s="265" t="s">
        <v>3522</v>
      </c>
      <c r="C832" s="265" t="s">
        <v>3523</v>
      </c>
      <c r="D832" s="265" t="s">
        <v>3524</v>
      </c>
      <c r="E832" s="265" t="s">
        <v>6196</v>
      </c>
      <c r="F832" s="265" t="s">
        <v>8</v>
      </c>
      <c r="G832" s="265" t="s">
        <v>5</v>
      </c>
      <c r="H832" s="266"/>
      <c r="I832" s="17"/>
      <c r="J832" s="266"/>
      <c r="K832" s="265"/>
      <c r="L832" s="265" t="s">
        <v>146</v>
      </c>
      <c r="M832" s="265" t="s">
        <v>443</v>
      </c>
    </row>
    <row r="833" spans="2:13" ht="28.8" x14ac:dyDescent="0.3">
      <c r="B833" s="265" t="s">
        <v>3527</v>
      </c>
      <c r="C833" s="265" t="s">
        <v>3528</v>
      </c>
      <c r="D833" s="265" t="s">
        <v>3529</v>
      </c>
      <c r="E833" s="265" t="s">
        <v>6196</v>
      </c>
      <c r="F833" s="265" t="s">
        <v>8</v>
      </c>
      <c r="G833" s="265" t="s">
        <v>5</v>
      </c>
      <c r="H833" s="266"/>
      <c r="I833" s="17"/>
      <c r="J833" s="266"/>
      <c r="K833" s="265"/>
      <c r="L833" s="265"/>
      <c r="M833" s="265" t="s">
        <v>443</v>
      </c>
    </row>
    <row r="834" spans="2:13" x14ac:dyDescent="0.3">
      <c r="B834" s="265" t="s">
        <v>3531</v>
      </c>
      <c r="C834" s="265" t="s">
        <v>3532</v>
      </c>
      <c r="D834" s="265" t="s">
        <v>3533</v>
      </c>
      <c r="E834" s="265" t="s">
        <v>6195</v>
      </c>
      <c r="F834" s="265" t="s">
        <v>4</v>
      </c>
      <c r="G834" s="265" t="s">
        <v>5</v>
      </c>
      <c r="H834" s="266"/>
      <c r="I834" s="17"/>
      <c r="J834" s="266"/>
      <c r="K834" s="265"/>
      <c r="L834" s="265"/>
      <c r="M834" s="265" t="s">
        <v>443</v>
      </c>
    </row>
    <row r="835" spans="2:13" x14ac:dyDescent="0.3">
      <c r="B835" s="265" t="s">
        <v>3535</v>
      </c>
      <c r="C835" s="265" t="s">
        <v>3536</v>
      </c>
      <c r="D835" s="265" t="s">
        <v>3537</v>
      </c>
      <c r="E835" s="265" t="s">
        <v>6195</v>
      </c>
      <c r="F835" s="265" t="s">
        <v>4</v>
      </c>
      <c r="G835" s="265" t="s">
        <v>5</v>
      </c>
      <c r="H835" s="266"/>
      <c r="I835" s="17"/>
      <c r="J835" s="266"/>
      <c r="K835" s="265"/>
      <c r="L835" s="265"/>
      <c r="M835" s="265" t="s">
        <v>443</v>
      </c>
    </row>
    <row r="836" spans="2:13" ht="28.8" x14ac:dyDescent="0.3">
      <c r="B836" s="265" t="s">
        <v>3539</v>
      </c>
      <c r="C836" s="265" t="s">
        <v>4937</v>
      </c>
      <c r="D836" s="265" t="s">
        <v>4938</v>
      </c>
      <c r="E836" s="265" t="s">
        <v>6195</v>
      </c>
      <c r="F836" s="265" t="s">
        <v>4</v>
      </c>
      <c r="G836" s="265" t="s">
        <v>5</v>
      </c>
      <c r="H836" s="266"/>
      <c r="I836" s="17"/>
      <c r="J836" s="266"/>
      <c r="K836" s="265"/>
      <c r="L836" s="265" t="s">
        <v>10</v>
      </c>
      <c r="M836" s="265" t="s">
        <v>443</v>
      </c>
    </row>
    <row r="837" spans="2:13" ht="28.8" x14ac:dyDescent="0.3">
      <c r="B837" s="265" t="s">
        <v>3541</v>
      </c>
      <c r="C837" s="265" t="s">
        <v>3542</v>
      </c>
      <c r="D837" s="265" t="s">
        <v>3543</v>
      </c>
      <c r="E837" s="265" t="s">
        <v>6195</v>
      </c>
      <c r="F837" s="265" t="s">
        <v>4</v>
      </c>
      <c r="G837" s="265" t="s">
        <v>5</v>
      </c>
      <c r="H837" s="266"/>
      <c r="I837" s="17"/>
      <c r="J837" s="266"/>
      <c r="K837" s="265"/>
      <c r="L837" s="265" t="s">
        <v>10</v>
      </c>
      <c r="M837" s="265" t="s">
        <v>443</v>
      </c>
    </row>
    <row r="838" spans="2:13" ht="28.8" x14ac:dyDescent="0.3">
      <c r="B838" s="265" t="s">
        <v>3545</v>
      </c>
      <c r="C838" s="265" t="s">
        <v>4939</v>
      </c>
      <c r="D838" s="265" t="s">
        <v>4940</v>
      </c>
      <c r="E838" s="265" t="s">
        <v>6195</v>
      </c>
      <c r="F838" s="265" t="s">
        <v>4</v>
      </c>
      <c r="G838" s="265" t="s">
        <v>5</v>
      </c>
      <c r="H838" s="266"/>
      <c r="I838" s="17"/>
      <c r="J838" s="266"/>
      <c r="K838" s="265"/>
      <c r="L838" s="265" t="s">
        <v>10</v>
      </c>
      <c r="M838" s="265" t="s">
        <v>443</v>
      </c>
    </row>
    <row r="839" spans="2:13" ht="28.8" x14ac:dyDescent="0.3">
      <c r="B839" s="265" t="s">
        <v>3547</v>
      </c>
      <c r="C839" s="265" t="s">
        <v>3548</v>
      </c>
      <c r="D839" s="265" t="s">
        <v>3549</v>
      </c>
      <c r="E839" s="265" t="s">
        <v>6195</v>
      </c>
      <c r="F839" s="265" t="s">
        <v>4</v>
      </c>
      <c r="G839" s="265" t="s">
        <v>5</v>
      </c>
      <c r="H839" s="266"/>
      <c r="I839" s="17"/>
      <c r="J839" s="266"/>
      <c r="K839" s="265"/>
      <c r="L839" s="265" t="s">
        <v>4472</v>
      </c>
      <c r="M839" s="265" t="s">
        <v>443</v>
      </c>
    </row>
    <row r="840" spans="2:13" ht="28.8" x14ac:dyDescent="0.3">
      <c r="B840" s="265" t="s">
        <v>3551</v>
      </c>
      <c r="C840" s="265" t="s">
        <v>4941</v>
      </c>
      <c r="D840" s="265" t="s">
        <v>4942</v>
      </c>
      <c r="E840" s="265" t="s">
        <v>6195</v>
      </c>
      <c r="F840" s="265" t="s">
        <v>4</v>
      </c>
      <c r="G840" s="265" t="s">
        <v>5</v>
      </c>
      <c r="H840" s="266"/>
      <c r="I840" s="17"/>
      <c r="J840" s="266"/>
      <c r="K840" s="265"/>
      <c r="L840" s="265" t="s">
        <v>10</v>
      </c>
      <c r="M840" s="265" t="s">
        <v>443</v>
      </c>
    </row>
    <row r="841" spans="2:13" ht="28.8" x14ac:dyDescent="0.3">
      <c r="B841" s="265" t="s">
        <v>3553</v>
      </c>
      <c r="C841" s="265" t="s">
        <v>4943</v>
      </c>
      <c r="D841" s="265" t="s">
        <v>4944</v>
      </c>
      <c r="E841" s="265" t="s">
        <v>6195</v>
      </c>
      <c r="F841" s="265" t="s">
        <v>4</v>
      </c>
      <c r="G841" s="265" t="s">
        <v>5</v>
      </c>
      <c r="H841" s="266"/>
      <c r="I841" s="17"/>
      <c r="J841" s="266"/>
      <c r="K841" s="265"/>
      <c r="L841" s="265" t="s">
        <v>10</v>
      </c>
      <c r="M841" s="265" t="s">
        <v>443</v>
      </c>
    </row>
    <row r="842" spans="2:13" ht="28.8" x14ac:dyDescent="0.3">
      <c r="B842" s="265" t="s">
        <v>3555</v>
      </c>
      <c r="C842" s="265" t="s">
        <v>3556</v>
      </c>
      <c r="D842" s="265" t="s">
        <v>3557</v>
      </c>
      <c r="E842" s="265" t="s">
        <v>6195</v>
      </c>
      <c r="F842" s="265" t="s">
        <v>4</v>
      </c>
      <c r="G842" s="265" t="s">
        <v>5</v>
      </c>
      <c r="H842" s="266"/>
      <c r="I842" s="17"/>
      <c r="J842" s="266"/>
      <c r="K842" s="265"/>
      <c r="L842" s="265" t="s">
        <v>13</v>
      </c>
      <c r="M842" s="265" t="s">
        <v>443</v>
      </c>
    </row>
    <row r="843" spans="2:13" ht="28.8" x14ac:dyDescent="0.3">
      <c r="B843" s="265" t="s">
        <v>3641</v>
      </c>
      <c r="C843" s="265" t="s">
        <v>3642</v>
      </c>
      <c r="D843" s="265" t="s">
        <v>3643</v>
      </c>
      <c r="E843" s="265" t="s">
        <v>6195</v>
      </c>
      <c r="F843" s="265" t="s">
        <v>4</v>
      </c>
      <c r="G843" s="265" t="s">
        <v>6</v>
      </c>
      <c r="H843" s="266"/>
      <c r="I843" s="17"/>
      <c r="J843" s="266"/>
      <c r="K843" s="265"/>
      <c r="L843" s="265" t="s">
        <v>4472</v>
      </c>
      <c r="M843" s="265" t="s">
        <v>443</v>
      </c>
    </row>
    <row r="844" spans="2:13" ht="34.799999999999997" x14ac:dyDescent="0.3">
      <c r="B844" s="282" t="s">
        <v>4496</v>
      </c>
      <c r="C844" s="265" t="s">
        <v>4497</v>
      </c>
      <c r="D844" s="265" t="s">
        <v>4498</v>
      </c>
      <c r="E844" s="265" t="s">
        <v>6196</v>
      </c>
      <c r="F844" s="265" t="s">
        <v>8</v>
      </c>
      <c r="G844" s="265" t="s">
        <v>6</v>
      </c>
      <c r="H844" s="266"/>
      <c r="I844" s="17"/>
      <c r="J844" s="266"/>
      <c r="K844" s="265"/>
      <c r="L844" s="265"/>
      <c r="M844" s="265" t="s">
        <v>457</v>
      </c>
    </row>
    <row r="845" spans="2:13" ht="36" x14ac:dyDescent="0.3">
      <c r="B845" s="281" t="s">
        <v>4502</v>
      </c>
      <c r="C845" s="265" t="s">
        <v>4503</v>
      </c>
      <c r="D845" s="265" t="s">
        <v>4504</v>
      </c>
      <c r="E845" s="265" t="s">
        <v>6196</v>
      </c>
      <c r="F845" s="265" t="s">
        <v>8</v>
      </c>
      <c r="G845" s="265" t="s">
        <v>6</v>
      </c>
      <c r="H845" s="266"/>
      <c r="I845" s="17"/>
      <c r="J845" s="266"/>
      <c r="K845" s="265"/>
      <c r="L845" s="265"/>
      <c r="M845" s="265" t="s">
        <v>457</v>
      </c>
    </row>
    <row r="846" spans="2:13" ht="36" x14ac:dyDescent="0.3">
      <c r="B846" s="281" t="s">
        <v>4507</v>
      </c>
      <c r="C846" s="265" t="s">
        <v>4508</v>
      </c>
      <c r="D846" s="265" t="s">
        <v>4509</v>
      </c>
      <c r="E846" s="265" t="s">
        <v>6196</v>
      </c>
      <c r="F846" s="265" t="s">
        <v>8</v>
      </c>
      <c r="G846" s="265" t="s">
        <v>6</v>
      </c>
      <c r="H846" s="266"/>
      <c r="I846" s="17"/>
      <c r="J846" s="266"/>
      <c r="K846" s="265"/>
      <c r="L846" s="265"/>
      <c r="M846" s="265" t="s">
        <v>457</v>
      </c>
    </row>
    <row r="847" spans="2:13" ht="36" x14ac:dyDescent="0.3">
      <c r="B847" s="281" t="s">
        <v>4512</v>
      </c>
      <c r="C847" s="265" t="s">
        <v>4513</v>
      </c>
      <c r="D847" s="265" t="s">
        <v>4514</v>
      </c>
      <c r="E847" s="265" t="s">
        <v>6196</v>
      </c>
      <c r="F847" s="265" t="s">
        <v>8</v>
      </c>
      <c r="G847" s="265" t="s">
        <v>6</v>
      </c>
      <c r="H847" s="266"/>
      <c r="I847" s="17"/>
      <c r="J847" s="266"/>
      <c r="K847" s="265"/>
      <c r="L847" s="265"/>
      <c r="M847" s="265" t="s">
        <v>457</v>
      </c>
    </row>
    <row r="848" spans="2:13" ht="28.8" x14ac:dyDescent="0.3">
      <c r="B848" s="265" t="s">
        <v>454</v>
      </c>
      <c r="C848" s="265" t="s">
        <v>455</v>
      </c>
      <c r="D848" s="265" t="s">
        <v>456</v>
      </c>
      <c r="E848" s="265" t="s">
        <v>6195</v>
      </c>
      <c r="F848" s="265" t="s">
        <v>8</v>
      </c>
      <c r="G848" s="265" t="s">
        <v>5</v>
      </c>
      <c r="H848" s="266"/>
      <c r="I848" s="17"/>
      <c r="J848" s="266"/>
      <c r="K848" s="265"/>
      <c r="L848" s="265"/>
      <c r="M848" s="265" t="s">
        <v>457</v>
      </c>
    </row>
    <row r="849" spans="2:13" ht="28.8" x14ac:dyDescent="0.3">
      <c r="B849" s="265" t="s">
        <v>460</v>
      </c>
      <c r="C849" s="265" t="s">
        <v>461</v>
      </c>
      <c r="D849" s="265" t="s">
        <v>462</v>
      </c>
      <c r="E849" s="265" t="s">
        <v>6195</v>
      </c>
      <c r="F849" s="265" t="s">
        <v>8</v>
      </c>
      <c r="G849" s="265" t="s">
        <v>5</v>
      </c>
      <c r="H849" s="266"/>
      <c r="I849" s="17"/>
      <c r="J849" s="266"/>
      <c r="K849" s="265"/>
      <c r="L849" s="265"/>
      <c r="M849" s="265" t="s">
        <v>457</v>
      </c>
    </row>
    <row r="850" spans="2:13" ht="28.8" x14ac:dyDescent="0.3">
      <c r="B850" s="265" t="s">
        <v>465</v>
      </c>
      <c r="C850" s="265" t="s">
        <v>466</v>
      </c>
      <c r="D850" s="265" t="s">
        <v>467</v>
      </c>
      <c r="E850" s="265" t="s">
        <v>6195</v>
      </c>
      <c r="F850" s="265" t="s">
        <v>8</v>
      </c>
      <c r="G850" s="265" t="s">
        <v>5</v>
      </c>
      <c r="H850" s="266"/>
      <c r="I850" s="17"/>
      <c r="J850" s="266"/>
      <c r="K850" s="265"/>
      <c r="L850" s="265"/>
      <c r="M850" s="265" t="s">
        <v>457</v>
      </c>
    </row>
    <row r="851" spans="2:13" ht="28.8" x14ac:dyDescent="0.3">
      <c r="B851" s="265" t="s">
        <v>470</v>
      </c>
      <c r="C851" s="265" t="s">
        <v>471</v>
      </c>
      <c r="D851" s="265" t="s">
        <v>472</v>
      </c>
      <c r="E851" s="265" t="s">
        <v>6195</v>
      </c>
      <c r="F851" s="265" t="s">
        <v>8</v>
      </c>
      <c r="G851" s="265" t="s">
        <v>5</v>
      </c>
      <c r="H851" s="266"/>
      <c r="I851" s="17"/>
      <c r="J851" s="266"/>
      <c r="K851" s="265"/>
      <c r="L851" s="265"/>
      <c r="M851" s="265" t="s">
        <v>457</v>
      </c>
    </row>
    <row r="852" spans="2:13" ht="28.8" x14ac:dyDescent="0.3">
      <c r="B852" s="265" t="s">
        <v>475</v>
      </c>
      <c r="C852" s="265" t="s">
        <v>476</v>
      </c>
      <c r="D852" s="265" t="s">
        <v>477</v>
      </c>
      <c r="E852" s="265" t="s">
        <v>6196</v>
      </c>
      <c r="F852" s="265" t="s">
        <v>8</v>
      </c>
      <c r="G852" s="265" t="s">
        <v>5</v>
      </c>
      <c r="H852" s="266"/>
      <c r="I852" s="17"/>
      <c r="J852" s="266"/>
      <c r="K852" s="265"/>
      <c r="L852" s="265"/>
      <c r="M852" s="265" t="s">
        <v>457</v>
      </c>
    </row>
    <row r="853" spans="2:13" ht="28.8" x14ac:dyDescent="0.3">
      <c r="B853" s="265" t="s">
        <v>480</v>
      </c>
      <c r="C853" s="265" t="s">
        <v>481</v>
      </c>
      <c r="D853" s="265" t="s">
        <v>482</v>
      </c>
      <c r="E853" s="265" t="s">
        <v>6196</v>
      </c>
      <c r="F853" s="265" t="s">
        <v>8</v>
      </c>
      <c r="G853" s="265" t="s">
        <v>5</v>
      </c>
      <c r="H853" s="266"/>
      <c r="I853" s="17"/>
      <c r="J853" s="266"/>
      <c r="K853" s="265"/>
      <c r="L853" s="265"/>
      <c r="M853" s="265" t="s">
        <v>457</v>
      </c>
    </row>
    <row r="854" spans="2:13" ht="28.8" x14ac:dyDescent="0.3">
      <c r="B854" s="265" t="s">
        <v>485</v>
      </c>
      <c r="C854" s="265" t="s">
        <v>486</v>
      </c>
      <c r="D854" s="265" t="s">
        <v>487</v>
      </c>
      <c r="E854" s="265" t="s">
        <v>6196</v>
      </c>
      <c r="F854" s="265" t="s">
        <v>8</v>
      </c>
      <c r="G854" s="265" t="s">
        <v>5</v>
      </c>
      <c r="H854" s="266"/>
      <c r="I854" s="17"/>
      <c r="J854" s="266"/>
      <c r="K854" s="265"/>
      <c r="L854" s="265"/>
      <c r="M854" s="265" t="s">
        <v>457</v>
      </c>
    </row>
    <row r="855" spans="2:13" ht="28.8" x14ac:dyDescent="0.3">
      <c r="B855" s="265" t="s">
        <v>490</v>
      </c>
      <c r="C855" s="265" t="s">
        <v>491</v>
      </c>
      <c r="D855" s="265" t="s">
        <v>492</v>
      </c>
      <c r="E855" s="265" t="s">
        <v>6196</v>
      </c>
      <c r="F855" s="265" t="s">
        <v>8</v>
      </c>
      <c r="G855" s="265" t="s">
        <v>5</v>
      </c>
      <c r="H855" s="266"/>
      <c r="I855" s="17"/>
      <c r="J855" s="266"/>
      <c r="K855" s="265"/>
      <c r="L855" s="265"/>
      <c r="M855" s="265" t="s">
        <v>457</v>
      </c>
    </row>
    <row r="856" spans="2:13" ht="28.8" x14ac:dyDescent="0.3">
      <c r="B856" s="265" t="s">
        <v>595</v>
      </c>
      <c r="C856" s="265" t="s">
        <v>596</v>
      </c>
      <c r="D856" s="265" t="s">
        <v>597</v>
      </c>
      <c r="E856" s="265" t="s">
        <v>6196</v>
      </c>
      <c r="F856" s="265" t="s">
        <v>8</v>
      </c>
      <c r="G856" s="265" t="s">
        <v>6</v>
      </c>
      <c r="H856" s="266"/>
      <c r="I856" s="17"/>
      <c r="J856" s="266"/>
      <c r="K856" s="265"/>
      <c r="L856" s="265" t="s">
        <v>4713</v>
      </c>
      <c r="M856" s="265" t="s">
        <v>457</v>
      </c>
    </row>
    <row r="857" spans="2:13" ht="28.8" x14ac:dyDescent="0.3">
      <c r="B857" s="265" t="s">
        <v>1111</v>
      </c>
      <c r="C857" s="265" t="s">
        <v>1112</v>
      </c>
      <c r="D857" s="265" t="s">
        <v>1113</v>
      </c>
      <c r="E857" s="265" t="s">
        <v>6195</v>
      </c>
      <c r="F857" s="265" t="s">
        <v>4</v>
      </c>
      <c r="G857" s="265" t="s">
        <v>5</v>
      </c>
      <c r="H857" s="266"/>
      <c r="I857" s="17"/>
      <c r="J857" s="266"/>
      <c r="K857" s="265"/>
      <c r="L857" s="265" t="s">
        <v>13</v>
      </c>
      <c r="M857" s="265" t="s">
        <v>457</v>
      </c>
    </row>
    <row r="858" spans="2:13" ht="28.8" x14ac:dyDescent="0.3">
      <c r="B858" s="265" t="s">
        <v>2018</v>
      </c>
      <c r="C858" s="265" t="s">
        <v>2019</v>
      </c>
      <c r="D858" s="265" t="s">
        <v>2020</v>
      </c>
      <c r="E858" s="265" t="s">
        <v>6195</v>
      </c>
      <c r="F858" s="265" t="s">
        <v>8</v>
      </c>
      <c r="G858" s="265" t="s">
        <v>5</v>
      </c>
      <c r="H858" s="266"/>
      <c r="I858" s="17"/>
      <c r="J858" s="266"/>
      <c r="K858" s="265"/>
      <c r="L858" s="265" t="s">
        <v>15</v>
      </c>
      <c r="M858" s="265" t="s">
        <v>457</v>
      </c>
    </row>
    <row r="859" spans="2:13" ht="28.8" x14ac:dyDescent="0.3">
      <c r="B859" s="265" t="s">
        <v>2023</v>
      </c>
      <c r="C859" s="265" t="s">
        <v>2024</v>
      </c>
      <c r="D859" s="265" t="s">
        <v>2025</v>
      </c>
      <c r="E859" s="265" t="s">
        <v>6195</v>
      </c>
      <c r="F859" s="265" t="s">
        <v>8</v>
      </c>
      <c r="G859" s="265" t="s">
        <v>5</v>
      </c>
      <c r="H859" s="266"/>
      <c r="I859" s="266"/>
      <c r="J859" s="266"/>
      <c r="K859" s="265"/>
      <c r="L859" s="265" t="s">
        <v>15</v>
      </c>
      <c r="M859" s="265" t="s">
        <v>457</v>
      </c>
    </row>
    <row r="860" spans="2:13" ht="28.8" x14ac:dyDescent="0.3">
      <c r="B860" s="265" t="s">
        <v>2028</v>
      </c>
      <c r="C860" s="265" t="s">
        <v>5353</v>
      </c>
      <c r="D860" s="265" t="s">
        <v>5354</v>
      </c>
      <c r="E860" s="265" t="s">
        <v>6195</v>
      </c>
      <c r="F860" s="265" t="s">
        <v>8</v>
      </c>
      <c r="G860" s="265" t="s">
        <v>5</v>
      </c>
      <c r="H860" s="266"/>
      <c r="I860" s="266"/>
      <c r="J860" s="266"/>
      <c r="K860" s="265"/>
      <c r="L860" s="265" t="s">
        <v>15</v>
      </c>
      <c r="M860" s="265" t="s">
        <v>457</v>
      </c>
    </row>
    <row r="861" spans="2:13" ht="28.8" x14ac:dyDescent="0.3">
      <c r="B861" s="265" t="s">
        <v>2031</v>
      </c>
      <c r="C861" s="265" t="s">
        <v>1405</v>
      </c>
      <c r="D861" s="265" t="s">
        <v>2032</v>
      </c>
      <c r="E861" s="265" t="s">
        <v>6195</v>
      </c>
      <c r="F861" s="265" t="s">
        <v>8</v>
      </c>
      <c r="G861" s="265" t="s">
        <v>5</v>
      </c>
      <c r="H861" s="266"/>
      <c r="I861" s="266"/>
      <c r="J861" s="266"/>
      <c r="K861" s="265"/>
      <c r="L861" s="265" t="s">
        <v>15</v>
      </c>
      <c r="M861" s="265" t="s">
        <v>457</v>
      </c>
    </row>
    <row r="862" spans="2:13" ht="28.8" x14ac:dyDescent="0.3">
      <c r="B862" s="265" t="s">
        <v>5355</v>
      </c>
      <c r="C862" s="265" t="s">
        <v>2035</v>
      </c>
      <c r="D862" s="265" t="s">
        <v>2036</v>
      </c>
      <c r="E862" s="265" t="s">
        <v>6196</v>
      </c>
      <c r="F862" s="265" t="s">
        <v>8</v>
      </c>
      <c r="G862" s="265" t="s">
        <v>5</v>
      </c>
      <c r="H862" s="266"/>
      <c r="I862" s="266"/>
      <c r="J862" s="266"/>
      <c r="K862" s="265"/>
      <c r="L862" s="265" t="s">
        <v>15</v>
      </c>
      <c r="M862" s="265" t="s">
        <v>457</v>
      </c>
    </row>
    <row r="863" spans="2:13" ht="28.8" x14ac:dyDescent="0.3">
      <c r="B863" s="265" t="s">
        <v>5356</v>
      </c>
      <c r="C863" s="265" t="s">
        <v>5357</v>
      </c>
      <c r="D863" s="265" t="s">
        <v>5358</v>
      </c>
      <c r="E863" s="265" t="s">
        <v>6195</v>
      </c>
      <c r="F863" s="265" t="s">
        <v>8</v>
      </c>
      <c r="G863" s="265" t="s">
        <v>5</v>
      </c>
      <c r="H863" s="266"/>
      <c r="I863" s="266"/>
      <c r="J863" s="266"/>
      <c r="K863" s="265"/>
      <c r="L863" s="265" t="s">
        <v>15</v>
      </c>
      <c r="M863" s="265" t="s">
        <v>457</v>
      </c>
    </row>
    <row r="864" spans="2:13" ht="28.8" x14ac:dyDescent="0.3">
      <c r="B864" s="265" t="s">
        <v>2040</v>
      </c>
      <c r="C864" s="265" t="s">
        <v>2041</v>
      </c>
      <c r="D864" s="265" t="s">
        <v>2042</v>
      </c>
      <c r="E864" s="265" t="s">
        <v>6195</v>
      </c>
      <c r="F864" s="265" t="s">
        <v>4</v>
      </c>
      <c r="G864" s="265" t="s">
        <v>6</v>
      </c>
      <c r="H864" s="266"/>
      <c r="I864" s="266"/>
      <c r="J864" s="266"/>
      <c r="K864" s="265"/>
      <c r="L864" s="265" t="s">
        <v>15</v>
      </c>
      <c r="M864" s="265" t="s">
        <v>457</v>
      </c>
    </row>
    <row r="865" spans="2:13" ht="28.8" x14ac:dyDescent="0.3">
      <c r="B865" s="265" t="s">
        <v>2044</v>
      </c>
      <c r="C865" s="265" t="s">
        <v>4905</v>
      </c>
      <c r="D865" s="265" t="s">
        <v>4906</v>
      </c>
      <c r="E865" s="265" t="s">
        <v>6195</v>
      </c>
      <c r="F865" s="265" t="s">
        <v>4</v>
      </c>
      <c r="G865" s="265" t="s">
        <v>6</v>
      </c>
      <c r="H865" s="266"/>
      <c r="I865" s="266"/>
      <c r="J865" s="266"/>
      <c r="K865" s="265"/>
      <c r="L865" s="265" t="s">
        <v>15</v>
      </c>
      <c r="M865" s="265" t="s">
        <v>457</v>
      </c>
    </row>
    <row r="866" spans="2:13" ht="28.8" x14ac:dyDescent="0.3">
      <c r="B866" s="265" t="s">
        <v>2046</v>
      </c>
      <c r="C866" s="265" t="s">
        <v>2047</v>
      </c>
      <c r="D866" s="265" t="s">
        <v>2048</v>
      </c>
      <c r="E866" s="265" t="s">
        <v>6195</v>
      </c>
      <c r="F866" s="265" t="s">
        <v>4</v>
      </c>
      <c r="G866" s="265" t="s">
        <v>5</v>
      </c>
      <c r="H866" s="266"/>
      <c r="I866" s="266"/>
      <c r="J866" s="266"/>
      <c r="K866" s="265"/>
      <c r="L866" s="265" t="s">
        <v>15</v>
      </c>
      <c r="M866" s="265" t="s">
        <v>457</v>
      </c>
    </row>
    <row r="867" spans="2:13" ht="28.8" x14ac:dyDescent="0.3">
      <c r="B867" s="265" t="s">
        <v>2051</v>
      </c>
      <c r="C867" s="265" t="s">
        <v>5359</v>
      </c>
      <c r="D867" s="265" t="s">
        <v>5360</v>
      </c>
      <c r="E867" s="265" t="s">
        <v>6195</v>
      </c>
      <c r="F867" s="265" t="s">
        <v>8</v>
      </c>
      <c r="G867" s="265" t="s">
        <v>5</v>
      </c>
      <c r="H867" s="266"/>
      <c r="I867" s="266"/>
      <c r="J867" s="266"/>
      <c r="K867" s="265"/>
      <c r="L867" s="265" t="s">
        <v>15</v>
      </c>
      <c r="M867" s="265" t="s">
        <v>457</v>
      </c>
    </row>
    <row r="868" spans="2:13" ht="28.8" x14ac:dyDescent="0.3">
      <c r="B868" s="265" t="s">
        <v>2054</v>
      </c>
      <c r="C868" s="265" t="s">
        <v>5361</v>
      </c>
      <c r="D868" s="265" t="s">
        <v>5362</v>
      </c>
      <c r="E868" s="265" t="s">
        <v>6195</v>
      </c>
      <c r="F868" s="265" t="s">
        <v>8</v>
      </c>
      <c r="G868" s="265" t="s">
        <v>5</v>
      </c>
      <c r="H868" s="266"/>
      <c r="I868" s="266"/>
      <c r="J868" s="266"/>
      <c r="K868" s="265"/>
      <c r="L868" s="265" t="s">
        <v>15</v>
      </c>
      <c r="M868" s="265" t="s">
        <v>457</v>
      </c>
    </row>
    <row r="869" spans="2:13" ht="28.8" x14ac:dyDescent="0.3">
      <c r="B869" s="265" t="s">
        <v>2057</v>
      </c>
      <c r="C869" s="265" t="s">
        <v>2058</v>
      </c>
      <c r="D869" s="265" t="s">
        <v>2059</v>
      </c>
      <c r="E869" s="265" t="s">
        <v>6195</v>
      </c>
      <c r="F869" s="265" t="s">
        <v>8</v>
      </c>
      <c r="G869" s="265" t="s">
        <v>5</v>
      </c>
      <c r="H869" s="266"/>
      <c r="I869" s="266"/>
      <c r="J869" s="266"/>
      <c r="K869" s="265"/>
      <c r="L869" s="265" t="s">
        <v>15</v>
      </c>
      <c r="M869" s="265" t="s">
        <v>457</v>
      </c>
    </row>
    <row r="870" spans="2:13" ht="28.8" x14ac:dyDescent="0.3">
      <c r="B870" s="265" t="s">
        <v>2062</v>
      </c>
      <c r="C870" s="265" t="s">
        <v>2063</v>
      </c>
      <c r="D870" s="265" t="s">
        <v>2064</v>
      </c>
      <c r="E870" s="265" t="s">
        <v>6195</v>
      </c>
      <c r="F870" s="265" t="s">
        <v>8</v>
      </c>
      <c r="G870" s="265" t="s">
        <v>5</v>
      </c>
      <c r="H870" s="266"/>
      <c r="I870" s="266"/>
      <c r="J870" s="266"/>
      <c r="K870" s="265"/>
      <c r="L870" s="265" t="s">
        <v>15</v>
      </c>
      <c r="M870" s="265" t="s">
        <v>457</v>
      </c>
    </row>
    <row r="871" spans="2:13" ht="28.8" x14ac:dyDescent="0.3">
      <c r="B871" s="265" t="s">
        <v>2349</v>
      </c>
      <c r="C871" s="265" t="s">
        <v>2350</v>
      </c>
      <c r="D871" s="265" t="s">
        <v>2351</v>
      </c>
      <c r="E871" s="265" t="s">
        <v>6196</v>
      </c>
      <c r="F871" s="265" t="s">
        <v>8</v>
      </c>
      <c r="G871" s="265" t="s">
        <v>6</v>
      </c>
      <c r="H871" s="266"/>
      <c r="I871" s="17"/>
      <c r="J871" s="266"/>
      <c r="K871" s="265"/>
      <c r="L871" s="265" t="s">
        <v>2353</v>
      </c>
      <c r="M871" s="265" t="s">
        <v>457</v>
      </c>
    </row>
    <row r="872" spans="2:13" ht="28.8" x14ac:dyDescent="0.3">
      <c r="B872" s="265" t="s">
        <v>2356</v>
      </c>
      <c r="C872" s="265" t="s">
        <v>2357</v>
      </c>
      <c r="D872" s="265" t="s">
        <v>2358</v>
      </c>
      <c r="E872" s="265" t="s">
        <v>6196</v>
      </c>
      <c r="F872" s="265" t="s">
        <v>8</v>
      </c>
      <c r="G872" s="265" t="s">
        <v>6</v>
      </c>
      <c r="H872" s="266"/>
      <c r="I872" s="17"/>
      <c r="J872" s="266"/>
      <c r="K872" s="265"/>
      <c r="L872" s="265" t="s">
        <v>2353</v>
      </c>
      <c r="M872" s="265" t="s">
        <v>457</v>
      </c>
    </row>
    <row r="873" spans="2:13" ht="28.8" x14ac:dyDescent="0.3">
      <c r="B873" s="265" t="s">
        <v>2362</v>
      </c>
      <c r="C873" s="265" t="s">
        <v>2363</v>
      </c>
      <c r="D873" s="265" t="s">
        <v>2364</v>
      </c>
      <c r="E873" s="265" t="s">
        <v>6196</v>
      </c>
      <c r="F873" s="265" t="s">
        <v>8</v>
      </c>
      <c r="G873" s="265" t="s">
        <v>6</v>
      </c>
      <c r="H873" s="266"/>
      <c r="I873" s="17"/>
      <c r="J873" s="266"/>
      <c r="K873" s="265"/>
      <c r="L873" s="265" t="s">
        <v>2353</v>
      </c>
      <c r="M873" s="265" t="s">
        <v>457</v>
      </c>
    </row>
    <row r="874" spans="2:13" ht="28.8" x14ac:dyDescent="0.3">
      <c r="B874" s="265" t="s">
        <v>2367</v>
      </c>
      <c r="C874" s="265" t="s">
        <v>2368</v>
      </c>
      <c r="D874" s="265" t="s">
        <v>2369</v>
      </c>
      <c r="E874" s="265" t="s">
        <v>6196</v>
      </c>
      <c r="F874" s="265" t="s">
        <v>8</v>
      </c>
      <c r="G874" s="265" t="s">
        <v>6</v>
      </c>
      <c r="H874" s="266"/>
      <c r="I874" s="17"/>
      <c r="J874" s="266"/>
      <c r="K874" s="265"/>
      <c r="L874" s="265" t="s">
        <v>2353</v>
      </c>
      <c r="M874" s="265" t="s">
        <v>457</v>
      </c>
    </row>
    <row r="875" spans="2:13" x14ac:dyDescent="0.3">
      <c r="B875" s="7" t="s">
        <v>4209</v>
      </c>
      <c r="C875" s="7" t="s">
        <v>4667</v>
      </c>
      <c r="D875" s="7" t="s">
        <v>4668</v>
      </c>
      <c r="E875" s="7" t="s">
        <v>6195</v>
      </c>
      <c r="F875" s="7" t="s">
        <v>8</v>
      </c>
      <c r="G875" s="7" t="s">
        <v>5</v>
      </c>
      <c r="H875" s="17"/>
      <c r="I875" s="17"/>
      <c r="J875" s="17"/>
      <c r="K875" s="7"/>
      <c r="L875" s="7" t="s">
        <v>4206</v>
      </c>
      <c r="M875" s="7" t="s">
        <v>457</v>
      </c>
    </row>
    <row r="876" spans="2:13" x14ac:dyDescent="0.3">
      <c r="B876" s="7" t="s">
        <v>4212</v>
      </c>
      <c r="C876" s="7" t="s">
        <v>6124</v>
      </c>
      <c r="D876" s="7" t="s">
        <v>4225</v>
      </c>
      <c r="E876" s="7" t="s">
        <v>6195</v>
      </c>
      <c r="F876" s="7" t="s">
        <v>8</v>
      </c>
      <c r="G876" s="7" t="s">
        <v>5</v>
      </c>
      <c r="H876" s="17"/>
      <c r="I876" s="17"/>
      <c r="J876" s="17"/>
      <c r="K876" s="7"/>
      <c r="L876" s="7" t="s">
        <v>4206</v>
      </c>
      <c r="M876" s="7" t="s">
        <v>457</v>
      </c>
    </row>
    <row r="877" spans="2:13" x14ac:dyDescent="0.3">
      <c r="B877" s="7" t="s">
        <v>4215</v>
      </c>
      <c r="C877" s="7" t="s">
        <v>6125</v>
      </c>
      <c r="D877" s="7" t="s">
        <v>6126</v>
      </c>
      <c r="E877" s="7" t="s">
        <v>6195</v>
      </c>
      <c r="F877" s="7" t="s">
        <v>8</v>
      </c>
      <c r="G877" s="7" t="s">
        <v>5</v>
      </c>
      <c r="H877" s="17"/>
      <c r="I877" s="17"/>
      <c r="J877" s="17"/>
      <c r="K877" s="7"/>
      <c r="L877" s="7" t="s">
        <v>4206</v>
      </c>
      <c r="M877" s="7" t="s">
        <v>457</v>
      </c>
    </row>
    <row r="878" spans="2:13" x14ac:dyDescent="0.3">
      <c r="B878" s="7" t="s">
        <v>4218</v>
      </c>
      <c r="C878" s="7" t="s">
        <v>4669</v>
      </c>
      <c r="D878" s="7" t="s">
        <v>4670</v>
      </c>
      <c r="E878" s="7" t="s">
        <v>6195</v>
      </c>
      <c r="F878" s="7" t="s">
        <v>8</v>
      </c>
      <c r="G878" s="7" t="s">
        <v>5</v>
      </c>
      <c r="H878" s="17"/>
      <c r="I878" s="17"/>
      <c r="J878" s="17"/>
      <c r="K878" s="7"/>
      <c r="L878" s="7" t="s">
        <v>4206</v>
      </c>
      <c r="M878" s="7" t="s">
        <v>457</v>
      </c>
    </row>
    <row r="879" spans="2:13" x14ac:dyDescent="0.3">
      <c r="B879" s="7" t="s">
        <v>4221</v>
      </c>
      <c r="C879" s="7" t="s">
        <v>4671</v>
      </c>
      <c r="D879" s="7" t="s">
        <v>4672</v>
      </c>
      <c r="E879" s="7" t="s">
        <v>6195</v>
      </c>
      <c r="F879" s="7" t="s">
        <v>8</v>
      </c>
      <c r="G879" s="7" t="s">
        <v>5</v>
      </c>
      <c r="H879" s="17"/>
      <c r="I879" s="17"/>
      <c r="J879" s="17"/>
      <c r="K879" s="7"/>
      <c r="L879" s="7" t="s">
        <v>4206</v>
      </c>
      <c r="M879" s="7" t="s">
        <v>457</v>
      </c>
    </row>
    <row r="880" spans="2:13" x14ac:dyDescent="0.3">
      <c r="B880" s="7" t="s">
        <v>4224</v>
      </c>
      <c r="C880" s="7" t="s">
        <v>4673</v>
      </c>
      <c r="D880" s="7" t="s">
        <v>4225</v>
      </c>
      <c r="E880" s="7" t="s">
        <v>6195</v>
      </c>
      <c r="F880" s="7" t="s">
        <v>8</v>
      </c>
      <c r="G880" s="7" t="s">
        <v>5</v>
      </c>
      <c r="H880" s="17"/>
      <c r="I880" s="17"/>
      <c r="J880" s="17"/>
      <c r="K880" s="7"/>
      <c r="L880" s="7"/>
      <c r="M880" s="7" t="s">
        <v>457</v>
      </c>
    </row>
    <row r="881" spans="2:13" x14ac:dyDescent="0.3">
      <c r="B881" s="7" t="s">
        <v>4228</v>
      </c>
      <c r="C881" s="7" t="s">
        <v>4674</v>
      </c>
      <c r="D881" s="7" t="s">
        <v>4675</v>
      </c>
      <c r="E881" s="7" t="s">
        <v>6195</v>
      </c>
      <c r="F881" s="7" t="s">
        <v>8</v>
      </c>
      <c r="G881" s="7" t="s">
        <v>5</v>
      </c>
      <c r="H881" s="17"/>
      <c r="I881" s="17"/>
      <c r="J881" s="17"/>
      <c r="K881" s="7"/>
      <c r="L881" s="7" t="s">
        <v>4206</v>
      </c>
      <c r="M881" s="7" t="s">
        <v>457</v>
      </c>
    </row>
    <row r="882" spans="2:13" x14ac:dyDescent="0.3">
      <c r="B882" s="7" t="s">
        <v>4233</v>
      </c>
      <c r="C882" s="7" t="s">
        <v>4234</v>
      </c>
      <c r="D882" s="7" t="s">
        <v>4235</v>
      </c>
      <c r="E882" s="7" t="s">
        <v>6195</v>
      </c>
      <c r="F882" s="7" t="s">
        <v>8</v>
      </c>
      <c r="G882" s="7" t="s">
        <v>5</v>
      </c>
      <c r="H882" s="17"/>
      <c r="I882" s="17"/>
      <c r="J882" s="17"/>
      <c r="K882" s="7"/>
      <c r="L882" s="7" t="s">
        <v>4206</v>
      </c>
      <c r="M882" s="7" t="s">
        <v>457</v>
      </c>
    </row>
    <row r="883" spans="2:13" x14ac:dyDescent="0.3">
      <c r="B883" s="7" t="s">
        <v>4238</v>
      </c>
      <c r="C883" s="7" t="s">
        <v>4239</v>
      </c>
      <c r="D883" s="7" t="s">
        <v>4240</v>
      </c>
      <c r="E883" s="7" t="s">
        <v>6195</v>
      </c>
      <c r="F883" s="7" t="s">
        <v>8</v>
      </c>
      <c r="G883" s="7" t="s">
        <v>5</v>
      </c>
      <c r="H883" s="17"/>
      <c r="I883" s="17"/>
      <c r="J883" s="17"/>
      <c r="K883" s="7"/>
      <c r="L883" s="7" t="s">
        <v>4206</v>
      </c>
      <c r="M883" s="7" t="s">
        <v>457</v>
      </c>
    </row>
    <row r="884" spans="2:13" x14ac:dyDescent="0.3">
      <c r="B884" s="7" t="s">
        <v>4243</v>
      </c>
      <c r="C884" s="7" t="s">
        <v>4244</v>
      </c>
      <c r="D884" s="7" t="s">
        <v>4245</v>
      </c>
      <c r="E884" s="7" t="s">
        <v>6195</v>
      </c>
      <c r="F884" s="7" t="s">
        <v>8</v>
      </c>
      <c r="G884" s="7" t="s">
        <v>5</v>
      </c>
      <c r="H884" s="17"/>
      <c r="I884" s="17"/>
      <c r="J884" s="17"/>
      <c r="K884" s="7"/>
      <c r="L884" s="7" t="s">
        <v>4206</v>
      </c>
      <c r="M884" s="7" t="s">
        <v>457</v>
      </c>
    </row>
    <row r="885" spans="2:13" x14ac:dyDescent="0.3">
      <c r="B885" s="7" t="s">
        <v>4248</v>
      </c>
      <c r="C885" s="7" t="s">
        <v>4249</v>
      </c>
      <c r="D885" s="7" t="s">
        <v>4250</v>
      </c>
      <c r="E885" s="7" t="s">
        <v>6195</v>
      </c>
      <c r="F885" s="7" t="s">
        <v>8</v>
      </c>
      <c r="G885" s="7" t="s">
        <v>5</v>
      </c>
      <c r="H885" s="17"/>
      <c r="I885" s="17"/>
      <c r="J885" s="17"/>
      <c r="K885" s="7"/>
      <c r="L885" s="7" t="s">
        <v>4206</v>
      </c>
      <c r="M885" s="7" t="s">
        <v>457</v>
      </c>
    </row>
    <row r="886" spans="2:13" x14ac:dyDescent="0.3">
      <c r="B886" s="7" t="s">
        <v>4253</v>
      </c>
      <c r="C886" s="7" t="s">
        <v>4254</v>
      </c>
      <c r="D886" s="7" t="s">
        <v>4255</v>
      </c>
      <c r="E886" s="7" t="s">
        <v>6195</v>
      </c>
      <c r="F886" s="7" t="s">
        <v>8</v>
      </c>
      <c r="G886" s="7" t="s">
        <v>5</v>
      </c>
      <c r="H886" s="17"/>
      <c r="I886" s="17"/>
      <c r="J886" s="17"/>
      <c r="K886" s="7"/>
      <c r="L886" s="7" t="s">
        <v>4206</v>
      </c>
      <c r="M886" s="7" t="s">
        <v>457</v>
      </c>
    </row>
    <row r="887" spans="2:13" x14ac:dyDescent="0.3">
      <c r="B887" s="7" t="s">
        <v>4258</v>
      </c>
      <c r="C887" s="7" t="s">
        <v>4259</v>
      </c>
      <c r="D887" s="7" t="s">
        <v>4260</v>
      </c>
      <c r="E887" s="7" t="s">
        <v>6195</v>
      </c>
      <c r="F887" s="7" t="s">
        <v>8</v>
      </c>
      <c r="G887" s="7" t="s">
        <v>6</v>
      </c>
      <c r="H887" s="17"/>
      <c r="I887" s="17"/>
      <c r="J887" s="17"/>
      <c r="K887" s="7"/>
      <c r="L887" s="7" t="s">
        <v>4206</v>
      </c>
      <c r="M887" s="7" t="s">
        <v>457</v>
      </c>
    </row>
    <row r="888" spans="2:13" x14ac:dyDescent="0.3">
      <c r="B888" s="7" t="s">
        <v>4263</v>
      </c>
      <c r="C888" s="7" t="s">
        <v>4676</v>
      </c>
      <c r="D888" s="7" t="s">
        <v>4677</v>
      </c>
      <c r="E888" s="7" t="s">
        <v>6195</v>
      </c>
      <c r="F888" s="7" t="s">
        <v>8</v>
      </c>
      <c r="G888" s="7" t="s">
        <v>5</v>
      </c>
      <c r="H888" s="17"/>
      <c r="I888" s="17"/>
      <c r="J888" s="17"/>
      <c r="K888" s="7"/>
      <c r="L888" s="7" t="s">
        <v>4206</v>
      </c>
      <c r="M888" s="7" t="s">
        <v>457</v>
      </c>
    </row>
    <row r="889" spans="2:13" x14ac:dyDescent="0.3">
      <c r="B889" s="7" t="s">
        <v>6129</v>
      </c>
      <c r="C889" s="7" t="s">
        <v>4051</v>
      </c>
      <c r="D889" s="7" t="s">
        <v>6130</v>
      </c>
      <c r="E889" s="7" t="s">
        <v>6196</v>
      </c>
      <c r="F889" s="7" t="s">
        <v>8</v>
      </c>
      <c r="G889" s="7" t="s">
        <v>5</v>
      </c>
      <c r="H889" s="17"/>
      <c r="I889" s="17"/>
      <c r="J889" s="17"/>
      <c r="K889" s="7"/>
      <c r="L889" s="7" t="s">
        <v>4206</v>
      </c>
      <c r="M889" s="7" t="s">
        <v>457</v>
      </c>
    </row>
    <row r="890" spans="2:13" x14ac:dyDescent="0.3">
      <c r="B890" s="7" t="s">
        <v>6131</v>
      </c>
      <c r="C890" s="7" t="s">
        <v>6132</v>
      </c>
      <c r="D890" s="7" t="s">
        <v>6133</v>
      </c>
      <c r="E890" s="7" t="s">
        <v>6196</v>
      </c>
      <c r="F890" s="7" t="s">
        <v>8</v>
      </c>
      <c r="G890" s="7" t="s">
        <v>5</v>
      </c>
      <c r="H890" s="17"/>
      <c r="I890" s="17"/>
      <c r="J890" s="17"/>
      <c r="K890" s="7"/>
      <c r="L890" s="7" t="s">
        <v>4206</v>
      </c>
      <c r="M890" s="7" t="s">
        <v>457</v>
      </c>
    </row>
    <row r="891" spans="2:13" x14ac:dyDescent="0.3">
      <c r="B891" s="7" t="s">
        <v>4265</v>
      </c>
      <c r="C891" s="7" t="s">
        <v>4266</v>
      </c>
      <c r="D891" s="7" t="s">
        <v>4267</v>
      </c>
      <c r="E891" s="7" t="s">
        <v>6195</v>
      </c>
      <c r="F891" s="7" t="s">
        <v>4</v>
      </c>
      <c r="G891" s="7" t="s">
        <v>5</v>
      </c>
      <c r="H891" s="17"/>
      <c r="I891" s="17"/>
      <c r="J891" s="17"/>
      <c r="K891" s="7"/>
      <c r="L891" s="7" t="s">
        <v>13</v>
      </c>
      <c r="M891" s="7" t="s">
        <v>457</v>
      </c>
    </row>
    <row r="892" spans="2:13" x14ac:dyDescent="0.3">
      <c r="B892" s="265" t="s">
        <v>96</v>
      </c>
      <c r="C892" s="265" t="s">
        <v>97</v>
      </c>
      <c r="D892" s="265" t="s">
        <v>98</v>
      </c>
      <c r="E892" s="265" t="s">
        <v>6195</v>
      </c>
      <c r="F892" s="265" t="s">
        <v>8</v>
      </c>
      <c r="G892" s="265" t="s">
        <v>5</v>
      </c>
      <c r="H892" s="266"/>
      <c r="I892" s="17"/>
      <c r="J892" s="266"/>
      <c r="K892" s="265"/>
      <c r="L892" s="265"/>
      <c r="M892" s="265" t="s">
        <v>99</v>
      </c>
    </row>
    <row r="893" spans="2:13" ht="28.8" x14ac:dyDescent="0.3">
      <c r="B893" s="265" t="s">
        <v>103</v>
      </c>
      <c r="C893" s="265" t="s">
        <v>104</v>
      </c>
      <c r="D893" s="265" t="s">
        <v>105</v>
      </c>
      <c r="E893" s="265" t="s">
        <v>6195</v>
      </c>
      <c r="F893" s="265" t="s">
        <v>4</v>
      </c>
      <c r="G893" s="265" t="s">
        <v>5</v>
      </c>
      <c r="H893" s="266"/>
      <c r="I893" s="17"/>
      <c r="J893" s="266"/>
      <c r="K893" s="265"/>
      <c r="L893" s="265" t="s">
        <v>13</v>
      </c>
      <c r="M893" s="265" t="s">
        <v>99</v>
      </c>
    </row>
    <row r="894" spans="2:13" ht="28.8" x14ac:dyDescent="0.3">
      <c r="B894" s="265" t="s">
        <v>108</v>
      </c>
      <c r="C894" s="265" t="s">
        <v>5301</v>
      </c>
      <c r="D894" s="265" t="s">
        <v>5302</v>
      </c>
      <c r="E894" s="265" t="s">
        <v>6195</v>
      </c>
      <c r="F894" s="265" t="s">
        <v>4</v>
      </c>
      <c r="G894" s="265" t="s">
        <v>5</v>
      </c>
      <c r="H894" s="266"/>
      <c r="I894" s="17"/>
      <c r="J894" s="266"/>
      <c r="K894" s="265"/>
      <c r="L894" s="265" t="s">
        <v>13</v>
      </c>
      <c r="M894" s="265" t="s">
        <v>99</v>
      </c>
    </row>
    <row r="895" spans="2:13" ht="28.8" x14ac:dyDescent="0.3">
      <c r="B895" s="265" t="s">
        <v>110</v>
      </c>
      <c r="C895" s="265" t="s">
        <v>111</v>
      </c>
      <c r="D895" s="265" t="s">
        <v>112</v>
      </c>
      <c r="E895" s="265" t="s">
        <v>6195</v>
      </c>
      <c r="F895" s="265" t="s">
        <v>4</v>
      </c>
      <c r="G895" s="265" t="s">
        <v>5</v>
      </c>
      <c r="H895" s="266"/>
      <c r="I895" s="17"/>
      <c r="J895" s="266"/>
      <c r="K895" s="265"/>
      <c r="L895" s="265" t="s">
        <v>13</v>
      </c>
      <c r="M895" s="265" t="s">
        <v>99</v>
      </c>
    </row>
    <row r="896" spans="2:13" ht="28.8" x14ac:dyDescent="0.3">
      <c r="B896" s="265" t="s">
        <v>114</v>
      </c>
      <c r="C896" s="265" t="s">
        <v>115</v>
      </c>
      <c r="D896" s="265" t="s">
        <v>116</v>
      </c>
      <c r="E896" s="265" t="s">
        <v>6195</v>
      </c>
      <c r="F896" s="265" t="s">
        <v>4</v>
      </c>
      <c r="G896" s="265" t="s">
        <v>5</v>
      </c>
      <c r="H896" s="266"/>
      <c r="I896" s="17"/>
      <c r="J896" s="266"/>
      <c r="K896" s="265"/>
      <c r="L896" s="265" t="s">
        <v>13</v>
      </c>
      <c r="M896" s="265" t="s">
        <v>99</v>
      </c>
    </row>
    <row r="897" spans="2:13" ht="28.8" x14ac:dyDescent="0.3">
      <c r="B897" s="265" t="s">
        <v>118</v>
      </c>
      <c r="C897" s="265" t="s">
        <v>119</v>
      </c>
      <c r="D897" s="265" t="s">
        <v>120</v>
      </c>
      <c r="E897" s="265" t="s">
        <v>6195</v>
      </c>
      <c r="F897" s="265" t="s">
        <v>4</v>
      </c>
      <c r="G897" s="265" t="s">
        <v>5</v>
      </c>
      <c r="H897" s="266"/>
      <c r="I897" s="17"/>
      <c r="J897" s="266"/>
      <c r="K897" s="265"/>
      <c r="L897" s="265" t="s">
        <v>13</v>
      </c>
      <c r="M897" s="265" t="s">
        <v>99</v>
      </c>
    </row>
    <row r="898" spans="2:13" ht="28.8" x14ac:dyDescent="0.3">
      <c r="B898" s="265" t="s">
        <v>122</v>
      </c>
      <c r="C898" s="265" t="s">
        <v>123</v>
      </c>
      <c r="D898" s="265" t="s">
        <v>124</v>
      </c>
      <c r="E898" s="265" t="s">
        <v>6195</v>
      </c>
      <c r="F898" s="265" t="s">
        <v>4</v>
      </c>
      <c r="G898" s="265" t="s">
        <v>5</v>
      </c>
      <c r="H898" s="266"/>
      <c r="I898" s="17"/>
      <c r="J898" s="266"/>
      <c r="K898" s="265"/>
      <c r="L898" s="265" t="s">
        <v>13</v>
      </c>
      <c r="M898" s="265" t="s">
        <v>99</v>
      </c>
    </row>
    <row r="899" spans="2:13" ht="28.8" x14ac:dyDescent="0.3">
      <c r="B899" s="265" t="s">
        <v>126</v>
      </c>
      <c r="C899" s="265" t="s">
        <v>127</v>
      </c>
      <c r="D899" s="265" t="s">
        <v>128</v>
      </c>
      <c r="E899" s="265" t="s">
        <v>6195</v>
      </c>
      <c r="F899" s="265" t="s">
        <v>4</v>
      </c>
      <c r="G899" s="265" t="s">
        <v>5</v>
      </c>
      <c r="H899" s="266"/>
      <c r="I899" s="17"/>
      <c r="J899" s="266"/>
      <c r="K899" s="265"/>
      <c r="L899" s="265" t="s">
        <v>13</v>
      </c>
      <c r="M899" s="265" t="s">
        <v>99</v>
      </c>
    </row>
    <row r="900" spans="2:13" ht="28.8" x14ac:dyDescent="0.3">
      <c r="B900" s="265" t="s">
        <v>130</v>
      </c>
      <c r="C900" s="265" t="s">
        <v>131</v>
      </c>
      <c r="D900" s="265" t="s">
        <v>132</v>
      </c>
      <c r="E900" s="265" t="s">
        <v>6195</v>
      </c>
      <c r="F900" s="265" t="s">
        <v>4</v>
      </c>
      <c r="G900" s="265" t="s">
        <v>5</v>
      </c>
      <c r="H900" s="266"/>
      <c r="I900" s="17"/>
      <c r="J900" s="266"/>
      <c r="K900" s="265"/>
      <c r="L900" s="265" t="s">
        <v>13</v>
      </c>
      <c r="M900" s="265" t="s">
        <v>99</v>
      </c>
    </row>
    <row r="901" spans="2:13" ht="28.8" x14ac:dyDescent="0.3">
      <c r="B901" s="265" t="s">
        <v>134</v>
      </c>
      <c r="C901" s="265" t="s">
        <v>135</v>
      </c>
      <c r="D901" s="265" t="s">
        <v>136</v>
      </c>
      <c r="E901" s="265" t="s">
        <v>6195</v>
      </c>
      <c r="F901" s="265" t="s">
        <v>4</v>
      </c>
      <c r="G901" s="265" t="s">
        <v>5</v>
      </c>
      <c r="H901" s="266"/>
      <c r="I901" s="17"/>
      <c r="J901" s="266"/>
      <c r="K901" s="265"/>
      <c r="L901" s="265" t="s">
        <v>13</v>
      </c>
      <c r="M901" s="265" t="s">
        <v>99</v>
      </c>
    </row>
    <row r="902" spans="2:13" ht="28.8" x14ac:dyDescent="0.3">
      <c r="B902" s="265" t="s">
        <v>138</v>
      </c>
      <c r="C902" s="265" t="s">
        <v>139</v>
      </c>
      <c r="D902" s="265" t="s">
        <v>140</v>
      </c>
      <c r="E902" s="265" t="s">
        <v>6195</v>
      </c>
      <c r="F902" s="265" t="s">
        <v>4</v>
      </c>
      <c r="G902" s="265" t="s">
        <v>6</v>
      </c>
      <c r="H902" s="266"/>
      <c r="I902" s="17"/>
      <c r="J902" s="266"/>
      <c r="K902" s="265"/>
      <c r="L902" s="265" t="s">
        <v>13</v>
      </c>
      <c r="M902" s="265" t="s">
        <v>99</v>
      </c>
    </row>
    <row r="903" spans="2:13" ht="28.8" x14ac:dyDescent="0.3">
      <c r="B903" s="265" t="s">
        <v>5923</v>
      </c>
      <c r="C903" s="265" t="s">
        <v>4814</v>
      </c>
      <c r="D903" s="265" t="s">
        <v>4815</v>
      </c>
      <c r="E903" s="265" t="s">
        <v>6196</v>
      </c>
      <c r="F903" s="265" t="s">
        <v>8</v>
      </c>
      <c r="G903" s="265" t="s">
        <v>5</v>
      </c>
      <c r="H903" s="266"/>
      <c r="I903" s="17"/>
      <c r="J903" s="266"/>
      <c r="K903" s="265"/>
      <c r="L903" s="265" t="s">
        <v>4715</v>
      </c>
      <c r="M903" s="265" t="s">
        <v>99</v>
      </c>
    </row>
    <row r="904" spans="2:13" ht="28.8" x14ac:dyDescent="0.3">
      <c r="B904" s="265" t="s">
        <v>1158</v>
      </c>
      <c r="C904" s="265" t="s">
        <v>1159</v>
      </c>
      <c r="D904" s="265" t="s">
        <v>1160</v>
      </c>
      <c r="E904" s="265" t="s">
        <v>6196</v>
      </c>
      <c r="F904" s="265" t="s">
        <v>4</v>
      </c>
      <c r="G904" s="265" t="s">
        <v>5</v>
      </c>
      <c r="H904" s="266"/>
      <c r="I904" s="17"/>
      <c r="J904" s="266"/>
      <c r="K904" s="265"/>
      <c r="L904" s="265"/>
      <c r="M904" s="265" t="s">
        <v>99</v>
      </c>
    </row>
    <row r="905" spans="2:13" ht="28.8" x14ac:dyDescent="0.3">
      <c r="B905" s="265" t="s">
        <v>2378</v>
      </c>
      <c r="C905" s="265" t="s">
        <v>2379</v>
      </c>
      <c r="D905" s="265" t="s">
        <v>2380</v>
      </c>
      <c r="E905" s="265" t="s">
        <v>6195</v>
      </c>
      <c r="F905" s="265" t="s">
        <v>8</v>
      </c>
      <c r="G905" s="265" t="s">
        <v>5</v>
      </c>
      <c r="H905" s="266"/>
      <c r="I905" s="17"/>
      <c r="J905" s="266"/>
      <c r="K905" s="265"/>
      <c r="L905" s="265"/>
      <c r="M905" s="265" t="s">
        <v>99</v>
      </c>
    </row>
    <row r="906" spans="2:13" ht="28.8" x14ac:dyDescent="0.3">
      <c r="B906" s="265" t="s">
        <v>2384</v>
      </c>
      <c r="C906" s="265" t="s">
        <v>2385</v>
      </c>
      <c r="D906" s="265" t="s">
        <v>2386</v>
      </c>
      <c r="E906" s="265" t="s">
        <v>6195</v>
      </c>
      <c r="F906" s="265" t="s">
        <v>8</v>
      </c>
      <c r="G906" s="265" t="s">
        <v>5</v>
      </c>
      <c r="H906" s="266"/>
      <c r="I906" s="17"/>
      <c r="J906" s="266"/>
      <c r="K906" s="265"/>
      <c r="L906" s="265"/>
      <c r="M906" s="265" t="s">
        <v>99</v>
      </c>
    </row>
    <row r="907" spans="2:13" ht="28.8" x14ac:dyDescent="0.3">
      <c r="B907" s="265" t="s">
        <v>2389</v>
      </c>
      <c r="C907" s="265" t="s">
        <v>2390</v>
      </c>
      <c r="D907" s="265" t="s">
        <v>2391</v>
      </c>
      <c r="E907" s="265" t="s">
        <v>6195</v>
      </c>
      <c r="F907" s="265" t="s">
        <v>8</v>
      </c>
      <c r="G907" s="265" t="s">
        <v>5</v>
      </c>
      <c r="H907" s="266"/>
      <c r="I907" s="17"/>
      <c r="J907" s="266"/>
      <c r="K907" s="265"/>
      <c r="L907" s="265"/>
      <c r="M907" s="265" t="s">
        <v>99</v>
      </c>
    </row>
    <row r="908" spans="2:13" ht="28.8" x14ac:dyDescent="0.3">
      <c r="B908" s="265" t="s">
        <v>2394</v>
      </c>
      <c r="C908" s="265" t="s">
        <v>2395</v>
      </c>
      <c r="D908" s="265" t="s">
        <v>2396</v>
      </c>
      <c r="E908" s="265" t="s">
        <v>6195</v>
      </c>
      <c r="F908" s="265" t="s">
        <v>8</v>
      </c>
      <c r="G908" s="265" t="s">
        <v>5</v>
      </c>
      <c r="H908" s="266"/>
      <c r="I908" s="17"/>
      <c r="J908" s="266"/>
      <c r="K908" s="265"/>
      <c r="L908" s="265"/>
      <c r="M908" s="265" t="s">
        <v>99</v>
      </c>
    </row>
    <row r="909" spans="2:13" ht="28.8" x14ac:dyDescent="0.3">
      <c r="B909" s="265" t="s">
        <v>2399</v>
      </c>
      <c r="C909" s="265" t="s">
        <v>2400</v>
      </c>
      <c r="D909" s="265" t="s">
        <v>2401</v>
      </c>
      <c r="E909" s="265" t="s">
        <v>6195</v>
      </c>
      <c r="F909" s="265" t="s">
        <v>8</v>
      </c>
      <c r="G909" s="265" t="s">
        <v>5</v>
      </c>
      <c r="H909" s="266"/>
      <c r="I909" s="17"/>
      <c r="J909" s="266"/>
      <c r="K909" s="265"/>
      <c r="L909" s="265"/>
      <c r="M909" s="265" t="s">
        <v>99</v>
      </c>
    </row>
    <row r="910" spans="2:13" ht="28.8" x14ac:dyDescent="0.3">
      <c r="B910" s="265" t="s">
        <v>2404</v>
      </c>
      <c r="C910" s="265" t="s">
        <v>2405</v>
      </c>
      <c r="D910" s="265" t="s">
        <v>2406</v>
      </c>
      <c r="E910" s="265" t="s">
        <v>6195</v>
      </c>
      <c r="F910" s="265" t="s">
        <v>8</v>
      </c>
      <c r="G910" s="265" t="s">
        <v>5</v>
      </c>
      <c r="H910" s="266"/>
      <c r="I910" s="17"/>
      <c r="J910" s="266"/>
      <c r="K910" s="265"/>
      <c r="L910" s="265"/>
      <c r="M910" s="265" t="s">
        <v>99</v>
      </c>
    </row>
    <row r="911" spans="2:13" ht="28.8" x14ac:dyDescent="0.3">
      <c r="B911" s="265" t="s">
        <v>2409</v>
      </c>
      <c r="C911" s="265" t="s">
        <v>2410</v>
      </c>
      <c r="D911" s="265" t="s">
        <v>2411</v>
      </c>
      <c r="E911" s="265" t="s">
        <v>6195</v>
      </c>
      <c r="F911" s="265" t="s">
        <v>8</v>
      </c>
      <c r="G911" s="265" t="s">
        <v>5</v>
      </c>
      <c r="H911" s="266"/>
      <c r="I911" s="17"/>
      <c r="J911" s="266"/>
      <c r="K911" s="265"/>
      <c r="L911" s="265"/>
      <c r="M911" s="265" t="s">
        <v>99</v>
      </c>
    </row>
    <row r="912" spans="2:13" ht="28.8" x14ac:dyDescent="0.3">
      <c r="B912" s="265" t="s">
        <v>2414</v>
      </c>
      <c r="C912" s="265" t="s">
        <v>2415</v>
      </c>
      <c r="D912" s="265" t="s">
        <v>2416</v>
      </c>
      <c r="E912" s="265" t="s">
        <v>6195</v>
      </c>
      <c r="F912" s="265" t="s">
        <v>8</v>
      </c>
      <c r="G912" s="265" t="s">
        <v>5</v>
      </c>
      <c r="H912" s="266"/>
      <c r="I912" s="17"/>
      <c r="J912" s="266"/>
      <c r="K912" s="265"/>
      <c r="L912" s="265"/>
      <c r="M912" s="265" t="s">
        <v>99</v>
      </c>
    </row>
    <row r="913" spans="2:13" x14ac:dyDescent="0.3">
      <c r="B913" s="265" t="s">
        <v>2640</v>
      </c>
      <c r="C913" s="265" t="s">
        <v>2641</v>
      </c>
      <c r="D913" s="265" t="s">
        <v>2642</v>
      </c>
      <c r="E913" s="265" t="s">
        <v>6194</v>
      </c>
      <c r="F913" s="265" t="s">
        <v>8</v>
      </c>
      <c r="G913" s="265" t="s">
        <v>5</v>
      </c>
      <c r="H913" s="266"/>
      <c r="I913" s="17"/>
      <c r="J913" s="266"/>
      <c r="K913" s="265"/>
      <c r="L913" s="265"/>
      <c r="M913" s="265" t="s">
        <v>99</v>
      </c>
    </row>
    <row r="914" spans="2:13" ht="54" x14ac:dyDescent="0.3">
      <c r="B914" s="281" t="s">
        <v>4948</v>
      </c>
      <c r="C914" s="265" t="s">
        <v>4949</v>
      </c>
      <c r="D914" s="265" t="s">
        <v>4950</v>
      </c>
      <c r="E914" s="265" t="s">
        <v>6194</v>
      </c>
      <c r="F914" s="265" t="s">
        <v>8</v>
      </c>
      <c r="G914" s="265" t="s">
        <v>5</v>
      </c>
      <c r="H914" s="266"/>
      <c r="I914" s="17"/>
      <c r="J914" s="266"/>
      <c r="K914" s="265"/>
      <c r="L914" s="265"/>
      <c r="M914" s="265" t="s">
        <v>99</v>
      </c>
    </row>
    <row r="915" spans="2:13" ht="54" x14ac:dyDescent="0.3">
      <c r="B915" s="281" t="s">
        <v>4954</v>
      </c>
      <c r="C915" s="265" t="s">
        <v>4955</v>
      </c>
      <c r="D915" s="265" t="s">
        <v>4956</v>
      </c>
      <c r="E915" s="265" t="s">
        <v>6194</v>
      </c>
      <c r="F915" s="265" t="s">
        <v>8</v>
      </c>
      <c r="G915" s="265" t="s">
        <v>5</v>
      </c>
      <c r="H915" s="266"/>
      <c r="I915" s="17"/>
      <c r="J915" s="266"/>
      <c r="K915" s="265"/>
      <c r="L915" s="265"/>
      <c r="M915" s="265" t="s">
        <v>99</v>
      </c>
    </row>
    <row r="916" spans="2:13" ht="28.8" x14ac:dyDescent="0.3">
      <c r="B916" s="265" t="s">
        <v>869</v>
      </c>
      <c r="C916" s="265" t="s">
        <v>870</v>
      </c>
      <c r="D916" s="265" t="s">
        <v>871</v>
      </c>
      <c r="E916" s="265" t="s">
        <v>6195</v>
      </c>
      <c r="F916" s="265" t="s">
        <v>4</v>
      </c>
      <c r="G916" s="265" t="s">
        <v>6</v>
      </c>
      <c r="H916" s="266"/>
      <c r="I916" s="17"/>
      <c r="J916" s="266"/>
      <c r="K916" s="265"/>
      <c r="L916" s="265" t="s">
        <v>13</v>
      </c>
      <c r="M916" s="265" t="s">
        <v>872</v>
      </c>
    </row>
    <row r="917" spans="2:13" ht="28.8" x14ac:dyDescent="0.3">
      <c r="B917" s="265" t="s">
        <v>876</v>
      </c>
      <c r="C917" s="265" t="s">
        <v>877</v>
      </c>
      <c r="D917" s="265" t="s">
        <v>878</v>
      </c>
      <c r="E917" s="265" t="s">
        <v>6195</v>
      </c>
      <c r="F917" s="265" t="s">
        <v>8</v>
      </c>
      <c r="G917" s="265" t="s">
        <v>6</v>
      </c>
      <c r="H917" s="266"/>
      <c r="I917" s="17"/>
      <c r="J917" s="266"/>
      <c r="K917" s="265"/>
      <c r="L917" s="265" t="s">
        <v>13</v>
      </c>
      <c r="M917" s="265" t="s">
        <v>872</v>
      </c>
    </row>
    <row r="918" spans="2:13" ht="28.8" x14ac:dyDescent="0.3">
      <c r="B918" s="265" t="s">
        <v>881</v>
      </c>
      <c r="C918" s="265" t="s">
        <v>882</v>
      </c>
      <c r="D918" s="265" t="s">
        <v>883</v>
      </c>
      <c r="E918" s="265" t="s">
        <v>6195</v>
      </c>
      <c r="F918" s="265" t="s">
        <v>8</v>
      </c>
      <c r="G918" s="265" t="s">
        <v>6</v>
      </c>
      <c r="H918" s="266"/>
      <c r="I918" s="17"/>
      <c r="J918" s="266"/>
      <c r="K918" s="265"/>
      <c r="L918" s="265" t="s">
        <v>13</v>
      </c>
      <c r="M918" s="265" t="s">
        <v>872</v>
      </c>
    </row>
    <row r="919" spans="2:13" ht="28.8" x14ac:dyDescent="0.3">
      <c r="B919" s="265" t="s">
        <v>885</v>
      </c>
      <c r="C919" s="265" t="s">
        <v>4523</v>
      </c>
      <c r="D919" s="265" t="s">
        <v>4524</v>
      </c>
      <c r="E919" s="265" t="s">
        <v>6195</v>
      </c>
      <c r="F919" s="265" t="s">
        <v>4</v>
      </c>
      <c r="G919" s="265" t="s">
        <v>5</v>
      </c>
      <c r="H919" s="266"/>
      <c r="I919" s="17"/>
      <c r="J919" s="266"/>
      <c r="K919" s="265"/>
      <c r="L919" s="265" t="s">
        <v>13</v>
      </c>
      <c r="M919" s="265" t="s">
        <v>872</v>
      </c>
    </row>
    <row r="920" spans="2:13" ht="28.8" x14ac:dyDescent="0.3">
      <c r="B920" s="265" t="s">
        <v>888</v>
      </c>
      <c r="C920" s="265" t="s">
        <v>889</v>
      </c>
      <c r="D920" s="265" t="s">
        <v>890</v>
      </c>
      <c r="E920" s="265" t="s">
        <v>6195</v>
      </c>
      <c r="F920" s="265" t="s">
        <v>8</v>
      </c>
      <c r="G920" s="265" t="s">
        <v>6</v>
      </c>
      <c r="H920" s="266"/>
      <c r="I920" s="17"/>
      <c r="J920" s="266"/>
      <c r="K920" s="265"/>
      <c r="L920" s="265" t="s">
        <v>13</v>
      </c>
      <c r="M920" s="265" t="s">
        <v>872</v>
      </c>
    </row>
    <row r="921" spans="2:13" ht="28.8" x14ac:dyDescent="0.3">
      <c r="B921" s="265" t="s">
        <v>893</v>
      </c>
      <c r="C921" s="265" t="s">
        <v>894</v>
      </c>
      <c r="D921" s="265" t="s">
        <v>895</v>
      </c>
      <c r="E921" s="265" t="s">
        <v>6195</v>
      </c>
      <c r="F921" s="265" t="s">
        <v>8</v>
      </c>
      <c r="G921" s="265" t="s">
        <v>6</v>
      </c>
      <c r="H921" s="266"/>
      <c r="I921" s="17"/>
      <c r="J921" s="266"/>
      <c r="K921" s="265"/>
      <c r="L921" s="265" t="s">
        <v>13</v>
      </c>
      <c r="M921" s="265" t="s">
        <v>872</v>
      </c>
    </row>
    <row r="922" spans="2:13" ht="28.8" x14ac:dyDescent="0.3">
      <c r="B922" s="265" t="s">
        <v>898</v>
      </c>
      <c r="C922" s="265" t="s">
        <v>899</v>
      </c>
      <c r="D922" s="265" t="s">
        <v>900</v>
      </c>
      <c r="E922" s="265" t="s">
        <v>6195</v>
      </c>
      <c r="F922" s="265" t="s">
        <v>8</v>
      </c>
      <c r="G922" s="265" t="s">
        <v>6</v>
      </c>
      <c r="H922" s="266"/>
      <c r="I922" s="17"/>
      <c r="J922" s="266"/>
      <c r="K922" s="265"/>
      <c r="L922" s="265" t="s">
        <v>13</v>
      </c>
      <c r="M922" s="265" t="s">
        <v>872</v>
      </c>
    </row>
    <row r="923" spans="2:13" ht="28.8" x14ac:dyDescent="0.3">
      <c r="B923" s="265" t="s">
        <v>903</v>
      </c>
      <c r="C923" s="265" t="s">
        <v>4525</v>
      </c>
      <c r="D923" s="265" t="s">
        <v>4526</v>
      </c>
      <c r="E923" s="265" t="s">
        <v>6195</v>
      </c>
      <c r="F923" s="265" t="s">
        <v>8</v>
      </c>
      <c r="G923" s="265" t="s">
        <v>6</v>
      </c>
      <c r="H923" s="266"/>
      <c r="I923" s="17"/>
      <c r="J923" s="266"/>
      <c r="K923" s="265"/>
      <c r="L923" s="265" t="s">
        <v>13</v>
      </c>
      <c r="M923" s="265" t="s">
        <v>872</v>
      </c>
    </row>
    <row r="924" spans="2:13" x14ac:dyDescent="0.3">
      <c r="B924" s="265" t="s">
        <v>5372</v>
      </c>
      <c r="C924" s="265" t="s">
        <v>5373</v>
      </c>
      <c r="D924" s="265" t="s">
        <v>5374</v>
      </c>
      <c r="E924" s="265" t="s">
        <v>6198</v>
      </c>
      <c r="F924" s="265" t="s">
        <v>8</v>
      </c>
      <c r="G924" s="265" t="s">
        <v>5</v>
      </c>
      <c r="H924" s="266"/>
      <c r="I924" s="17"/>
      <c r="J924" s="266"/>
      <c r="K924" s="265"/>
      <c r="L924" s="265" t="s">
        <v>5284</v>
      </c>
      <c r="M924" s="265" t="s">
        <v>5635</v>
      </c>
    </row>
    <row r="925" spans="2:13" x14ac:dyDescent="0.3">
      <c r="B925" s="265" t="s">
        <v>5378</v>
      </c>
      <c r="C925" s="265" t="s">
        <v>5379</v>
      </c>
      <c r="D925" s="265" t="s">
        <v>5380</v>
      </c>
      <c r="E925" s="265" t="s">
        <v>6198</v>
      </c>
      <c r="F925" s="265" t="s">
        <v>8</v>
      </c>
      <c r="G925" s="265" t="s">
        <v>5</v>
      </c>
      <c r="H925" s="266"/>
      <c r="I925" s="17"/>
      <c r="J925" s="266"/>
      <c r="K925" s="265"/>
      <c r="L925" s="265" t="s">
        <v>5284</v>
      </c>
      <c r="M925" s="265" t="s">
        <v>5635</v>
      </c>
    </row>
    <row r="926" spans="2:13" x14ac:dyDescent="0.3">
      <c r="B926" s="265" t="s">
        <v>5939</v>
      </c>
      <c r="C926" s="265" t="s">
        <v>5940</v>
      </c>
      <c r="D926" s="265" t="s">
        <v>5941</v>
      </c>
      <c r="E926" s="265" t="s">
        <v>6198</v>
      </c>
      <c r="F926" s="265" t="s">
        <v>8</v>
      </c>
      <c r="G926" s="265" t="s">
        <v>5</v>
      </c>
      <c r="H926" s="266"/>
      <c r="I926" s="17"/>
      <c r="J926" s="266"/>
      <c r="K926" s="265"/>
      <c r="L926" s="265" t="s">
        <v>5285</v>
      </c>
      <c r="M926" s="265" t="s">
        <v>5635</v>
      </c>
    </row>
    <row r="927" spans="2:13" ht="28.8" x14ac:dyDescent="0.3">
      <c r="B927" s="265" t="s">
        <v>5383</v>
      </c>
      <c r="C927" s="265" t="s">
        <v>5384</v>
      </c>
      <c r="D927" s="265" t="s">
        <v>5385</v>
      </c>
      <c r="E927" s="265" t="s">
        <v>6198</v>
      </c>
      <c r="F927" s="265" t="s">
        <v>8</v>
      </c>
      <c r="G927" s="265" t="s">
        <v>5</v>
      </c>
      <c r="H927" s="266"/>
      <c r="I927" s="17"/>
      <c r="J927" s="266"/>
      <c r="K927" s="265"/>
      <c r="L927" s="265" t="s">
        <v>5285</v>
      </c>
      <c r="M927" s="265" t="s">
        <v>5635</v>
      </c>
    </row>
    <row r="928" spans="2:13" x14ac:dyDescent="0.3">
      <c r="B928" s="265" t="s">
        <v>5390</v>
      </c>
      <c r="C928" s="265" t="s">
        <v>5391</v>
      </c>
      <c r="D928" s="265" t="s">
        <v>5392</v>
      </c>
      <c r="E928" s="265" t="s">
        <v>6198</v>
      </c>
      <c r="F928" s="265" t="s">
        <v>8</v>
      </c>
      <c r="G928" s="265" t="s">
        <v>5</v>
      </c>
      <c r="H928" s="266"/>
      <c r="I928" s="17"/>
      <c r="J928" s="266"/>
      <c r="K928" s="265"/>
      <c r="L928" s="265" t="s">
        <v>5285</v>
      </c>
      <c r="M928" s="265" t="s">
        <v>5635</v>
      </c>
    </row>
    <row r="929" spans="2:13" ht="28.8" x14ac:dyDescent="0.3">
      <c r="B929" s="265" t="s">
        <v>664</v>
      </c>
      <c r="C929" s="265" t="s">
        <v>665</v>
      </c>
      <c r="D929" s="265" t="s">
        <v>666</v>
      </c>
      <c r="E929" s="265" t="s">
        <v>6195</v>
      </c>
      <c r="F929" s="265" t="s">
        <v>4</v>
      </c>
      <c r="G929" s="265" t="s">
        <v>6</v>
      </c>
      <c r="H929" s="266"/>
      <c r="I929" s="17"/>
      <c r="J929" s="266"/>
      <c r="K929" s="265"/>
      <c r="L929" s="265" t="s">
        <v>13</v>
      </c>
      <c r="M929" s="265" t="s">
        <v>667</v>
      </c>
    </row>
    <row r="930" spans="2:13" ht="28.8" x14ac:dyDescent="0.3">
      <c r="B930" s="265" t="s">
        <v>979</v>
      </c>
      <c r="C930" s="265" t="s">
        <v>980</v>
      </c>
      <c r="D930" s="265" t="s">
        <v>981</v>
      </c>
      <c r="E930" s="265" t="s">
        <v>6195</v>
      </c>
      <c r="F930" s="265" t="s">
        <v>4</v>
      </c>
      <c r="G930" s="265" t="s">
        <v>5</v>
      </c>
      <c r="H930" s="266"/>
      <c r="I930" s="17"/>
      <c r="J930" s="266"/>
      <c r="K930" s="265"/>
      <c r="L930" s="265" t="s">
        <v>12</v>
      </c>
      <c r="M930" s="265" t="s">
        <v>667</v>
      </c>
    </row>
    <row r="931" spans="2:13" ht="28.8" x14ac:dyDescent="0.3">
      <c r="B931" s="265" t="s">
        <v>1019</v>
      </c>
      <c r="C931" s="265" t="s">
        <v>1020</v>
      </c>
      <c r="D931" s="265" t="s">
        <v>1021</v>
      </c>
      <c r="E931" s="265" t="s">
        <v>6195</v>
      </c>
      <c r="F931" s="265" t="s">
        <v>4</v>
      </c>
      <c r="G931" s="265" t="s">
        <v>5</v>
      </c>
      <c r="H931" s="266"/>
      <c r="I931" s="17"/>
      <c r="J931" s="266"/>
      <c r="K931" s="265"/>
      <c r="L931" s="265"/>
      <c r="M931" s="265" t="s">
        <v>667</v>
      </c>
    </row>
    <row r="932" spans="2:13" ht="28.8" x14ac:dyDescent="0.3">
      <c r="B932" s="265" t="s">
        <v>1024</v>
      </c>
      <c r="C932" s="265" t="s">
        <v>1025</v>
      </c>
      <c r="D932" s="265" t="s">
        <v>1026</v>
      </c>
      <c r="E932" s="265" t="s">
        <v>6195</v>
      </c>
      <c r="F932" s="265" t="s">
        <v>8</v>
      </c>
      <c r="G932" s="265" t="s">
        <v>6</v>
      </c>
      <c r="H932" s="266"/>
      <c r="I932" s="17"/>
      <c r="J932" s="266"/>
      <c r="K932" s="265"/>
      <c r="L932" s="265" t="s">
        <v>11</v>
      </c>
      <c r="M932" s="265" t="s">
        <v>667</v>
      </c>
    </row>
    <row r="933" spans="2:13" ht="28.8" x14ac:dyDescent="0.3">
      <c r="B933" s="265" t="s">
        <v>1029</v>
      </c>
      <c r="C933" s="265" t="s">
        <v>1030</v>
      </c>
      <c r="D933" s="265" t="s">
        <v>1031</v>
      </c>
      <c r="E933" s="265" t="s">
        <v>6195</v>
      </c>
      <c r="F933" s="265" t="s">
        <v>8</v>
      </c>
      <c r="G933" s="265" t="s">
        <v>6</v>
      </c>
      <c r="H933" s="266"/>
      <c r="I933" s="17"/>
      <c r="J933" s="266"/>
      <c r="K933" s="265"/>
      <c r="L933" s="265" t="s">
        <v>13</v>
      </c>
      <c r="M933" s="265" t="s">
        <v>667</v>
      </c>
    </row>
    <row r="934" spans="2:13" ht="28.8" x14ac:dyDescent="0.3">
      <c r="B934" s="265" t="s">
        <v>1033</v>
      </c>
      <c r="C934" s="265" t="s">
        <v>4805</v>
      </c>
      <c r="D934" s="265" t="s">
        <v>4806</v>
      </c>
      <c r="E934" s="265" t="s">
        <v>6195</v>
      </c>
      <c r="F934" s="265" t="s">
        <v>4</v>
      </c>
      <c r="G934" s="265" t="s">
        <v>6</v>
      </c>
      <c r="H934" s="266"/>
      <c r="I934" s="17"/>
      <c r="J934" s="266"/>
      <c r="K934" s="265"/>
      <c r="L934" s="265" t="s">
        <v>13</v>
      </c>
      <c r="M934" s="265" t="s">
        <v>667</v>
      </c>
    </row>
    <row r="935" spans="2:13" ht="28.8" x14ac:dyDescent="0.3">
      <c r="B935" s="265" t="s">
        <v>1035</v>
      </c>
      <c r="C935" s="265" t="s">
        <v>4807</v>
      </c>
      <c r="D935" s="265" t="s">
        <v>4808</v>
      </c>
      <c r="E935" s="265" t="s">
        <v>6195</v>
      </c>
      <c r="F935" s="265" t="s">
        <v>4</v>
      </c>
      <c r="G935" s="265" t="s">
        <v>5</v>
      </c>
      <c r="H935" s="266"/>
      <c r="I935" s="17"/>
      <c r="J935" s="266"/>
      <c r="K935" s="265"/>
      <c r="L935" s="265" t="s">
        <v>13</v>
      </c>
      <c r="M935" s="265" t="s">
        <v>667</v>
      </c>
    </row>
    <row r="936" spans="2:13" ht="28.8" x14ac:dyDescent="0.3">
      <c r="B936" s="265" t="s">
        <v>1513</v>
      </c>
      <c r="C936" s="265" t="s">
        <v>1514</v>
      </c>
      <c r="D936" s="265" t="s">
        <v>1515</v>
      </c>
      <c r="E936" s="265" t="s">
        <v>6198</v>
      </c>
      <c r="F936" s="265" t="s">
        <v>8</v>
      </c>
      <c r="G936" s="265" t="s">
        <v>6</v>
      </c>
      <c r="H936" s="266"/>
      <c r="I936" s="17"/>
      <c r="J936" s="266"/>
      <c r="K936" s="265"/>
      <c r="L936" s="265" t="s">
        <v>10</v>
      </c>
      <c r="M936" s="265" t="s">
        <v>667</v>
      </c>
    </row>
    <row r="937" spans="2:13" ht="28.8" x14ac:dyDescent="0.3">
      <c r="B937" s="265" t="s">
        <v>1519</v>
      </c>
      <c r="C937" s="265" t="s">
        <v>1520</v>
      </c>
      <c r="D937" s="265" t="s">
        <v>1521</v>
      </c>
      <c r="E937" s="265" t="s">
        <v>6198</v>
      </c>
      <c r="F937" s="265" t="s">
        <v>8</v>
      </c>
      <c r="G937" s="265" t="s">
        <v>6</v>
      </c>
      <c r="H937" s="266"/>
      <c r="I937" s="17"/>
      <c r="J937" s="266"/>
      <c r="K937" s="265"/>
      <c r="L937" s="265" t="s">
        <v>10</v>
      </c>
      <c r="M937" s="265" t="s">
        <v>667</v>
      </c>
    </row>
    <row r="938" spans="2:13" ht="28.8" x14ac:dyDescent="0.3">
      <c r="B938" s="265" t="s">
        <v>1524</v>
      </c>
      <c r="C938" s="265" t="s">
        <v>1525</v>
      </c>
      <c r="D938" s="265" t="s">
        <v>1526</v>
      </c>
      <c r="E938" s="265" t="s">
        <v>6198</v>
      </c>
      <c r="F938" s="265" t="s">
        <v>8</v>
      </c>
      <c r="G938" s="265" t="s">
        <v>6</v>
      </c>
      <c r="H938" s="266"/>
      <c r="I938" s="17"/>
      <c r="J938" s="266"/>
      <c r="K938" s="265"/>
      <c r="L938" s="265" t="s">
        <v>10</v>
      </c>
      <c r="M938" s="265" t="s">
        <v>667</v>
      </c>
    </row>
    <row r="939" spans="2:13" ht="28.8" x14ac:dyDescent="0.3">
      <c r="B939" s="265" t="s">
        <v>1529</v>
      </c>
      <c r="C939" s="265" t="s">
        <v>1530</v>
      </c>
      <c r="D939" s="265" t="s">
        <v>1531</v>
      </c>
      <c r="E939" s="265" t="s">
        <v>6198</v>
      </c>
      <c r="F939" s="265" t="s">
        <v>8</v>
      </c>
      <c r="G939" s="265" t="s">
        <v>6</v>
      </c>
      <c r="H939" s="266"/>
      <c r="I939" s="17"/>
      <c r="J939" s="266"/>
      <c r="K939" s="265"/>
      <c r="L939" s="265" t="s">
        <v>10</v>
      </c>
      <c r="M939" s="265" t="s">
        <v>667</v>
      </c>
    </row>
    <row r="940" spans="2:13" ht="28.8" x14ac:dyDescent="0.3">
      <c r="B940" s="265" t="s">
        <v>1997</v>
      </c>
      <c r="C940" s="265" t="s">
        <v>1998</v>
      </c>
      <c r="D940" s="265" t="s">
        <v>1999</v>
      </c>
      <c r="E940" s="265" t="s">
        <v>6195</v>
      </c>
      <c r="F940" s="265" t="s">
        <v>4</v>
      </c>
      <c r="G940" s="265" t="s">
        <v>5</v>
      </c>
      <c r="H940" s="266"/>
      <c r="I940" s="17"/>
      <c r="J940" s="266"/>
      <c r="K940" s="265"/>
      <c r="L940" s="265" t="s">
        <v>2001</v>
      </c>
      <c r="M940" s="265" t="s">
        <v>667</v>
      </c>
    </row>
    <row r="941" spans="2:13" ht="28.8" x14ac:dyDescent="0.3">
      <c r="B941" s="265" t="s">
        <v>2003</v>
      </c>
      <c r="C941" s="265" t="s">
        <v>2004</v>
      </c>
      <c r="D941" s="265" t="s">
        <v>2005</v>
      </c>
      <c r="E941" s="265" t="s">
        <v>6195</v>
      </c>
      <c r="F941" s="265" t="s">
        <v>4</v>
      </c>
      <c r="G941" s="265" t="s">
        <v>5</v>
      </c>
      <c r="H941" s="266"/>
      <c r="I941" s="17"/>
      <c r="J941" s="266"/>
      <c r="K941" s="265"/>
      <c r="L941" s="265" t="s">
        <v>2001</v>
      </c>
      <c r="M941" s="265" t="s">
        <v>667</v>
      </c>
    </row>
    <row r="942" spans="2:13" ht="28.8" x14ac:dyDescent="0.3">
      <c r="B942" s="265" t="s">
        <v>2007</v>
      </c>
      <c r="C942" s="265" t="s">
        <v>2008</v>
      </c>
      <c r="D942" s="265" t="s">
        <v>2009</v>
      </c>
      <c r="E942" s="265" t="s">
        <v>6195</v>
      </c>
      <c r="F942" s="265" t="s">
        <v>4</v>
      </c>
      <c r="G942" s="265" t="s">
        <v>5</v>
      </c>
      <c r="H942" s="266"/>
      <c r="I942" s="17"/>
      <c r="J942" s="266"/>
      <c r="K942" s="265"/>
      <c r="L942" s="265" t="s">
        <v>2001</v>
      </c>
      <c r="M942" s="265" t="s">
        <v>667</v>
      </c>
    </row>
    <row r="943" spans="2:13" ht="28.8" x14ac:dyDescent="0.3">
      <c r="B943" s="265" t="s">
        <v>2011</v>
      </c>
      <c r="C943" s="265" t="s">
        <v>2012</v>
      </c>
      <c r="D943" s="265" t="s">
        <v>2013</v>
      </c>
      <c r="E943" s="265" t="s">
        <v>6195</v>
      </c>
      <c r="F943" s="265" t="s">
        <v>4</v>
      </c>
      <c r="G943" s="265" t="s">
        <v>5</v>
      </c>
      <c r="H943" s="266"/>
      <c r="I943" s="17"/>
      <c r="J943" s="266"/>
      <c r="K943" s="265"/>
      <c r="L943" s="265" t="s">
        <v>2001</v>
      </c>
      <c r="M943" s="265" t="s">
        <v>667</v>
      </c>
    </row>
    <row r="944" spans="2:13" ht="28.8" x14ac:dyDescent="0.3">
      <c r="B944" s="265" t="s">
        <v>4892</v>
      </c>
      <c r="C944" s="265" t="s">
        <v>4893</v>
      </c>
      <c r="D944" s="265" t="s">
        <v>4894</v>
      </c>
      <c r="E944" s="265" t="s">
        <v>6195</v>
      </c>
      <c r="F944" s="265" t="s">
        <v>4</v>
      </c>
      <c r="G944" s="265" t="s">
        <v>5</v>
      </c>
      <c r="H944" s="266"/>
      <c r="I944" s="17"/>
      <c r="J944" s="266"/>
      <c r="K944" s="265"/>
      <c r="L944" s="265"/>
      <c r="M944" s="265" t="s">
        <v>667</v>
      </c>
    </row>
    <row r="945" spans="2:13" ht="28.8" x14ac:dyDescent="0.3">
      <c r="B945" s="265" t="s">
        <v>4897</v>
      </c>
      <c r="C945" s="265" t="s">
        <v>4893</v>
      </c>
      <c r="D945" s="265" t="s">
        <v>4898</v>
      </c>
      <c r="E945" s="265" t="s">
        <v>6195</v>
      </c>
      <c r="F945" s="265" t="s">
        <v>4</v>
      </c>
      <c r="G945" s="265" t="s">
        <v>5</v>
      </c>
      <c r="H945" s="266"/>
      <c r="I945" s="17"/>
      <c r="J945" s="266"/>
      <c r="K945" s="265"/>
      <c r="L945" s="265"/>
      <c r="M945" s="265" t="s">
        <v>667</v>
      </c>
    </row>
    <row r="946" spans="2:13" ht="28.8" x14ac:dyDescent="0.3">
      <c r="B946" s="265" t="s">
        <v>4900</v>
      </c>
      <c r="C946" s="265" t="s">
        <v>4901</v>
      </c>
      <c r="D946" s="265" t="s">
        <v>4894</v>
      </c>
      <c r="E946" s="265" t="s">
        <v>6195</v>
      </c>
      <c r="F946" s="265" t="s">
        <v>4</v>
      </c>
      <c r="G946" s="265" t="s">
        <v>5</v>
      </c>
      <c r="H946" s="266"/>
      <c r="I946" s="17"/>
      <c r="J946" s="266"/>
      <c r="K946" s="265"/>
      <c r="L946" s="265"/>
      <c r="M946" s="265" t="s">
        <v>667</v>
      </c>
    </row>
    <row r="947" spans="2:13" ht="28.8" x14ac:dyDescent="0.3">
      <c r="B947" s="265" t="s">
        <v>4903</v>
      </c>
      <c r="C947" s="265" t="s">
        <v>4901</v>
      </c>
      <c r="D947" s="265" t="s">
        <v>4898</v>
      </c>
      <c r="E947" s="265" t="s">
        <v>6195</v>
      </c>
      <c r="F947" s="265" t="s">
        <v>4</v>
      </c>
      <c r="G947" s="265" t="s">
        <v>5</v>
      </c>
      <c r="H947" s="266"/>
      <c r="I947" s="17"/>
      <c r="J947" s="266"/>
      <c r="K947" s="265"/>
      <c r="L947" s="265"/>
      <c r="M947" s="265" t="s">
        <v>667</v>
      </c>
    </row>
    <row r="948" spans="2:13" ht="28.8" x14ac:dyDescent="0.3">
      <c r="B948" s="265" t="s">
        <v>4595</v>
      </c>
      <c r="C948" s="265" t="s">
        <v>4596</v>
      </c>
      <c r="D948" s="265" t="s">
        <v>4597</v>
      </c>
      <c r="E948" s="265" t="s">
        <v>6195</v>
      </c>
      <c r="F948" s="265" t="s">
        <v>4</v>
      </c>
      <c r="G948" s="265" t="s">
        <v>5</v>
      </c>
      <c r="H948" s="266"/>
      <c r="I948" s="17"/>
      <c r="J948" s="266"/>
      <c r="K948" s="265"/>
      <c r="L948" s="265"/>
      <c r="M948" s="265" t="s">
        <v>667</v>
      </c>
    </row>
    <row r="949" spans="2:13" ht="28.8" x14ac:dyDescent="0.3">
      <c r="B949" s="265" t="s">
        <v>4600</v>
      </c>
      <c r="C949" s="265" t="s">
        <v>4904</v>
      </c>
      <c r="D949" s="265" t="s">
        <v>4601</v>
      </c>
      <c r="E949" s="265" t="s">
        <v>6195</v>
      </c>
      <c r="F949" s="265" t="s">
        <v>4</v>
      </c>
      <c r="G949" s="265" t="s">
        <v>5</v>
      </c>
      <c r="H949" s="266"/>
      <c r="I949" s="17"/>
      <c r="J949" s="266"/>
      <c r="K949" s="265"/>
      <c r="L949" s="265"/>
      <c r="M949" s="265" t="s">
        <v>667</v>
      </c>
    </row>
    <row r="950" spans="2:13" ht="28.8" x14ac:dyDescent="0.3">
      <c r="B950" s="265" t="s">
        <v>4603</v>
      </c>
      <c r="C950" s="265" t="s">
        <v>4604</v>
      </c>
      <c r="D950" s="265" t="s">
        <v>4605</v>
      </c>
      <c r="E950" s="265" t="s">
        <v>6195</v>
      </c>
      <c r="F950" s="265" t="s">
        <v>4</v>
      </c>
      <c r="G950" s="265" t="s">
        <v>5</v>
      </c>
      <c r="H950" s="266"/>
      <c r="I950" s="266"/>
      <c r="J950" s="266"/>
      <c r="K950" s="265"/>
      <c r="L950" s="265"/>
      <c r="M950" s="7" t="s">
        <v>667</v>
      </c>
    </row>
    <row r="951" spans="2:13" ht="28.8" x14ac:dyDescent="0.3">
      <c r="B951" s="265" t="s">
        <v>4607</v>
      </c>
      <c r="C951" s="265" t="s">
        <v>4608</v>
      </c>
      <c r="D951" s="265" t="s">
        <v>4609</v>
      </c>
      <c r="E951" s="265" t="s">
        <v>6195</v>
      </c>
      <c r="F951" s="265" t="s">
        <v>4</v>
      </c>
      <c r="G951" s="265" t="s">
        <v>5</v>
      </c>
      <c r="H951" s="266"/>
      <c r="I951" s="266"/>
      <c r="J951" s="266"/>
      <c r="K951" s="265"/>
      <c r="L951" s="265"/>
      <c r="M951" s="7" t="s">
        <v>667</v>
      </c>
    </row>
    <row r="952" spans="2:13" x14ac:dyDescent="0.3">
      <c r="B952" s="265" t="s">
        <v>2208</v>
      </c>
      <c r="C952" s="265" t="s">
        <v>2209</v>
      </c>
      <c r="D952" s="265" t="s">
        <v>2210</v>
      </c>
      <c r="E952" s="265" t="s">
        <v>6195</v>
      </c>
      <c r="F952" s="265" t="s">
        <v>8</v>
      </c>
      <c r="G952" s="265" t="s">
        <v>6</v>
      </c>
      <c r="H952" s="266"/>
      <c r="I952" s="17"/>
      <c r="J952" s="266"/>
      <c r="K952" s="265"/>
      <c r="L952" s="265"/>
      <c r="M952" s="265" t="s">
        <v>667</v>
      </c>
    </row>
    <row r="953" spans="2:13" ht="28.8" x14ac:dyDescent="0.3">
      <c r="B953" s="265" t="s">
        <v>2214</v>
      </c>
      <c r="C953" s="265" t="s">
        <v>2215</v>
      </c>
      <c r="D953" s="265" t="s">
        <v>2216</v>
      </c>
      <c r="E953" s="265" t="s">
        <v>6195</v>
      </c>
      <c r="F953" s="265" t="s">
        <v>8</v>
      </c>
      <c r="G953" s="265" t="s">
        <v>5</v>
      </c>
      <c r="H953" s="266"/>
      <c r="I953" s="17"/>
      <c r="J953" s="266"/>
      <c r="K953" s="265"/>
      <c r="L953" s="265"/>
      <c r="M953" s="265" t="s">
        <v>667</v>
      </c>
    </row>
    <row r="954" spans="2:13" ht="28.8" x14ac:dyDescent="0.3">
      <c r="B954" s="265" t="s">
        <v>2219</v>
      </c>
      <c r="C954" s="265" t="s">
        <v>2220</v>
      </c>
      <c r="D954" s="265" t="s">
        <v>2221</v>
      </c>
      <c r="E954" s="265" t="s">
        <v>6195</v>
      </c>
      <c r="F954" s="265" t="s">
        <v>8</v>
      </c>
      <c r="G954" s="265" t="s">
        <v>5</v>
      </c>
      <c r="H954" s="266"/>
      <c r="I954" s="17"/>
      <c r="J954" s="266"/>
      <c r="K954" s="265"/>
      <c r="L954" s="265"/>
      <c r="M954" s="265" t="s">
        <v>667</v>
      </c>
    </row>
    <row r="955" spans="2:13" ht="28.8" x14ac:dyDescent="0.3">
      <c r="B955" s="265" t="s">
        <v>2224</v>
      </c>
      <c r="C955" s="265" t="s">
        <v>2225</v>
      </c>
      <c r="D955" s="265" t="s">
        <v>2226</v>
      </c>
      <c r="E955" s="265" t="s">
        <v>6195</v>
      </c>
      <c r="F955" s="265" t="s">
        <v>8</v>
      </c>
      <c r="G955" s="265" t="s">
        <v>5</v>
      </c>
      <c r="H955" s="266"/>
      <c r="I955" s="17"/>
      <c r="J955" s="266"/>
      <c r="K955" s="265"/>
      <c r="L955" s="265"/>
      <c r="M955" s="265" t="s">
        <v>667</v>
      </c>
    </row>
    <row r="956" spans="2:13" ht="34.799999999999997" x14ac:dyDescent="0.3">
      <c r="B956" s="282" t="s">
        <v>2229</v>
      </c>
      <c r="C956" s="265" t="s">
        <v>2230</v>
      </c>
      <c r="D956" s="265" t="s">
        <v>2231</v>
      </c>
      <c r="E956" s="265" t="s">
        <v>6195</v>
      </c>
      <c r="F956" s="265" t="s">
        <v>8</v>
      </c>
      <c r="G956" s="265" t="s">
        <v>6</v>
      </c>
      <c r="H956" s="266"/>
      <c r="I956" s="17"/>
      <c r="J956" s="266"/>
      <c r="K956" s="265"/>
      <c r="L956" s="265"/>
      <c r="M956" s="265" t="s">
        <v>667</v>
      </c>
    </row>
    <row r="957" spans="2:13" x14ac:dyDescent="0.3">
      <c r="B957" s="265" t="s">
        <v>2234</v>
      </c>
      <c r="C957" s="265" t="s">
        <v>2209</v>
      </c>
      <c r="D957" s="265" t="s">
        <v>2235</v>
      </c>
      <c r="E957" s="265" t="s">
        <v>6195</v>
      </c>
      <c r="F957" s="265" t="s">
        <v>8</v>
      </c>
      <c r="G957" s="265" t="s">
        <v>5</v>
      </c>
      <c r="H957" s="266"/>
      <c r="I957" s="17"/>
      <c r="J957" s="266"/>
      <c r="K957" s="265"/>
      <c r="L957" s="265"/>
      <c r="M957" s="265" t="s">
        <v>667</v>
      </c>
    </row>
    <row r="958" spans="2:13" x14ac:dyDescent="0.3">
      <c r="B958" s="265" t="s">
        <v>2238</v>
      </c>
      <c r="C958" s="265" t="s">
        <v>2239</v>
      </c>
      <c r="D958" s="265" t="s">
        <v>2240</v>
      </c>
      <c r="E958" s="265" t="s">
        <v>6195</v>
      </c>
      <c r="F958" s="265" t="s">
        <v>8</v>
      </c>
      <c r="G958" s="265" t="s">
        <v>6</v>
      </c>
      <c r="H958" s="266"/>
      <c r="I958" s="17"/>
      <c r="J958" s="266"/>
      <c r="K958" s="265"/>
      <c r="L958" s="265"/>
      <c r="M958" s="265" t="s">
        <v>667</v>
      </c>
    </row>
    <row r="959" spans="2:13" x14ac:dyDescent="0.3">
      <c r="B959" s="265" t="s">
        <v>2243</v>
      </c>
      <c r="C959" s="265" t="s">
        <v>2244</v>
      </c>
      <c r="D959" s="265" t="s">
        <v>2245</v>
      </c>
      <c r="E959" s="265" t="s">
        <v>6195</v>
      </c>
      <c r="F959" s="265" t="s">
        <v>8</v>
      </c>
      <c r="G959" s="265" t="s">
        <v>5</v>
      </c>
      <c r="H959" s="266"/>
      <c r="I959" s="17"/>
      <c r="J959" s="266"/>
      <c r="K959" s="265"/>
      <c r="L959" s="265"/>
      <c r="M959" s="265" t="s">
        <v>667</v>
      </c>
    </row>
    <row r="960" spans="2:13" x14ac:dyDescent="0.3">
      <c r="B960" s="265" t="s">
        <v>2248</v>
      </c>
      <c r="C960" s="265" t="s">
        <v>2249</v>
      </c>
      <c r="D960" s="265" t="s">
        <v>2250</v>
      </c>
      <c r="E960" s="265" t="s">
        <v>6195</v>
      </c>
      <c r="F960" s="265" t="s">
        <v>8</v>
      </c>
      <c r="G960" s="265" t="s">
        <v>6</v>
      </c>
      <c r="H960" s="266"/>
      <c r="I960" s="17"/>
      <c r="J960" s="266"/>
      <c r="K960" s="265"/>
      <c r="L960" s="265"/>
      <c r="M960" s="265" t="s">
        <v>667</v>
      </c>
    </row>
    <row r="961" spans="2:13" x14ac:dyDescent="0.3">
      <c r="B961" s="265" t="s">
        <v>2253</v>
      </c>
      <c r="C961" s="265" t="s">
        <v>2254</v>
      </c>
      <c r="D961" s="265" t="s">
        <v>2255</v>
      </c>
      <c r="E961" s="265" t="s">
        <v>6195</v>
      </c>
      <c r="F961" s="265" t="s">
        <v>8</v>
      </c>
      <c r="G961" s="265" t="s">
        <v>5</v>
      </c>
      <c r="H961" s="266"/>
      <c r="I961" s="266"/>
      <c r="J961" s="266"/>
      <c r="K961" s="265"/>
      <c r="L961" s="265"/>
      <c r="M961" s="265" t="s">
        <v>667</v>
      </c>
    </row>
    <row r="962" spans="2:13" x14ac:dyDescent="0.3">
      <c r="B962" s="265" t="s">
        <v>2258</v>
      </c>
      <c r="C962" s="265" t="s">
        <v>2259</v>
      </c>
      <c r="D962" s="265" t="s">
        <v>2260</v>
      </c>
      <c r="E962" s="265" t="s">
        <v>6195</v>
      </c>
      <c r="F962" s="265" t="s">
        <v>8</v>
      </c>
      <c r="G962" s="265" t="s">
        <v>5</v>
      </c>
      <c r="H962" s="266"/>
      <c r="I962" s="266"/>
      <c r="J962" s="266"/>
      <c r="K962" s="265"/>
      <c r="L962" s="265"/>
      <c r="M962" s="265" t="s">
        <v>667</v>
      </c>
    </row>
    <row r="963" spans="2:13" x14ac:dyDescent="0.3">
      <c r="B963" s="265" t="s">
        <v>2263</v>
      </c>
      <c r="C963" s="265" t="s">
        <v>2264</v>
      </c>
      <c r="D963" s="265" t="s">
        <v>2265</v>
      </c>
      <c r="E963" s="265" t="s">
        <v>6195</v>
      </c>
      <c r="F963" s="265" t="s">
        <v>8</v>
      </c>
      <c r="G963" s="265" t="s">
        <v>5</v>
      </c>
      <c r="H963" s="266"/>
      <c r="I963" s="266"/>
      <c r="J963" s="266"/>
      <c r="K963" s="265"/>
      <c r="L963" s="265"/>
      <c r="M963" s="265" t="s">
        <v>667</v>
      </c>
    </row>
    <row r="964" spans="2:13" x14ac:dyDescent="0.3">
      <c r="B964" s="265" t="s">
        <v>2471</v>
      </c>
      <c r="C964" s="265" t="s">
        <v>2472</v>
      </c>
      <c r="D964" s="265" t="s">
        <v>2473</v>
      </c>
      <c r="E964" s="265" t="s">
        <v>6194</v>
      </c>
      <c r="F964" s="265" t="s">
        <v>8</v>
      </c>
      <c r="G964" s="265" t="s">
        <v>5</v>
      </c>
      <c r="H964" s="266"/>
      <c r="I964" s="17"/>
      <c r="J964" s="266"/>
      <c r="K964" s="265"/>
      <c r="L964" s="265"/>
      <c r="M964" s="265" t="s">
        <v>667</v>
      </c>
    </row>
    <row r="965" spans="2:13" x14ac:dyDescent="0.3">
      <c r="B965" s="265" t="s">
        <v>2476</v>
      </c>
      <c r="C965" s="265" t="s">
        <v>2477</v>
      </c>
      <c r="D965" s="265" t="s">
        <v>2478</v>
      </c>
      <c r="E965" s="265" t="s">
        <v>6194</v>
      </c>
      <c r="F965" s="265" t="s">
        <v>8</v>
      </c>
      <c r="G965" s="265" t="s">
        <v>5</v>
      </c>
      <c r="H965" s="266"/>
      <c r="I965" s="17"/>
      <c r="J965" s="266"/>
      <c r="K965" s="265"/>
      <c r="L965" s="265"/>
      <c r="M965" s="265" t="s">
        <v>667</v>
      </c>
    </row>
    <row r="966" spans="2:13" ht="28.8" x14ac:dyDescent="0.3">
      <c r="B966" s="265" t="s">
        <v>2480</v>
      </c>
      <c r="C966" s="265" t="s">
        <v>2481</v>
      </c>
      <c r="D966" s="265" t="s">
        <v>2482</v>
      </c>
      <c r="E966" s="265" t="s">
        <v>6195</v>
      </c>
      <c r="F966" s="265" t="s">
        <v>4</v>
      </c>
      <c r="G966" s="265" t="s">
        <v>5</v>
      </c>
      <c r="H966" s="266"/>
      <c r="I966" s="17"/>
      <c r="J966" s="266"/>
      <c r="K966" s="265"/>
      <c r="L966" s="265" t="s">
        <v>13</v>
      </c>
      <c r="M966" s="265" t="s">
        <v>667</v>
      </c>
    </row>
    <row r="967" spans="2:13" ht="28.8" x14ac:dyDescent="0.3">
      <c r="B967" s="265" t="s">
        <v>2485</v>
      </c>
      <c r="C967" s="265" t="s">
        <v>2486</v>
      </c>
      <c r="D967" s="265" t="s">
        <v>2487</v>
      </c>
      <c r="E967" s="265" t="s">
        <v>6195</v>
      </c>
      <c r="F967" s="265" t="s">
        <v>4</v>
      </c>
      <c r="G967" s="265" t="s">
        <v>6</v>
      </c>
      <c r="H967" s="266"/>
      <c r="I967" s="17"/>
      <c r="J967" s="266"/>
      <c r="K967" s="265"/>
      <c r="L967" s="265" t="s">
        <v>13</v>
      </c>
      <c r="M967" s="265" t="s">
        <v>667</v>
      </c>
    </row>
    <row r="968" spans="2:13" ht="28.8" x14ac:dyDescent="0.3">
      <c r="B968" s="265" t="s">
        <v>3842</v>
      </c>
      <c r="C968" s="265" t="s">
        <v>3843</v>
      </c>
      <c r="D968" s="265" t="s">
        <v>3844</v>
      </c>
      <c r="E968" s="265" t="s">
        <v>6194</v>
      </c>
      <c r="F968" s="265" t="s">
        <v>8</v>
      </c>
      <c r="G968" s="265" t="s">
        <v>5</v>
      </c>
      <c r="H968" s="266"/>
      <c r="I968" s="17"/>
      <c r="J968" s="266"/>
      <c r="K968" s="265"/>
      <c r="L968" s="265"/>
      <c r="M968" s="265" t="s">
        <v>667</v>
      </c>
    </row>
    <row r="969" spans="2:13" ht="28.8" x14ac:dyDescent="0.3">
      <c r="B969" s="265" t="s">
        <v>3847</v>
      </c>
      <c r="C969" s="265" t="s">
        <v>3848</v>
      </c>
      <c r="D969" s="265" t="s">
        <v>3849</v>
      </c>
      <c r="E969" s="265" t="s">
        <v>6194</v>
      </c>
      <c r="F969" s="265" t="s">
        <v>8</v>
      </c>
      <c r="G969" s="265" t="s">
        <v>5</v>
      </c>
      <c r="H969" s="266"/>
      <c r="I969" s="17"/>
      <c r="J969" s="266"/>
      <c r="K969" s="265"/>
      <c r="L969" s="265"/>
      <c r="M969" s="265" t="s">
        <v>667</v>
      </c>
    </row>
    <row r="970" spans="2:13" ht="28.8" x14ac:dyDescent="0.3">
      <c r="B970" s="265" t="s">
        <v>3852</v>
      </c>
      <c r="C970" s="265" t="s">
        <v>3853</v>
      </c>
      <c r="D970" s="265" t="s">
        <v>3854</v>
      </c>
      <c r="E970" s="265" t="s">
        <v>6194</v>
      </c>
      <c r="F970" s="265" t="s">
        <v>8</v>
      </c>
      <c r="G970" s="265" t="s">
        <v>6</v>
      </c>
      <c r="H970" s="266"/>
      <c r="I970" s="17"/>
      <c r="J970" s="266"/>
      <c r="K970" s="265"/>
      <c r="L970" s="265"/>
      <c r="M970" s="265" t="s">
        <v>667</v>
      </c>
    </row>
    <row r="971" spans="2:13" ht="28.8" x14ac:dyDescent="0.3">
      <c r="B971" s="265" t="s">
        <v>3857</v>
      </c>
      <c r="C971" s="265" t="s">
        <v>3858</v>
      </c>
      <c r="D971" s="265" t="s">
        <v>3859</v>
      </c>
      <c r="E971" s="265" t="s">
        <v>6194</v>
      </c>
      <c r="F971" s="265" t="s">
        <v>8</v>
      </c>
      <c r="G971" s="265" t="s">
        <v>5</v>
      </c>
      <c r="H971" s="266"/>
      <c r="I971" s="17"/>
      <c r="J971" s="266"/>
      <c r="K971" s="265"/>
      <c r="L971" s="265"/>
      <c r="M971" s="265" t="s">
        <v>667</v>
      </c>
    </row>
    <row r="972" spans="2:13" ht="28.8" x14ac:dyDescent="0.3">
      <c r="B972" s="265" t="s">
        <v>3861</v>
      </c>
      <c r="C972" s="265" t="s">
        <v>3862</v>
      </c>
      <c r="D972" s="265" t="s">
        <v>3863</v>
      </c>
      <c r="E972" s="265" t="s">
        <v>6195</v>
      </c>
      <c r="F972" s="265" t="s">
        <v>4</v>
      </c>
      <c r="G972" s="265" t="s">
        <v>6</v>
      </c>
      <c r="H972" s="266"/>
      <c r="I972" s="17"/>
      <c r="J972" s="266"/>
      <c r="K972" s="265"/>
      <c r="L972" s="265" t="s">
        <v>10</v>
      </c>
      <c r="M972" s="265" t="s">
        <v>667</v>
      </c>
    </row>
    <row r="973" spans="2:13" ht="28.8" x14ac:dyDescent="0.3">
      <c r="B973" s="265" t="s">
        <v>3865</v>
      </c>
      <c r="C973" s="265" t="s">
        <v>3866</v>
      </c>
      <c r="D973" s="265" t="s">
        <v>3867</v>
      </c>
      <c r="E973" s="265" t="s">
        <v>6195</v>
      </c>
      <c r="F973" s="265" t="s">
        <v>4</v>
      </c>
      <c r="G973" s="265" t="s">
        <v>5</v>
      </c>
      <c r="H973" s="266"/>
      <c r="I973" s="17"/>
      <c r="J973" s="266"/>
      <c r="K973" s="265"/>
      <c r="L973" s="265" t="s">
        <v>10</v>
      </c>
      <c r="M973" s="265" t="s">
        <v>667</v>
      </c>
    </row>
    <row r="974" spans="2:13" ht="28.8" x14ac:dyDescent="0.3">
      <c r="B974" s="265" t="s">
        <v>1534</v>
      </c>
      <c r="C974" s="265" t="s">
        <v>4834</v>
      </c>
      <c r="D974" s="265" t="s">
        <v>4835</v>
      </c>
      <c r="E974" s="265" t="s">
        <v>6195</v>
      </c>
      <c r="F974" s="265" t="s">
        <v>8</v>
      </c>
      <c r="G974" s="265" t="s">
        <v>6</v>
      </c>
      <c r="H974" s="266"/>
      <c r="I974" s="17"/>
      <c r="J974" s="266"/>
      <c r="K974" s="265"/>
      <c r="L974" s="265" t="s">
        <v>10</v>
      </c>
      <c r="M974" s="265" t="s">
        <v>1535</v>
      </c>
    </row>
    <row r="975" spans="2:13" ht="28.8" x14ac:dyDescent="0.3">
      <c r="B975" s="265" t="s">
        <v>4838</v>
      </c>
      <c r="C975" s="265" t="s">
        <v>4839</v>
      </c>
      <c r="D975" s="265" t="s">
        <v>4840</v>
      </c>
      <c r="E975" s="265" t="s">
        <v>6195</v>
      </c>
      <c r="F975" s="265" t="s">
        <v>8</v>
      </c>
      <c r="G975" s="265" t="s">
        <v>6</v>
      </c>
      <c r="H975" s="266"/>
      <c r="I975" s="17"/>
      <c r="J975" s="266"/>
      <c r="K975" s="265"/>
      <c r="L975" s="265" t="s">
        <v>10</v>
      </c>
      <c r="M975" s="265" t="s">
        <v>1535</v>
      </c>
    </row>
    <row r="976" spans="2:13" ht="28.8" x14ac:dyDescent="0.3">
      <c r="B976" s="265" t="s">
        <v>1538</v>
      </c>
      <c r="C976" s="265" t="s">
        <v>4842</v>
      </c>
      <c r="D976" s="265" t="s">
        <v>4843</v>
      </c>
      <c r="E976" s="265" t="s">
        <v>6195</v>
      </c>
      <c r="F976" s="265" t="s">
        <v>8</v>
      </c>
      <c r="G976" s="265" t="s">
        <v>6</v>
      </c>
      <c r="H976" s="266"/>
      <c r="I976" s="17"/>
      <c r="J976" s="266"/>
      <c r="K976" s="265"/>
      <c r="L976" s="265" t="s">
        <v>1539</v>
      </c>
      <c r="M976" s="265" t="s">
        <v>1535</v>
      </c>
    </row>
    <row r="977" spans="2:13" ht="28.8" x14ac:dyDescent="0.3">
      <c r="B977" s="265" t="s">
        <v>1542</v>
      </c>
      <c r="C977" s="265" t="s">
        <v>4844</v>
      </c>
      <c r="D977" s="265" t="s">
        <v>4845</v>
      </c>
      <c r="E977" s="265" t="s">
        <v>6195</v>
      </c>
      <c r="F977" s="265" t="s">
        <v>8</v>
      </c>
      <c r="G977" s="265" t="s">
        <v>6</v>
      </c>
      <c r="H977" s="266"/>
      <c r="I977" s="17"/>
      <c r="J977" s="266"/>
      <c r="K977" s="265"/>
      <c r="L977" s="265" t="s">
        <v>10</v>
      </c>
      <c r="M977" s="265" t="s">
        <v>1535</v>
      </c>
    </row>
    <row r="978" spans="2:13" ht="28.8" x14ac:dyDescent="0.3">
      <c r="B978" s="265" t="s">
        <v>1545</v>
      </c>
      <c r="C978" s="265" t="s">
        <v>4846</v>
      </c>
      <c r="D978" s="265" t="s">
        <v>4847</v>
      </c>
      <c r="E978" s="265" t="s">
        <v>6195</v>
      </c>
      <c r="F978" s="265" t="s">
        <v>8</v>
      </c>
      <c r="G978" s="265" t="s">
        <v>6</v>
      </c>
      <c r="H978" s="266"/>
      <c r="I978" s="17"/>
      <c r="J978" s="266"/>
      <c r="K978" s="265"/>
      <c r="L978" s="265" t="s">
        <v>10</v>
      </c>
      <c r="M978" s="265" t="s">
        <v>1535</v>
      </c>
    </row>
    <row r="979" spans="2:13" ht="28.8" x14ac:dyDescent="0.3">
      <c r="B979" s="265" t="s">
        <v>1548</v>
      </c>
      <c r="C979" s="265" t="s">
        <v>4848</v>
      </c>
      <c r="D979" s="265" t="s">
        <v>4849</v>
      </c>
      <c r="E979" s="265" t="s">
        <v>6195</v>
      </c>
      <c r="F979" s="265" t="s">
        <v>8</v>
      </c>
      <c r="G979" s="265" t="s">
        <v>6</v>
      </c>
      <c r="H979" s="266"/>
      <c r="I979" s="17"/>
      <c r="J979" s="266"/>
      <c r="K979" s="265"/>
      <c r="L979" s="265" t="s">
        <v>1549</v>
      </c>
      <c r="M979" s="265" t="s">
        <v>1535</v>
      </c>
    </row>
    <row r="980" spans="2:13" ht="28.8" x14ac:dyDescent="0.3">
      <c r="B980" s="265" t="s">
        <v>1552</v>
      </c>
      <c r="C980" s="265" t="s">
        <v>1553</v>
      </c>
      <c r="D980" s="265" t="s">
        <v>1554</v>
      </c>
      <c r="E980" s="265" t="s">
        <v>6195</v>
      </c>
      <c r="F980" s="265" t="s">
        <v>8</v>
      </c>
      <c r="G980" s="265" t="s">
        <v>6</v>
      </c>
      <c r="H980" s="266"/>
      <c r="I980" s="17"/>
      <c r="J980" s="266"/>
      <c r="K980" s="265"/>
      <c r="L980" s="265" t="s">
        <v>10</v>
      </c>
      <c r="M980" s="265" t="s">
        <v>1535</v>
      </c>
    </row>
    <row r="981" spans="2:13" ht="28.8" x14ac:dyDescent="0.3">
      <c r="B981" s="265" t="s">
        <v>4852</v>
      </c>
      <c r="C981" s="265" t="s">
        <v>4853</v>
      </c>
      <c r="D981" s="265" t="s">
        <v>4854</v>
      </c>
      <c r="E981" s="265" t="s">
        <v>6195</v>
      </c>
      <c r="F981" s="265" t="s">
        <v>8</v>
      </c>
      <c r="G981" s="265" t="s">
        <v>6</v>
      </c>
      <c r="H981" s="266"/>
      <c r="I981" s="17"/>
      <c r="J981" s="266"/>
      <c r="K981" s="265"/>
      <c r="L981" s="265" t="s">
        <v>10</v>
      </c>
      <c r="M981" s="265" t="s">
        <v>1535</v>
      </c>
    </row>
    <row r="982" spans="2:13" ht="28.8" x14ac:dyDescent="0.3">
      <c r="B982" s="265" t="s">
        <v>4857</v>
      </c>
      <c r="C982" s="265" t="s">
        <v>4858</v>
      </c>
      <c r="D982" s="265" t="s">
        <v>4859</v>
      </c>
      <c r="E982" s="265" t="s">
        <v>6195</v>
      </c>
      <c r="F982" s="265" t="s">
        <v>8</v>
      </c>
      <c r="G982" s="265" t="s">
        <v>6</v>
      </c>
      <c r="H982" s="266"/>
      <c r="I982" s="17"/>
      <c r="J982" s="266"/>
      <c r="K982" s="265"/>
      <c r="L982" s="265" t="s">
        <v>10</v>
      </c>
      <c r="M982" s="265" t="s">
        <v>1535</v>
      </c>
    </row>
    <row r="983" spans="2:13" ht="28.8" x14ac:dyDescent="0.3">
      <c r="B983" s="265" t="s">
        <v>4862</v>
      </c>
      <c r="C983" s="265" t="s">
        <v>4863</v>
      </c>
      <c r="D983" s="265" t="s">
        <v>4864</v>
      </c>
      <c r="E983" s="265" t="s">
        <v>6195</v>
      </c>
      <c r="F983" s="265" t="s">
        <v>8</v>
      </c>
      <c r="G983" s="265" t="s">
        <v>6</v>
      </c>
      <c r="H983" s="266"/>
      <c r="I983" s="17"/>
      <c r="J983" s="266"/>
      <c r="K983" s="265"/>
      <c r="L983" s="265" t="s">
        <v>10</v>
      </c>
      <c r="M983" s="265" t="s">
        <v>1535</v>
      </c>
    </row>
    <row r="984" spans="2:13" ht="28.8" x14ac:dyDescent="0.3">
      <c r="B984" s="265" t="s">
        <v>1557</v>
      </c>
      <c r="C984" s="265" t="s">
        <v>1558</v>
      </c>
      <c r="D984" s="265" t="s">
        <v>1559</v>
      </c>
      <c r="E984" s="265" t="s">
        <v>6198</v>
      </c>
      <c r="F984" s="265" t="s">
        <v>8</v>
      </c>
      <c r="G984" s="265" t="s">
        <v>6</v>
      </c>
      <c r="H984" s="266"/>
      <c r="I984" s="17"/>
      <c r="J984" s="266"/>
      <c r="K984" s="265"/>
      <c r="L984" s="265"/>
      <c r="M984" s="265" t="s">
        <v>1535</v>
      </c>
    </row>
    <row r="985" spans="2:13" ht="28.8" x14ac:dyDescent="0.3">
      <c r="B985" s="265" t="s">
        <v>1562</v>
      </c>
      <c r="C985" s="265" t="s">
        <v>1563</v>
      </c>
      <c r="D985" s="265" t="s">
        <v>1564</v>
      </c>
      <c r="E985" s="265" t="s">
        <v>6194</v>
      </c>
      <c r="F985" s="265" t="s">
        <v>8</v>
      </c>
      <c r="G985" s="265" t="s">
        <v>5</v>
      </c>
      <c r="H985" s="266"/>
      <c r="I985" s="17"/>
      <c r="J985" s="266"/>
      <c r="K985" s="265"/>
      <c r="L985" s="265" t="s">
        <v>17</v>
      </c>
      <c r="M985" s="265" t="s">
        <v>1535</v>
      </c>
    </row>
    <row r="986" spans="2:13" ht="28.8" x14ac:dyDescent="0.3">
      <c r="B986" s="265" t="s">
        <v>1566</v>
      </c>
      <c r="C986" s="265" t="s">
        <v>1567</v>
      </c>
      <c r="D986" s="265" t="s">
        <v>1568</v>
      </c>
      <c r="E986" s="265" t="s">
        <v>6195</v>
      </c>
      <c r="F986" s="265" t="s">
        <v>4</v>
      </c>
      <c r="G986" s="265" t="s">
        <v>5</v>
      </c>
      <c r="H986" s="266"/>
      <c r="I986" s="17"/>
      <c r="J986" s="266"/>
      <c r="K986" s="265"/>
      <c r="L986" s="265" t="s">
        <v>1569</v>
      </c>
      <c r="M986" s="265" t="s">
        <v>1535</v>
      </c>
    </row>
    <row r="987" spans="2:13" ht="28.8" x14ac:dyDescent="0.3">
      <c r="B987" s="265" t="s">
        <v>1571</v>
      </c>
      <c r="C987" s="265" t="s">
        <v>1572</v>
      </c>
      <c r="D987" s="265" t="s">
        <v>1573</v>
      </c>
      <c r="E987" s="265" t="s">
        <v>6195</v>
      </c>
      <c r="F987" s="265" t="s">
        <v>4</v>
      </c>
      <c r="G987" s="265" t="s">
        <v>6</v>
      </c>
      <c r="H987" s="266"/>
      <c r="I987" s="17"/>
      <c r="J987" s="266"/>
      <c r="K987" s="265"/>
      <c r="L987" s="265" t="s">
        <v>1569</v>
      </c>
      <c r="M987" s="265" t="s">
        <v>1535</v>
      </c>
    </row>
    <row r="988" spans="2:13" ht="28.8" x14ac:dyDescent="0.3">
      <c r="B988" s="265" t="s">
        <v>1575</v>
      </c>
      <c r="C988" s="265" t="s">
        <v>1576</v>
      </c>
      <c r="D988" s="265" t="s">
        <v>1577</v>
      </c>
      <c r="E988" s="265" t="s">
        <v>6195</v>
      </c>
      <c r="F988" s="265" t="s">
        <v>4</v>
      </c>
      <c r="G988" s="265" t="s">
        <v>5</v>
      </c>
      <c r="H988" s="266"/>
      <c r="I988" s="17"/>
      <c r="J988" s="266"/>
      <c r="K988" s="265"/>
      <c r="L988" s="265" t="s">
        <v>1569</v>
      </c>
      <c r="M988" s="265" t="s">
        <v>1535</v>
      </c>
    </row>
    <row r="989" spans="2:13" ht="28.8" x14ac:dyDescent="0.3">
      <c r="B989" s="265" t="s">
        <v>1579</v>
      </c>
      <c r="C989" s="265" t="s">
        <v>1580</v>
      </c>
      <c r="D989" s="265" t="s">
        <v>1581</v>
      </c>
      <c r="E989" s="265" t="s">
        <v>6195</v>
      </c>
      <c r="F989" s="265" t="s">
        <v>4</v>
      </c>
      <c r="G989" s="265" t="s">
        <v>5</v>
      </c>
      <c r="H989" s="266"/>
      <c r="I989" s="17"/>
      <c r="J989" s="266"/>
      <c r="K989" s="265"/>
      <c r="L989" s="265" t="s">
        <v>1569</v>
      </c>
      <c r="M989" s="265" t="s">
        <v>1535</v>
      </c>
    </row>
    <row r="990" spans="2:13" ht="28.8" x14ac:dyDescent="0.3">
      <c r="B990" s="265" t="s">
        <v>1583</v>
      </c>
      <c r="C990" s="265" t="s">
        <v>1584</v>
      </c>
      <c r="D990" s="265" t="s">
        <v>1585</v>
      </c>
      <c r="E990" s="265" t="s">
        <v>6195</v>
      </c>
      <c r="F990" s="265" t="s">
        <v>4</v>
      </c>
      <c r="G990" s="265" t="s">
        <v>6</v>
      </c>
      <c r="H990" s="266"/>
      <c r="I990" s="17"/>
      <c r="J990" s="266"/>
      <c r="K990" s="265"/>
      <c r="L990" s="265" t="s">
        <v>1569</v>
      </c>
      <c r="M990" s="265" t="s">
        <v>1535</v>
      </c>
    </row>
    <row r="991" spans="2:13" ht="34.799999999999997" x14ac:dyDescent="0.3">
      <c r="B991" s="282" t="s">
        <v>4907</v>
      </c>
      <c r="C991" s="265" t="s">
        <v>2103</v>
      </c>
      <c r="D991" s="265" t="s">
        <v>2104</v>
      </c>
      <c r="E991" s="265" t="s">
        <v>6198</v>
      </c>
      <c r="F991" s="265" t="s">
        <v>8</v>
      </c>
      <c r="G991" s="265" t="s">
        <v>5</v>
      </c>
      <c r="H991" s="266"/>
      <c r="I991" s="17"/>
      <c r="J991" s="266"/>
      <c r="K991" s="265"/>
      <c r="L991" s="265"/>
      <c r="M991" s="265" t="s">
        <v>1535</v>
      </c>
    </row>
    <row r="992" spans="2:13" ht="34.799999999999997" x14ac:dyDescent="0.3">
      <c r="B992" s="282" t="s">
        <v>4909</v>
      </c>
      <c r="C992" s="265" t="s">
        <v>2107</v>
      </c>
      <c r="D992" s="265" t="s">
        <v>2108</v>
      </c>
      <c r="E992" s="265" t="s">
        <v>6198</v>
      </c>
      <c r="F992" s="265" t="s">
        <v>8</v>
      </c>
      <c r="G992" s="265" t="s">
        <v>5</v>
      </c>
      <c r="H992" s="266"/>
      <c r="I992" s="17"/>
      <c r="J992" s="266"/>
      <c r="K992" s="265"/>
      <c r="L992" s="265"/>
      <c r="M992" s="265" t="s">
        <v>1535</v>
      </c>
    </row>
    <row r="993" spans="2:13" x14ac:dyDescent="0.3">
      <c r="B993" s="265" t="s">
        <v>46</v>
      </c>
      <c r="C993" s="265" t="s">
        <v>40</v>
      </c>
      <c r="D993" s="265" t="s">
        <v>47</v>
      </c>
      <c r="E993" s="265" t="s">
        <v>6195</v>
      </c>
      <c r="F993" s="265" t="s">
        <v>4</v>
      </c>
      <c r="G993" s="265" t="s">
        <v>6</v>
      </c>
      <c r="H993" s="266"/>
      <c r="I993" s="17"/>
      <c r="J993" s="266"/>
      <c r="K993" s="265"/>
      <c r="L993" s="265"/>
      <c r="M993" s="265" t="s">
        <v>48</v>
      </c>
    </row>
    <row r="994" spans="2:13" ht="28.8" x14ac:dyDescent="0.3">
      <c r="B994" s="265" t="s">
        <v>2268</v>
      </c>
      <c r="C994" s="265" t="s">
        <v>2269</v>
      </c>
      <c r="D994" s="265" t="s">
        <v>2270</v>
      </c>
      <c r="E994" s="265" t="s">
        <v>6194</v>
      </c>
      <c r="F994" s="265" t="s">
        <v>8</v>
      </c>
      <c r="G994" s="265" t="s">
        <v>5</v>
      </c>
      <c r="H994" s="266"/>
      <c r="I994" s="266"/>
      <c r="J994" s="266"/>
      <c r="K994" s="265"/>
      <c r="L994" s="265"/>
      <c r="M994" s="265" t="s">
        <v>48</v>
      </c>
    </row>
    <row r="995" spans="2:13" ht="28.8" x14ac:dyDescent="0.3">
      <c r="B995" s="265" t="s">
        <v>2273</v>
      </c>
      <c r="C995" s="265" t="s">
        <v>2274</v>
      </c>
      <c r="D995" s="265" t="s">
        <v>2275</v>
      </c>
      <c r="E995" s="265" t="s">
        <v>6194</v>
      </c>
      <c r="F995" s="265" t="s">
        <v>8</v>
      </c>
      <c r="G995" s="265" t="s">
        <v>5</v>
      </c>
      <c r="H995" s="266"/>
      <c r="I995" s="266"/>
      <c r="J995" s="266"/>
      <c r="K995" s="265"/>
      <c r="L995" s="265"/>
      <c r="M995" s="265" t="s">
        <v>48</v>
      </c>
    </row>
    <row r="996" spans="2:13" ht="28.8" x14ac:dyDescent="0.3">
      <c r="B996" s="265" t="s">
        <v>2278</v>
      </c>
      <c r="C996" s="265" t="s">
        <v>2279</v>
      </c>
      <c r="D996" s="265" t="s">
        <v>2280</v>
      </c>
      <c r="E996" s="265" t="s">
        <v>6195</v>
      </c>
      <c r="F996" s="265" t="s">
        <v>8</v>
      </c>
      <c r="G996" s="265" t="s">
        <v>5</v>
      </c>
      <c r="H996" s="266"/>
      <c r="I996" s="266"/>
      <c r="J996" s="266"/>
      <c r="K996" s="265"/>
      <c r="L996" s="265" t="s">
        <v>1043</v>
      </c>
      <c r="M996" s="265" t="s">
        <v>48</v>
      </c>
    </row>
    <row r="997" spans="2:13" ht="28.8" x14ac:dyDescent="0.3">
      <c r="B997" s="265" t="s">
        <v>2283</v>
      </c>
      <c r="C997" s="265" t="s">
        <v>2284</v>
      </c>
      <c r="D997" s="265" t="s">
        <v>2285</v>
      </c>
      <c r="E997" s="265" t="s">
        <v>6195</v>
      </c>
      <c r="F997" s="265" t="s">
        <v>8</v>
      </c>
      <c r="G997" s="265" t="s">
        <v>5</v>
      </c>
      <c r="H997" s="266"/>
      <c r="I997" s="266"/>
      <c r="J997" s="266"/>
      <c r="K997" s="265"/>
      <c r="L997" s="265" t="s">
        <v>1043</v>
      </c>
      <c r="M997" s="265" t="s">
        <v>48</v>
      </c>
    </row>
    <row r="998" spans="2:13" ht="28.8" x14ac:dyDescent="0.3">
      <c r="B998" s="265" t="s">
        <v>2288</v>
      </c>
      <c r="C998" s="265" t="s">
        <v>2289</v>
      </c>
      <c r="D998" s="265" t="s">
        <v>2290</v>
      </c>
      <c r="E998" s="265" t="s">
        <v>6195</v>
      </c>
      <c r="F998" s="265" t="s">
        <v>8</v>
      </c>
      <c r="G998" s="265" t="s">
        <v>6</v>
      </c>
      <c r="H998" s="266"/>
      <c r="I998" s="266"/>
      <c r="J998" s="266"/>
      <c r="K998" s="265"/>
      <c r="L998" s="265" t="s">
        <v>1043</v>
      </c>
      <c r="M998" s="265" t="s">
        <v>48</v>
      </c>
    </row>
    <row r="999" spans="2:13" ht="28.8" x14ac:dyDescent="0.3">
      <c r="B999" s="265" t="s">
        <v>2293</v>
      </c>
      <c r="C999" s="265" t="s">
        <v>2294</v>
      </c>
      <c r="D999" s="265" t="s">
        <v>2295</v>
      </c>
      <c r="E999" s="265" t="s">
        <v>6195</v>
      </c>
      <c r="F999" s="265" t="s">
        <v>8</v>
      </c>
      <c r="G999" s="265" t="s">
        <v>5</v>
      </c>
      <c r="H999" s="266"/>
      <c r="I999" s="266"/>
      <c r="J999" s="266"/>
      <c r="K999" s="265"/>
      <c r="L999" s="265" t="s">
        <v>1043</v>
      </c>
      <c r="M999" s="265" t="s">
        <v>48</v>
      </c>
    </row>
    <row r="1000" spans="2:13" ht="28.8" x14ac:dyDescent="0.3">
      <c r="B1000" s="265" t="s">
        <v>2298</v>
      </c>
      <c r="C1000" s="265" t="s">
        <v>2299</v>
      </c>
      <c r="D1000" s="265" t="s">
        <v>2300</v>
      </c>
      <c r="E1000" s="265" t="s">
        <v>6195</v>
      </c>
      <c r="F1000" s="265" t="s">
        <v>8</v>
      </c>
      <c r="G1000" s="265" t="s">
        <v>5</v>
      </c>
      <c r="H1000" s="266"/>
      <c r="I1000" s="17"/>
      <c r="J1000" s="266"/>
      <c r="K1000" s="265"/>
      <c r="L1000" s="265" t="s">
        <v>1043</v>
      </c>
      <c r="M1000" s="265" t="s">
        <v>48</v>
      </c>
    </row>
    <row r="1001" spans="2:13" ht="34.799999999999997" x14ac:dyDescent="0.3">
      <c r="B1001" s="282" t="s">
        <v>2303</v>
      </c>
      <c r="C1001" s="265" t="s">
        <v>2304</v>
      </c>
      <c r="D1001" s="265" t="s">
        <v>2305</v>
      </c>
      <c r="E1001" s="265" t="s">
        <v>6195</v>
      </c>
      <c r="F1001" s="265" t="s">
        <v>8</v>
      </c>
      <c r="G1001" s="265" t="s">
        <v>5</v>
      </c>
      <c r="H1001" s="266"/>
      <c r="I1001" s="17"/>
      <c r="J1001" s="266"/>
      <c r="K1001" s="265"/>
      <c r="L1001" s="265" t="s">
        <v>1043</v>
      </c>
      <c r="M1001" s="265" t="s">
        <v>48</v>
      </c>
    </row>
    <row r="1002" spans="2:13" ht="28.8" x14ac:dyDescent="0.3">
      <c r="B1002" s="265" t="s">
        <v>2308</v>
      </c>
      <c r="C1002" s="265" t="s">
        <v>2309</v>
      </c>
      <c r="D1002" s="265" t="s">
        <v>2310</v>
      </c>
      <c r="E1002" s="265" t="s">
        <v>6195</v>
      </c>
      <c r="F1002" s="265" t="s">
        <v>8</v>
      </c>
      <c r="G1002" s="265" t="s">
        <v>6</v>
      </c>
      <c r="H1002" s="266"/>
      <c r="I1002" s="17"/>
      <c r="J1002" s="266"/>
      <c r="K1002" s="265"/>
      <c r="L1002" s="265" t="s">
        <v>1043</v>
      </c>
      <c r="M1002" s="265" t="s">
        <v>48</v>
      </c>
    </row>
    <row r="1003" spans="2:13" ht="28.8" x14ac:dyDescent="0.3">
      <c r="B1003" s="265" t="s">
        <v>2313</v>
      </c>
      <c r="C1003" s="265" t="s">
        <v>2314</v>
      </c>
      <c r="D1003" s="265" t="s">
        <v>2315</v>
      </c>
      <c r="E1003" s="265" t="s">
        <v>6195</v>
      </c>
      <c r="F1003" s="265" t="s">
        <v>8</v>
      </c>
      <c r="G1003" s="265" t="s">
        <v>5</v>
      </c>
      <c r="H1003" s="266"/>
      <c r="I1003" s="17"/>
      <c r="J1003" s="266"/>
      <c r="K1003" s="265"/>
      <c r="L1003" s="265" t="s">
        <v>1043</v>
      </c>
      <c r="M1003" s="265" t="s">
        <v>48</v>
      </c>
    </row>
    <row r="1004" spans="2:13" ht="28.8" x14ac:dyDescent="0.3">
      <c r="B1004" s="265" t="s">
        <v>2318</v>
      </c>
      <c r="C1004" s="265" t="s">
        <v>2319</v>
      </c>
      <c r="D1004" s="265" t="s">
        <v>2320</v>
      </c>
      <c r="E1004" s="265" t="s">
        <v>6195</v>
      </c>
      <c r="F1004" s="265" t="s">
        <v>8</v>
      </c>
      <c r="G1004" s="265" t="s">
        <v>5</v>
      </c>
      <c r="H1004" s="266"/>
      <c r="I1004" s="17"/>
      <c r="J1004" s="266"/>
      <c r="K1004" s="265"/>
      <c r="L1004" s="265" t="s">
        <v>1043</v>
      </c>
      <c r="M1004" s="265" t="s">
        <v>48</v>
      </c>
    </row>
    <row r="1005" spans="2:13" ht="28.8" x14ac:dyDescent="0.3">
      <c r="B1005" s="265" t="s">
        <v>2323</v>
      </c>
      <c r="C1005" s="265" t="s">
        <v>2324</v>
      </c>
      <c r="D1005" s="265" t="s">
        <v>2325</v>
      </c>
      <c r="E1005" s="265" t="s">
        <v>6195</v>
      </c>
      <c r="F1005" s="265" t="s">
        <v>8</v>
      </c>
      <c r="G1005" s="265" t="s">
        <v>6</v>
      </c>
      <c r="H1005" s="266"/>
      <c r="I1005" s="17"/>
      <c r="J1005" s="266"/>
      <c r="K1005" s="265"/>
      <c r="L1005" s="265" t="s">
        <v>1043</v>
      </c>
      <c r="M1005" s="265" t="s">
        <v>48</v>
      </c>
    </row>
    <row r="1006" spans="2:13" ht="28.8" x14ac:dyDescent="0.3">
      <c r="B1006" s="265" t="s">
        <v>2328</v>
      </c>
      <c r="C1006" s="265" t="s">
        <v>2329</v>
      </c>
      <c r="D1006" s="265" t="s">
        <v>2330</v>
      </c>
      <c r="E1006" s="265" t="s">
        <v>6195</v>
      </c>
      <c r="F1006" s="265" t="s">
        <v>8</v>
      </c>
      <c r="G1006" s="265" t="s">
        <v>5</v>
      </c>
      <c r="H1006" s="266"/>
      <c r="I1006" s="17"/>
      <c r="J1006" s="266"/>
      <c r="K1006" s="265"/>
      <c r="L1006" s="265" t="s">
        <v>1043</v>
      </c>
      <c r="M1006" s="265" t="s">
        <v>48</v>
      </c>
    </row>
    <row r="1007" spans="2:13" ht="28.8" x14ac:dyDescent="0.3">
      <c r="B1007" s="265" t="s">
        <v>2333</v>
      </c>
      <c r="C1007" s="265" t="s">
        <v>2334</v>
      </c>
      <c r="D1007" s="265" t="s">
        <v>2335</v>
      </c>
      <c r="E1007" s="265" t="s">
        <v>6195</v>
      </c>
      <c r="F1007" s="265" t="s">
        <v>8</v>
      </c>
      <c r="G1007" s="265" t="s">
        <v>5</v>
      </c>
      <c r="H1007" s="266"/>
      <c r="I1007" s="17"/>
      <c r="J1007" s="266"/>
      <c r="K1007" s="265"/>
      <c r="L1007" s="265" t="s">
        <v>1043</v>
      </c>
      <c r="M1007" s="265" t="s">
        <v>48</v>
      </c>
    </row>
    <row r="1008" spans="2:13" ht="28.8" x14ac:dyDescent="0.3">
      <c r="B1008" s="265" t="s">
        <v>2339</v>
      </c>
      <c r="C1008" s="265" t="s">
        <v>2340</v>
      </c>
      <c r="D1008" s="265" t="s">
        <v>2341</v>
      </c>
      <c r="E1008" s="265" t="s">
        <v>6195</v>
      </c>
      <c r="F1008" s="265" t="s">
        <v>8</v>
      </c>
      <c r="G1008" s="265" t="s">
        <v>5</v>
      </c>
      <c r="H1008" s="266"/>
      <c r="I1008" s="17"/>
      <c r="J1008" s="266"/>
      <c r="K1008" s="265"/>
      <c r="L1008" s="265" t="s">
        <v>1043</v>
      </c>
      <c r="M1008" s="265" t="s">
        <v>48</v>
      </c>
    </row>
    <row r="1009" spans="2:13" ht="28.8" x14ac:dyDescent="0.3">
      <c r="B1009" s="265" t="s">
        <v>2344</v>
      </c>
      <c r="C1009" s="265" t="s">
        <v>2345</v>
      </c>
      <c r="D1009" s="265" t="s">
        <v>2346</v>
      </c>
      <c r="E1009" s="265" t="s">
        <v>6195</v>
      </c>
      <c r="F1009" s="265" t="s">
        <v>8</v>
      </c>
      <c r="G1009" s="265" t="s">
        <v>6</v>
      </c>
      <c r="H1009" s="266"/>
      <c r="I1009" s="17"/>
      <c r="J1009" s="266"/>
      <c r="K1009" s="265"/>
      <c r="L1009" s="265" t="s">
        <v>1043</v>
      </c>
      <c r="M1009" s="265" t="s">
        <v>48</v>
      </c>
    </row>
    <row r="1010" spans="2:13" x14ac:dyDescent="0.3">
      <c r="B1010" s="265" t="s">
        <v>2763</v>
      </c>
      <c r="C1010" s="265" t="s">
        <v>2764</v>
      </c>
      <c r="D1010" s="265" t="s">
        <v>2765</v>
      </c>
      <c r="E1010" s="265" t="s">
        <v>6195</v>
      </c>
      <c r="F1010" s="265" t="s">
        <v>4</v>
      </c>
      <c r="G1010" s="265" t="s">
        <v>5</v>
      </c>
      <c r="H1010" s="266"/>
      <c r="I1010" s="17"/>
      <c r="J1010" s="266"/>
      <c r="K1010" s="265"/>
      <c r="L1010" s="265"/>
      <c r="M1010" s="265" t="s">
        <v>48</v>
      </c>
    </row>
    <row r="1011" spans="2:13" ht="28.8" x14ac:dyDescent="0.3">
      <c r="B1011" s="265" t="s">
        <v>2913</v>
      </c>
      <c r="C1011" s="265" t="s">
        <v>2914</v>
      </c>
      <c r="D1011" s="265" t="s">
        <v>2915</v>
      </c>
      <c r="E1011" s="265" t="s">
        <v>6195</v>
      </c>
      <c r="F1011" s="265" t="s">
        <v>8</v>
      </c>
      <c r="G1011" s="265" t="s">
        <v>6</v>
      </c>
      <c r="H1011" s="266"/>
      <c r="I1011" s="17"/>
      <c r="J1011" s="266"/>
      <c r="K1011" s="265"/>
      <c r="L1011" s="265" t="s">
        <v>1043</v>
      </c>
      <c r="M1011" s="265" t="s">
        <v>48</v>
      </c>
    </row>
    <row r="1012" spans="2:13" ht="28.8" x14ac:dyDescent="0.3">
      <c r="B1012" s="265" t="s">
        <v>2922</v>
      </c>
      <c r="C1012" s="265" t="s">
        <v>2923</v>
      </c>
      <c r="D1012" s="265" t="s">
        <v>2924</v>
      </c>
      <c r="E1012" s="265" t="s">
        <v>6195</v>
      </c>
      <c r="F1012" s="265" t="s">
        <v>8</v>
      </c>
      <c r="G1012" s="265" t="s">
        <v>5</v>
      </c>
      <c r="H1012" s="266"/>
      <c r="I1012" s="17"/>
      <c r="J1012" s="266"/>
      <c r="K1012" s="265"/>
      <c r="L1012" s="265" t="s">
        <v>1043</v>
      </c>
      <c r="M1012" s="265" t="s">
        <v>48</v>
      </c>
    </row>
    <row r="1013" spans="2:13" ht="28.8" x14ac:dyDescent="0.3">
      <c r="B1013" s="265" t="s">
        <v>2927</v>
      </c>
      <c r="C1013" s="265" t="s">
        <v>2928</v>
      </c>
      <c r="D1013" s="265" t="s">
        <v>2929</v>
      </c>
      <c r="E1013" s="265" t="s">
        <v>6195</v>
      </c>
      <c r="F1013" s="265" t="s">
        <v>8</v>
      </c>
      <c r="G1013" s="265" t="s">
        <v>5</v>
      </c>
      <c r="H1013" s="266"/>
      <c r="I1013" s="17"/>
      <c r="J1013" s="266"/>
      <c r="K1013" s="265"/>
      <c r="L1013" s="265" t="s">
        <v>1043</v>
      </c>
      <c r="M1013" s="265" t="s">
        <v>48</v>
      </c>
    </row>
    <row r="1014" spans="2:13" ht="28.8" x14ac:dyDescent="0.3">
      <c r="B1014" s="265" t="s">
        <v>2932</v>
      </c>
      <c r="C1014" s="265" t="s">
        <v>2933</v>
      </c>
      <c r="D1014" s="265" t="s">
        <v>2934</v>
      </c>
      <c r="E1014" s="265" t="s">
        <v>6195</v>
      </c>
      <c r="F1014" s="265" t="s">
        <v>8</v>
      </c>
      <c r="G1014" s="265" t="s">
        <v>5</v>
      </c>
      <c r="H1014" s="266"/>
      <c r="I1014" s="17"/>
      <c r="J1014" s="266"/>
      <c r="K1014" s="265"/>
      <c r="L1014" s="265" t="s">
        <v>1043</v>
      </c>
      <c r="M1014" s="265" t="s">
        <v>48</v>
      </c>
    </row>
    <row r="1015" spans="2:13" ht="28.8" x14ac:dyDescent="0.3">
      <c r="B1015" s="265" t="s">
        <v>2936</v>
      </c>
      <c r="C1015" s="265" t="s">
        <v>2937</v>
      </c>
      <c r="D1015" s="265" t="s">
        <v>2938</v>
      </c>
      <c r="E1015" s="265" t="s">
        <v>6195</v>
      </c>
      <c r="F1015" s="265" t="s">
        <v>4</v>
      </c>
      <c r="G1015" s="265" t="s">
        <v>5</v>
      </c>
      <c r="H1015" s="266"/>
      <c r="I1015" s="17"/>
      <c r="J1015" s="266"/>
      <c r="K1015" s="265"/>
      <c r="L1015" s="265" t="s">
        <v>13</v>
      </c>
      <c r="M1015" s="265" t="s">
        <v>48</v>
      </c>
    </row>
    <row r="1016" spans="2:13" ht="28.8" x14ac:dyDescent="0.3">
      <c r="B1016" s="265" t="s">
        <v>2941</v>
      </c>
      <c r="C1016" s="265" t="s">
        <v>2942</v>
      </c>
      <c r="D1016" s="265" t="s">
        <v>2943</v>
      </c>
      <c r="E1016" s="265" t="s">
        <v>6196</v>
      </c>
      <c r="F1016" s="265" t="s">
        <v>8</v>
      </c>
      <c r="G1016" s="265" t="s">
        <v>5</v>
      </c>
      <c r="H1016" s="266"/>
      <c r="I1016" s="17"/>
      <c r="J1016" s="266"/>
      <c r="K1016" s="265"/>
      <c r="L1016" s="265" t="s">
        <v>1043</v>
      </c>
      <c r="M1016" s="265" t="s">
        <v>48</v>
      </c>
    </row>
    <row r="1017" spans="2:13" ht="28.8" x14ac:dyDescent="0.3">
      <c r="B1017" s="265" t="s">
        <v>5453</v>
      </c>
      <c r="C1017" s="265" t="s">
        <v>2918</v>
      </c>
      <c r="D1017" s="265" t="s">
        <v>2919</v>
      </c>
      <c r="E1017" s="265" t="s">
        <v>6196</v>
      </c>
      <c r="F1017" s="265" t="s">
        <v>8</v>
      </c>
      <c r="G1017" s="265" t="s">
        <v>6</v>
      </c>
      <c r="H1017" s="266"/>
      <c r="I1017" s="17"/>
      <c r="J1017" s="266"/>
      <c r="K1017" s="265"/>
      <c r="L1017" s="265" t="s">
        <v>1043</v>
      </c>
      <c r="M1017" s="265" t="s">
        <v>48</v>
      </c>
    </row>
    <row r="1018" spans="2:13" x14ac:dyDescent="0.3">
      <c r="B1018" s="265" t="s">
        <v>3821</v>
      </c>
      <c r="C1018" s="265" t="s">
        <v>3822</v>
      </c>
      <c r="D1018" s="265" t="s">
        <v>3823</v>
      </c>
      <c r="E1018" s="265" t="s">
        <v>6195</v>
      </c>
      <c r="F1018" s="265" t="s">
        <v>4</v>
      </c>
      <c r="G1018" s="265" t="s">
        <v>5</v>
      </c>
      <c r="H1018" s="266"/>
      <c r="I1018" s="17"/>
      <c r="J1018" s="266"/>
      <c r="K1018" s="265"/>
      <c r="L1018" s="265"/>
      <c r="M1018" s="265" t="s">
        <v>48</v>
      </c>
    </row>
    <row r="1019" spans="2:13" x14ac:dyDescent="0.3">
      <c r="B1019" s="7" t="s">
        <v>4330</v>
      </c>
      <c r="C1019" s="7" t="s">
        <v>4331</v>
      </c>
      <c r="D1019" s="7" t="s">
        <v>4332</v>
      </c>
      <c r="E1019" s="7" t="s">
        <v>6195</v>
      </c>
      <c r="F1019" s="7" t="s">
        <v>4</v>
      </c>
      <c r="G1019" s="7" t="s">
        <v>5</v>
      </c>
      <c r="H1019" s="17"/>
      <c r="I1019" s="17"/>
      <c r="J1019" s="17"/>
      <c r="K1019" s="7"/>
      <c r="L1019" s="7"/>
      <c r="M1019" s="7" t="s">
        <v>48</v>
      </c>
    </row>
    <row r="1020" spans="2:13" ht="28.8" x14ac:dyDescent="0.3">
      <c r="B1020" s="265" t="s">
        <v>39</v>
      </c>
      <c r="C1020" s="265" t="s">
        <v>40</v>
      </c>
      <c r="D1020" s="265" t="s">
        <v>41</v>
      </c>
      <c r="E1020" s="265" t="s">
        <v>6195</v>
      </c>
      <c r="F1020" s="265" t="s">
        <v>4</v>
      </c>
      <c r="G1020" s="265" t="s">
        <v>5</v>
      </c>
      <c r="H1020" s="266"/>
      <c r="I1020" s="17"/>
      <c r="J1020" s="266"/>
      <c r="K1020" s="265"/>
      <c r="L1020" s="265" t="s">
        <v>13</v>
      </c>
      <c r="M1020" s="265" t="s">
        <v>43</v>
      </c>
    </row>
    <row r="1021" spans="2:13" ht="28.8" x14ac:dyDescent="0.3">
      <c r="B1021" s="265" t="s">
        <v>1039</v>
      </c>
      <c r="C1021" s="265" t="s">
        <v>1040</v>
      </c>
      <c r="D1021" s="265" t="s">
        <v>1041</v>
      </c>
      <c r="E1021" s="265" t="s">
        <v>6195</v>
      </c>
      <c r="F1021" s="265" t="s">
        <v>8</v>
      </c>
      <c r="G1021" s="265" t="s">
        <v>6</v>
      </c>
      <c r="H1021" s="266"/>
      <c r="I1021" s="17"/>
      <c r="J1021" s="266"/>
      <c r="K1021" s="265"/>
      <c r="L1021" s="265" t="s">
        <v>1043</v>
      </c>
      <c r="M1021" s="265" t="s">
        <v>43</v>
      </c>
    </row>
    <row r="1022" spans="2:13" ht="28.8" x14ac:dyDescent="0.3">
      <c r="B1022" s="265" t="s">
        <v>1046</v>
      </c>
      <c r="C1022" s="265" t="s">
        <v>4532</v>
      </c>
      <c r="D1022" s="265" t="s">
        <v>4533</v>
      </c>
      <c r="E1022" s="265" t="s">
        <v>6195</v>
      </c>
      <c r="F1022" s="265" t="s">
        <v>8</v>
      </c>
      <c r="G1022" s="265" t="s">
        <v>5</v>
      </c>
      <c r="H1022" s="266"/>
      <c r="I1022" s="17"/>
      <c r="J1022" s="266"/>
      <c r="K1022" s="265"/>
      <c r="L1022" s="265" t="s">
        <v>1043</v>
      </c>
      <c r="M1022" s="265" t="s">
        <v>43</v>
      </c>
    </row>
    <row r="1023" spans="2:13" ht="28.8" x14ac:dyDescent="0.3">
      <c r="B1023" s="265" t="s">
        <v>1049</v>
      </c>
      <c r="C1023" s="265" t="s">
        <v>4535</v>
      </c>
      <c r="D1023" s="265" t="s">
        <v>4536</v>
      </c>
      <c r="E1023" s="265" t="s">
        <v>6195</v>
      </c>
      <c r="F1023" s="265" t="s">
        <v>8</v>
      </c>
      <c r="G1023" s="265" t="s">
        <v>5</v>
      </c>
      <c r="H1023" s="266"/>
      <c r="I1023" s="17"/>
      <c r="J1023" s="266"/>
      <c r="K1023" s="265"/>
      <c r="L1023" s="265" t="s">
        <v>1043</v>
      </c>
      <c r="M1023" s="265" t="s">
        <v>43</v>
      </c>
    </row>
    <row r="1024" spans="2:13" ht="28.8" x14ac:dyDescent="0.3">
      <c r="B1024" s="265" t="s">
        <v>1052</v>
      </c>
      <c r="C1024" s="265" t="s">
        <v>1053</v>
      </c>
      <c r="D1024" s="265" t="s">
        <v>1054</v>
      </c>
      <c r="E1024" s="265" t="s">
        <v>6195</v>
      </c>
      <c r="F1024" s="265" t="s">
        <v>8</v>
      </c>
      <c r="G1024" s="265" t="s">
        <v>5</v>
      </c>
      <c r="H1024" s="266"/>
      <c r="I1024" s="17"/>
      <c r="J1024" s="266"/>
      <c r="K1024" s="265"/>
      <c r="L1024" s="265" t="s">
        <v>1043</v>
      </c>
      <c r="M1024" s="265" t="s">
        <v>43</v>
      </c>
    </row>
    <row r="1025" spans="2:13" ht="28.8" x14ac:dyDescent="0.3">
      <c r="B1025" s="265" t="s">
        <v>1057</v>
      </c>
      <c r="C1025" s="265" t="s">
        <v>4537</v>
      </c>
      <c r="D1025" s="265" t="s">
        <v>4538</v>
      </c>
      <c r="E1025" s="265" t="s">
        <v>6195</v>
      </c>
      <c r="F1025" s="265" t="s">
        <v>8</v>
      </c>
      <c r="G1025" s="265" t="s">
        <v>5</v>
      </c>
      <c r="H1025" s="266"/>
      <c r="I1025" s="17"/>
      <c r="J1025" s="266"/>
      <c r="K1025" s="265"/>
      <c r="L1025" s="265" t="s">
        <v>1043</v>
      </c>
      <c r="M1025" s="265" t="s">
        <v>43</v>
      </c>
    </row>
    <row r="1026" spans="2:13" ht="28.8" x14ac:dyDescent="0.3">
      <c r="B1026" s="265" t="s">
        <v>1060</v>
      </c>
      <c r="C1026" s="265" t="s">
        <v>4539</v>
      </c>
      <c r="D1026" s="265" t="s">
        <v>4540</v>
      </c>
      <c r="E1026" s="265" t="s">
        <v>6195</v>
      </c>
      <c r="F1026" s="265" t="s">
        <v>8</v>
      </c>
      <c r="G1026" s="265" t="s">
        <v>5</v>
      </c>
      <c r="H1026" s="266"/>
      <c r="I1026" s="17"/>
      <c r="J1026" s="266"/>
      <c r="K1026" s="265"/>
      <c r="L1026" s="265" t="s">
        <v>1043</v>
      </c>
      <c r="M1026" s="265" t="s">
        <v>43</v>
      </c>
    </row>
    <row r="1027" spans="2:13" ht="28.8" x14ac:dyDescent="0.3">
      <c r="B1027" s="265" t="s">
        <v>1063</v>
      </c>
      <c r="C1027" s="265" t="s">
        <v>4541</v>
      </c>
      <c r="D1027" s="265" t="s">
        <v>4542</v>
      </c>
      <c r="E1027" s="265" t="s">
        <v>6195</v>
      </c>
      <c r="F1027" s="265" t="s">
        <v>8</v>
      </c>
      <c r="G1027" s="265" t="s">
        <v>5</v>
      </c>
      <c r="H1027" s="266"/>
      <c r="I1027" s="17"/>
      <c r="J1027" s="266"/>
      <c r="K1027" s="265"/>
      <c r="L1027" s="265" t="s">
        <v>1043</v>
      </c>
      <c r="M1027" s="265" t="s">
        <v>43</v>
      </c>
    </row>
    <row r="1028" spans="2:13" ht="28.8" x14ac:dyDescent="0.3">
      <c r="B1028" s="265" t="s">
        <v>1066</v>
      </c>
      <c r="C1028" s="265" t="s">
        <v>1067</v>
      </c>
      <c r="D1028" s="265" t="s">
        <v>1068</v>
      </c>
      <c r="E1028" s="265" t="s">
        <v>6195</v>
      </c>
      <c r="F1028" s="265" t="s">
        <v>8</v>
      </c>
      <c r="G1028" s="265" t="s">
        <v>6</v>
      </c>
      <c r="H1028" s="266"/>
      <c r="I1028" s="17"/>
      <c r="J1028" s="266"/>
      <c r="K1028" s="265"/>
      <c r="L1028" s="265" t="s">
        <v>1043</v>
      </c>
      <c r="M1028" s="265" t="s">
        <v>43</v>
      </c>
    </row>
    <row r="1029" spans="2:13" ht="28.8" x14ac:dyDescent="0.3">
      <c r="B1029" s="265" t="s">
        <v>1071</v>
      </c>
      <c r="C1029" s="265" t="s">
        <v>4543</v>
      </c>
      <c r="D1029" s="265" t="s">
        <v>4544</v>
      </c>
      <c r="E1029" s="265" t="s">
        <v>6196</v>
      </c>
      <c r="F1029" s="265" t="s">
        <v>8</v>
      </c>
      <c r="G1029" s="265" t="s">
        <v>5</v>
      </c>
      <c r="H1029" s="266"/>
      <c r="I1029" s="17"/>
      <c r="J1029" s="266"/>
      <c r="K1029" s="265"/>
      <c r="L1029" s="265" t="s">
        <v>1043</v>
      </c>
      <c r="M1029" s="265" t="s">
        <v>43</v>
      </c>
    </row>
    <row r="1030" spans="2:13" ht="28.8" x14ac:dyDescent="0.3">
      <c r="B1030" s="265" t="s">
        <v>1074</v>
      </c>
      <c r="C1030" s="265" t="s">
        <v>4545</v>
      </c>
      <c r="D1030" s="265" t="s">
        <v>4536</v>
      </c>
      <c r="E1030" s="265" t="s">
        <v>6196</v>
      </c>
      <c r="F1030" s="265" t="s">
        <v>8</v>
      </c>
      <c r="G1030" s="265" t="s">
        <v>5</v>
      </c>
      <c r="H1030" s="266"/>
      <c r="I1030" s="17"/>
      <c r="J1030" s="266"/>
      <c r="K1030" s="265"/>
      <c r="L1030" s="265" t="s">
        <v>1043</v>
      </c>
      <c r="M1030" s="265" t="s">
        <v>43</v>
      </c>
    </row>
    <row r="1031" spans="2:13" ht="28.8" x14ac:dyDescent="0.3">
      <c r="B1031" s="265" t="s">
        <v>1809</v>
      </c>
      <c r="C1031" s="265" t="s">
        <v>1810</v>
      </c>
      <c r="D1031" s="265" t="s">
        <v>1811</v>
      </c>
      <c r="E1031" s="265" t="s">
        <v>6195</v>
      </c>
      <c r="F1031" s="265" t="s">
        <v>8</v>
      </c>
      <c r="G1031" s="265" t="s">
        <v>5</v>
      </c>
      <c r="H1031" s="266"/>
      <c r="I1031" s="17"/>
      <c r="J1031" s="266"/>
      <c r="K1031" s="265"/>
      <c r="L1031" s="265" t="s">
        <v>1043</v>
      </c>
      <c r="M1031" s="265" t="s">
        <v>43</v>
      </c>
    </row>
    <row r="1032" spans="2:13" ht="28.8" x14ac:dyDescent="0.3">
      <c r="B1032" s="265" t="s">
        <v>1814</v>
      </c>
      <c r="C1032" s="265" t="s">
        <v>1815</v>
      </c>
      <c r="D1032" s="265" t="s">
        <v>1816</v>
      </c>
      <c r="E1032" s="265" t="s">
        <v>6195</v>
      </c>
      <c r="F1032" s="265" t="s">
        <v>8</v>
      </c>
      <c r="G1032" s="265" t="s">
        <v>5</v>
      </c>
      <c r="H1032" s="266"/>
      <c r="I1032" s="17"/>
      <c r="J1032" s="266"/>
      <c r="K1032" s="265"/>
      <c r="L1032" s="265" t="s">
        <v>1043</v>
      </c>
      <c r="M1032" s="265" t="s">
        <v>43</v>
      </c>
    </row>
    <row r="1033" spans="2:13" ht="28.8" x14ac:dyDescent="0.3">
      <c r="B1033" s="265" t="s">
        <v>1819</v>
      </c>
      <c r="C1033" s="265" t="s">
        <v>1820</v>
      </c>
      <c r="D1033" s="265" t="s">
        <v>1821</v>
      </c>
      <c r="E1033" s="265" t="s">
        <v>6195</v>
      </c>
      <c r="F1033" s="265" t="s">
        <v>8</v>
      </c>
      <c r="G1033" s="265" t="s">
        <v>5</v>
      </c>
      <c r="H1033" s="266"/>
      <c r="I1033" s="17"/>
      <c r="J1033" s="266"/>
      <c r="K1033" s="265"/>
      <c r="L1033" s="265" t="s">
        <v>1043</v>
      </c>
      <c r="M1033" s="265" t="s">
        <v>43</v>
      </c>
    </row>
    <row r="1034" spans="2:13" ht="28.8" x14ac:dyDescent="0.3">
      <c r="B1034" s="265" t="s">
        <v>1824</v>
      </c>
      <c r="C1034" s="265" t="s">
        <v>1825</v>
      </c>
      <c r="D1034" s="265" t="s">
        <v>1826</v>
      </c>
      <c r="E1034" s="265" t="s">
        <v>6195</v>
      </c>
      <c r="F1034" s="265" t="s">
        <v>8</v>
      </c>
      <c r="G1034" s="265" t="s">
        <v>5</v>
      </c>
      <c r="H1034" s="266"/>
      <c r="I1034" s="17"/>
      <c r="J1034" s="266"/>
      <c r="K1034" s="265"/>
      <c r="L1034" s="265" t="s">
        <v>1043</v>
      </c>
      <c r="M1034" s="265" t="s">
        <v>43</v>
      </c>
    </row>
    <row r="1035" spans="2:13" ht="28.8" x14ac:dyDescent="0.3">
      <c r="B1035" s="265" t="s">
        <v>1829</v>
      </c>
      <c r="C1035" s="265" t="s">
        <v>1830</v>
      </c>
      <c r="D1035" s="265" t="s">
        <v>1831</v>
      </c>
      <c r="E1035" s="265" t="s">
        <v>6195</v>
      </c>
      <c r="F1035" s="265" t="s">
        <v>8</v>
      </c>
      <c r="G1035" s="265" t="s">
        <v>5</v>
      </c>
      <c r="H1035" s="266"/>
      <c r="I1035" s="17"/>
      <c r="J1035" s="266"/>
      <c r="K1035" s="265"/>
      <c r="L1035" s="265" t="s">
        <v>1043</v>
      </c>
      <c r="M1035" s="265" t="s">
        <v>43</v>
      </c>
    </row>
    <row r="1036" spans="2:13" ht="28.8" x14ac:dyDescent="0.3">
      <c r="B1036" s="265" t="s">
        <v>1834</v>
      </c>
      <c r="C1036" s="265" t="s">
        <v>1835</v>
      </c>
      <c r="D1036" s="265" t="s">
        <v>1836</v>
      </c>
      <c r="E1036" s="265" t="s">
        <v>6195</v>
      </c>
      <c r="F1036" s="265" t="s">
        <v>8</v>
      </c>
      <c r="G1036" s="265" t="s">
        <v>5</v>
      </c>
      <c r="H1036" s="266"/>
      <c r="I1036" s="17"/>
      <c r="J1036" s="266"/>
      <c r="K1036" s="265"/>
      <c r="L1036" s="265" t="s">
        <v>1043</v>
      </c>
      <c r="M1036" s="265" t="s">
        <v>43</v>
      </c>
    </row>
    <row r="1037" spans="2:13" ht="28.8" x14ac:dyDescent="0.3">
      <c r="B1037" s="265" t="s">
        <v>1839</v>
      </c>
      <c r="C1037" s="265" t="s">
        <v>1840</v>
      </c>
      <c r="D1037" s="265" t="s">
        <v>1841</v>
      </c>
      <c r="E1037" s="265" t="s">
        <v>6195</v>
      </c>
      <c r="F1037" s="265" t="s">
        <v>8</v>
      </c>
      <c r="G1037" s="265" t="s">
        <v>5</v>
      </c>
      <c r="H1037" s="266"/>
      <c r="I1037" s="17"/>
      <c r="J1037" s="266"/>
      <c r="K1037" s="265"/>
      <c r="L1037" s="265" t="s">
        <v>1043</v>
      </c>
      <c r="M1037" s="265" t="s">
        <v>43</v>
      </c>
    </row>
    <row r="1038" spans="2:13" ht="28.8" x14ac:dyDescent="0.3">
      <c r="B1038" s="265" t="s">
        <v>1844</v>
      </c>
      <c r="C1038" s="265" t="s">
        <v>4591</v>
      </c>
      <c r="D1038" s="265" t="s">
        <v>4533</v>
      </c>
      <c r="E1038" s="265" t="s">
        <v>6195</v>
      </c>
      <c r="F1038" s="265" t="s">
        <v>8</v>
      </c>
      <c r="G1038" s="265" t="s">
        <v>5</v>
      </c>
      <c r="H1038" s="266"/>
      <c r="I1038" s="17"/>
      <c r="J1038" s="266"/>
      <c r="K1038" s="265"/>
      <c r="L1038" s="265" t="s">
        <v>1043</v>
      </c>
      <c r="M1038" s="265" t="s">
        <v>43</v>
      </c>
    </row>
    <row r="1039" spans="2:13" ht="28.8" x14ac:dyDescent="0.3">
      <c r="B1039" s="265" t="s">
        <v>1847</v>
      </c>
      <c r="C1039" s="265" t="s">
        <v>1848</v>
      </c>
      <c r="D1039" s="265" t="s">
        <v>1849</v>
      </c>
      <c r="E1039" s="265" t="s">
        <v>6195</v>
      </c>
      <c r="F1039" s="265" t="s">
        <v>8</v>
      </c>
      <c r="G1039" s="265" t="s">
        <v>5</v>
      </c>
      <c r="H1039" s="266"/>
      <c r="I1039" s="17"/>
      <c r="J1039" s="266"/>
      <c r="K1039" s="265"/>
      <c r="L1039" s="265" t="s">
        <v>1043</v>
      </c>
      <c r="M1039" s="265" t="s">
        <v>43</v>
      </c>
    </row>
    <row r="1040" spans="2:13" ht="28.8" x14ac:dyDescent="0.3">
      <c r="B1040" s="265" t="s">
        <v>1852</v>
      </c>
      <c r="C1040" s="265" t="s">
        <v>1853</v>
      </c>
      <c r="D1040" s="265" t="s">
        <v>1854</v>
      </c>
      <c r="E1040" s="265" t="s">
        <v>6195</v>
      </c>
      <c r="F1040" s="265" t="s">
        <v>8</v>
      </c>
      <c r="G1040" s="265" t="s">
        <v>5</v>
      </c>
      <c r="H1040" s="266"/>
      <c r="I1040" s="17"/>
      <c r="J1040" s="266"/>
      <c r="K1040" s="265"/>
      <c r="L1040" s="265" t="s">
        <v>1855</v>
      </c>
      <c r="M1040" s="265" t="s">
        <v>43</v>
      </c>
    </row>
    <row r="1041" spans="2:13" ht="28.8" x14ac:dyDescent="0.3">
      <c r="B1041" s="265" t="s">
        <v>1858</v>
      </c>
      <c r="C1041" s="265" t="s">
        <v>1859</v>
      </c>
      <c r="D1041" s="265" t="s">
        <v>1860</v>
      </c>
      <c r="E1041" s="265" t="s">
        <v>6195</v>
      </c>
      <c r="F1041" s="265" t="s">
        <v>8</v>
      </c>
      <c r="G1041" s="265" t="s">
        <v>5</v>
      </c>
      <c r="H1041" s="266"/>
      <c r="I1041" s="17"/>
      <c r="J1041" s="266"/>
      <c r="K1041" s="265"/>
      <c r="L1041" s="265" t="s">
        <v>1043</v>
      </c>
      <c r="M1041" s="265" t="s">
        <v>43</v>
      </c>
    </row>
    <row r="1042" spans="2:13" ht="28.8" x14ac:dyDescent="0.3">
      <c r="B1042" s="265" t="s">
        <v>1863</v>
      </c>
      <c r="C1042" s="265" t="s">
        <v>1864</v>
      </c>
      <c r="D1042" s="265" t="s">
        <v>1860</v>
      </c>
      <c r="E1042" s="265" t="s">
        <v>6195</v>
      </c>
      <c r="F1042" s="265" t="s">
        <v>8</v>
      </c>
      <c r="G1042" s="265" t="s">
        <v>5</v>
      </c>
      <c r="H1042" s="266"/>
      <c r="I1042" s="17"/>
      <c r="J1042" s="266"/>
      <c r="K1042" s="265"/>
      <c r="L1042" s="265" t="s">
        <v>1043</v>
      </c>
      <c r="M1042" s="265" t="s">
        <v>43</v>
      </c>
    </row>
    <row r="1043" spans="2:13" ht="28.8" x14ac:dyDescent="0.3">
      <c r="B1043" s="265" t="s">
        <v>1867</v>
      </c>
      <c r="C1043" s="265" t="s">
        <v>4592</v>
      </c>
      <c r="D1043" s="265" t="s">
        <v>4593</v>
      </c>
      <c r="E1043" s="265" t="s">
        <v>6195</v>
      </c>
      <c r="F1043" s="265" t="s">
        <v>8</v>
      </c>
      <c r="G1043" s="265" t="s">
        <v>5</v>
      </c>
      <c r="H1043" s="266"/>
      <c r="I1043" s="17"/>
      <c r="J1043" s="266"/>
      <c r="K1043" s="265"/>
      <c r="L1043" s="265" t="s">
        <v>1043</v>
      </c>
      <c r="M1043" s="265" t="s">
        <v>43</v>
      </c>
    </row>
    <row r="1044" spans="2:13" ht="28.8" x14ac:dyDescent="0.3">
      <c r="B1044" s="265" t="s">
        <v>1870</v>
      </c>
      <c r="C1044" s="265" t="s">
        <v>1871</v>
      </c>
      <c r="D1044" s="265" t="s">
        <v>1872</v>
      </c>
      <c r="E1044" s="265" t="s">
        <v>6195</v>
      </c>
      <c r="F1044" s="265" t="s">
        <v>8</v>
      </c>
      <c r="G1044" s="265" t="s">
        <v>5</v>
      </c>
      <c r="H1044" s="266"/>
      <c r="I1044" s="17"/>
      <c r="J1044" s="266"/>
      <c r="K1044" s="265"/>
      <c r="L1044" s="265" t="s">
        <v>1043</v>
      </c>
      <c r="M1044" s="265" t="s">
        <v>43</v>
      </c>
    </row>
    <row r="1045" spans="2:13" ht="28.8" x14ac:dyDescent="0.3">
      <c r="B1045" s="265" t="s">
        <v>1803</v>
      </c>
      <c r="C1045" s="265" t="s">
        <v>1804</v>
      </c>
      <c r="D1045" s="265" t="s">
        <v>1805</v>
      </c>
      <c r="E1045" s="265" t="s">
        <v>6195</v>
      </c>
      <c r="F1045" s="265" t="s">
        <v>8</v>
      </c>
      <c r="G1045" s="265" t="s">
        <v>5</v>
      </c>
      <c r="H1045" s="266"/>
      <c r="I1045" s="17"/>
      <c r="J1045" s="266"/>
      <c r="K1045" s="265"/>
      <c r="L1045" s="265" t="s">
        <v>1806</v>
      </c>
      <c r="M1045" s="265" t="s">
        <v>43</v>
      </c>
    </row>
    <row r="1046" spans="2:13" ht="28.8" x14ac:dyDescent="0.3">
      <c r="B1046" s="265" t="s">
        <v>1875</v>
      </c>
      <c r="C1046" s="265" t="s">
        <v>1876</v>
      </c>
      <c r="D1046" s="265" t="s">
        <v>1877</v>
      </c>
      <c r="E1046" s="265" t="s">
        <v>6196</v>
      </c>
      <c r="F1046" s="265" t="s">
        <v>8</v>
      </c>
      <c r="G1046" s="265" t="s">
        <v>5</v>
      </c>
      <c r="H1046" s="266"/>
      <c r="I1046" s="17"/>
      <c r="J1046" s="266"/>
      <c r="K1046" s="265"/>
      <c r="L1046" s="265" t="s">
        <v>1043</v>
      </c>
      <c r="M1046" s="265" t="s">
        <v>43</v>
      </c>
    </row>
    <row r="1047" spans="2:13" ht="28.8" x14ac:dyDescent="0.3">
      <c r="B1047" s="265" t="s">
        <v>1880</v>
      </c>
      <c r="C1047" s="265" t="s">
        <v>1881</v>
      </c>
      <c r="D1047" s="265" t="s">
        <v>1854</v>
      </c>
      <c r="E1047" s="265" t="s">
        <v>6196</v>
      </c>
      <c r="F1047" s="265" t="s">
        <v>8</v>
      </c>
      <c r="G1047" s="265" t="s">
        <v>5</v>
      </c>
      <c r="H1047" s="266"/>
      <c r="I1047" s="17"/>
      <c r="J1047" s="266"/>
      <c r="K1047" s="265"/>
      <c r="L1047" s="265" t="s">
        <v>1043</v>
      </c>
      <c r="M1047" s="265" t="s">
        <v>43</v>
      </c>
    </row>
    <row r="1048" spans="2:13" ht="28.8" x14ac:dyDescent="0.3">
      <c r="B1048" s="265" t="s">
        <v>1884</v>
      </c>
      <c r="C1048" s="265" t="s">
        <v>1885</v>
      </c>
      <c r="D1048" s="265" t="s">
        <v>1886</v>
      </c>
      <c r="E1048" s="265" t="s">
        <v>6196</v>
      </c>
      <c r="F1048" s="265" t="s">
        <v>8</v>
      </c>
      <c r="G1048" s="265" t="s">
        <v>5</v>
      </c>
      <c r="H1048" s="266"/>
      <c r="I1048" s="17"/>
      <c r="J1048" s="266"/>
      <c r="K1048" s="265"/>
      <c r="L1048" s="265" t="s">
        <v>1043</v>
      </c>
      <c r="M1048" s="265" t="s">
        <v>43</v>
      </c>
    </row>
    <row r="1049" spans="2:13" ht="28.8" x14ac:dyDescent="0.3">
      <c r="B1049" s="265" t="s">
        <v>1889</v>
      </c>
      <c r="C1049" s="265" t="s">
        <v>1890</v>
      </c>
      <c r="D1049" s="265" t="s">
        <v>1891</v>
      </c>
      <c r="E1049" s="265" t="s">
        <v>6196</v>
      </c>
      <c r="F1049" s="265" t="s">
        <v>8</v>
      </c>
      <c r="G1049" s="265" t="s">
        <v>5</v>
      </c>
      <c r="H1049" s="266"/>
      <c r="I1049" s="17"/>
      <c r="J1049" s="266"/>
      <c r="K1049" s="265"/>
      <c r="L1049" s="265" t="s">
        <v>1043</v>
      </c>
      <c r="M1049" s="265" t="s">
        <v>43</v>
      </c>
    </row>
    <row r="1050" spans="2:13" ht="28.8" x14ac:dyDescent="0.3">
      <c r="B1050" s="265" t="s">
        <v>1894</v>
      </c>
      <c r="C1050" s="265" t="s">
        <v>1895</v>
      </c>
      <c r="D1050" s="265" t="s">
        <v>1896</v>
      </c>
      <c r="E1050" s="265" t="s">
        <v>6196</v>
      </c>
      <c r="F1050" s="265" t="s">
        <v>8</v>
      </c>
      <c r="G1050" s="265" t="s">
        <v>5</v>
      </c>
      <c r="H1050" s="266"/>
      <c r="I1050" s="17"/>
      <c r="J1050" s="266"/>
      <c r="K1050" s="265"/>
      <c r="L1050" s="265" t="s">
        <v>1043</v>
      </c>
      <c r="M1050" s="265" t="s">
        <v>43</v>
      </c>
    </row>
    <row r="1051" spans="2:13" ht="28.8" x14ac:dyDescent="0.3">
      <c r="B1051" s="265" t="s">
        <v>1899</v>
      </c>
      <c r="C1051" s="265" t="s">
        <v>1900</v>
      </c>
      <c r="D1051" s="265" t="s">
        <v>1901</v>
      </c>
      <c r="E1051" s="265" t="s">
        <v>6196</v>
      </c>
      <c r="F1051" s="265" t="s">
        <v>8</v>
      </c>
      <c r="G1051" s="265" t="s">
        <v>6</v>
      </c>
      <c r="H1051" s="266"/>
      <c r="I1051" s="17"/>
      <c r="J1051" s="266"/>
      <c r="K1051" s="265"/>
      <c r="L1051" s="265" t="s">
        <v>1043</v>
      </c>
      <c r="M1051" s="265" t="s">
        <v>43</v>
      </c>
    </row>
    <row r="1052" spans="2:13" ht="28.8" x14ac:dyDescent="0.3">
      <c r="B1052" s="265" t="s">
        <v>3826</v>
      </c>
      <c r="C1052" s="265" t="s">
        <v>3827</v>
      </c>
      <c r="D1052" s="265" t="s">
        <v>3828</v>
      </c>
      <c r="E1052" s="265" t="s">
        <v>6194</v>
      </c>
      <c r="F1052" s="265" t="s">
        <v>4</v>
      </c>
      <c r="G1052" s="265" t="s">
        <v>5</v>
      </c>
      <c r="H1052" s="266"/>
      <c r="I1052" s="17"/>
      <c r="J1052" s="266"/>
      <c r="K1052" s="265"/>
      <c r="L1052" s="265" t="s">
        <v>3831</v>
      </c>
      <c r="M1052" s="265" t="s">
        <v>3830</v>
      </c>
    </row>
    <row r="1053" spans="2:13" ht="28.8" x14ac:dyDescent="0.3">
      <c r="B1053" s="265" t="s">
        <v>6050</v>
      </c>
      <c r="C1053" s="265" t="s">
        <v>6051</v>
      </c>
      <c r="D1053" s="265" t="s">
        <v>6052</v>
      </c>
      <c r="E1053" s="265" t="s">
        <v>6196</v>
      </c>
      <c r="F1053" s="265" t="s">
        <v>8</v>
      </c>
      <c r="G1053" s="265" t="s">
        <v>6</v>
      </c>
      <c r="H1053" s="266"/>
      <c r="I1053" s="17"/>
      <c r="J1053" s="266"/>
      <c r="K1053" s="265"/>
      <c r="L1053" s="265" t="s">
        <v>6054</v>
      </c>
      <c r="M1053" s="265" t="s">
        <v>6053</v>
      </c>
    </row>
    <row r="1054" spans="2:13" ht="28.8" x14ac:dyDescent="0.3">
      <c r="B1054" s="265" t="s">
        <v>5651</v>
      </c>
      <c r="C1054" s="265" t="s">
        <v>5652</v>
      </c>
      <c r="D1054" s="265" t="s">
        <v>5653</v>
      </c>
      <c r="E1054" s="265" t="s">
        <v>6194</v>
      </c>
      <c r="F1054" s="265" t="s">
        <v>16</v>
      </c>
      <c r="G1054" s="265" t="s">
        <v>6</v>
      </c>
      <c r="H1054" s="266"/>
      <c r="I1054" s="17"/>
      <c r="J1054" s="266"/>
      <c r="K1054" s="265"/>
      <c r="L1054" s="265" t="s">
        <v>5646</v>
      </c>
      <c r="M1054" s="265" t="s">
        <v>5185</v>
      </c>
    </row>
    <row r="1055" spans="2:13" ht="28.8" x14ac:dyDescent="0.3">
      <c r="B1055" s="265" t="s">
        <v>5656</v>
      </c>
      <c r="C1055" s="265" t="s">
        <v>5657</v>
      </c>
      <c r="D1055" s="265" t="s">
        <v>5658</v>
      </c>
      <c r="E1055" s="265" t="s">
        <v>6194</v>
      </c>
      <c r="F1055" s="265" t="s">
        <v>16</v>
      </c>
      <c r="G1055" s="265" t="s">
        <v>6</v>
      </c>
      <c r="H1055" s="266"/>
      <c r="I1055" s="17"/>
      <c r="J1055" s="266"/>
      <c r="K1055" s="265"/>
      <c r="L1055" s="265" t="s">
        <v>5646</v>
      </c>
      <c r="M1055" s="265" t="s">
        <v>5185</v>
      </c>
    </row>
    <row r="1056" spans="2:13" ht="28.8" x14ac:dyDescent="0.3">
      <c r="B1056" s="265" t="s">
        <v>5659</v>
      </c>
      <c r="C1056" s="265" t="s">
        <v>5660</v>
      </c>
      <c r="D1056" s="265" t="s">
        <v>5661</v>
      </c>
      <c r="E1056" s="265" t="s">
        <v>6194</v>
      </c>
      <c r="F1056" s="265" t="s">
        <v>16</v>
      </c>
      <c r="G1056" s="265" t="s">
        <v>6</v>
      </c>
      <c r="H1056" s="266"/>
      <c r="I1056" s="17"/>
      <c r="J1056" s="266"/>
      <c r="K1056" s="265"/>
      <c r="L1056" s="265" t="s">
        <v>5646</v>
      </c>
      <c r="M1056" s="265" t="s">
        <v>5185</v>
      </c>
    </row>
    <row r="1057" spans="2:13" ht="28.8" x14ac:dyDescent="0.3">
      <c r="B1057" s="265" t="s">
        <v>5662</v>
      </c>
      <c r="C1057" s="265" t="s">
        <v>5663</v>
      </c>
      <c r="D1057" s="265" t="s">
        <v>5664</v>
      </c>
      <c r="E1057" s="265" t="s">
        <v>6194</v>
      </c>
      <c r="F1057" s="265" t="s">
        <v>16</v>
      </c>
      <c r="G1057" s="265" t="s">
        <v>6</v>
      </c>
      <c r="H1057" s="266"/>
      <c r="I1057" s="17"/>
      <c r="J1057" s="266"/>
      <c r="K1057" s="265"/>
      <c r="L1057" s="265" t="s">
        <v>5646</v>
      </c>
      <c r="M1057" s="265" t="s">
        <v>5185</v>
      </c>
    </row>
    <row r="1058" spans="2:13" ht="28.8" x14ac:dyDescent="0.3">
      <c r="B1058" s="265" t="s">
        <v>5667</v>
      </c>
      <c r="C1058" s="265" t="s">
        <v>5668</v>
      </c>
      <c r="D1058" s="265" t="s">
        <v>5669</v>
      </c>
      <c r="E1058" s="265" t="s">
        <v>6194</v>
      </c>
      <c r="F1058" s="265" t="s">
        <v>16</v>
      </c>
      <c r="G1058" s="265" t="s">
        <v>6</v>
      </c>
      <c r="H1058" s="266"/>
      <c r="I1058" s="17"/>
      <c r="J1058" s="266"/>
      <c r="K1058" s="265"/>
      <c r="L1058" s="265" t="s">
        <v>5646</v>
      </c>
      <c r="M1058" s="265" t="s">
        <v>5185</v>
      </c>
    </row>
    <row r="1059" spans="2:13" ht="28.8" x14ac:dyDescent="0.3">
      <c r="B1059" s="265" t="s">
        <v>5672</v>
      </c>
      <c r="C1059" s="265" t="s">
        <v>5673</v>
      </c>
      <c r="D1059" s="265" t="s">
        <v>5674</v>
      </c>
      <c r="E1059" s="265" t="s">
        <v>6194</v>
      </c>
      <c r="F1059" s="265" t="s">
        <v>16</v>
      </c>
      <c r="G1059" s="265" t="s">
        <v>6</v>
      </c>
      <c r="H1059" s="266"/>
      <c r="I1059" s="17"/>
      <c r="J1059" s="266"/>
      <c r="K1059" s="265"/>
      <c r="L1059" s="265" t="s">
        <v>5646</v>
      </c>
      <c r="M1059" s="265" t="s">
        <v>5185</v>
      </c>
    </row>
    <row r="1060" spans="2:13" ht="28.8" x14ac:dyDescent="0.3">
      <c r="B1060" s="265" t="s">
        <v>5677</v>
      </c>
      <c r="C1060" s="265" t="s">
        <v>5678</v>
      </c>
      <c r="D1060" s="265" t="s">
        <v>5679</v>
      </c>
      <c r="E1060" s="265" t="s">
        <v>6194</v>
      </c>
      <c r="F1060" s="265" t="s">
        <v>16</v>
      </c>
      <c r="G1060" s="265" t="s">
        <v>6</v>
      </c>
      <c r="H1060" s="266"/>
      <c r="I1060" s="17"/>
      <c r="J1060" s="266"/>
      <c r="K1060" s="265"/>
      <c r="L1060" s="265" t="s">
        <v>5646</v>
      </c>
      <c r="M1060" s="265" t="s">
        <v>5185</v>
      </c>
    </row>
    <row r="1061" spans="2:13" ht="28.8" x14ac:dyDescent="0.3">
      <c r="B1061" s="265" t="s">
        <v>5686</v>
      </c>
      <c r="C1061" s="265" t="s">
        <v>5687</v>
      </c>
      <c r="D1061" s="265" t="s">
        <v>5688</v>
      </c>
      <c r="E1061" s="265" t="s">
        <v>6194</v>
      </c>
      <c r="F1061" s="265" t="s">
        <v>16</v>
      </c>
      <c r="G1061" s="265" t="s">
        <v>6</v>
      </c>
      <c r="H1061" s="266"/>
      <c r="I1061" s="17"/>
      <c r="J1061" s="266"/>
      <c r="K1061" s="265"/>
      <c r="L1061" s="265" t="s">
        <v>5646</v>
      </c>
      <c r="M1061" s="265" t="s">
        <v>5185</v>
      </c>
    </row>
    <row r="1062" spans="2:13" ht="28.8" x14ac:dyDescent="0.3">
      <c r="B1062" s="265" t="s">
        <v>5689</v>
      </c>
      <c r="C1062" s="265" t="s">
        <v>5690</v>
      </c>
      <c r="D1062" s="265" t="s">
        <v>5691</v>
      </c>
      <c r="E1062" s="265" t="s">
        <v>6194</v>
      </c>
      <c r="F1062" s="265" t="s">
        <v>16</v>
      </c>
      <c r="G1062" s="265" t="s">
        <v>6</v>
      </c>
      <c r="H1062" s="266"/>
      <c r="I1062" s="17"/>
      <c r="J1062" s="266"/>
      <c r="K1062" s="265"/>
      <c r="L1062" s="265" t="s">
        <v>5646</v>
      </c>
      <c r="M1062" s="265" t="s">
        <v>5185</v>
      </c>
    </row>
    <row r="1063" spans="2:13" ht="28.8" x14ac:dyDescent="0.3">
      <c r="B1063" s="265" t="s">
        <v>5700</v>
      </c>
      <c r="C1063" s="265" t="s">
        <v>5701</v>
      </c>
      <c r="D1063" s="265" t="s">
        <v>5702</v>
      </c>
      <c r="E1063" s="265" t="s">
        <v>6194</v>
      </c>
      <c r="F1063" s="265" t="s">
        <v>16</v>
      </c>
      <c r="G1063" s="265" t="s">
        <v>6</v>
      </c>
      <c r="H1063" s="266"/>
      <c r="I1063" s="17"/>
      <c r="J1063" s="266"/>
      <c r="K1063" s="265"/>
      <c r="L1063" s="265" t="s">
        <v>5646</v>
      </c>
      <c r="M1063" s="265" t="s">
        <v>5185</v>
      </c>
    </row>
    <row r="1064" spans="2:13" ht="28.8" x14ac:dyDescent="0.3">
      <c r="B1064" s="265" t="s">
        <v>5703</v>
      </c>
      <c r="C1064" s="265" t="s">
        <v>5704</v>
      </c>
      <c r="D1064" s="265" t="s">
        <v>5705</v>
      </c>
      <c r="E1064" s="265" t="s">
        <v>6194</v>
      </c>
      <c r="F1064" s="265" t="s">
        <v>16</v>
      </c>
      <c r="G1064" s="265" t="s">
        <v>6</v>
      </c>
      <c r="H1064" s="266"/>
      <c r="I1064" s="17"/>
      <c r="J1064" s="266"/>
      <c r="K1064" s="265"/>
      <c r="L1064" s="265" t="s">
        <v>5646</v>
      </c>
      <c r="M1064" s="265" t="s">
        <v>5185</v>
      </c>
    </row>
    <row r="1065" spans="2:13" ht="28.8" x14ac:dyDescent="0.3">
      <c r="B1065" s="265" t="s">
        <v>5709</v>
      </c>
      <c r="C1065" s="265" t="s">
        <v>5710</v>
      </c>
      <c r="D1065" s="265" t="s">
        <v>5711</v>
      </c>
      <c r="E1065" s="265" t="s">
        <v>6194</v>
      </c>
      <c r="F1065" s="265" t="s">
        <v>16</v>
      </c>
      <c r="G1065" s="265" t="s">
        <v>6</v>
      </c>
      <c r="H1065" s="266"/>
      <c r="I1065" s="17"/>
      <c r="J1065" s="266"/>
      <c r="K1065" s="265"/>
      <c r="L1065" s="265" t="s">
        <v>5646</v>
      </c>
      <c r="M1065" s="265" t="s">
        <v>5185</v>
      </c>
    </row>
    <row r="1066" spans="2:13" ht="28.8" x14ac:dyDescent="0.3">
      <c r="B1066" s="265" t="s">
        <v>5712</v>
      </c>
      <c r="C1066" s="265" t="s">
        <v>5713</v>
      </c>
      <c r="D1066" s="265" t="s">
        <v>5714</v>
      </c>
      <c r="E1066" s="265" t="s">
        <v>6194</v>
      </c>
      <c r="F1066" s="265" t="s">
        <v>16</v>
      </c>
      <c r="G1066" s="265" t="s">
        <v>6</v>
      </c>
      <c r="H1066" s="266"/>
      <c r="I1066" s="17"/>
      <c r="J1066" s="266"/>
      <c r="K1066" s="265"/>
      <c r="L1066" s="265" t="s">
        <v>5646</v>
      </c>
      <c r="M1066" s="265" t="s">
        <v>5185</v>
      </c>
    </row>
    <row r="1067" spans="2:13" ht="28.8" x14ac:dyDescent="0.3">
      <c r="B1067" s="265" t="s">
        <v>5715</v>
      </c>
      <c r="C1067" s="265" t="s">
        <v>5716</v>
      </c>
      <c r="D1067" s="265" t="s">
        <v>5717</v>
      </c>
      <c r="E1067" s="265" t="s">
        <v>6194</v>
      </c>
      <c r="F1067" s="265" t="s">
        <v>16</v>
      </c>
      <c r="G1067" s="265" t="s">
        <v>6</v>
      </c>
      <c r="H1067" s="266"/>
      <c r="I1067" s="17"/>
      <c r="J1067" s="266"/>
      <c r="K1067" s="265"/>
      <c r="L1067" s="265" t="s">
        <v>5646</v>
      </c>
      <c r="M1067" s="265" t="s">
        <v>5185</v>
      </c>
    </row>
    <row r="1068" spans="2:13" ht="28.8" x14ac:dyDescent="0.3">
      <c r="B1068" s="265" t="s">
        <v>5718</v>
      </c>
      <c r="C1068" s="265" t="s">
        <v>5719</v>
      </c>
      <c r="D1068" s="265" t="s">
        <v>5720</v>
      </c>
      <c r="E1068" s="265" t="s">
        <v>6194</v>
      </c>
      <c r="F1068" s="265" t="s">
        <v>16</v>
      </c>
      <c r="G1068" s="265" t="s">
        <v>6</v>
      </c>
      <c r="H1068" s="266"/>
      <c r="I1068" s="17"/>
      <c r="J1068" s="266"/>
      <c r="K1068" s="265"/>
      <c r="L1068" s="265" t="s">
        <v>5646</v>
      </c>
      <c r="M1068" s="265" t="s">
        <v>5185</v>
      </c>
    </row>
    <row r="1069" spans="2:13" ht="28.8" x14ac:dyDescent="0.3">
      <c r="B1069" s="265" t="s">
        <v>5724</v>
      </c>
      <c r="C1069" s="265" t="s">
        <v>5725</v>
      </c>
      <c r="D1069" s="265" t="s">
        <v>5726</v>
      </c>
      <c r="E1069" s="265" t="s">
        <v>6194</v>
      </c>
      <c r="F1069" s="265" t="s">
        <v>16</v>
      </c>
      <c r="G1069" s="265" t="s">
        <v>6</v>
      </c>
      <c r="H1069" s="266"/>
      <c r="I1069" s="17"/>
      <c r="J1069" s="266"/>
      <c r="K1069" s="265"/>
      <c r="L1069" s="265" t="s">
        <v>5646</v>
      </c>
      <c r="M1069" s="265" t="s">
        <v>5185</v>
      </c>
    </row>
    <row r="1070" spans="2:13" ht="28.8" x14ac:dyDescent="0.3">
      <c r="B1070" s="265" t="s">
        <v>5727</v>
      </c>
      <c r="C1070" s="265" t="s">
        <v>5728</v>
      </c>
      <c r="D1070" s="265" t="s">
        <v>5729</v>
      </c>
      <c r="E1070" s="265" t="s">
        <v>6194</v>
      </c>
      <c r="F1070" s="265" t="s">
        <v>16</v>
      </c>
      <c r="G1070" s="265" t="s">
        <v>6</v>
      </c>
      <c r="H1070" s="266"/>
      <c r="I1070" s="266"/>
      <c r="J1070" s="266"/>
      <c r="K1070" s="265"/>
      <c r="L1070" s="265" t="s">
        <v>5646</v>
      </c>
      <c r="M1070" s="265" t="s">
        <v>5185</v>
      </c>
    </row>
    <row r="1071" spans="2:13" ht="28.8" x14ac:dyDescent="0.3">
      <c r="B1071" s="265" t="s">
        <v>5731</v>
      </c>
      <c r="C1071" s="265" t="s">
        <v>5732</v>
      </c>
      <c r="D1071" s="265" t="s">
        <v>5733</v>
      </c>
      <c r="E1071" s="265" t="s">
        <v>6194</v>
      </c>
      <c r="F1071" s="265" t="s">
        <v>16</v>
      </c>
      <c r="G1071" s="265" t="s">
        <v>6</v>
      </c>
      <c r="H1071" s="266"/>
      <c r="I1071" s="266"/>
      <c r="J1071" s="266"/>
      <c r="K1071" s="265"/>
      <c r="L1071" s="265" t="s">
        <v>5646</v>
      </c>
      <c r="M1071" s="265" t="s">
        <v>5185</v>
      </c>
    </row>
    <row r="1072" spans="2:13" ht="28.8" x14ac:dyDescent="0.3">
      <c r="B1072" s="265" t="s">
        <v>5734</v>
      </c>
      <c r="C1072" s="265" t="s">
        <v>5735</v>
      </c>
      <c r="D1072" s="265" t="s">
        <v>5736</v>
      </c>
      <c r="E1072" s="265" t="s">
        <v>6194</v>
      </c>
      <c r="F1072" s="265" t="s">
        <v>16</v>
      </c>
      <c r="G1072" s="265" t="s">
        <v>6</v>
      </c>
      <c r="H1072" s="266"/>
      <c r="I1072" s="266"/>
      <c r="J1072" s="266"/>
      <c r="K1072" s="265"/>
      <c r="L1072" s="265" t="s">
        <v>5646</v>
      </c>
      <c r="M1072" s="265" t="s">
        <v>5185</v>
      </c>
    </row>
    <row r="1073" spans="2:13" ht="28.8" x14ac:dyDescent="0.3">
      <c r="B1073" s="265" t="s">
        <v>5746</v>
      </c>
      <c r="C1073" s="265" t="s">
        <v>5747</v>
      </c>
      <c r="D1073" s="265" t="s">
        <v>5748</v>
      </c>
      <c r="E1073" s="265" t="s">
        <v>6194</v>
      </c>
      <c r="F1073" s="265" t="s">
        <v>16</v>
      </c>
      <c r="G1073" s="265" t="s">
        <v>6</v>
      </c>
      <c r="H1073" s="266"/>
      <c r="I1073" s="266"/>
      <c r="J1073" s="266"/>
      <c r="K1073" s="265"/>
      <c r="L1073" s="265" t="s">
        <v>5646</v>
      </c>
      <c r="M1073" s="265" t="s">
        <v>5185</v>
      </c>
    </row>
    <row r="1074" spans="2:13" ht="28.8" x14ac:dyDescent="0.3">
      <c r="B1074" s="265" t="s">
        <v>5749</v>
      </c>
      <c r="C1074" s="265" t="s">
        <v>5750</v>
      </c>
      <c r="D1074" s="265" t="s">
        <v>5751</v>
      </c>
      <c r="E1074" s="265" t="s">
        <v>6194</v>
      </c>
      <c r="F1074" s="265" t="s">
        <v>16</v>
      </c>
      <c r="G1074" s="265" t="s">
        <v>6</v>
      </c>
      <c r="H1074" s="266"/>
      <c r="I1074" s="266"/>
      <c r="J1074" s="266"/>
      <c r="K1074" s="265"/>
      <c r="L1074" s="265" t="s">
        <v>5646</v>
      </c>
      <c r="M1074" s="265" t="s">
        <v>5185</v>
      </c>
    </row>
    <row r="1075" spans="2:13" ht="28.8" x14ac:dyDescent="0.3">
      <c r="B1075" s="265" t="s">
        <v>5752</v>
      </c>
      <c r="C1075" s="265" t="s">
        <v>5753</v>
      </c>
      <c r="D1075" s="265" t="s">
        <v>5754</v>
      </c>
      <c r="E1075" s="265" t="s">
        <v>6194</v>
      </c>
      <c r="F1075" s="265" t="s">
        <v>16</v>
      </c>
      <c r="G1075" s="265" t="s">
        <v>6</v>
      </c>
      <c r="H1075" s="266"/>
      <c r="I1075" s="266"/>
      <c r="J1075" s="266"/>
      <c r="K1075" s="265"/>
      <c r="L1075" s="265" t="s">
        <v>5646</v>
      </c>
      <c r="M1075" s="265" t="s">
        <v>5185</v>
      </c>
    </row>
    <row r="1076" spans="2:13" ht="28.8" x14ac:dyDescent="0.3">
      <c r="B1076" s="265" t="s">
        <v>5755</v>
      </c>
      <c r="C1076" s="265" t="s">
        <v>5756</v>
      </c>
      <c r="D1076" s="265" t="s">
        <v>5757</v>
      </c>
      <c r="E1076" s="265" t="s">
        <v>6194</v>
      </c>
      <c r="F1076" s="265" t="s">
        <v>16</v>
      </c>
      <c r="G1076" s="265" t="s">
        <v>6</v>
      </c>
      <c r="H1076" s="266"/>
      <c r="I1076" s="266"/>
      <c r="J1076" s="266"/>
      <c r="K1076" s="265"/>
      <c r="L1076" s="265" t="s">
        <v>5646</v>
      </c>
      <c r="M1076" s="265" t="s">
        <v>5185</v>
      </c>
    </row>
    <row r="1077" spans="2:13" ht="28.8" x14ac:dyDescent="0.3">
      <c r="B1077" s="265" t="s">
        <v>5761</v>
      </c>
      <c r="C1077" s="265" t="s">
        <v>5762</v>
      </c>
      <c r="D1077" s="265" t="s">
        <v>5763</v>
      </c>
      <c r="E1077" s="265" t="s">
        <v>6194</v>
      </c>
      <c r="F1077" s="265" t="s">
        <v>16</v>
      </c>
      <c r="G1077" s="265" t="s">
        <v>6</v>
      </c>
      <c r="H1077" s="266"/>
      <c r="I1077" s="266"/>
      <c r="J1077" s="266"/>
      <c r="K1077" s="265"/>
      <c r="L1077" s="265" t="s">
        <v>5646</v>
      </c>
      <c r="M1077" s="265" t="s">
        <v>5185</v>
      </c>
    </row>
    <row r="1078" spans="2:13" ht="45" customHeight="1" x14ac:dyDescent="0.3">
      <c r="B1078" s="265" t="s">
        <v>5764</v>
      </c>
      <c r="C1078" s="265" t="s">
        <v>5765</v>
      </c>
      <c r="D1078" s="265" t="s">
        <v>5766</v>
      </c>
      <c r="E1078" s="265" t="s">
        <v>6194</v>
      </c>
      <c r="F1078" s="265" t="s">
        <v>16</v>
      </c>
      <c r="G1078" s="265" t="s">
        <v>6</v>
      </c>
      <c r="H1078" s="266"/>
      <c r="I1078" s="266"/>
      <c r="J1078" s="266"/>
      <c r="K1078" s="265"/>
      <c r="L1078" s="265" t="s">
        <v>5646</v>
      </c>
      <c r="M1078" s="273" t="s">
        <v>5185</v>
      </c>
    </row>
    <row r="1079" spans="2:13" ht="45" customHeight="1" x14ac:dyDescent="0.3">
      <c r="B1079" s="282" t="s">
        <v>5767</v>
      </c>
      <c r="C1079" s="265" t="s">
        <v>5768</v>
      </c>
      <c r="D1079" s="265" t="s">
        <v>5769</v>
      </c>
      <c r="E1079" s="265" t="s">
        <v>6194</v>
      </c>
      <c r="F1079" s="265" t="s">
        <v>16</v>
      </c>
      <c r="G1079" s="265" t="s">
        <v>6</v>
      </c>
      <c r="H1079" s="266"/>
      <c r="I1079" s="17"/>
      <c r="J1079" s="266"/>
      <c r="K1079" s="265"/>
      <c r="L1079" s="265" t="s">
        <v>5646</v>
      </c>
      <c r="M1079" s="273" t="s">
        <v>5185</v>
      </c>
    </row>
    <row r="1080" spans="2:13" ht="45" customHeight="1" x14ac:dyDescent="0.3">
      <c r="B1080" s="282" t="s">
        <v>5773</v>
      </c>
      <c r="C1080" s="265" t="s">
        <v>5774</v>
      </c>
      <c r="D1080" s="265" t="s">
        <v>5775</v>
      </c>
      <c r="E1080" s="265" t="s">
        <v>6194</v>
      </c>
      <c r="F1080" s="265" t="s">
        <v>16</v>
      </c>
      <c r="G1080" s="265" t="s">
        <v>6</v>
      </c>
      <c r="H1080" s="266"/>
      <c r="I1080" s="17"/>
      <c r="J1080" s="266"/>
      <c r="K1080" s="265"/>
      <c r="L1080" s="265" t="s">
        <v>5646</v>
      </c>
      <c r="M1080" s="273" t="s">
        <v>5185</v>
      </c>
    </row>
    <row r="1081" spans="2:13" ht="45" customHeight="1" x14ac:dyDescent="0.3">
      <c r="B1081" s="282" t="s">
        <v>5778</v>
      </c>
      <c r="C1081" s="265" t="s">
        <v>5779</v>
      </c>
      <c r="D1081" s="265" t="s">
        <v>5780</v>
      </c>
      <c r="E1081" s="265" t="s">
        <v>6194</v>
      </c>
      <c r="F1081" s="265" t="s">
        <v>16</v>
      </c>
      <c r="G1081" s="265" t="s">
        <v>6</v>
      </c>
      <c r="H1081" s="266"/>
      <c r="I1081" s="17"/>
      <c r="J1081" s="266"/>
      <c r="K1081" s="265"/>
      <c r="L1081" s="265" t="s">
        <v>5646</v>
      </c>
      <c r="M1081" s="273" t="s">
        <v>5185</v>
      </c>
    </row>
    <row r="1082" spans="2:13" s="273" customFormat="1" ht="45" customHeight="1" x14ac:dyDescent="0.3">
      <c r="B1082" s="282" t="s">
        <v>5784</v>
      </c>
      <c r="C1082" s="265" t="s">
        <v>5785</v>
      </c>
      <c r="D1082" s="265" t="s">
        <v>5786</v>
      </c>
      <c r="E1082" s="265" t="s">
        <v>6194</v>
      </c>
      <c r="F1082" s="265" t="s">
        <v>16</v>
      </c>
      <c r="G1082" s="265" t="s">
        <v>6</v>
      </c>
      <c r="H1082" s="266"/>
      <c r="I1082" s="17"/>
      <c r="J1082" s="266"/>
      <c r="K1082" s="265"/>
      <c r="L1082" s="265" t="s">
        <v>5646</v>
      </c>
      <c r="M1082" s="273" t="s">
        <v>5185</v>
      </c>
    </row>
    <row r="1083" spans="2:13" s="273" customFormat="1" ht="45" customHeight="1" x14ac:dyDescent="0.3">
      <c r="B1083" s="282" t="s">
        <v>5790</v>
      </c>
      <c r="C1083" s="265" t="s">
        <v>5791</v>
      </c>
      <c r="D1083" s="265" t="s">
        <v>5792</v>
      </c>
      <c r="E1083" s="265" t="s">
        <v>6194</v>
      </c>
      <c r="F1083" s="265" t="s">
        <v>16</v>
      </c>
      <c r="G1083" s="265" t="s">
        <v>6</v>
      </c>
      <c r="H1083" s="266"/>
      <c r="I1083" s="17"/>
      <c r="J1083" s="266"/>
      <c r="K1083" s="265"/>
      <c r="L1083" s="265" t="s">
        <v>5646</v>
      </c>
      <c r="M1083" s="273" t="s">
        <v>5185</v>
      </c>
    </row>
    <row r="1084" spans="2:13" s="273" customFormat="1" ht="45" customHeight="1" x14ac:dyDescent="0.3">
      <c r="B1084" s="282" t="s">
        <v>5793</v>
      </c>
      <c r="C1084" s="265" t="s">
        <v>5794</v>
      </c>
      <c r="D1084" s="265" t="s">
        <v>5795</v>
      </c>
      <c r="E1084" s="265" t="s">
        <v>6194</v>
      </c>
      <c r="F1084" s="265" t="s">
        <v>16</v>
      </c>
      <c r="G1084" s="265" t="s">
        <v>6</v>
      </c>
      <c r="H1084" s="266"/>
      <c r="I1084" s="17"/>
      <c r="J1084" s="266"/>
      <c r="K1084" s="265"/>
      <c r="L1084" s="265" t="s">
        <v>5646</v>
      </c>
      <c r="M1084" s="273" t="s">
        <v>5185</v>
      </c>
    </row>
    <row r="1085" spans="2:13" s="273" customFormat="1" ht="45" customHeight="1" x14ac:dyDescent="0.3">
      <c r="B1085" s="282" t="s">
        <v>5796</v>
      </c>
      <c r="C1085" s="265" t="s">
        <v>5797</v>
      </c>
      <c r="D1085" s="265" t="s">
        <v>5798</v>
      </c>
      <c r="E1085" s="265" t="s">
        <v>6194</v>
      </c>
      <c r="F1085" s="265" t="s">
        <v>16</v>
      </c>
      <c r="G1085" s="265" t="s">
        <v>6</v>
      </c>
      <c r="H1085" s="266"/>
      <c r="I1085" s="17"/>
      <c r="J1085" s="266"/>
      <c r="K1085" s="265"/>
      <c r="L1085" s="265" t="s">
        <v>5646</v>
      </c>
      <c r="M1085" s="273" t="s">
        <v>5185</v>
      </c>
    </row>
    <row r="1086" spans="2:13" s="273" customFormat="1" ht="45" customHeight="1" x14ac:dyDescent="0.3">
      <c r="B1086" s="282" t="s">
        <v>5799</v>
      </c>
      <c r="C1086" s="265" t="s">
        <v>5800</v>
      </c>
      <c r="D1086" s="265" t="s">
        <v>5801</v>
      </c>
      <c r="E1086" s="265" t="s">
        <v>6194</v>
      </c>
      <c r="F1086" s="265" t="s">
        <v>16</v>
      </c>
      <c r="G1086" s="265" t="s">
        <v>6</v>
      </c>
      <c r="H1086" s="266"/>
      <c r="I1086" s="17"/>
      <c r="J1086" s="266"/>
      <c r="K1086" s="265"/>
      <c r="L1086" s="265" t="s">
        <v>5646</v>
      </c>
      <c r="M1086" s="273" t="s">
        <v>5185</v>
      </c>
    </row>
    <row r="1087" spans="2:13" s="273" customFormat="1" ht="45" customHeight="1" x14ac:dyDescent="0.3">
      <c r="B1087" s="265" t="s">
        <v>5802</v>
      </c>
      <c r="C1087" s="265" t="s">
        <v>5803</v>
      </c>
      <c r="D1087" s="265" t="s">
        <v>5804</v>
      </c>
      <c r="E1087" s="265" t="s">
        <v>6194</v>
      </c>
      <c r="F1087" s="265" t="s">
        <v>16</v>
      </c>
      <c r="G1087" s="265" t="s">
        <v>6</v>
      </c>
      <c r="H1087" s="266"/>
      <c r="I1087" s="17"/>
      <c r="J1087" s="266"/>
      <c r="K1087" s="265"/>
      <c r="L1087" s="265" t="s">
        <v>5646</v>
      </c>
      <c r="M1087" s="273" t="s">
        <v>5185</v>
      </c>
    </row>
    <row r="1088" spans="2:13" s="273" customFormat="1" ht="45" customHeight="1" x14ac:dyDescent="0.3">
      <c r="B1088" s="265" t="s">
        <v>5805</v>
      </c>
      <c r="C1088" s="265" t="s">
        <v>5806</v>
      </c>
      <c r="D1088" s="265" t="s">
        <v>5807</v>
      </c>
      <c r="E1088" s="265" t="s">
        <v>6194</v>
      </c>
      <c r="F1088" s="265" t="s">
        <v>16</v>
      </c>
      <c r="G1088" s="265" t="s">
        <v>6</v>
      </c>
      <c r="H1088" s="266"/>
      <c r="I1088" s="17"/>
      <c r="J1088" s="266"/>
      <c r="K1088" s="265"/>
      <c r="L1088" s="265" t="s">
        <v>5646</v>
      </c>
      <c r="M1088" s="273" t="s">
        <v>5185</v>
      </c>
    </row>
    <row r="1089" spans="2:13" s="273" customFormat="1" ht="45" customHeight="1" x14ac:dyDescent="0.3">
      <c r="B1089" s="265" t="s">
        <v>5808</v>
      </c>
      <c r="C1089" s="265" t="s">
        <v>5809</v>
      </c>
      <c r="D1089" s="265" t="s">
        <v>5810</v>
      </c>
      <c r="E1089" s="265" t="s">
        <v>6194</v>
      </c>
      <c r="F1089" s="265" t="s">
        <v>16</v>
      </c>
      <c r="G1089" s="265" t="s">
        <v>6</v>
      </c>
      <c r="H1089" s="266"/>
      <c r="I1089" s="17"/>
      <c r="J1089" s="266"/>
      <c r="K1089" s="265"/>
      <c r="L1089" s="265" t="s">
        <v>5646</v>
      </c>
      <c r="M1089" s="273" t="s">
        <v>5185</v>
      </c>
    </row>
    <row r="1090" spans="2:13" s="273" customFormat="1" ht="45" customHeight="1" x14ac:dyDescent="0.3">
      <c r="B1090" s="265" t="s">
        <v>5811</v>
      </c>
      <c r="C1090" s="265" t="s">
        <v>5812</v>
      </c>
      <c r="D1090" s="265" t="s">
        <v>5813</v>
      </c>
      <c r="E1090" s="265" t="s">
        <v>6194</v>
      </c>
      <c r="F1090" s="265" t="s">
        <v>16</v>
      </c>
      <c r="G1090" s="265" t="s">
        <v>6</v>
      </c>
      <c r="H1090" s="266"/>
      <c r="I1090" s="17"/>
      <c r="J1090" s="266"/>
      <c r="K1090" s="265"/>
      <c r="L1090" s="265" t="s">
        <v>5646</v>
      </c>
      <c r="M1090" s="273" t="s">
        <v>5185</v>
      </c>
    </row>
    <row r="1091" spans="2:13" s="273" customFormat="1" ht="45" customHeight="1" x14ac:dyDescent="0.3">
      <c r="B1091" s="265" t="s">
        <v>5814</v>
      </c>
      <c r="C1091" s="265" t="s">
        <v>5815</v>
      </c>
      <c r="D1091" s="265" t="s">
        <v>5816</v>
      </c>
      <c r="E1091" s="265" t="s">
        <v>6194</v>
      </c>
      <c r="F1091" s="265" t="s">
        <v>16</v>
      </c>
      <c r="G1091" s="265" t="s">
        <v>6</v>
      </c>
      <c r="H1091" s="266"/>
      <c r="I1091" s="17"/>
      <c r="J1091" s="266"/>
      <c r="K1091" s="265"/>
      <c r="L1091" s="265" t="s">
        <v>5646</v>
      </c>
      <c r="M1091" s="273" t="s">
        <v>5185</v>
      </c>
    </row>
    <row r="1092" spans="2:13" s="273" customFormat="1" ht="45" customHeight="1" x14ac:dyDescent="0.3">
      <c r="B1092" s="281" t="s">
        <v>5817</v>
      </c>
      <c r="C1092" s="265" t="s">
        <v>5818</v>
      </c>
      <c r="D1092" s="265" t="s">
        <v>5819</v>
      </c>
      <c r="E1092" s="265" t="s">
        <v>6194</v>
      </c>
      <c r="F1092" s="265" t="s">
        <v>16</v>
      </c>
      <c r="G1092" s="265" t="s">
        <v>6</v>
      </c>
      <c r="H1092" s="266"/>
      <c r="I1092" s="17"/>
      <c r="J1092" s="266"/>
      <c r="K1092" s="265"/>
      <c r="L1092" s="265" t="s">
        <v>5646</v>
      </c>
      <c r="M1092" s="273" t="s">
        <v>5185</v>
      </c>
    </row>
    <row r="1093" spans="2:13" s="273" customFormat="1" ht="45" customHeight="1" x14ac:dyDescent="0.3">
      <c r="B1093" s="281" t="s">
        <v>5820</v>
      </c>
      <c r="C1093" s="265" t="s">
        <v>5821</v>
      </c>
      <c r="D1093" s="265" t="s">
        <v>5822</v>
      </c>
      <c r="E1093" s="265" t="s">
        <v>6194</v>
      </c>
      <c r="F1093" s="265" t="s">
        <v>16</v>
      </c>
      <c r="G1093" s="265" t="s">
        <v>6</v>
      </c>
      <c r="H1093" s="266"/>
      <c r="I1093" s="17"/>
      <c r="J1093" s="266"/>
      <c r="K1093" s="265"/>
      <c r="L1093" s="265" t="s">
        <v>5646</v>
      </c>
      <c r="M1093" s="273" t="s">
        <v>5185</v>
      </c>
    </row>
    <row r="1094" spans="2:13" s="273" customFormat="1" ht="45" customHeight="1" x14ac:dyDescent="0.3">
      <c r="B1094" s="281" t="s">
        <v>5823</v>
      </c>
      <c r="C1094" s="265" t="s">
        <v>5824</v>
      </c>
      <c r="D1094" s="265" t="s">
        <v>5825</v>
      </c>
      <c r="E1094" s="265" t="s">
        <v>6194</v>
      </c>
      <c r="F1094" s="265" t="s">
        <v>16</v>
      </c>
      <c r="G1094" s="265" t="s">
        <v>6</v>
      </c>
      <c r="H1094" s="266"/>
      <c r="I1094" s="17"/>
      <c r="J1094" s="266"/>
      <c r="K1094" s="265"/>
      <c r="L1094" s="265" t="s">
        <v>5646</v>
      </c>
      <c r="M1094" s="273" t="s">
        <v>5185</v>
      </c>
    </row>
    <row r="1095" spans="2:13" s="273" customFormat="1" ht="45" customHeight="1" x14ac:dyDescent="0.3">
      <c r="B1095" s="282" t="s">
        <v>5829</v>
      </c>
      <c r="C1095" s="265" t="s">
        <v>5830</v>
      </c>
      <c r="D1095" s="265" t="s">
        <v>5831</v>
      </c>
      <c r="E1095" s="265" t="s">
        <v>6194</v>
      </c>
      <c r="F1095" s="265" t="s">
        <v>16</v>
      </c>
      <c r="G1095" s="265" t="s">
        <v>6</v>
      </c>
      <c r="H1095" s="266"/>
      <c r="I1095" s="17"/>
      <c r="J1095" s="266"/>
      <c r="K1095" s="265"/>
      <c r="L1095" s="265" t="s">
        <v>5646</v>
      </c>
      <c r="M1095" s="273" t="s">
        <v>5185</v>
      </c>
    </row>
    <row r="1096" spans="2:13" s="273" customFormat="1" ht="45" customHeight="1" x14ac:dyDescent="0.3">
      <c r="B1096" s="282" t="s">
        <v>5832</v>
      </c>
      <c r="C1096" s="265" t="s">
        <v>5833</v>
      </c>
      <c r="D1096" s="265" t="s">
        <v>5834</v>
      </c>
      <c r="E1096" s="265" t="s">
        <v>6194</v>
      </c>
      <c r="F1096" s="265" t="s">
        <v>16</v>
      </c>
      <c r="G1096" s="265" t="s">
        <v>6</v>
      </c>
      <c r="H1096" s="266"/>
      <c r="I1096" s="17"/>
      <c r="J1096" s="266"/>
      <c r="K1096" s="265"/>
      <c r="L1096" s="265" t="s">
        <v>5646</v>
      </c>
      <c r="M1096" s="273" t="s">
        <v>5185</v>
      </c>
    </row>
    <row r="1097" spans="2:13" s="273" customFormat="1" ht="45" customHeight="1" x14ac:dyDescent="0.3">
      <c r="B1097" s="282" t="s">
        <v>5840</v>
      </c>
      <c r="C1097" s="265" t="s">
        <v>5841</v>
      </c>
      <c r="D1097" s="265" t="s">
        <v>5842</v>
      </c>
      <c r="E1097" s="265" t="s">
        <v>6194</v>
      </c>
      <c r="F1097" s="265" t="s">
        <v>16</v>
      </c>
      <c r="G1097" s="265" t="s">
        <v>6</v>
      </c>
      <c r="H1097" s="266"/>
      <c r="I1097" s="17"/>
      <c r="J1097" s="266"/>
      <c r="K1097" s="265"/>
      <c r="L1097" s="265" t="s">
        <v>5646</v>
      </c>
      <c r="M1097" s="273" t="s">
        <v>5185</v>
      </c>
    </row>
    <row r="1098" spans="2:13" s="273" customFormat="1" ht="45" customHeight="1" x14ac:dyDescent="0.3">
      <c r="B1098" s="282" t="s">
        <v>5849</v>
      </c>
      <c r="C1098" s="265" t="s">
        <v>5850</v>
      </c>
      <c r="D1098" s="265" t="s">
        <v>5851</v>
      </c>
      <c r="E1098" s="265" t="s">
        <v>6194</v>
      </c>
      <c r="F1098" s="265" t="s">
        <v>16</v>
      </c>
      <c r="G1098" s="265" t="s">
        <v>6</v>
      </c>
      <c r="H1098" s="266"/>
      <c r="I1098" s="17"/>
      <c r="J1098" s="266"/>
      <c r="K1098" s="265"/>
      <c r="L1098" s="265" t="s">
        <v>5646</v>
      </c>
      <c r="M1098" s="273" t="s">
        <v>5185</v>
      </c>
    </row>
    <row r="1099" spans="2:13" s="273" customFormat="1" ht="45" customHeight="1" x14ac:dyDescent="0.3">
      <c r="B1099" s="282" t="s">
        <v>5852</v>
      </c>
      <c r="C1099" s="265" t="s">
        <v>5853</v>
      </c>
      <c r="D1099" s="265" t="s">
        <v>5854</v>
      </c>
      <c r="E1099" s="265" t="s">
        <v>6194</v>
      </c>
      <c r="F1099" s="265" t="s">
        <v>16</v>
      </c>
      <c r="G1099" s="265" t="s">
        <v>6</v>
      </c>
      <c r="H1099" s="266"/>
      <c r="I1099" s="17"/>
      <c r="J1099" s="266"/>
      <c r="K1099" s="265"/>
      <c r="L1099" s="265" t="s">
        <v>5646</v>
      </c>
      <c r="M1099" s="273" t="s">
        <v>5185</v>
      </c>
    </row>
    <row r="1100" spans="2:13" s="273" customFormat="1" ht="45" customHeight="1" x14ac:dyDescent="0.3">
      <c r="B1100" s="282" t="s">
        <v>5855</v>
      </c>
      <c r="C1100" s="265" t="s">
        <v>5856</v>
      </c>
      <c r="D1100" s="265" t="s">
        <v>5857</v>
      </c>
      <c r="E1100" s="265" t="s">
        <v>6194</v>
      </c>
      <c r="F1100" s="265" t="s">
        <v>16</v>
      </c>
      <c r="G1100" s="265" t="s">
        <v>6</v>
      </c>
      <c r="H1100" s="266"/>
      <c r="I1100" s="17"/>
      <c r="J1100" s="266"/>
      <c r="K1100" s="265"/>
      <c r="L1100" s="265" t="s">
        <v>5646</v>
      </c>
      <c r="M1100" s="273" t="s">
        <v>5185</v>
      </c>
    </row>
    <row r="1101" spans="2:13" s="273" customFormat="1" ht="45" customHeight="1" x14ac:dyDescent="0.3">
      <c r="B1101" s="265" t="s">
        <v>5858</v>
      </c>
      <c r="C1101" s="265" t="s">
        <v>5859</v>
      </c>
      <c r="D1101" s="265" t="s">
        <v>5860</v>
      </c>
      <c r="E1101" s="265" t="s">
        <v>6194</v>
      </c>
      <c r="F1101" s="265" t="s">
        <v>16</v>
      </c>
      <c r="G1101" s="265" t="s">
        <v>6</v>
      </c>
      <c r="H1101" s="266"/>
      <c r="I1101" s="17"/>
      <c r="J1101" s="266"/>
      <c r="K1101" s="265"/>
      <c r="L1101" s="265" t="s">
        <v>5646</v>
      </c>
      <c r="M1101" s="273" t="s">
        <v>5185</v>
      </c>
    </row>
    <row r="1102" spans="2:13" s="273" customFormat="1" ht="45" customHeight="1" x14ac:dyDescent="0.3">
      <c r="B1102" s="265" t="s">
        <v>6041</v>
      </c>
      <c r="C1102" s="265" t="s">
        <v>5513</v>
      </c>
      <c r="D1102" s="265" t="s">
        <v>5131</v>
      </c>
      <c r="E1102" s="265" t="s">
        <v>6194</v>
      </c>
      <c r="F1102" s="265" t="s">
        <v>16</v>
      </c>
      <c r="G1102" s="265" t="s">
        <v>6</v>
      </c>
      <c r="H1102" s="266"/>
      <c r="I1102" s="17"/>
      <c r="J1102" s="266"/>
      <c r="K1102" s="265"/>
      <c r="L1102" s="265" t="s">
        <v>5288</v>
      </c>
      <c r="M1102" s="273" t="s">
        <v>5185</v>
      </c>
    </row>
    <row r="1103" spans="2:13" s="273" customFormat="1" ht="45" customHeight="1" x14ac:dyDescent="0.3">
      <c r="B1103" s="265" t="s">
        <v>5135</v>
      </c>
      <c r="C1103" s="265" t="s">
        <v>5514</v>
      </c>
      <c r="D1103" s="265" t="s">
        <v>5136</v>
      </c>
      <c r="E1103" s="265" t="s">
        <v>6194</v>
      </c>
      <c r="F1103" s="265" t="s">
        <v>16</v>
      </c>
      <c r="G1103" s="265" t="s">
        <v>6</v>
      </c>
      <c r="H1103" s="266"/>
      <c r="I1103" s="17"/>
      <c r="J1103" s="266"/>
      <c r="K1103" s="265"/>
      <c r="L1103" s="265" t="s">
        <v>5289</v>
      </c>
      <c r="M1103" s="273" t="s">
        <v>5185</v>
      </c>
    </row>
    <row r="1104" spans="2:13" s="273" customFormat="1" ht="45" customHeight="1" x14ac:dyDescent="0.3">
      <c r="B1104" s="265" t="s">
        <v>5139</v>
      </c>
      <c r="C1104" s="265" t="s">
        <v>5515</v>
      </c>
      <c r="D1104" s="265" t="s">
        <v>5140</v>
      </c>
      <c r="E1104" s="265" t="s">
        <v>6194</v>
      </c>
      <c r="F1104" s="265" t="s">
        <v>16</v>
      </c>
      <c r="G1104" s="265" t="s">
        <v>6</v>
      </c>
      <c r="H1104" s="266"/>
      <c r="I1104" s="17"/>
      <c r="J1104" s="266"/>
      <c r="K1104" s="265"/>
      <c r="L1104" s="265" t="s">
        <v>5290</v>
      </c>
      <c r="M1104" s="273" t="s">
        <v>5185</v>
      </c>
    </row>
    <row r="1105" spans="2:13" s="273" customFormat="1" ht="45" customHeight="1" x14ac:dyDescent="0.3">
      <c r="B1105" s="282" t="s">
        <v>5143</v>
      </c>
      <c r="C1105" s="265" t="s">
        <v>5516</v>
      </c>
      <c r="D1105" s="265" t="s">
        <v>5144</v>
      </c>
      <c r="E1105" s="265" t="s">
        <v>6194</v>
      </c>
      <c r="F1105" s="265" t="s">
        <v>16</v>
      </c>
      <c r="G1105" s="265" t="s">
        <v>6</v>
      </c>
      <c r="H1105" s="266"/>
      <c r="I1105" s="17"/>
      <c r="J1105" s="266"/>
      <c r="K1105" s="265"/>
      <c r="L1105" s="265" t="s">
        <v>5291</v>
      </c>
      <c r="M1105" s="273" t="s">
        <v>5185</v>
      </c>
    </row>
    <row r="1106" spans="2:13" s="273" customFormat="1" ht="45" customHeight="1" x14ac:dyDescent="0.3">
      <c r="B1106" s="282" t="s">
        <v>5147</v>
      </c>
      <c r="C1106" s="265" t="s">
        <v>5517</v>
      </c>
      <c r="D1106" s="265" t="s">
        <v>5148</v>
      </c>
      <c r="E1106" s="265" t="s">
        <v>6194</v>
      </c>
      <c r="F1106" s="265" t="s">
        <v>16</v>
      </c>
      <c r="G1106" s="265" t="s">
        <v>6</v>
      </c>
      <c r="H1106" s="266"/>
      <c r="I1106" s="17"/>
      <c r="J1106" s="266"/>
      <c r="K1106" s="265"/>
      <c r="L1106" s="265" t="s">
        <v>5289</v>
      </c>
      <c r="M1106" s="273" t="s">
        <v>5185</v>
      </c>
    </row>
    <row r="1107" spans="2:13" s="273" customFormat="1" ht="45" customHeight="1" x14ac:dyDescent="0.3">
      <c r="B1107" s="282" t="s">
        <v>5151</v>
      </c>
      <c r="C1107" s="265" t="s">
        <v>5518</v>
      </c>
      <c r="D1107" s="265" t="s">
        <v>5152</v>
      </c>
      <c r="E1107" s="265" t="s">
        <v>6194</v>
      </c>
      <c r="F1107" s="265" t="s">
        <v>16</v>
      </c>
      <c r="G1107" s="265" t="s">
        <v>6</v>
      </c>
      <c r="H1107" s="266"/>
      <c r="I1107" s="17"/>
      <c r="J1107" s="266"/>
      <c r="K1107" s="265"/>
      <c r="L1107" s="265" t="s">
        <v>5289</v>
      </c>
      <c r="M1107" s="273" t="s">
        <v>5185</v>
      </c>
    </row>
    <row r="1108" spans="2:13" s="273" customFormat="1" ht="45" customHeight="1" x14ac:dyDescent="0.3">
      <c r="B1108" s="282" t="s">
        <v>5155</v>
      </c>
      <c r="C1108" s="265" t="s">
        <v>5519</v>
      </c>
      <c r="D1108" s="265" t="s">
        <v>5156</v>
      </c>
      <c r="E1108" s="265" t="s">
        <v>6194</v>
      </c>
      <c r="F1108" s="265" t="s">
        <v>16</v>
      </c>
      <c r="G1108" s="265" t="s">
        <v>6</v>
      </c>
      <c r="H1108" s="266"/>
      <c r="I1108" s="17"/>
      <c r="J1108" s="266"/>
      <c r="K1108" s="265"/>
      <c r="L1108" s="265" t="s">
        <v>5291</v>
      </c>
      <c r="M1108" s="273" t="s">
        <v>5185</v>
      </c>
    </row>
    <row r="1109" spans="2:13" s="273" customFormat="1" ht="45" customHeight="1" x14ac:dyDescent="0.3">
      <c r="B1109" s="282" t="s">
        <v>5159</v>
      </c>
      <c r="C1109" s="265" t="s">
        <v>5520</v>
      </c>
      <c r="D1109" s="265" t="s">
        <v>5160</v>
      </c>
      <c r="E1109" s="265" t="s">
        <v>6194</v>
      </c>
      <c r="F1109" s="265" t="s">
        <v>16</v>
      </c>
      <c r="G1109" s="265" t="s">
        <v>6</v>
      </c>
      <c r="H1109" s="266"/>
      <c r="I1109" s="17"/>
      <c r="J1109" s="266"/>
      <c r="K1109" s="265"/>
      <c r="L1109" s="265" t="s">
        <v>5291</v>
      </c>
      <c r="M1109" s="273" t="s">
        <v>5185</v>
      </c>
    </row>
    <row r="1110" spans="2:13" s="273" customFormat="1" ht="45" customHeight="1" x14ac:dyDescent="0.3">
      <c r="B1110" s="282" t="s">
        <v>5163</v>
      </c>
      <c r="C1110" s="265" t="s">
        <v>5521</v>
      </c>
      <c r="D1110" s="265" t="s">
        <v>5164</v>
      </c>
      <c r="E1110" s="265" t="s">
        <v>6194</v>
      </c>
      <c r="F1110" s="265" t="s">
        <v>16</v>
      </c>
      <c r="G1110" s="265" t="s">
        <v>6</v>
      </c>
      <c r="H1110" s="266"/>
      <c r="I1110" s="17"/>
      <c r="J1110" s="266"/>
      <c r="K1110" s="265"/>
      <c r="L1110" s="265" t="s">
        <v>5292</v>
      </c>
      <c r="M1110" s="273" t="s">
        <v>5185</v>
      </c>
    </row>
    <row r="1111" spans="2:13" s="273" customFormat="1" ht="45" customHeight="1" x14ac:dyDescent="0.3">
      <c r="B1111" s="282" t="s">
        <v>5167</v>
      </c>
      <c r="C1111" s="265" t="s">
        <v>5522</v>
      </c>
      <c r="D1111" s="265" t="s">
        <v>5168</v>
      </c>
      <c r="E1111" s="265" t="s">
        <v>6194</v>
      </c>
      <c r="F1111" s="265" t="s">
        <v>16</v>
      </c>
      <c r="G1111" s="265" t="s">
        <v>6</v>
      </c>
      <c r="H1111" s="266"/>
      <c r="I1111" s="17"/>
      <c r="J1111" s="266"/>
      <c r="K1111" s="265"/>
      <c r="L1111" s="265" t="s">
        <v>5291</v>
      </c>
      <c r="M1111" s="273" t="s">
        <v>5185</v>
      </c>
    </row>
    <row r="1112" spans="2:13" s="273" customFormat="1" ht="45" customHeight="1" x14ac:dyDescent="0.3">
      <c r="B1112" s="282" t="s">
        <v>5171</v>
      </c>
      <c r="C1112" s="265" t="s">
        <v>5523</v>
      </c>
      <c r="D1112" s="265" t="s">
        <v>5172</v>
      </c>
      <c r="E1112" s="265" t="s">
        <v>6194</v>
      </c>
      <c r="F1112" s="265" t="s">
        <v>16</v>
      </c>
      <c r="G1112" s="265" t="s">
        <v>6</v>
      </c>
      <c r="H1112" s="266"/>
      <c r="I1112" s="17"/>
      <c r="J1112" s="266"/>
      <c r="K1112" s="265"/>
      <c r="L1112" s="265" t="s">
        <v>5293</v>
      </c>
      <c r="M1112" s="273" t="s">
        <v>5185</v>
      </c>
    </row>
    <row r="1113" spans="2:13" s="273" customFormat="1" ht="45" customHeight="1" x14ac:dyDescent="0.3">
      <c r="B1113" s="282" t="s">
        <v>5175</v>
      </c>
      <c r="C1113" s="265" t="s">
        <v>5524</v>
      </c>
      <c r="D1113" s="265" t="s">
        <v>5176</v>
      </c>
      <c r="E1113" s="265" t="s">
        <v>6194</v>
      </c>
      <c r="F1113" s="265" t="s">
        <v>16</v>
      </c>
      <c r="G1113" s="265" t="s">
        <v>6</v>
      </c>
      <c r="H1113" s="266"/>
      <c r="I1113" s="17"/>
      <c r="J1113" s="266"/>
      <c r="K1113" s="265"/>
      <c r="L1113" s="265" t="s">
        <v>5292</v>
      </c>
      <c r="M1113" s="273" t="s">
        <v>5185</v>
      </c>
    </row>
    <row r="1114" spans="2:13" s="273" customFormat="1" ht="45" customHeight="1" x14ac:dyDescent="0.3">
      <c r="B1114" s="281" t="s">
        <v>5179</v>
      </c>
      <c r="C1114" s="265" t="s">
        <v>5525</v>
      </c>
      <c r="D1114" s="265" t="s">
        <v>5180</v>
      </c>
      <c r="E1114" s="265" t="s">
        <v>6194</v>
      </c>
      <c r="F1114" s="265" t="s">
        <v>16</v>
      </c>
      <c r="G1114" s="265" t="s">
        <v>6</v>
      </c>
      <c r="H1114" s="266"/>
      <c r="I1114" s="17"/>
      <c r="J1114" s="266"/>
      <c r="K1114" s="265"/>
      <c r="L1114" s="265" t="s">
        <v>5290</v>
      </c>
      <c r="M1114" s="273" t="s">
        <v>5185</v>
      </c>
    </row>
    <row r="1115" spans="2:13" s="273" customFormat="1" ht="45" customHeight="1" x14ac:dyDescent="0.3">
      <c r="B1115" s="265" t="s">
        <v>6069</v>
      </c>
      <c r="C1115" s="265" t="s">
        <v>5861</v>
      </c>
      <c r="D1115" s="265" t="s">
        <v>5862</v>
      </c>
      <c r="E1115" s="265" t="s">
        <v>6194</v>
      </c>
      <c r="F1115" s="265" t="s">
        <v>16</v>
      </c>
      <c r="G1115" s="265" t="s">
        <v>6</v>
      </c>
      <c r="H1115" s="266"/>
      <c r="I1115" s="17"/>
      <c r="J1115" s="266"/>
      <c r="K1115" s="265"/>
      <c r="L1115" s="265" t="s">
        <v>5294</v>
      </c>
      <c r="M1115" s="273" t="s">
        <v>5185</v>
      </c>
    </row>
    <row r="1116" spans="2:13" s="273" customFormat="1" ht="45" customHeight="1" x14ac:dyDescent="0.3">
      <c r="B1116" s="265" t="s">
        <v>5081</v>
      </c>
      <c r="C1116" s="265" t="s">
        <v>5530</v>
      </c>
      <c r="D1116" s="265" t="s">
        <v>5188</v>
      </c>
      <c r="E1116" s="265" t="s">
        <v>6194</v>
      </c>
      <c r="F1116" s="265" t="s">
        <v>16</v>
      </c>
      <c r="G1116" s="265" t="s">
        <v>6</v>
      </c>
      <c r="H1116" s="266"/>
      <c r="I1116" s="17"/>
      <c r="J1116" s="266"/>
      <c r="K1116" s="265"/>
      <c r="L1116" s="265" t="s">
        <v>5295</v>
      </c>
      <c r="M1116" s="273" t="s">
        <v>5185</v>
      </c>
    </row>
    <row r="1117" spans="2:13" s="273" customFormat="1" ht="45" customHeight="1" x14ac:dyDescent="0.3">
      <c r="B1117" s="265" t="s">
        <v>5079</v>
      </c>
      <c r="C1117" s="265" t="s">
        <v>5531</v>
      </c>
      <c r="D1117" s="265" t="s">
        <v>5190</v>
      </c>
      <c r="E1117" s="265" t="s">
        <v>6194</v>
      </c>
      <c r="F1117" s="265" t="s">
        <v>16</v>
      </c>
      <c r="G1117" s="265" t="s">
        <v>6</v>
      </c>
      <c r="H1117" s="266"/>
      <c r="I1117" s="17"/>
      <c r="J1117" s="266"/>
      <c r="K1117" s="265"/>
      <c r="L1117" s="265" t="s">
        <v>5294</v>
      </c>
      <c r="M1117" s="273" t="s">
        <v>5185</v>
      </c>
    </row>
    <row r="1118" spans="2:13" s="273" customFormat="1" ht="45" customHeight="1" x14ac:dyDescent="0.3">
      <c r="B1118" s="265" t="s">
        <v>5128</v>
      </c>
      <c r="C1118" s="265" t="s">
        <v>5532</v>
      </c>
      <c r="D1118" s="265" t="s">
        <v>5193</v>
      </c>
      <c r="E1118" s="265" t="s">
        <v>6194</v>
      </c>
      <c r="F1118" s="265" t="s">
        <v>16</v>
      </c>
      <c r="G1118" s="265" t="s">
        <v>6</v>
      </c>
      <c r="H1118" s="266"/>
      <c r="I1118" s="17"/>
      <c r="J1118" s="266"/>
      <c r="K1118" s="265"/>
      <c r="L1118" s="265" t="s">
        <v>5294</v>
      </c>
      <c r="M1118" s="273" t="s">
        <v>5185</v>
      </c>
    </row>
    <row r="1119" spans="2:13" s="273" customFormat="1" ht="45" customHeight="1" x14ac:dyDescent="0.3">
      <c r="B1119" s="265" t="s">
        <v>5127</v>
      </c>
      <c r="C1119" s="265" t="s">
        <v>5533</v>
      </c>
      <c r="D1119" s="265" t="s">
        <v>5196</v>
      </c>
      <c r="E1119" s="265" t="s">
        <v>6194</v>
      </c>
      <c r="F1119" s="265" t="s">
        <v>16</v>
      </c>
      <c r="G1119" s="265" t="s">
        <v>6</v>
      </c>
      <c r="H1119" s="266"/>
      <c r="I1119" s="17"/>
      <c r="J1119" s="266"/>
      <c r="K1119" s="265"/>
      <c r="L1119" s="265" t="s">
        <v>5294</v>
      </c>
      <c r="M1119" s="273" t="s">
        <v>5185</v>
      </c>
    </row>
    <row r="1120" spans="2:13" s="273" customFormat="1" ht="45" customHeight="1" x14ac:dyDescent="0.3">
      <c r="B1120" s="265" t="s">
        <v>5076</v>
      </c>
      <c r="C1120" s="265" t="s">
        <v>5534</v>
      </c>
      <c r="D1120" s="265" t="s">
        <v>5077</v>
      </c>
      <c r="E1120" s="265" t="s">
        <v>6194</v>
      </c>
      <c r="F1120" s="265" t="s">
        <v>16</v>
      </c>
      <c r="G1120" s="265" t="s">
        <v>6</v>
      </c>
      <c r="H1120" s="266"/>
      <c r="I1120" s="17"/>
      <c r="J1120" s="266"/>
      <c r="K1120" s="265"/>
      <c r="L1120" s="265" t="s">
        <v>5294</v>
      </c>
      <c r="M1120" s="273" t="s">
        <v>5185</v>
      </c>
    </row>
    <row r="1121" spans="2:13" s="273" customFormat="1" ht="45" customHeight="1" x14ac:dyDescent="0.3">
      <c r="B1121" s="265" t="s">
        <v>5073</v>
      </c>
      <c r="C1121" s="265" t="s">
        <v>5535</v>
      </c>
      <c r="D1121" s="265" t="s">
        <v>5074</v>
      </c>
      <c r="E1121" s="265" t="s">
        <v>6194</v>
      </c>
      <c r="F1121" s="265" t="s">
        <v>16</v>
      </c>
      <c r="G1121" s="265" t="s">
        <v>6</v>
      </c>
      <c r="H1121" s="266"/>
      <c r="I1121" s="17"/>
      <c r="J1121" s="266"/>
      <c r="K1121" s="265"/>
      <c r="L1121" s="265" t="s">
        <v>5294</v>
      </c>
      <c r="M1121" s="273" t="s">
        <v>5185</v>
      </c>
    </row>
    <row r="1122" spans="2:13" s="273" customFormat="1" ht="45" customHeight="1" x14ac:dyDescent="0.3">
      <c r="B1122" s="265" t="s">
        <v>5126</v>
      </c>
      <c r="C1122" s="265" t="s">
        <v>5536</v>
      </c>
      <c r="D1122" s="265" t="s">
        <v>5201</v>
      </c>
      <c r="E1122" s="265" t="s">
        <v>6194</v>
      </c>
      <c r="F1122" s="265" t="s">
        <v>16</v>
      </c>
      <c r="G1122" s="265" t="s">
        <v>6</v>
      </c>
      <c r="H1122" s="266"/>
      <c r="I1122" s="17"/>
      <c r="J1122" s="266"/>
      <c r="K1122" s="265"/>
      <c r="L1122" s="265" t="s">
        <v>5294</v>
      </c>
      <c r="M1122" s="273" t="s">
        <v>5185</v>
      </c>
    </row>
    <row r="1123" spans="2:13" s="273" customFormat="1" ht="45" customHeight="1" x14ac:dyDescent="0.3">
      <c r="B1123" s="265" t="s">
        <v>5125</v>
      </c>
      <c r="C1123" s="265" t="s">
        <v>5537</v>
      </c>
      <c r="D1123" s="265" t="s">
        <v>5204</v>
      </c>
      <c r="E1123" s="265" t="s">
        <v>6194</v>
      </c>
      <c r="F1123" s="265" t="s">
        <v>16</v>
      </c>
      <c r="G1123" s="265" t="s">
        <v>6</v>
      </c>
      <c r="H1123" s="266"/>
      <c r="I1123" s="17"/>
      <c r="J1123" s="266"/>
      <c r="K1123" s="265"/>
      <c r="L1123" s="265" t="s">
        <v>5294</v>
      </c>
      <c r="M1123" s="273" t="s">
        <v>5185</v>
      </c>
    </row>
    <row r="1124" spans="2:13" s="273" customFormat="1" ht="45" customHeight="1" x14ac:dyDescent="0.3">
      <c r="B1124" s="265" t="s">
        <v>5124</v>
      </c>
      <c r="C1124" s="265" t="s">
        <v>6072</v>
      </c>
      <c r="D1124" s="265" t="s">
        <v>6073</v>
      </c>
      <c r="E1124" s="265" t="s">
        <v>6194</v>
      </c>
      <c r="F1124" s="265" t="s">
        <v>16</v>
      </c>
      <c r="G1124" s="265" t="s">
        <v>5</v>
      </c>
      <c r="H1124" s="266"/>
      <c r="I1124" s="17"/>
      <c r="J1124" s="266"/>
      <c r="K1124" s="265"/>
      <c r="L1124" s="265" t="s">
        <v>5294</v>
      </c>
      <c r="M1124" s="273" t="s">
        <v>5185</v>
      </c>
    </row>
    <row r="1125" spans="2:13" s="273" customFormat="1" ht="45" customHeight="1" x14ac:dyDescent="0.3">
      <c r="B1125" s="265" t="s">
        <v>5122</v>
      </c>
      <c r="C1125" s="265" t="s">
        <v>5538</v>
      </c>
      <c r="D1125" s="265" t="s">
        <v>5123</v>
      </c>
      <c r="E1125" s="265" t="s">
        <v>6194</v>
      </c>
      <c r="F1125" s="265" t="s">
        <v>16</v>
      </c>
      <c r="G1125" s="265" t="s">
        <v>5</v>
      </c>
      <c r="H1125" s="266"/>
      <c r="I1125" s="17"/>
      <c r="J1125" s="266"/>
      <c r="K1125" s="265"/>
      <c r="L1125" s="265" t="s">
        <v>5294</v>
      </c>
      <c r="M1125" s="273" t="s">
        <v>5185</v>
      </c>
    </row>
    <row r="1126" spans="2:13" s="273" customFormat="1" ht="45" customHeight="1" x14ac:dyDescent="0.3">
      <c r="B1126" s="265" t="s">
        <v>5070</v>
      </c>
      <c r="C1126" s="265" t="s">
        <v>5539</v>
      </c>
      <c r="D1126" s="265" t="s">
        <v>5071</v>
      </c>
      <c r="E1126" s="265" t="s">
        <v>6194</v>
      </c>
      <c r="F1126" s="265" t="s">
        <v>16</v>
      </c>
      <c r="G1126" s="265" t="s">
        <v>6</v>
      </c>
      <c r="H1126" s="266"/>
      <c r="I1126" s="17"/>
      <c r="J1126" s="266"/>
      <c r="K1126" s="265"/>
      <c r="L1126" s="265"/>
      <c r="M1126" s="273" t="s">
        <v>5185</v>
      </c>
    </row>
    <row r="1127" spans="2:13" s="273" customFormat="1" ht="45" customHeight="1" x14ac:dyDescent="0.3">
      <c r="B1127" s="265" t="s">
        <v>5067</v>
      </c>
      <c r="C1127" s="265" t="s">
        <v>5540</v>
      </c>
      <c r="D1127" s="265" t="s">
        <v>5068</v>
      </c>
      <c r="E1127" s="265" t="s">
        <v>6194</v>
      </c>
      <c r="F1127" s="265" t="s">
        <v>16</v>
      </c>
      <c r="G1127" s="265" t="s">
        <v>6</v>
      </c>
      <c r="H1127" s="266"/>
      <c r="I1127" s="17"/>
      <c r="J1127" s="266"/>
      <c r="K1127" s="265"/>
      <c r="L1127" s="265" t="s">
        <v>5294</v>
      </c>
      <c r="M1127" s="273" t="s">
        <v>5185</v>
      </c>
    </row>
    <row r="1128" spans="2:13" s="273" customFormat="1" ht="45" customHeight="1" x14ac:dyDescent="0.3">
      <c r="B1128" s="265" t="s">
        <v>5065</v>
      </c>
      <c r="C1128" s="265" t="s">
        <v>5541</v>
      </c>
      <c r="D1128" s="265" t="s">
        <v>5208</v>
      </c>
      <c r="E1128" s="265" t="s">
        <v>6194</v>
      </c>
      <c r="F1128" s="265" t="s">
        <v>16</v>
      </c>
      <c r="G1128" s="265" t="s">
        <v>6</v>
      </c>
      <c r="H1128" s="266"/>
      <c r="I1128" s="17"/>
      <c r="J1128" s="266"/>
      <c r="K1128" s="265"/>
      <c r="L1128" s="265" t="s">
        <v>5294</v>
      </c>
      <c r="M1128" s="273" t="s">
        <v>5185</v>
      </c>
    </row>
    <row r="1129" spans="2:13" s="273" customFormat="1" ht="45" customHeight="1" x14ac:dyDescent="0.3">
      <c r="B1129" s="265" t="s">
        <v>5121</v>
      </c>
      <c r="C1129" s="265" t="s">
        <v>5542</v>
      </c>
      <c r="D1129" s="265" t="s">
        <v>5211</v>
      </c>
      <c r="E1129" s="265" t="s">
        <v>6194</v>
      </c>
      <c r="F1129" s="265" t="s">
        <v>16</v>
      </c>
      <c r="G1129" s="265" t="s">
        <v>6</v>
      </c>
      <c r="H1129" s="266"/>
      <c r="I1129" s="266"/>
      <c r="J1129" s="266"/>
      <c r="K1129" s="265"/>
      <c r="L1129" s="265" t="s">
        <v>5294</v>
      </c>
      <c r="M1129" s="273" t="s">
        <v>5185</v>
      </c>
    </row>
    <row r="1130" spans="2:13" s="273" customFormat="1" ht="45" customHeight="1" x14ac:dyDescent="0.3">
      <c r="B1130" s="265" t="s">
        <v>5120</v>
      </c>
      <c r="C1130" s="265" t="s">
        <v>5543</v>
      </c>
      <c r="D1130" s="265" t="s">
        <v>5214</v>
      </c>
      <c r="E1130" s="265" t="s">
        <v>6194</v>
      </c>
      <c r="F1130" s="265" t="s">
        <v>16</v>
      </c>
      <c r="G1130" s="265" t="s">
        <v>6</v>
      </c>
      <c r="H1130" s="266"/>
      <c r="I1130" s="17"/>
      <c r="J1130" s="266"/>
      <c r="K1130" s="265"/>
      <c r="L1130" s="265" t="s">
        <v>5294</v>
      </c>
      <c r="M1130" s="273" t="s">
        <v>5185</v>
      </c>
    </row>
    <row r="1131" spans="2:13" s="273" customFormat="1" ht="45" customHeight="1" x14ac:dyDescent="0.3">
      <c r="B1131" s="281" t="s">
        <v>5118</v>
      </c>
      <c r="C1131" s="265" t="s">
        <v>5544</v>
      </c>
      <c r="D1131" s="265" t="s">
        <v>5119</v>
      </c>
      <c r="E1131" s="265" t="s">
        <v>6194</v>
      </c>
      <c r="F1131" s="265" t="s">
        <v>16</v>
      </c>
      <c r="G1131" s="265" t="s">
        <v>6</v>
      </c>
      <c r="H1131" s="266"/>
      <c r="I1131" s="17"/>
      <c r="J1131" s="266"/>
      <c r="K1131" s="265"/>
      <c r="L1131" s="265" t="s">
        <v>5294</v>
      </c>
      <c r="M1131" s="273" t="s">
        <v>5185</v>
      </c>
    </row>
    <row r="1132" spans="2:13" s="273" customFormat="1" ht="45" customHeight="1" x14ac:dyDescent="0.3">
      <c r="B1132" s="281" t="s">
        <v>5062</v>
      </c>
      <c r="C1132" s="265" t="s">
        <v>5545</v>
      </c>
      <c r="D1132" s="265" t="s">
        <v>5063</v>
      </c>
      <c r="E1132" s="265" t="s">
        <v>6194</v>
      </c>
      <c r="F1132" s="265" t="s">
        <v>16</v>
      </c>
      <c r="G1132" s="265" t="s">
        <v>6</v>
      </c>
      <c r="H1132" s="266"/>
      <c r="I1132" s="17"/>
      <c r="J1132" s="266"/>
      <c r="K1132" s="265"/>
      <c r="L1132" s="265" t="s">
        <v>5294</v>
      </c>
      <c r="M1132" s="273" t="s">
        <v>5185</v>
      </c>
    </row>
    <row r="1133" spans="2:13" s="273" customFormat="1" ht="45" customHeight="1" x14ac:dyDescent="0.3">
      <c r="B1133" s="281" t="s">
        <v>5116</v>
      </c>
      <c r="C1133" s="265" t="s">
        <v>5546</v>
      </c>
      <c r="D1133" s="265" t="s">
        <v>5117</v>
      </c>
      <c r="E1133" s="265" t="s">
        <v>6194</v>
      </c>
      <c r="F1133" s="265" t="s">
        <v>16</v>
      </c>
      <c r="G1133" s="265" t="s">
        <v>6</v>
      </c>
      <c r="H1133" s="266"/>
      <c r="I1133" s="17"/>
      <c r="J1133" s="266"/>
      <c r="K1133" s="265"/>
      <c r="L1133" s="265" t="s">
        <v>5294</v>
      </c>
      <c r="M1133" s="273" t="s">
        <v>5185</v>
      </c>
    </row>
    <row r="1134" spans="2:13" s="273" customFormat="1" ht="45" customHeight="1" x14ac:dyDescent="0.3">
      <c r="B1134" s="281" t="s">
        <v>5547</v>
      </c>
      <c r="C1134" s="265" t="s">
        <v>5548</v>
      </c>
      <c r="D1134" s="265" t="s">
        <v>5060</v>
      </c>
      <c r="E1134" s="265" t="s">
        <v>6194</v>
      </c>
      <c r="F1134" s="265" t="s">
        <v>16</v>
      </c>
      <c r="G1134" s="265" t="s">
        <v>6</v>
      </c>
      <c r="H1134" s="266"/>
      <c r="I1134" s="17"/>
      <c r="J1134" s="266"/>
      <c r="K1134" s="265"/>
      <c r="L1134" s="265" t="s">
        <v>5294</v>
      </c>
      <c r="M1134" s="273" t="s">
        <v>5185</v>
      </c>
    </row>
    <row r="1135" spans="2:13" s="273" customFormat="1" ht="45" customHeight="1" x14ac:dyDescent="0.3">
      <c r="B1135" s="281" t="s">
        <v>5057</v>
      </c>
      <c r="C1135" s="265" t="s">
        <v>5549</v>
      </c>
      <c r="D1135" s="265" t="s">
        <v>5058</v>
      </c>
      <c r="E1135" s="265" t="s">
        <v>6194</v>
      </c>
      <c r="F1135" s="265" t="s">
        <v>16</v>
      </c>
      <c r="G1135" s="265" t="s">
        <v>6</v>
      </c>
      <c r="H1135" s="266"/>
      <c r="I1135" s="17"/>
      <c r="J1135" s="266"/>
      <c r="K1135" s="265"/>
      <c r="L1135" s="265" t="s">
        <v>5294</v>
      </c>
      <c r="M1135" s="273" t="s">
        <v>5185</v>
      </c>
    </row>
    <row r="1136" spans="2:13" s="273" customFormat="1" ht="45" customHeight="1" x14ac:dyDescent="0.3">
      <c r="B1136" s="265" t="s">
        <v>5055</v>
      </c>
      <c r="C1136" s="265" t="s">
        <v>5550</v>
      </c>
      <c r="D1136" s="265" t="s">
        <v>5222</v>
      </c>
      <c r="E1136" s="265" t="s">
        <v>6194</v>
      </c>
      <c r="F1136" s="265" t="s">
        <v>16</v>
      </c>
      <c r="G1136" s="265" t="s">
        <v>6</v>
      </c>
      <c r="H1136" s="266"/>
      <c r="I1136" s="17"/>
      <c r="J1136" s="266"/>
      <c r="K1136" s="265"/>
      <c r="L1136" s="265" t="s">
        <v>5294</v>
      </c>
      <c r="M1136" s="273" t="s">
        <v>5185</v>
      </c>
    </row>
    <row r="1137" spans="2:13" s="273" customFormat="1" ht="45" customHeight="1" x14ac:dyDescent="0.3">
      <c r="B1137" s="265" t="s">
        <v>5053</v>
      </c>
      <c r="C1137" s="265" t="s">
        <v>5551</v>
      </c>
      <c r="D1137" s="265" t="s">
        <v>5224</v>
      </c>
      <c r="E1137" s="265" t="s">
        <v>6194</v>
      </c>
      <c r="F1137" s="265" t="s">
        <v>16</v>
      </c>
      <c r="G1137" s="265" t="s">
        <v>6</v>
      </c>
      <c r="H1137" s="266"/>
      <c r="I1137" s="17"/>
      <c r="J1137" s="266"/>
      <c r="K1137" s="265"/>
      <c r="L1137" s="265" t="s">
        <v>5294</v>
      </c>
      <c r="M1137" s="273" t="s">
        <v>5185</v>
      </c>
    </row>
    <row r="1138" spans="2:13" s="273" customFormat="1" ht="45" customHeight="1" x14ac:dyDescent="0.3">
      <c r="B1138" s="265" t="s">
        <v>5051</v>
      </c>
      <c r="C1138" s="265" t="s">
        <v>5552</v>
      </c>
      <c r="D1138" s="265" t="s">
        <v>5226</v>
      </c>
      <c r="E1138" s="265" t="s">
        <v>6194</v>
      </c>
      <c r="F1138" s="265" t="s">
        <v>16</v>
      </c>
      <c r="G1138" s="265" t="s">
        <v>6</v>
      </c>
      <c r="H1138" s="266"/>
      <c r="I1138" s="17"/>
      <c r="J1138" s="266"/>
      <c r="K1138" s="265"/>
      <c r="L1138" s="265" t="s">
        <v>5294</v>
      </c>
      <c r="M1138" s="273" t="s">
        <v>5185</v>
      </c>
    </row>
    <row r="1139" spans="2:13" s="273" customFormat="1" ht="45" customHeight="1" x14ac:dyDescent="0.3">
      <c r="B1139" s="265" t="s">
        <v>5114</v>
      </c>
      <c r="C1139" s="265" t="s">
        <v>5553</v>
      </c>
      <c r="D1139" s="265" t="s">
        <v>5115</v>
      </c>
      <c r="E1139" s="265" t="s">
        <v>6194</v>
      </c>
      <c r="F1139" s="265" t="s">
        <v>16</v>
      </c>
      <c r="G1139" s="265" t="s">
        <v>6</v>
      </c>
      <c r="H1139" s="266"/>
      <c r="I1139" s="17"/>
      <c r="J1139" s="266"/>
      <c r="K1139" s="265"/>
      <c r="L1139" s="265" t="s">
        <v>5294</v>
      </c>
      <c r="M1139" s="273" t="s">
        <v>5185</v>
      </c>
    </row>
    <row r="1140" spans="2:13" s="273" customFormat="1" ht="45" customHeight="1" x14ac:dyDescent="0.3">
      <c r="B1140" s="265" t="s">
        <v>5112</v>
      </c>
      <c r="C1140" s="265" t="s">
        <v>5554</v>
      </c>
      <c r="D1140" s="265" t="s">
        <v>5113</v>
      </c>
      <c r="E1140" s="265" t="s">
        <v>6194</v>
      </c>
      <c r="F1140" s="265" t="s">
        <v>16</v>
      </c>
      <c r="G1140" s="265" t="s">
        <v>6</v>
      </c>
      <c r="H1140" s="266"/>
      <c r="I1140" s="17"/>
      <c r="J1140" s="266"/>
      <c r="K1140" s="265"/>
      <c r="L1140" s="265" t="s">
        <v>5294</v>
      </c>
      <c r="M1140" s="273" t="s">
        <v>5185</v>
      </c>
    </row>
    <row r="1141" spans="2:13" s="273" customFormat="1" ht="45" customHeight="1" x14ac:dyDescent="0.3">
      <c r="B1141" s="265" t="s">
        <v>5110</v>
      </c>
      <c r="C1141" s="265" t="s">
        <v>5555</v>
      </c>
      <c r="D1141" s="265" t="s">
        <v>5111</v>
      </c>
      <c r="E1141" s="265" t="s">
        <v>6194</v>
      </c>
      <c r="F1141" s="265" t="s">
        <v>16</v>
      </c>
      <c r="G1141" s="265" t="s">
        <v>6</v>
      </c>
      <c r="H1141" s="266"/>
      <c r="I1141" s="17"/>
      <c r="J1141" s="266"/>
      <c r="K1141" s="265"/>
      <c r="L1141" s="265" t="s">
        <v>5294</v>
      </c>
      <c r="M1141" s="273" t="s">
        <v>5185</v>
      </c>
    </row>
    <row r="1142" spans="2:13" s="273" customFormat="1" ht="45" customHeight="1" x14ac:dyDescent="0.3">
      <c r="B1142" s="265" t="s">
        <v>5108</v>
      </c>
      <c r="C1142" s="265" t="s">
        <v>5556</v>
      </c>
      <c r="D1142" s="265" t="s">
        <v>5109</v>
      </c>
      <c r="E1142" s="265" t="s">
        <v>6194</v>
      </c>
      <c r="F1142" s="265" t="s">
        <v>16</v>
      </c>
      <c r="G1142" s="265" t="s">
        <v>6</v>
      </c>
      <c r="H1142" s="266"/>
      <c r="I1142" s="17"/>
      <c r="J1142" s="266"/>
      <c r="K1142" s="265"/>
      <c r="L1142" s="265" t="s">
        <v>5294</v>
      </c>
      <c r="M1142" s="273" t="s">
        <v>5185</v>
      </c>
    </row>
    <row r="1143" spans="2:13" s="273" customFormat="1" ht="45" customHeight="1" x14ac:dyDescent="0.3">
      <c r="B1143" s="265" t="s">
        <v>5106</v>
      </c>
      <c r="C1143" s="265" t="s">
        <v>5557</v>
      </c>
      <c r="D1143" s="265" t="s">
        <v>5107</v>
      </c>
      <c r="E1143" s="265" t="s">
        <v>6194</v>
      </c>
      <c r="F1143" s="265" t="s">
        <v>16</v>
      </c>
      <c r="G1143" s="265" t="s">
        <v>6</v>
      </c>
      <c r="H1143" s="266"/>
      <c r="I1143" s="17"/>
      <c r="J1143" s="266"/>
      <c r="K1143" s="265"/>
      <c r="L1143" s="265" t="s">
        <v>5294</v>
      </c>
      <c r="M1143" s="273" t="s">
        <v>5185</v>
      </c>
    </row>
    <row r="1144" spans="2:13" s="273" customFormat="1" ht="45" customHeight="1" x14ac:dyDescent="0.3">
      <c r="B1144" s="265" t="s">
        <v>5048</v>
      </c>
      <c r="C1144" s="265" t="s">
        <v>5558</v>
      </c>
      <c r="D1144" s="265" t="s">
        <v>5049</v>
      </c>
      <c r="E1144" s="265" t="s">
        <v>6194</v>
      </c>
      <c r="F1144" s="265" t="s">
        <v>16</v>
      </c>
      <c r="G1144" s="265" t="s">
        <v>6</v>
      </c>
      <c r="H1144" s="266"/>
      <c r="I1144" s="17"/>
      <c r="J1144" s="266"/>
      <c r="K1144" s="265"/>
      <c r="L1144" s="265" t="s">
        <v>5294</v>
      </c>
      <c r="M1144" s="273" t="s">
        <v>5185</v>
      </c>
    </row>
    <row r="1145" spans="2:13" s="273" customFormat="1" ht="45" customHeight="1" x14ac:dyDescent="0.3">
      <c r="B1145" s="265" t="s">
        <v>5045</v>
      </c>
      <c r="C1145" s="265" t="s">
        <v>5559</v>
      </c>
      <c r="D1145" s="265" t="s">
        <v>5046</v>
      </c>
      <c r="E1145" s="265" t="s">
        <v>6194</v>
      </c>
      <c r="F1145" s="265" t="s">
        <v>16</v>
      </c>
      <c r="G1145" s="265" t="s">
        <v>6</v>
      </c>
      <c r="H1145" s="266"/>
      <c r="I1145" s="17"/>
      <c r="J1145" s="266"/>
      <c r="K1145" s="265"/>
      <c r="L1145" s="265"/>
      <c r="M1145" s="273" t="s">
        <v>5185</v>
      </c>
    </row>
    <row r="1146" spans="2:13" s="273" customFormat="1" ht="45" customHeight="1" x14ac:dyDescent="0.3">
      <c r="B1146" s="265" t="s">
        <v>5042</v>
      </c>
      <c r="C1146" s="265" t="s">
        <v>5560</v>
      </c>
      <c r="D1146" s="265" t="s">
        <v>5043</v>
      </c>
      <c r="E1146" s="265" t="s">
        <v>6194</v>
      </c>
      <c r="F1146" s="265" t="s">
        <v>16</v>
      </c>
      <c r="G1146" s="265" t="s">
        <v>6</v>
      </c>
      <c r="H1146" s="266"/>
      <c r="I1146" s="17"/>
      <c r="J1146" s="266"/>
      <c r="K1146" s="265"/>
      <c r="L1146" s="265" t="s">
        <v>5294</v>
      </c>
      <c r="M1146" s="273" t="s">
        <v>5185</v>
      </c>
    </row>
    <row r="1147" spans="2:13" s="273" customFormat="1" ht="45" customHeight="1" x14ac:dyDescent="0.3">
      <c r="B1147" s="265" t="s">
        <v>5039</v>
      </c>
      <c r="C1147" s="265" t="s">
        <v>5561</v>
      </c>
      <c r="D1147" s="265" t="s">
        <v>5040</v>
      </c>
      <c r="E1147" s="265" t="s">
        <v>6194</v>
      </c>
      <c r="F1147" s="265" t="s">
        <v>16</v>
      </c>
      <c r="G1147" s="265" t="s">
        <v>6</v>
      </c>
      <c r="H1147" s="266"/>
      <c r="I1147" s="17"/>
      <c r="J1147" s="266"/>
      <c r="K1147" s="265"/>
      <c r="L1147" s="265" t="s">
        <v>5294</v>
      </c>
      <c r="M1147" s="273" t="s">
        <v>5185</v>
      </c>
    </row>
    <row r="1148" spans="2:13" ht="28.8" x14ac:dyDescent="0.3">
      <c r="B1148" s="273" t="s">
        <v>5037</v>
      </c>
      <c r="C1148" s="273" t="s">
        <v>5562</v>
      </c>
      <c r="D1148" s="273" t="s">
        <v>5239</v>
      </c>
      <c r="E1148" s="273" t="s">
        <v>6194</v>
      </c>
      <c r="F1148" s="273" t="s">
        <v>16</v>
      </c>
      <c r="G1148" s="273" t="s">
        <v>6</v>
      </c>
      <c r="H1148" s="273"/>
      <c r="J1148" s="273"/>
      <c r="K1148" s="273"/>
      <c r="L1148" s="273" t="s">
        <v>5294</v>
      </c>
      <c r="M1148" s="273" t="s">
        <v>5185</v>
      </c>
    </row>
    <row r="1149" spans="2:13" ht="28.8" x14ac:dyDescent="0.3">
      <c r="B1149" s="273" t="s">
        <v>5104</v>
      </c>
      <c r="C1149" s="273" t="s">
        <v>5563</v>
      </c>
      <c r="D1149" s="273" t="s">
        <v>5105</v>
      </c>
      <c r="E1149" s="273" t="s">
        <v>6194</v>
      </c>
      <c r="F1149" s="273" t="s">
        <v>16</v>
      </c>
      <c r="G1149" s="273" t="s">
        <v>6</v>
      </c>
      <c r="H1149" s="273"/>
      <c r="J1149" s="273"/>
      <c r="K1149" s="273"/>
      <c r="L1149" s="273" t="s">
        <v>5294</v>
      </c>
      <c r="M1149" s="273" t="s">
        <v>5185</v>
      </c>
    </row>
    <row r="1150" spans="2:13" ht="28.8" x14ac:dyDescent="0.3">
      <c r="B1150" s="273" t="s">
        <v>5102</v>
      </c>
      <c r="C1150" s="273" t="s">
        <v>5564</v>
      </c>
      <c r="D1150" s="273" t="s">
        <v>5103</v>
      </c>
      <c r="E1150" s="273" t="s">
        <v>6194</v>
      </c>
      <c r="F1150" s="273" t="s">
        <v>16</v>
      </c>
      <c r="G1150" s="273" t="s">
        <v>6</v>
      </c>
      <c r="H1150" s="273"/>
      <c r="J1150" s="273"/>
      <c r="K1150" s="273"/>
      <c r="L1150" s="273" t="s">
        <v>5294</v>
      </c>
      <c r="M1150" s="273" t="s">
        <v>5185</v>
      </c>
    </row>
    <row r="1151" spans="2:13" ht="28.8" x14ac:dyDescent="0.3">
      <c r="B1151" s="273" t="s">
        <v>5100</v>
      </c>
      <c r="C1151" s="273" t="s">
        <v>5565</v>
      </c>
      <c r="D1151" s="273" t="s">
        <v>5101</v>
      </c>
      <c r="E1151" s="273" t="s">
        <v>6194</v>
      </c>
      <c r="F1151" s="273" t="s">
        <v>16</v>
      </c>
      <c r="G1151" s="273" t="s">
        <v>6</v>
      </c>
      <c r="H1151" s="273"/>
      <c r="J1151" s="273"/>
      <c r="K1151" s="273"/>
      <c r="L1151" s="273" t="s">
        <v>5294</v>
      </c>
      <c r="M1151" s="273" t="s">
        <v>5185</v>
      </c>
    </row>
    <row r="1152" spans="2:13" ht="28.8" x14ac:dyDescent="0.3">
      <c r="B1152" s="273" t="s">
        <v>5099</v>
      </c>
      <c r="C1152" s="273" t="s">
        <v>6083</v>
      </c>
      <c r="D1152" s="273" t="s">
        <v>6084</v>
      </c>
      <c r="E1152" s="273" t="s">
        <v>6194</v>
      </c>
      <c r="F1152" s="273" t="s">
        <v>16</v>
      </c>
      <c r="G1152" s="273" t="s">
        <v>6</v>
      </c>
      <c r="H1152" s="273"/>
      <c r="J1152" s="273"/>
      <c r="K1152" s="273"/>
      <c r="L1152" s="273" t="s">
        <v>5294</v>
      </c>
      <c r="M1152" s="273" t="s">
        <v>5185</v>
      </c>
    </row>
    <row r="1153" spans="2:13" ht="28.8" x14ac:dyDescent="0.3">
      <c r="B1153" s="273" t="s">
        <v>5097</v>
      </c>
      <c r="C1153" s="273" t="s">
        <v>5566</v>
      </c>
      <c r="D1153" s="273" t="s">
        <v>5098</v>
      </c>
      <c r="E1153" s="273" t="s">
        <v>6194</v>
      </c>
      <c r="F1153" s="273" t="s">
        <v>16</v>
      </c>
      <c r="G1153" s="273" t="s">
        <v>6</v>
      </c>
      <c r="H1153" s="273"/>
      <c r="J1153" s="273"/>
      <c r="K1153" s="273"/>
      <c r="L1153" s="273" t="s">
        <v>5294</v>
      </c>
      <c r="M1153" s="273" t="s">
        <v>5185</v>
      </c>
    </row>
    <row r="1154" spans="2:13" ht="28.8" x14ac:dyDescent="0.3">
      <c r="B1154" s="273" t="s">
        <v>5096</v>
      </c>
      <c r="C1154" s="273" t="s">
        <v>5567</v>
      </c>
      <c r="D1154" s="273" t="s">
        <v>5247</v>
      </c>
      <c r="E1154" s="273" t="s">
        <v>6194</v>
      </c>
      <c r="F1154" s="273" t="s">
        <v>16</v>
      </c>
      <c r="G1154" s="273" t="s">
        <v>6</v>
      </c>
      <c r="H1154" s="273"/>
      <c r="J1154" s="273"/>
      <c r="K1154" s="273"/>
      <c r="L1154" s="273" t="s">
        <v>5294</v>
      </c>
      <c r="M1154" s="273" t="s">
        <v>5185</v>
      </c>
    </row>
    <row r="1155" spans="2:13" ht="28.8" x14ac:dyDescent="0.3">
      <c r="B1155" s="273" t="s">
        <v>5094</v>
      </c>
      <c r="C1155" s="273" t="s">
        <v>5568</v>
      </c>
      <c r="D1155" s="273" t="s">
        <v>5095</v>
      </c>
      <c r="E1155" s="273" t="s">
        <v>6194</v>
      </c>
      <c r="F1155" s="273" t="s">
        <v>16</v>
      </c>
      <c r="G1155" s="273" t="s">
        <v>6</v>
      </c>
      <c r="H1155" s="273"/>
      <c r="J1155" s="273"/>
      <c r="K1155" s="273"/>
      <c r="L1155" s="273" t="s">
        <v>5294</v>
      </c>
      <c r="M1155" s="273" t="s">
        <v>5185</v>
      </c>
    </row>
    <row r="1156" spans="2:13" ht="28.8" x14ac:dyDescent="0.3">
      <c r="B1156" s="273" t="s">
        <v>5034</v>
      </c>
      <c r="C1156" s="273" t="s">
        <v>5569</v>
      </c>
      <c r="D1156" s="273" t="s">
        <v>5035</v>
      </c>
      <c r="E1156" s="273" t="s">
        <v>6194</v>
      </c>
      <c r="F1156" s="273" t="s">
        <v>16</v>
      </c>
      <c r="G1156" s="273" t="s">
        <v>6</v>
      </c>
      <c r="H1156" s="273"/>
      <c r="J1156" s="273"/>
      <c r="K1156" s="273"/>
      <c r="L1156" s="273" t="s">
        <v>5294</v>
      </c>
      <c r="M1156" s="273" t="s">
        <v>5185</v>
      </c>
    </row>
    <row r="1157" spans="2:13" ht="28.8" x14ac:dyDescent="0.3">
      <c r="B1157" s="273" t="s">
        <v>5031</v>
      </c>
      <c r="C1157" s="273" t="s">
        <v>5570</v>
      </c>
      <c r="D1157" s="273" t="s">
        <v>5032</v>
      </c>
      <c r="E1157" s="273" t="s">
        <v>6194</v>
      </c>
      <c r="F1157" s="273" t="s">
        <v>16</v>
      </c>
      <c r="G1157" s="273" t="s">
        <v>6</v>
      </c>
      <c r="H1157" s="273"/>
      <c r="J1157" s="273"/>
      <c r="K1157" s="273"/>
      <c r="L1157" s="273" t="s">
        <v>5294</v>
      </c>
      <c r="M1157" s="273" t="s">
        <v>5185</v>
      </c>
    </row>
    <row r="1158" spans="2:13" ht="28.8" x14ac:dyDescent="0.3">
      <c r="B1158" s="273" t="s">
        <v>5028</v>
      </c>
      <c r="C1158" s="273" t="s">
        <v>5571</v>
      </c>
      <c r="D1158" s="273" t="s">
        <v>5029</v>
      </c>
      <c r="E1158" s="273" t="s">
        <v>6194</v>
      </c>
      <c r="F1158" s="273" t="s">
        <v>16</v>
      </c>
      <c r="G1158" s="273" t="s">
        <v>6</v>
      </c>
      <c r="H1158" s="273"/>
      <c r="J1158" s="273"/>
      <c r="K1158" s="273"/>
      <c r="L1158" s="273" t="s">
        <v>5294</v>
      </c>
      <c r="M1158" s="273" t="s">
        <v>5185</v>
      </c>
    </row>
    <row r="1159" spans="2:13" ht="28.8" x14ac:dyDescent="0.3">
      <c r="B1159" s="273" t="s">
        <v>5025</v>
      </c>
      <c r="C1159" s="273" t="s">
        <v>5572</v>
      </c>
      <c r="D1159" s="273" t="s">
        <v>5026</v>
      </c>
      <c r="E1159" s="273" t="s">
        <v>6194</v>
      </c>
      <c r="F1159" s="273" t="s">
        <v>16</v>
      </c>
      <c r="G1159" s="273" t="s">
        <v>6</v>
      </c>
      <c r="H1159" s="273"/>
      <c r="J1159" s="273"/>
      <c r="K1159" s="273"/>
      <c r="L1159" s="273" t="s">
        <v>5294</v>
      </c>
      <c r="M1159" s="273" t="s">
        <v>5185</v>
      </c>
    </row>
    <row r="1160" spans="2:13" ht="28.8" x14ac:dyDescent="0.3">
      <c r="B1160" s="273" t="s">
        <v>5092</v>
      </c>
      <c r="C1160" s="273" t="s">
        <v>5573</v>
      </c>
      <c r="D1160" s="273" t="s">
        <v>5093</v>
      </c>
      <c r="E1160" s="273" t="s">
        <v>6194</v>
      </c>
      <c r="F1160" s="273" t="s">
        <v>16</v>
      </c>
      <c r="G1160" s="273" t="s">
        <v>6</v>
      </c>
      <c r="H1160" s="273"/>
      <c r="J1160" s="273"/>
      <c r="K1160" s="273"/>
      <c r="L1160" s="273" t="s">
        <v>5294</v>
      </c>
      <c r="M1160" s="273" t="s">
        <v>5185</v>
      </c>
    </row>
    <row r="1161" spans="2:13" ht="28.8" x14ac:dyDescent="0.3">
      <c r="B1161" s="273" t="s">
        <v>5091</v>
      </c>
      <c r="C1161" s="273" t="s">
        <v>6091</v>
      </c>
      <c r="D1161" s="273" t="s">
        <v>6092</v>
      </c>
      <c r="E1161" s="273" t="s">
        <v>6194</v>
      </c>
      <c r="F1161" s="273" t="s">
        <v>16</v>
      </c>
      <c r="G1161" s="273" t="s">
        <v>6</v>
      </c>
      <c r="H1161" s="273"/>
      <c r="J1161" s="273"/>
      <c r="K1161" s="273"/>
      <c r="L1161" s="273" t="s">
        <v>5294</v>
      </c>
      <c r="M1161" s="273" t="s">
        <v>5185</v>
      </c>
    </row>
    <row r="1162" spans="2:13" ht="28.8" x14ac:dyDescent="0.3">
      <c r="B1162" s="273" t="s">
        <v>5090</v>
      </c>
      <c r="C1162" s="273" t="s">
        <v>6095</v>
      </c>
      <c r="D1162" s="273" t="s">
        <v>6096</v>
      </c>
      <c r="E1162" s="273" t="s">
        <v>6194</v>
      </c>
      <c r="F1162" s="273" t="s">
        <v>16</v>
      </c>
      <c r="G1162" s="273" t="s">
        <v>6</v>
      </c>
      <c r="H1162" s="273"/>
      <c r="J1162" s="273"/>
      <c r="K1162" s="273"/>
      <c r="L1162" s="273" t="s">
        <v>5294</v>
      </c>
      <c r="M1162" s="273" t="s">
        <v>5185</v>
      </c>
    </row>
    <row r="1163" spans="2:13" ht="28.8" x14ac:dyDescent="0.3">
      <c r="B1163" s="273" t="s">
        <v>5088</v>
      </c>
      <c r="C1163" s="273" t="s">
        <v>5574</v>
      </c>
      <c r="D1163" s="273" t="s">
        <v>5089</v>
      </c>
      <c r="E1163" s="273" t="s">
        <v>6194</v>
      </c>
      <c r="F1163" s="273" t="s">
        <v>16</v>
      </c>
      <c r="G1163" s="273" t="s">
        <v>6</v>
      </c>
      <c r="H1163" s="273"/>
      <c r="J1163" s="273"/>
      <c r="K1163" s="273"/>
      <c r="L1163" s="273" t="s">
        <v>5294</v>
      </c>
      <c r="M1163" s="273" t="s">
        <v>5185</v>
      </c>
    </row>
    <row r="1164" spans="2:13" ht="28.8" x14ac:dyDescent="0.3">
      <c r="B1164" s="273" t="s">
        <v>5087</v>
      </c>
      <c r="C1164" s="273" t="s">
        <v>5575</v>
      </c>
      <c r="D1164" s="273" t="s">
        <v>5257</v>
      </c>
      <c r="E1164" s="273" t="s">
        <v>6194</v>
      </c>
      <c r="F1164" s="273" t="s">
        <v>16</v>
      </c>
      <c r="G1164" s="273" t="s">
        <v>6</v>
      </c>
      <c r="H1164" s="273"/>
      <c r="J1164" s="273"/>
      <c r="K1164" s="273"/>
      <c r="L1164" s="273" t="s">
        <v>5294</v>
      </c>
      <c r="M1164" s="273" t="s">
        <v>5185</v>
      </c>
    </row>
    <row r="1165" spans="2:13" ht="28.8" x14ac:dyDescent="0.3">
      <c r="B1165" s="273" t="s">
        <v>5085</v>
      </c>
      <c r="C1165" s="273" t="s">
        <v>5576</v>
      </c>
      <c r="D1165" s="273" t="s">
        <v>5086</v>
      </c>
      <c r="E1165" s="273" t="s">
        <v>6194</v>
      </c>
      <c r="F1165" s="273" t="s">
        <v>16</v>
      </c>
      <c r="G1165" s="273" t="s">
        <v>6</v>
      </c>
      <c r="H1165" s="273"/>
      <c r="J1165" s="273"/>
      <c r="K1165" s="273"/>
      <c r="L1165" s="273" t="s">
        <v>5294</v>
      </c>
      <c r="M1165" s="273" t="s">
        <v>5185</v>
      </c>
    </row>
    <row r="1166" spans="2:13" ht="28.8" x14ac:dyDescent="0.3">
      <c r="B1166" s="273" t="s">
        <v>5022</v>
      </c>
      <c r="C1166" s="273" t="s">
        <v>5577</v>
      </c>
      <c r="D1166" s="273" t="s">
        <v>5023</v>
      </c>
      <c r="E1166" s="273" t="s">
        <v>6194</v>
      </c>
      <c r="F1166" s="273" t="s">
        <v>16</v>
      </c>
      <c r="G1166" s="273" t="s">
        <v>6</v>
      </c>
      <c r="H1166" s="273"/>
      <c r="J1166" s="273"/>
      <c r="K1166" s="273"/>
      <c r="L1166" s="273" t="s">
        <v>5294</v>
      </c>
      <c r="M1166" s="273" t="s">
        <v>5185</v>
      </c>
    </row>
    <row r="1167" spans="2:13" ht="28.8" x14ac:dyDescent="0.3">
      <c r="B1167" s="273" t="s">
        <v>5001</v>
      </c>
      <c r="C1167" s="273" t="s">
        <v>5578</v>
      </c>
      <c r="D1167" s="273" t="s">
        <v>5002</v>
      </c>
      <c r="E1167" s="273" t="s">
        <v>6194</v>
      </c>
      <c r="F1167" s="273" t="s">
        <v>16</v>
      </c>
      <c r="G1167" s="273" t="s">
        <v>6</v>
      </c>
      <c r="H1167" s="273"/>
      <c r="J1167" s="273"/>
      <c r="K1167" s="273"/>
      <c r="L1167" s="273"/>
      <c r="M1167" s="273" t="s">
        <v>5185</v>
      </c>
    </row>
    <row r="1168" spans="2:13" ht="28.8" x14ac:dyDescent="0.3">
      <c r="B1168" s="273" t="s">
        <v>5019</v>
      </c>
      <c r="C1168" s="273" t="s">
        <v>5579</v>
      </c>
      <c r="D1168" s="273" t="s">
        <v>5020</v>
      </c>
      <c r="E1168" s="273" t="s">
        <v>6194</v>
      </c>
      <c r="F1168" s="273" t="s">
        <v>16</v>
      </c>
      <c r="G1168" s="273" t="s">
        <v>6</v>
      </c>
      <c r="H1168" s="273"/>
      <c r="J1168" s="273"/>
      <c r="K1168" s="273"/>
      <c r="L1168" s="273" t="s">
        <v>5294</v>
      </c>
      <c r="M1168" s="273" t="s">
        <v>5185</v>
      </c>
    </row>
    <row r="1169" spans="2:13" ht="28.8" x14ac:dyDescent="0.3">
      <c r="B1169" s="273" t="s">
        <v>5084</v>
      </c>
      <c r="C1169" s="273" t="s">
        <v>6102</v>
      </c>
      <c r="D1169" s="273" t="s">
        <v>6103</v>
      </c>
      <c r="E1169" s="273" t="s">
        <v>6194</v>
      </c>
      <c r="F1169" s="273" t="s">
        <v>16</v>
      </c>
      <c r="G1169" s="273" t="s">
        <v>5</v>
      </c>
      <c r="H1169" s="273"/>
      <c r="J1169" s="273"/>
      <c r="K1169" s="273"/>
      <c r="L1169" s="273" t="s">
        <v>5294</v>
      </c>
      <c r="M1169" s="273" t="s">
        <v>5185</v>
      </c>
    </row>
    <row r="1170" spans="2:13" ht="28.8" x14ac:dyDescent="0.3">
      <c r="B1170" s="273" t="s">
        <v>5083</v>
      </c>
      <c r="C1170" s="273" t="s">
        <v>6106</v>
      </c>
      <c r="D1170" s="273" t="s">
        <v>6107</v>
      </c>
      <c r="E1170" s="273" t="s">
        <v>6194</v>
      </c>
      <c r="F1170" s="273" t="s">
        <v>16</v>
      </c>
      <c r="G1170" s="273" t="s">
        <v>5</v>
      </c>
      <c r="H1170" s="273"/>
      <c r="J1170" s="273"/>
      <c r="K1170" s="273"/>
      <c r="L1170" s="273" t="s">
        <v>5294</v>
      </c>
      <c r="M1170" s="273" t="s">
        <v>5185</v>
      </c>
    </row>
    <row r="1171" spans="2:13" ht="28.8" x14ac:dyDescent="0.3">
      <c r="B1171" s="273" t="s">
        <v>5016</v>
      </c>
      <c r="C1171" s="273" t="s">
        <v>5580</v>
      </c>
      <c r="D1171" s="273" t="s">
        <v>5017</v>
      </c>
      <c r="E1171" s="273" t="s">
        <v>6194</v>
      </c>
      <c r="F1171" s="273" t="s">
        <v>16</v>
      </c>
      <c r="G1171" s="273" t="s">
        <v>6</v>
      </c>
      <c r="H1171" s="273"/>
      <c r="J1171" s="273"/>
      <c r="K1171" s="273"/>
      <c r="L1171" s="273" t="s">
        <v>5294</v>
      </c>
      <c r="M1171" s="273" t="s">
        <v>5185</v>
      </c>
    </row>
    <row r="1172" spans="2:13" ht="28.8" x14ac:dyDescent="0.3">
      <c r="B1172" s="273" t="s">
        <v>4997</v>
      </c>
      <c r="C1172" s="273" t="s">
        <v>5581</v>
      </c>
      <c r="D1172" s="273" t="s">
        <v>4998</v>
      </c>
      <c r="E1172" s="273" t="s">
        <v>6194</v>
      </c>
      <c r="F1172" s="273" t="s">
        <v>16</v>
      </c>
      <c r="G1172" s="273" t="s">
        <v>6</v>
      </c>
      <c r="H1172" s="273"/>
      <c r="J1172" s="273"/>
      <c r="K1172" s="273"/>
      <c r="L1172" s="273"/>
      <c r="M1172" s="273" t="s">
        <v>5185</v>
      </c>
    </row>
    <row r="1173" spans="2:13" ht="28.8" x14ac:dyDescent="0.3">
      <c r="B1173" s="273" t="s">
        <v>5014</v>
      </c>
      <c r="C1173" s="273" t="s">
        <v>5582</v>
      </c>
      <c r="D1173" s="273" t="s">
        <v>5264</v>
      </c>
      <c r="E1173" s="273" t="s">
        <v>6194</v>
      </c>
      <c r="F1173" s="273" t="s">
        <v>16</v>
      </c>
      <c r="G1173" s="273" t="s">
        <v>6</v>
      </c>
      <c r="H1173" s="273"/>
      <c r="J1173" s="273"/>
      <c r="K1173" s="273"/>
      <c r="L1173" s="273" t="s">
        <v>5294</v>
      </c>
      <c r="M1173" s="273" t="s">
        <v>5185</v>
      </c>
    </row>
    <row r="1174" spans="2:13" ht="28.8" x14ac:dyDescent="0.3">
      <c r="B1174" s="273" t="s">
        <v>5082</v>
      </c>
      <c r="C1174" s="273" t="s">
        <v>6110</v>
      </c>
      <c r="D1174" s="273" t="s">
        <v>6111</v>
      </c>
      <c r="E1174" s="273" t="s">
        <v>6194</v>
      </c>
      <c r="F1174" s="273" t="s">
        <v>16</v>
      </c>
      <c r="G1174" s="273" t="s">
        <v>6</v>
      </c>
      <c r="H1174" s="273"/>
      <c r="J1174" s="273"/>
      <c r="K1174" s="273"/>
      <c r="L1174" s="273" t="s">
        <v>5294</v>
      </c>
      <c r="M1174" s="273" t="s">
        <v>5185</v>
      </c>
    </row>
    <row r="1175" spans="2:13" ht="28.8" x14ac:dyDescent="0.3">
      <c r="B1175" s="273" t="s">
        <v>5011</v>
      </c>
      <c r="C1175" s="273" t="s">
        <v>5583</v>
      </c>
      <c r="D1175" s="273" t="s">
        <v>5012</v>
      </c>
      <c r="E1175" s="273" t="s">
        <v>6194</v>
      </c>
      <c r="F1175" s="273" t="s">
        <v>16</v>
      </c>
      <c r="G1175" s="273" t="s">
        <v>6</v>
      </c>
      <c r="H1175" s="273"/>
      <c r="J1175" s="273"/>
      <c r="K1175" s="273"/>
      <c r="L1175" s="273" t="s">
        <v>5294</v>
      </c>
      <c r="M1175" s="273" t="s">
        <v>5185</v>
      </c>
    </row>
    <row r="1176" spans="2:13" ht="28.8" x14ac:dyDescent="0.3">
      <c r="B1176" s="273" t="s">
        <v>5008</v>
      </c>
      <c r="C1176" s="273" t="s">
        <v>5584</v>
      </c>
      <c r="D1176" s="273" t="s">
        <v>5009</v>
      </c>
      <c r="E1176" s="273" t="s">
        <v>6194</v>
      </c>
      <c r="F1176" s="273" t="s">
        <v>16</v>
      </c>
      <c r="G1176" s="273" t="s">
        <v>6</v>
      </c>
      <c r="H1176" s="273"/>
      <c r="J1176" s="273"/>
      <c r="K1176" s="273"/>
      <c r="L1176" s="273"/>
      <c r="M1176" s="273" t="s">
        <v>5185</v>
      </c>
    </row>
    <row r="1177" spans="2:13" ht="28.8" x14ac:dyDescent="0.3">
      <c r="B1177" s="273" t="s">
        <v>5005</v>
      </c>
      <c r="C1177" s="273" t="s">
        <v>5585</v>
      </c>
      <c r="D1177" s="273" t="s">
        <v>5006</v>
      </c>
      <c r="E1177" s="273" t="s">
        <v>6194</v>
      </c>
      <c r="F1177" s="273" t="s">
        <v>16</v>
      </c>
      <c r="G1177" s="273" t="s">
        <v>6</v>
      </c>
      <c r="H1177" s="273"/>
      <c r="J1177" s="273"/>
      <c r="K1177" s="273"/>
      <c r="L1177" s="273"/>
      <c r="M1177" s="273" t="s">
        <v>5185</v>
      </c>
    </row>
    <row r="1178" spans="2:13" ht="28.8" x14ac:dyDescent="0.3">
      <c r="B1178" s="273" t="s">
        <v>5271</v>
      </c>
      <c r="C1178" s="273" t="s">
        <v>5863</v>
      </c>
      <c r="D1178" s="273" t="s">
        <v>5864</v>
      </c>
      <c r="E1178" s="273" t="s">
        <v>6196</v>
      </c>
      <c r="F1178" s="273" t="s">
        <v>8</v>
      </c>
      <c r="G1178" s="273" t="s">
        <v>5</v>
      </c>
      <c r="H1178" s="273"/>
      <c r="J1178" s="273"/>
      <c r="K1178" s="273"/>
      <c r="L1178" s="273" t="s">
        <v>5296</v>
      </c>
      <c r="M1178" s="273" t="s">
        <v>5185</v>
      </c>
    </row>
    <row r="1179" spans="2:13" ht="28.8" x14ac:dyDescent="0.3">
      <c r="B1179" s="273" t="s">
        <v>5275</v>
      </c>
      <c r="C1179" s="273" t="s">
        <v>5586</v>
      </c>
      <c r="D1179" s="273" t="s">
        <v>5276</v>
      </c>
      <c r="E1179" s="273" t="s">
        <v>6196</v>
      </c>
      <c r="F1179" s="273" t="s">
        <v>8</v>
      </c>
      <c r="G1179" s="273" t="s">
        <v>5</v>
      </c>
      <c r="H1179" s="273"/>
      <c r="J1179" s="273"/>
      <c r="K1179" s="273"/>
      <c r="L1179" s="273" t="s">
        <v>5297</v>
      </c>
      <c r="M1179" s="273" t="s">
        <v>5185</v>
      </c>
    </row>
    <row r="1180" spans="2:13" ht="28.8" x14ac:dyDescent="0.3">
      <c r="B1180" s="273" t="s">
        <v>5279</v>
      </c>
      <c r="C1180" s="273" t="s">
        <v>5587</v>
      </c>
      <c r="D1180" s="273" t="s">
        <v>5280</v>
      </c>
      <c r="E1180" s="273" t="s">
        <v>6196</v>
      </c>
      <c r="F1180" s="273" t="s">
        <v>8</v>
      </c>
      <c r="G1180" s="273" t="s">
        <v>5</v>
      </c>
      <c r="H1180" s="273"/>
      <c r="J1180" s="273"/>
      <c r="K1180" s="273"/>
      <c r="L1180" s="273" t="s">
        <v>5297</v>
      </c>
      <c r="M1180" s="273" t="s">
        <v>5185</v>
      </c>
    </row>
    <row r="1181" spans="2:13" ht="28.8" x14ac:dyDescent="0.3">
      <c r="B1181" s="273" t="s">
        <v>5283</v>
      </c>
      <c r="C1181" s="273" t="s">
        <v>6114</v>
      </c>
      <c r="D1181" s="273" t="s">
        <v>6115</v>
      </c>
      <c r="E1181" s="273" t="s">
        <v>6196</v>
      </c>
      <c r="F1181" s="273" t="s">
        <v>8</v>
      </c>
      <c r="G1181" s="273" t="s">
        <v>5</v>
      </c>
      <c r="H1181" s="273"/>
      <c r="J1181" s="273"/>
      <c r="K1181" s="273"/>
      <c r="L1181" s="273" t="s">
        <v>5297</v>
      </c>
      <c r="M1181" s="273" t="s">
        <v>5185</v>
      </c>
    </row>
    <row r="1182" spans="2:13" ht="28.8" x14ac:dyDescent="0.3">
      <c r="B1182" s="273" t="s">
        <v>5916</v>
      </c>
      <c r="C1182" s="273" t="s">
        <v>5917</v>
      </c>
      <c r="D1182" s="273" t="s">
        <v>5918</v>
      </c>
      <c r="E1182" s="273" t="s">
        <v>6195</v>
      </c>
      <c r="F1182" s="273" t="s">
        <v>8</v>
      </c>
      <c r="G1182" s="273" t="s">
        <v>5</v>
      </c>
      <c r="H1182" s="273"/>
      <c r="J1182" s="273"/>
      <c r="K1182" s="273"/>
      <c r="L1182" s="273" t="s">
        <v>5920</v>
      </c>
      <c r="M1182" s="273"/>
    </row>
    <row r="1183" spans="2:13" ht="28.8" x14ac:dyDescent="0.3">
      <c r="B1183" s="273" t="s">
        <v>5943</v>
      </c>
      <c r="C1183" s="273" t="s">
        <v>5944</v>
      </c>
      <c r="D1183" s="273" t="s">
        <v>5945</v>
      </c>
      <c r="E1183" s="273" t="s">
        <v>6198</v>
      </c>
      <c r="F1183" s="273" t="s">
        <v>8</v>
      </c>
      <c r="G1183" s="273" t="s">
        <v>5</v>
      </c>
      <c r="H1183" s="273"/>
      <c r="J1183" s="273"/>
      <c r="K1183" s="273"/>
      <c r="L1183" s="273" t="s">
        <v>5946</v>
      </c>
      <c r="M1183" s="273"/>
    </row>
    <row r="1184" spans="2:13" ht="43.2" x14ac:dyDescent="0.3">
      <c r="B1184" s="273" t="s">
        <v>5413</v>
      </c>
      <c r="C1184" s="273" t="s">
        <v>5414</v>
      </c>
      <c r="D1184" s="273" t="s">
        <v>5415</v>
      </c>
      <c r="E1184" s="273" t="s">
        <v>6196</v>
      </c>
      <c r="F1184" s="273" t="s">
        <v>8</v>
      </c>
      <c r="G1184" s="273" t="s">
        <v>5</v>
      </c>
      <c r="H1184" s="273"/>
      <c r="J1184" s="273"/>
      <c r="K1184" s="273"/>
      <c r="L1184" s="273" t="s">
        <v>5637</v>
      </c>
      <c r="M1184" s="273"/>
    </row>
    <row r="1185" spans="2:13" ht="43.2" x14ac:dyDescent="0.3">
      <c r="B1185" s="273" t="s">
        <v>5640</v>
      </c>
      <c r="C1185" s="273" t="s">
        <v>5641</v>
      </c>
      <c r="D1185" s="273" t="s">
        <v>5642</v>
      </c>
      <c r="E1185" s="273" t="s">
        <v>6196</v>
      </c>
      <c r="F1185" s="273" t="s">
        <v>8</v>
      </c>
      <c r="G1185" s="273" t="s">
        <v>5</v>
      </c>
      <c r="H1185" s="273"/>
      <c r="J1185" s="273"/>
      <c r="K1185" s="273"/>
      <c r="L1185" s="273" t="s">
        <v>5643</v>
      </c>
      <c r="M1185" s="273"/>
    </row>
    <row r="1186" spans="2:13" x14ac:dyDescent="0.3">
      <c r="B1186" s="273" t="s">
        <v>5956</v>
      </c>
      <c r="C1186" s="273" t="s">
        <v>5644</v>
      </c>
      <c r="D1186" s="273" t="s">
        <v>5645</v>
      </c>
      <c r="E1186" s="273" t="s">
        <v>6194</v>
      </c>
      <c r="F1186" s="273" t="s">
        <v>16</v>
      </c>
      <c r="G1186" s="273" t="s">
        <v>5</v>
      </c>
      <c r="H1186" s="273"/>
      <c r="J1186" s="273"/>
      <c r="K1186" s="273"/>
      <c r="L1186" s="273" t="s">
        <v>5646</v>
      </c>
      <c r="M1186" s="273"/>
    </row>
    <row r="1187" spans="2:13" x14ac:dyDescent="0.3">
      <c r="B1187" s="273" t="s">
        <v>5957</v>
      </c>
      <c r="C1187" s="273" t="s">
        <v>5647</v>
      </c>
      <c r="D1187" s="273" t="s">
        <v>5648</v>
      </c>
      <c r="E1187" s="273" t="s">
        <v>6194</v>
      </c>
      <c r="F1187" s="273" t="s">
        <v>16</v>
      </c>
      <c r="G1187" s="273" t="s">
        <v>5</v>
      </c>
      <c r="H1187" s="273"/>
      <c r="J1187" s="273"/>
      <c r="K1187" s="273"/>
      <c r="L1187" s="273" t="s">
        <v>5646</v>
      </c>
      <c r="M1187" s="273"/>
    </row>
    <row r="1188" spans="2:13" x14ac:dyDescent="0.3">
      <c r="B1188" s="273" t="s">
        <v>5680</v>
      </c>
      <c r="C1188" s="273" t="s">
        <v>5681</v>
      </c>
      <c r="D1188" s="273" t="s">
        <v>5682</v>
      </c>
      <c r="E1188" s="273" t="s">
        <v>6194</v>
      </c>
      <c r="F1188" s="273" t="s">
        <v>16</v>
      </c>
      <c r="G1188" s="273" t="s">
        <v>5</v>
      </c>
      <c r="H1188" s="273"/>
      <c r="J1188" s="273"/>
      <c r="K1188" s="273"/>
      <c r="L1188" s="273" t="s">
        <v>5646</v>
      </c>
      <c r="M1188" s="273"/>
    </row>
    <row r="1189" spans="2:13" x14ac:dyDescent="0.3">
      <c r="B1189" s="273" t="s">
        <v>5683</v>
      </c>
      <c r="C1189" s="273" t="s">
        <v>5684</v>
      </c>
      <c r="D1189" s="273" t="s">
        <v>5685</v>
      </c>
      <c r="E1189" s="273" t="s">
        <v>6194</v>
      </c>
      <c r="F1189" s="273" t="s">
        <v>16</v>
      </c>
      <c r="G1189" s="273" t="s">
        <v>5</v>
      </c>
      <c r="H1189" s="273"/>
      <c r="J1189" s="273"/>
      <c r="K1189" s="273"/>
      <c r="L1189" s="273" t="s">
        <v>5646</v>
      </c>
      <c r="M1189" s="273"/>
    </row>
    <row r="1190" spans="2:13" x14ac:dyDescent="0.3">
      <c r="B1190" s="273" t="s">
        <v>5692</v>
      </c>
      <c r="C1190" s="273" t="s">
        <v>5693</v>
      </c>
      <c r="D1190" s="273" t="s">
        <v>5694</v>
      </c>
      <c r="E1190" s="273" t="s">
        <v>6194</v>
      </c>
      <c r="F1190" s="273" t="s">
        <v>16</v>
      </c>
      <c r="G1190" s="273" t="s">
        <v>5</v>
      </c>
      <c r="H1190" s="273"/>
      <c r="J1190" s="273"/>
      <c r="K1190" s="273"/>
      <c r="L1190" s="273" t="s">
        <v>5646</v>
      </c>
      <c r="M1190" s="273"/>
    </row>
    <row r="1191" spans="2:13" x14ac:dyDescent="0.3">
      <c r="B1191" s="273" t="s">
        <v>5695</v>
      </c>
      <c r="C1191" s="273" t="s">
        <v>5696</v>
      </c>
      <c r="D1191" s="273" t="s">
        <v>5697</v>
      </c>
      <c r="E1191" s="273" t="s">
        <v>6194</v>
      </c>
      <c r="F1191" s="273" t="s">
        <v>16</v>
      </c>
      <c r="G1191" s="273" t="s">
        <v>5</v>
      </c>
      <c r="H1191" s="273"/>
      <c r="J1191" s="273"/>
      <c r="K1191" s="273"/>
      <c r="L1191" s="273" t="s">
        <v>5646</v>
      </c>
      <c r="M1191" s="273"/>
    </row>
    <row r="1192" spans="2:13" x14ac:dyDescent="0.3">
      <c r="B1192" s="273" t="s">
        <v>5706</v>
      </c>
      <c r="C1192" s="273" t="s">
        <v>5707</v>
      </c>
      <c r="D1192" s="273" t="s">
        <v>5708</v>
      </c>
      <c r="E1192" s="273" t="s">
        <v>6194</v>
      </c>
      <c r="F1192" s="273" t="s">
        <v>16</v>
      </c>
      <c r="G1192" s="273" t="s">
        <v>5</v>
      </c>
      <c r="H1192" s="273"/>
      <c r="J1192" s="273"/>
      <c r="K1192" s="273"/>
      <c r="L1192" s="273" t="s">
        <v>5646</v>
      </c>
      <c r="M1192" s="273"/>
    </row>
    <row r="1193" spans="2:13" x14ac:dyDescent="0.3">
      <c r="B1193" s="273" t="s">
        <v>5721</v>
      </c>
      <c r="C1193" s="273" t="s">
        <v>5722</v>
      </c>
      <c r="D1193" s="273" t="s">
        <v>5723</v>
      </c>
      <c r="E1193" s="273" t="s">
        <v>6194</v>
      </c>
      <c r="F1193" s="273" t="s">
        <v>16</v>
      </c>
      <c r="G1193" s="273" t="s">
        <v>5</v>
      </c>
      <c r="H1193" s="273"/>
      <c r="J1193" s="273"/>
      <c r="K1193" s="273"/>
      <c r="L1193" s="273" t="s">
        <v>5646</v>
      </c>
      <c r="M1193" s="273"/>
    </row>
    <row r="1194" spans="2:13" x14ac:dyDescent="0.3">
      <c r="B1194" s="273" t="s">
        <v>5737</v>
      </c>
      <c r="C1194" s="273" t="s">
        <v>5738</v>
      </c>
      <c r="D1194" s="273" t="s">
        <v>5739</v>
      </c>
      <c r="E1194" s="273" t="s">
        <v>6194</v>
      </c>
      <c r="F1194" s="273" t="s">
        <v>16</v>
      </c>
      <c r="G1194" s="273" t="s">
        <v>5</v>
      </c>
      <c r="H1194" s="273"/>
      <c r="I1194" s="273"/>
      <c r="J1194" s="273"/>
      <c r="K1194" s="273"/>
      <c r="L1194" s="273" t="s">
        <v>5646</v>
      </c>
      <c r="M1194" s="273"/>
    </row>
    <row r="1195" spans="2:13" x14ac:dyDescent="0.3">
      <c r="B1195" s="273" t="s">
        <v>5740</v>
      </c>
      <c r="C1195" s="273" t="s">
        <v>5741</v>
      </c>
      <c r="D1195" s="273" t="s">
        <v>5742</v>
      </c>
      <c r="E1195" s="273" t="s">
        <v>6194</v>
      </c>
      <c r="F1195" s="273" t="s">
        <v>16</v>
      </c>
      <c r="G1195" s="273" t="s">
        <v>5</v>
      </c>
      <c r="H1195" s="273"/>
      <c r="I1195" s="273"/>
      <c r="J1195" s="273"/>
      <c r="K1195" s="273"/>
      <c r="L1195" s="273" t="s">
        <v>5646</v>
      </c>
      <c r="M1195" s="273"/>
    </row>
    <row r="1196" spans="2:13" x14ac:dyDescent="0.3">
      <c r="B1196" s="273" t="s">
        <v>5743</v>
      </c>
      <c r="C1196" s="273" t="s">
        <v>5744</v>
      </c>
      <c r="D1196" s="273" t="s">
        <v>5745</v>
      </c>
      <c r="E1196" s="273" t="s">
        <v>6194</v>
      </c>
      <c r="F1196" s="273" t="s">
        <v>16</v>
      </c>
      <c r="G1196" s="273" t="s">
        <v>5</v>
      </c>
      <c r="H1196" s="273"/>
      <c r="I1196" s="273"/>
      <c r="J1196" s="273"/>
      <c r="K1196" s="273"/>
      <c r="L1196" s="273" t="s">
        <v>5646</v>
      </c>
      <c r="M1196" s="273"/>
    </row>
    <row r="1197" spans="2:13" x14ac:dyDescent="0.3">
      <c r="B1197" s="273" t="s">
        <v>5758</v>
      </c>
      <c r="C1197" s="273" t="s">
        <v>5759</v>
      </c>
      <c r="D1197" s="273" t="s">
        <v>5760</v>
      </c>
      <c r="E1197" s="273" t="s">
        <v>6194</v>
      </c>
      <c r="F1197" s="273" t="s">
        <v>16</v>
      </c>
      <c r="G1197" s="273" t="s">
        <v>5</v>
      </c>
      <c r="H1197" s="273"/>
      <c r="I1197" s="273"/>
      <c r="J1197" s="273"/>
      <c r="K1197" s="273"/>
      <c r="L1197" s="273" t="s">
        <v>5646</v>
      </c>
      <c r="M1197" s="273"/>
    </row>
    <row r="1198" spans="2:13" ht="34.799999999999997" x14ac:dyDescent="0.3">
      <c r="B1198" s="299" t="s">
        <v>5770</v>
      </c>
      <c r="C1198" s="273" t="s">
        <v>5771</v>
      </c>
      <c r="D1198" s="273" t="s">
        <v>5772</v>
      </c>
      <c r="E1198" s="273" t="s">
        <v>6194</v>
      </c>
      <c r="F1198" s="273" t="s">
        <v>16</v>
      </c>
      <c r="G1198" s="273" t="s">
        <v>5</v>
      </c>
      <c r="H1198" s="273"/>
      <c r="J1198" s="273"/>
      <c r="K1198" s="273"/>
      <c r="L1198" s="273" t="s">
        <v>5646</v>
      </c>
      <c r="M1198" s="273"/>
    </row>
    <row r="1199" spans="2:13" ht="34.799999999999997" x14ac:dyDescent="0.3">
      <c r="B1199" s="299" t="s">
        <v>5781</v>
      </c>
      <c r="C1199" s="273" t="s">
        <v>5782</v>
      </c>
      <c r="D1199" s="273" t="s">
        <v>5783</v>
      </c>
      <c r="E1199" s="273" t="s">
        <v>6194</v>
      </c>
      <c r="F1199" s="273" t="s">
        <v>16</v>
      </c>
      <c r="G1199" s="273" t="s">
        <v>5</v>
      </c>
      <c r="H1199" s="273"/>
      <c r="J1199" s="273"/>
      <c r="K1199" s="273"/>
      <c r="L1199" s="273" t="s">
        <v>5646</v>
      </c>
      <c r="M1199" s="273"/>
    </row>
    <row r="1200" spans="2:13" ht="34.799999999999997" x14ac:dyDescent="0.3">
      <c r="B1200" s="299" t="s">
        <v>5787</v>
      </c>
      <c r="C1200" s="273" t="s">
        <v>5788</v>
      </c>
      <c r="D1200" s="273" t="s">
        <v>5789</v>
      </c>
      <c r="E1200" s="273" t="s">
        <v>6194</v>
      </c>
      <c r="F1200" s="273" t="s">
        <v>16</v>
      </c>
      <c r="G1200" s="273" t="s">
        <v>5</v>
      </c>
      <c r="H1200" s="273"/>
      <c r="J1200" s="273"/>
      <c r="K1200" s="273"/>
      <c r="L1200" s="273" t="s">
        <v>5646</v>
      </c>
      <c r="M1200" s="273"/>
    </row>
    <row r="1201" spans="2:13" ht="36" x14ac:dyDescent="0.3">
      <c r="B1201" s="300" t="s">
        <v>5826</v>
      </c>
      <c r="C1201" s="273" t="s">
        <v>5827</v>
      </c>
      <c r="D1201" s="273" t="s">
        <v>5828</v>
      </c>
      <c r="E1201" s="273" t="s">
        <v>6194</v>
      </c>
      <c r="F1201" s="273" t="s">
        <v>16</v>
      </c>
      <c r="G1201" s="273" t="s">
        <v>5</v>
      </c>
      <c r="H1201" s="273"/>
      <c r="J1201" s="273"/>
      <c r="K1201" s="273"/>
      <c r="L1201" s="273" t="s">
        <v>5646</v>
      </c>
      <c r="M1201" s="273"/>
    </row>
    <row r="1202" spans="2:13" ht="34.799999999999997" x14ac:dyDescent="0.3">
      <c r="B1202" s="299" t="s">
        <v>5835</v>
      </c>
      <c r="C1202" s="273" t="s">
        <v>5836</v>
      </c>
      <c r="D1202" s="273" t="s">
        <v>5837</v>
      </c>
      <c r="E1202" s="273" t="s">
        <v>6194</v>
      </c>
      <c r="F1202" s="273" t="s">
        <v>16</v>
      </c>
      <c r="G1202" s="273" t="s">
        <v>5</v>
      </c>
      <c r="H1202" s="273"/>
      <c r="J1202" s="273"/>
      <c r="K1202" s="273"/>
      <c r="L1202" s="273" t="s">
        <v>5646</v>
      </c>
      <c r="M1202" s="273"/>
    </row>
    <row r="1203" spans="2:13" ht="34.799999999999997" x14ac:dyDescent="0.3">
      <c r="B1203" s="299" t="s">
        <v>5843</v>
      </c>
      <c r="C1203" s="273" t="s">
        <v>5844</v>
      </c>
      <c r="D1203" s="273" t="s">
        <v>5845</v>
      </c>
      <c r="E1203" s="273" t="s">
        <v>6194</v>
      </c>
      <c r="F1203" s="273" t="s">
        <v>16</v>
      </c>
      <c r="G1203" s="273" t="s">
        <v>5</v>
      </c>
      <c r="H1203" s="273"/>
      <c r="J1203" s="273"/>
      <c r="K1203" s="273"/>
      <c r="L1203" s="273" t="s">
        <v>5646</v>
      </c>
      <c r="M1203" s="273"/>
    </row>
    <row r="1204" spans="2:13" ht="34.799999999999997" x14ac:dyDescent="0.3">
      <c r="B1204" s="299" t="s">
        <v>5846</v>
      </c>
      <c r="C1204" s="273" t="s">
        <v>5847</v>
      </c>
      <c r="D1204" s="273" t="s">
        <v>5848</v>
      </c>
      <c r="E1204" s="273" t="s">
        <v>6194</v>
      </c>
      <c r="F1204" s="273" t="s">
        <v>16</v>
      </c>
      <c r="G1204" s="273" t="s">
        <v>5</v>
      </c>
      <c r="H1204" s="273"/>
      <c r="J1204" s="273"/>
      <c r="K1204" s="273"/>
      <c r="L1204" s="273" t="s">
        <v>5646</v>
      </c>
      <c r="M1204" s="273"/>
    </row>
    <row r="1205" spans="2:13" x14ac:dyDescent="0.3">
      <c r="M1205" s="273"/>
    </row>
  </sheetData>
  <sortState xmlns:xlrd2="http://schemas.microsoft.com/office/spreadsheetml/2017/richdata2" ref="B3:M1205">
    <sortCondition ref="M3:M1205"/>
    <sortCondition ref="B3:B1205"/>
  </sortState>
  <pageMargins left="0.7" right="0.7" top="0.75" bottom="0.75" header="0.3" footer="0.3"/>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C08F9-3F9E-44D3-821C-997951071418}">
  <dimension ref="A2:K39"/>
  <sheetViews>
    <sheetView workbookViewId="0">
      <selection activeCell="A3" sqref="A3"/>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173</v>
      </c>
      <c r="B3" s="265" t="s">
        <v>174</v>
      </c>
      <c r="C3" s="265" t="s">
        <v>175</v>
      </c>
      <c r="D3" s="265" t="s">
        <v>6195</v>
      </c>
      <c r="E3" s="265" t="s">
        <v>8</v>
      </c>
      <c r="F3" s="265" t="s">
        <v>5</v>
      </c>
      <c r="G3" s="266"/>
      <c r="H3" s="266"/>
      <c r="I3" s="266"/>
      <c r="J3" s="265"/>
      <c r="K3" s="265" t="s">
        <v>18</v>
      </c>
    </row>
    <row r="4" spans="1:11" ht="45" customHeight="1" x14ac:dyDescent="0.3">
      <c r="A4" s="265" t="s">
        <v>180</v>
      </c>
      <c r="B4" s="265" t="s">
        <v>181</v>
      </c>
      <c r="C4" s="265" t="s">
        <v>182</v>
      </c>
      <c r="D4" s="265" t="s">
        <v>6195</v>
      </c>
      <c r="E4" s="265" t="s">
        <v>8</v>
      </c>
      <c r="F4" s="265" t="s">
        <v>6</v>
      </c>
      <c r="G4" s="266"/>
      <c r="H4" s="266"/>
      <c r="I4" s="266"/>
      <c r="J4" s="265"/>
      <c r="K4" s="265" t="s">
        <v>183</v>
      </c>
    </row>
    <row r="5" spans="1:11" ht="45" customHeight="1" x14ac:dyDescent="0.3">
      <c r="A5" s="265" t="s">
        <v>186</v>
      </c>
      <c r="B5" s="265" t="s">
        <v>187</v>
      </c>
      <c r="C5" s="265" t="s">
        <v>188</v>
      </c>
      <c r="D5" s="265" t="s">
        <v>6195</v>
      </c>
      <c r="E5" s="265" t="s">
        <v>8</v>
      </c>
      <c r="F5" s="265" t="s">
        <v>5</v>
      </c>
      <c r="G5" s="266"/>
      <c r="H5" s="266"/>
      <c r="I5" s="266"/>
      <c r="J5" s="265"/>
      <c r="K5" s="265" t="s">
        <v>18</v>
      </c>
    </row>
    <row r="6" spans="1:11" ht="45" customHeight="1" x14ac:dyDescent="0.3">
      <c r="A6" s="265" t="s">
        <v>191</v>
      </c>
      <c r="B6" s="265" t="s">
        <v>192</v>
      </c>
      <c r="C6" s="265" t="s">
        <v>193</v>
      </c>
      <c r="D6" s="265" t="s">
        <v>6195</v>
      </c>
      <c r="E6" s="265" t="s">
        <v>8</v>
      </c>
      <c r="F6" s="265" t="s">
        <v>5</v>
      </c>
      <c r="G6" s="266"/>
      <c r="H6" s="266"/>
      <c r="I6" s="266"/>
      <c r="J6" s="265"/>
      <c r="K6" s="265" t="s">
        <v>194</v>
      </c>
    </row>
    <row r="7" spans="1:11" ht="45" customHeight="1" x14ac:dyDescent="0.3">
      <c r="A7" s="265" t="s">
        <v>197</v>
      </c>
      <c r="B7" s="265" t="s">
        <v>198</v>
      </c>
      <c r="C7" s="265" t="s">
        <v>199</v>
      </c>
      <c r="D7" s="265" t="s">
        <v>6195</v>
      </c>
      <c r="E7" s="265" t="s">
        <v>8</v>
      </c>
      <c r="F7" s="265" t="s">
        <v>6</v>
      </c>
      <c r="G7" s="266"/>
      <c r="H7" s="266"/>
      <c r="I7" s="266"/>
      <c r="J7" s="265"/>
      <c r="K7" s="265" t="s">
        <v>194</v>
      </c>
    </row>
    <row r="8" spans="1:11" ht="45" customHeight="1" x14ac:dyDescent="0.3">
      <c r="A8" s="265" t="s">
        <v>202</v>
      </c>
      <c r="B8" s="265" t="s">
        <v>203</v>
      </c>
      <c r="C8" s="265" t="s">
        <v>204</v>
      </c>
      <c r="D8" s="265" t="s">
        <v>6195</v>
      </c>
      <c r="E8" s="265" t="s">
        <v>8</v>
      </c>
      <c r="F8" s="265" t="s">
        <v>6</v>
      </c>
      <c r="G8" s="266"/>
      <c r="H8" s="266"/>
      <c r="I8" s="266"/>
      <c r="J8" s="265"/>
      <c r="K8" s="265" t="s">
        <v>194</v>
      </c>
    </row>
    <row r="9" spans="1:11" ht="45" customHeight="1" x14ac:dyDescent="0.3">
      <c r="A9" s="265" t="s">
        <v>207</v>
      </c>
      <c r="B9" s="265" t="s">
        <v>4480</v>
      </c>
      <c r="C9" s="265" t="s">
        <v>4481</v>
      </c>
      <c r="D9" s="265" t="s">
        <v>6195</v>
      </c>
      <c r="E9" s="265" t="s">
        <v>8</v>
      </c>
      <c r="F9" s="265" t="s">
        <v>5</v>
      </c>
      <c r="G9" s="266"/>
      <c r="H9" s="266"/>
      <c r="I9" s="266"/>
      <c r="J9" s="265"/>
      <c r="K9" s="265" t="s">
        <v>194</v>
      </c>
    </row>
    <row r="10" spans="1:11" ht="45" customHeight="1" x14ac:dyDescent="0.3">
      <c r="A10" s="265" t="s">
        <v>210</v>
      </c>
      <c r="B10" s="265" t="s">
        <v>211</v>
      </c>
      <c r="C10" s="265" t="s">
        <v>212</v>
      </c>
      <c r="D10" s="265" t="s">
        <v>6195</v>
      </c>
      <c r="E10" s="265" t="s">
        <v>8</v>
      </c>
      <c r="F10" s="265" t="s">
        <v>6</v>
      </c>
      <c r="G10" s="266"/>
      <c r="H10" s="266"/>
      <c r="I10" s="266"/>
      <c r="J10" s="265"/>
      <c r="K10" s="265" t="s">
        <v>194</v>
      </c>
    </row>
    <row r="11" spans="1:11" ht="45" customHeight="1" x14ac:dyDescent="0.3">
      <c r="A11" s="265" t="s">
        <v>215</v>
      </c>
      <c r="B11" s="265" t="s">
        <v>216</v>
      </c>
      <c r="C11" s="265" t="s">
        <v>217</v>
      </c>
      <c r="D11" s="265" t="s">
        <v>6195</v>
      </c>
      <c r="E11" s="265" t="s">
        <v>8</v>
      </c>
      <c r="F11" s="265" t="s">
        <v>5</v>
      </c>
      <c r="G11" s="266"/>
      <c r="H11" s="266"/>
      <c r="I11" s="266"/>
      <c r="J11" s="265"/>
      <c r="K11" s="265" t="s">
        <v>194</v>
      </c>
    </row>
    <row r="12" spans="1:11" ht="45" customHeight="1" x14ac:dyDescent="0.3">
      <c r="A12" s="265" t="s">
        <v>329</v>
      </c>
      <c r="B12" s="265" t="s">
        <v>330</v>
      </c>
      <c r="C12" s="265" t="s">
        <v>331</v>
      </c>
      <c r="D12" s="265" t="s">
        <v>6195</v>
      </c>
      <c r="E12" s="265" t="s">
        <v>8</v>
      </c>
      <c r="F12" s="265" t="s">
        <v>5</v>
      </c>
      <c r="G12" s="266"/>
      <c r="H12" s="266"/>
      <c r="I12" s="266"/>
      <c r="J12" s="265"/>
      <c r="K12" s="265" t="s">
        <v>194</v>
      </c>
    </row>
    <row r="13" spans="1:11" ht="45" customHeight="1" x14ac:dyDescent="0.3">
      <c r="A13" s="265" t="s">
        <v>334</v>
      </c>
      <c r="B13" s="265" t="s">
        <v>335</v>
      </c>
      <c r="C13" s="265" t="s">
        <v>336</v>
      </c>
      <c r="D13" s="265" t="s">
        <v>6195</v>
      </c>
      <c r="E13" s="265" t="s">
        <v>8</v>
      </c>
      <c r="F13" s="265" t="s">
        <v>5</v>
      </c>
      <c r="G13" s="266"/>
      <c r="H13" s="266"/>
      <c r="I13" s="266"/>
      <c r="J13" s="265"/>
      <c r="K13" s="265" t="s">
        <v>18</v>
      </c>
    </row>
    <row r="14" spans="1:11" ht="45" customHeight="1" x14ac:dyDescent="0.3">
      <c r="A14" s="265" t="s">
        <v>339</v>
      </c>
      <c r="B14" s="265" t="s">
        <v>340</v>
      </c>
      <c r="C14" s="265" t="s">
        <v>341</v>
      </c>
      <c r="D14" s="265" t="s">
        <v>6195</v>
      </c>
      <c r="E14" s="265" t="s">
        <v>8</v>
      </c>
      <c r="F14" s="265" t="s">
        <v>5</v>
      </c>
      <c r="G14" s="266"/>
      <c r="H14" s="266"/>
      <c r="I14" s="266"/>
      <c r="J14" s="265"/>
      <c r="K14" s="265" t="s">
        <v>18</v>
      </c>
    </row>
    <row r="15" spans="1:11" ht="45" customHeight="1" x14ac:dyDescent="0.3">
      <c r="A15" s="265" t="s">
        <v>344</v>
      </c>
      <c r="B15" s="265" t="s">
        <v>5887</v>
      </c>
      <c r="C15" s="265" t="s">
        <v>1841</v>
      </c>
      <c r="D15" s="265" t="s">
        <v>6195</v>
      </c>
      <c r="E15" s="265" t="s">
        <v>8</v>
      </c>
      <c r="F15" s="265" t="s">
        <v>5</v>
      </c>
      <c r="G15" s="266"/>
      <c r="H15" s="266"/>
      <c r="I15" s="266"/>
      <c r="J15" s="265"/>
      <c r="K15" s="265" t="s">
        <v>194</v>
      </c>
    </row>
    <row r="16" spans="1:11" ht="45" customHeight="1" x14ac:dyDescent="0.3">
      <c r="A16" s="265" t="s">
        <v>349</v>
      </c>
      <c r="B16" s="265" t="s">
        <v>350</v>
      </c>
      <c r="C16" s="265" t="s">
        <v>188</v>
      </c>
      <c r="D16" s="265" t="s">
        <v>6195</v>
      </c>
      <c r="E16" s="265" t="s">
        <v>8</v>
      </c>
      <c r="F16" s="265" t="s">
        <v>5</v>
      </c>
      <c r="G16" s="266"/>
      <c r="H16" s="266"/>
      <c r="I16" s="266"/>
      <c r="J16" s="265"/>
      <c r="K16" s="265" t="s">
        <v>18</v>
      </c>
    </row>
    <row r="17" spans="1:11" ht="45" customHeight="1" x14ac:dyDescent="0.3">
      <c r="A17" s="265" t="s">
        <v>353</v>
      </c>
      <c r="B17" s="265" t="s">
        <v>354</v>
      </c>
      <c r="C17" s="265" t="s">
        <v>345</v>
      </c>
      <c r="D17" s="265" t="s">
        <v>6195</v>
      </c>
      <c r="E17" s="265" t="s">
        <v>8</v>
      </c>
      <c r="F17" s="265" t="s">
        <v>5</v>
      </c>
      <c r="G17" s="266"/>
      <c r="H17" s="266"/>
      <c r="I17" s="266"/>
      <c r="J17" s="265"/>
      <c r="K17" s="265" t="s">
        <v>194</v>
      </c>
    </row>
    <row r="18" spans="1:11" ht="45" customHeight="1" x14ac:dyDescent="0.3">
      <c r="A18" s="265" t="s">
        <v>357</v>
      </c>
      <c r="B18" s="265" t="s">
        <v>5888</v>
      </c>
      <c r="C18" s="265" t="s">
        <v>5889</v>
      </c>
      <c r="D18" s="265" t="s">
        <v>6195</v>
      </c>
      <c r="E18" s="265" t="s">
        <v>8</v>
      </c>
      <c r="F18" s="265" t="s">
        <v>5</v>
      </c>
      <c r="G18" s="266"/>
      <c r="H18" s="266"/>
      <c r="I18" s="266"/>
      <c r="J18" s="265"/>
      <c r="K18" s="265" t="s">
        <v>18</v>
      </c>
    </row>
    <row r="19" spans="1:11" ht="45" customHeight="1" x14ac:dyDescent="0.3">
      <c r="A19" s="265" t="s">
        <v>359</v>
      </c>
      <c r="B19" s="265" t="s">
        <v>360</v>
      </c>
      <c r="C19" s="265" t="s">
        <v>345</v>
      </c>
      <c r="D19" s="265" t="s">
        <v>6195</v>
      </c>
      <c r="E19" s="265" t="s">
        <v>4</v>
      </c>
      <c r="F19" s="265" t="s">
        <v>5</v>
      </c>
      <c r="G19" s="266"/>
      <c r="H19" s="266"/>
      <c r="I19" s="266"/>
      <c r="J19" s="265"/>
      <c r="K19" s="265" t="s">
        <v>194</v>
      </c>
    </row>
    <row r="20" spans="1:11" ht="45" customHeight="1" x14ac:dyDescent="0.3">
      <c r="A20" s="265" t="s">
        <v>363</v>
      </c>
      <c r="B20" s="265" t="s">
        <v>364</v>
      </c>
      <c r="C20" s="265" t="s">
        <v>365</v>
      </c>
      <c r="D20" s="265" t="s">
        <v>6195</v>
      </c>
      <c r="E20" s="265" t="s">
        <v>4</v>
      </c>
      <c r="F20" s="265" t="s">
        <v>5</v>
      </c>
      <c r="G20" s="266"/>
      <c r="H20" s="266"/>
      <c r="I20" s="266"/>
      <c r="J20" s="265"/>
      <c r="K20" s="265" t="s">
        <v>194</v>
      </c>
    </row>
    <row r="21" spans="1:11" ht="45" customHeight="1" x14ac:dyDescent="0.3">
      <c r="A21" s="265" t="s">
        <v>367</v>
      </c>
      <c r="B21" s="265" t="s">
        <v>368</v>
      </c>
      <c r="C21" s="265" t="s">
        <v>369</v>
      </c>
      <c r="D21" s="265" t="s">
        <v>6198</v>
      </c>
      <c r="E21" s="265" t="s">
        <v>4</v>
      </c>
      <c r="F21" s="265" t="s">
        <v>5</v>
      </c>
      <c r="G21" s="266"/>
      <c r="H21" s="266"/>
      <c r="I21" s="266"/>
      <c r="J21" s="265"/>
      <c r="K21" s="265" t="s">
        <v>194</v>
      </c>
    </row>
    <row r="22" spans="1:11" ht="45" customHeight="1" x14ac:dyDescent="0.3">
      <c r="A22" s="265" t="s">
        <v>375</v>
      </c>
      <c r="B22" s="265" t="s">
        <v>376</v>
      </c>
      <c r="C22" s="265" t="s">
        <v>377</v>
      </c>
      <c r="D22" s="265" t="s">
        <v>6195</v>
      </c>
      <c r="E22" s="265" t="s">
        <v>4</v>
      </c>
      <c r="F22" s="265" t="s">
        <v>5</v>
      </c>
      <c r="G22" s="266"/>
      <c r="H22" s="266"/>
      <c r="I22" s="266"/>
      <c r="J22" s="265"/>
      <c r="K22" s="265" t="s">
        <v>18</v>
      </c>
    </row>
    <row r="23" spans="1:11" ht="45" customHeight="1" x14ac:dyDescent="0.3">
      <c r="A23" s="265" t="s">
        <v>3962</v>
      </c>
      <c r="B23" s="265" t="s">
        <v>3963</v>
      </c>
      <c r="C23" s="265" t="s">
        <v>3964</v>
      </c>
      <c r="D23" s="265" t="s">
        <v>6195</v>
      </c>
      <c r="E23" s="265" t="s">
        <v>8</v>
      </c>
      <c r="F23" s="265" t="s">
        <v>5</v>
      </c>
      <c r="G23" s="266"/>
      <c r="H23" s="266"/>
      <c r="I23" s="266"/>
      <c r="J23" s="265"/>
      <c r="K23" s="265"/>
    </row>
    <row r="24" spans="1:11" ht="45" customHeight="1" x14ac:dyDescent="0.3">
      <c r="A24" s="265" t="s">
        <v>3967</v>
      </c>
      <c r="B24" s="265" t="s">
        <v>3968</v>
      </c>
      <c r="C24" s="265" t="s">
        <v>3969</v>
      </c>
      <c r="D24" s="265" t="s">
        <v>6195</v>
      </c>
      <c r="E24" s="265" t="s">
        <v>8</v>
      </c>
      <c r="F24" s="265" t="s">
        <v>5</v>
      </c>
      <c r="G24" s="266"/>
      <c r="H24" s="266"/>
      <c r="I24" s="266"/>
      <c r="J24" s="265"/>
      <c r="K24" s="265" t="s">
        <v>194</v>
      </c>
    </row>
    <row r="25" spans="1:11" ht="45" customHeight="1" x14ac:dyDescent="0.3">
      <c r="A25" s="265" t="s">
        <v>3972</v>
      </c>
      <c r="B25" s="265" t="s">
        <v>3973</v>
      </c>
      <c r="C25" s="265" t="s">
        <v>3974</v>
      </c>
      <c r="D25" s="265" t="s">
        <v>6195</v>
      </c>
      <c r="E25" s="265" t="s">
        <v>8</v>
      </c>
      <c r="F25" s="265" t="s">
        <v>5</v>
      </c>
      <c r="G25" s="266"/>
      <c r="H25" s="266"/>
      <c r="I25" s="266"/>
      <c r="J25" s="265"/>
      <c r="K25" s="265" t="s">
        <v>194</v>
      </c>
    </row>
    <row r="26" spans="1:11" ht="45" customHeight="1" x14ac:dyDescent="0.3">
      <c r="A26" s="265" t="s">
        <v>3977</v>
      </c>
      <c r="B26" s="265" t="s">
        <v>3978</v>
      </c>
      <c r="C26" s="265" t="s">
        <v>3979</v>
      </c>
      <c r="D26" s="265" t="s">
        <v>6195</v>
      </c>
      <c r="E26" s="265" t="s">
        <v>8</v>
      </c>
      <c r="F26" s="265" t="s">
        <v>5</v>
      </c>
      <c r="G26" s="266"/>
      <c r="H26" s="266"/>
      <c r="I26" s="266"/>
      <c r="J26" s="265"/>
      <c r="K26" s="265" t="s">
        <v>194</v>
      </c>
    </row>
    <row r="27" spans="1:11" ht="45" customHeight="1" x14ac:dyDescent="0.3">
      <c r="A27" s="265" t="s">
        <v>3982</v>
      </c>
      <c r="B27" s="265" t="s">
        <v>3629</v>
      </c>
      <c r="C27" s="265" t="s">
        <v>3983</v>
      </c>
      <c r="D27" s="265" t="s">
        <v>6195</v>
      </c>
      <c r="E27" s="265" t="s">
        <v>8</v>
      </c>
      <c r="F27" s="265" t="s">
        <v>5</v>
      </c>
      <c r="G27" s="266"/>
      <c r="H27" s="266"/>
      <c r="I27" s="266"/>
      <c r="J27" s="265"/>
      <c r="K27" s="265" t="s">
        <v>194</v>
      </c>
    </row>
    <row r="28" spans="1:11" ht="45" customHeight="1" x14ac:dyDescent="0.3">
      <c r="A28" s="265" t="s">
        <v>3986</v>
      </c>
      <c r="B28" s="265" t="s">
        <v>3987</v>
      </c>
      <c r="C28" s="265" t="s">
        <v>3988</v>
      </c>
      <c r="D28" s="265" t="s">
        <v>6195</v>
      </c>
      <c r="E28" s="265" t="s">
        <v>8</v>
      </c>
      <c r="F28" s="265" t="s">
        <v>5</v>
      </c>
      <c r="G28" s="266"/>
      <c r="H28" s="266"/>
      <c r="I28" s="266"/>
      <c r="J28" s="265"/>
      <c r="K28" s="265" t="s">
        <v>194</v>
      </c>
    </row>
    <row r="29" spans="1:11" ht="45" customHeight="1" x14ac:dyDescent="0.3">
      <c r="A29" s="265" t="s">
        <v>3991</v>
      </c>
      <c r="B29" s="265" t="s">
        <v>3992</v>
      </c>
      <c r="C29" s="265" t="s">
        <v>3993</v>
      </c>
      <c r="D29" s="265" t="s">
        <v>6195</v>
      </c>
      <c r="E29" s="265" t="s">
        <v>8</v>
      </c>
      <c r="F29" s="265" t="s">
        <v>5</v>
      </c>
      <c r="G29" s="266"/>
      <c r="H29" s="266"/>
      <c r="I29" s="266"/>
      <c r="J29" s="265"/>
      <c r="K29" s="265" t="s">
        <v>194</v>
      </c>
    </row>
    <row r="30" spans="1:11" ht="45" customHeight="1" x14ac:dyDescent="0.3">
      <c r="A30" s="265" t="s">
        <v>3996</v>
      </c>
      <c r="B30" s="265" t="s">
        <v>3997</v>
      </c>
      <c r="C30" s="265" t="s">
        <v>3998</v>
      </c>
      <c r="D30" s="265" t="s">
        <v>6195</v>
      </c>
      <c r="E30" s="265" t="s">
        <v>8</v>
      </c>
      <c r="F30" s="265" t="s">
        <v>5</v>
      </c>
      <c r="G30" s="266"/>
      <c r="H30" s="266"/>
      <c r="I30" s="266"/>
      <c r="J30" s="265"/>
      <c r="K30" s="265"/>
    </row>
    <row r="31" spans="1:11" ht="45" customHeight="1" x14ac:dyDescent="0.3">
      <c r="A31" s="265" t="s">
        <v>4001</v>
      </c>
      <c r="B31" s="265" t="s">
        <v>4002</v>
      </c>
      <c r="C31" s="265" t="s">
        <v>4003</v>
      </c>
      <c r="D31" s="265" t="s">
        <v>6195</v>
      </c>
      <c r="E31" s="265" t="s">
        <v>8</v>
      </c>
      <c r="F31" s="265" t="s">
        <v>5</v>
      </c>
      <c r="G31" s="266"/>
      <c r="H31" s="266"/>
      <c r="I31" s="266"/>
      <c r="J31" s="265"/>
      <c r="K31" s="265" t="s">
        <v>194</v>
      </c>
    </row>
    <row r="32" spans="1:11" ht="45" customHeight="1" x14ac:dyDescent="0.3">
      <c r="A32" s="265" t="s">
        <v>4005</v>
      </c>
      <c r="B32" s="265" t="s">
        <v>5602</v>
      </c>
      <c r="C32" s="265" t="s">
        <v>5603</v>
      </c>
      <c r="D32" s="265" t="s">
        <v>6195</v>
      </c>
      <c r="E32" s="265" t="s">
        <v>4</v>
      </c>
      <c r="F32" s="265" t="s">
        <v>5</v>
      </c>
      <c r="G32" s="266"/>
      <c r="H32" s="266"/>
      <c r="I32" s="266"/>
      <c r="J32" s="265"/>
      <c r="K32" s="265" t="s">
        <v>194</v>
      </c>
    </row>
    <row r="33" spans="1:11" ht="45" customHeight="1" x14ac:dyDescent="0.3">
      <c r="A33" s="265" t="s">
        <v>4165</v>
      </c>
      <c r="B33" s="265" t="s">
        <v>4166</v>
      </c>
      <c r="C33" s="265" t="s">
        <v>4167</v>
      </c>
      <c r="D33" s="265" t="s">
        <v>6195</v>
      </c>
      <c r="E33" s="265" t="s">
        <v>4</v>
      </c>
      <c r="F33" s="265" t="s">
        <v>6</v>
      </c>
      <c r="G33" s="266"/>
      <c r="H33" s="266"/>
      <c r="I33" s="266"/>
      <c r="J33" s="265"/>
      <c r="K33" s="265" t="s">
        <v>11</v>
      </c>
    </row>
    <row r="34" spans="1:11" ht="45" customHeight="1" x14ac:dyDescent="0.3">
      <c r="A34" s="265" t="s">
        <v>4169</v>
      </c>
      <c r="B34" s="265" t="s">
        <v>4166</v>
      </c>
      <c r="C34" s="265" t="s">
        <v>4167</v>
      </c>
      <c r="D34" s="265" t="s">
        <v>6195</v>
      </c>
      <c r="E34" s="265" t="s">
        <v>4</v>
      </c>
      <c r="F34" s="265" t="s">
        <v>6</v>
      </c>
      <c r="G34" s="266"/>
      <c r="H34" s="266"/>
      <c r="I34" s="266"/>
      <c r="J34" s="265"/>
      <c r="K34" s="265" t="s">
        <v>1364</v>
      </c>
    </row>
    <row r="35" spans="1:11" ht="45" customHeight="1" x14ac:dyDescent="0.3">
      <c r="A35" s="265" t="s">
        <v>4172</v>
      </c>
      <c r="B35" s="265" t="s">
        <v>4173</v>
      </c>
      <c r="C35" s="265" t="s">
        <v>4174</v>
      </c>
      <c r="D35" s="265" t="s">
        <v>6194</v>
      </c>
      <c r="E35" s="265" t="s">
        <v>8</v>
      </c>
      <c r="F35" s="265" t="s">
        <v>6</v>
      </c>
      <c r="G35" s="266"/>
      <c r="H35" s="266"/>
      <c r="I35" s="266"/>
      <c r="J35" s="265"/>
      <c r="K35" s="265" t="s">
        <v>7</v>
      </c>
    </row>
    <row r="36" spans="1:11" ht="45" customHeight="1" x14ac:dyDescent="0.3">
      <c r="A36" s="265"/>
      <c r="B36" s="265"/>
      <c r="C36" s="265"/>
      <c r="D36" s="265"/>
      <c r="E36" s="265"/>
      <c r="F36" s="265"/>
      <c r="G36" s="266"/>
      <c r="H36" s="266"/>
      <c r="I36" s="266"/>
      <c r="J36" s="265"/>
      <c r="K36" s="265"/>
    </row>
    <row r="37" spans="1:11" ht="45" customHeight="1" x14ac:dyDescent="0.3">
      <c r="A37" s="265"/>
      <c r="B37" s="265"/>
      <c r="C37" s="265"/>
      <c r="D37" s="265"/>
      <c r="E37" s="265"/>
      <c r="F37" s="265"/>
      <c r="G37" s="266"/>
      <c r="H37" s="266"/>
      <c r="I37" s="266"/>
      <c r="J37" s="265"/>
      <c r="K37" s="265"/>
    </row>
    <row r="38" spans="1:11" ht="45" customHeight="1" x14ac:dyDescent="0.3">
      <c r="A38" s="265"/>
      <c r="B38" s="265"/>
      <c r="C38" s="265"/>
      <c r="D38" s="265"/>
      <c r="E38" s="265"/>
      <c r="F38" s="265"/>
      <c r="G38" s="266"/>
      <c r="H38" s="266"/>
      <c r="I38" s="266"/>
      <c r="J38" s="265"/>
      <c r="K38" s="265"/>
    </row>
    <row r="39" spans="1:11" ht="45" customHeight="1" x14ac:dyDescent="0.3">
      <c r="A39" s="7"/>
      <c r="B39" s="7"/>
      <c r="C39" s="7"/>
      <c r="D39" s="7"/>
      <c r="E39" s="7"/>
      <c r="F39" s="7"/>
      <c r="G39" s="17"/>
      <c r="H39" s="17"/>
      <c r="I39" s="17"/>
      <c r="J39" s="7"/>
      <c r="K39" s="18"/>
    </row>
  </sheetData>
  <conditionalFormatting sqref="A3:I50">
    <cfRule type="expression" dxfId="103" priority="1">
      <formula>$F3="m"</formula>
    </cfRule>
    <cfRule type="expression" dxfId="102" priority="2">
      <formula>+$F3="d"</formula>
    </cfRule>
  </conditionalFormatting>
  <conditionalFormatting sqref="A3:K50">
    <cfRule type="expression" dxfId="101" priority="3">
      <formula>$F3="v"</formula>
    </cfRule>
    <cfRule type="expression" dxfId="100" priority="4">
      <formula>$F3="no"</formula>
    </cfRule>
  </conditionalFormatting>
  <pageMargins left="0.7" right="0.2" top="0.2" bottom="0.2" header="0.05" footer="0.3"/>
  <pageSetup orientation="landscape" r:id="rId1"/>
  <headerFooter>
    <oddHeader>&amp;L&amp;A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B23E4-A641-4257-920D-E197196125B8}">
  <dimension ref="A2:K47"/>
  <sheetViews>
    <sheetView workbookViewId="0">
      <selection activeCell="A45" sqref="A45:K47"/>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220</v>
      </c>
      <c r="B3" s="265" t="s">
        <v>4744</v>
      </c>
      <c r="C3" s="265" t="s">
        <v>4745</v>
      </c>
      <c r="D3" s="265" t="s">
        <v>6195</v>
      </c>
      <c r="E3" s="265" t="s">
        <v>8</v>
      </c>
      <c r="F3" s="265" t="s">
        <v>6</v>
      </c>
      <c r="G3" s="266"/>
      <c r="H3" s="266"/>
      <c r="I3" s="266"/>
      <c r="J3" s="265"/>
      <c r="K3" s="265" t="s">
        <v>18</v>
      </c>
    </row>
    <row r="4" spans="1:11" ht="45" customHeight="1" x14ac:dyDescent="0.3">
      <c r="A4" s="265" t="s">
        <v>224</v>
      </c>
      <c r="B4" s="265" t="s">
        <v>225</v>
      </c>
      <c r="C4" s="265" t="s">
        <v>226</v>
      </c>
      <c r="D4" s="265" t="s">
        <v>6195</v>
      </c>
      <c r="E4" s="265" t="s">
        <v>8</v>
      </c>
      <c r="F4" s="265" t="s">
        <v>5</v>
      </c>
      <c r="G4" s="266"/>
      <c r="H4" s="266"/>
      <c r="I4" s="266"/>
      <c r="J4" s="265"/>
      <c r="K4" s="265" t="s">
        <v>194</v>
      </c>
    </row>
    <row r="5" spans="1:11" ht="45" customHeight="1" x14ac:dyDescent="0.3">
      <c r="A5" s="265" t="s">
        <v>229</v>
      </c>
      <c r="B5" s="265" t="s">
        <v>230</v>
      </c>
      <c r="C5" s="265" t="s">
        <v>231</v>
      </c>
      <c r="D5" s="265" t="s">
        <v>6195</v>
      </c>
      <c r="E5" s="265" t="s">
        <v>8</v>
      </c>
      <c r="F5" s="265" t="s">
        <v>5</v>
      </c>
      <c r="G5" s="266"/>
      <c r="H5" s="266"/>
      <c r="I5" s="266"/>
      <c r="J5" s="265"/>
      <c r="K5" s="265" t="s">
        <v>194</v>
      </c>
    </row>
    <row r="6" spans="1:11" ht="45" customHeight="1" x14ac:dyDescent="0.3">
      <c r="A6" s="265" t="s">
        <v>234</v>
      </c>
      <c r="B6" s="265" t="s">
        <v>4482</v>
      </c>
      <c r="C6" s="265" t="s">
        <v>4483</v>
      </c>
      <c r="D6" s="265" t="s">
        <v>6195</v>
      </c>
      <c r="E6" s="265" t="s">
        <v>8</v>
      </c>
      <c r="F6" s="265" t="s">
        <v>5</v>
      </c>
      <c r="G6" s="266"/>
      <c r="H6" s="266"/>
      <c r="I6" s="266"/>
      <c r="J6" s="265"/>
      <c r="K6" s="265" t="s">
        <v>194</v>
      </c>
    </row>
    <row r="7" spans="1:11" ht="45" customHeight="1" x14ac:dyDescent="0.3">
      <c r="A7" s="265" t="s">
        <v>238</v>
      </c>
      <c r="B7" s="265" t="s">
        <v>239</v>
      </c>
      <c r="C7" s="265" t="s">
        <v>240</v>
      </c>
      <c r="D7" s="265" t="s">
        <v>6195</v>
      </c>
      <c r="E7" s="265" t="s">
        <v>8</v>
      </c>
      <c r="F7" s="265" t="s">
        <v>6</v>
      </c>
      <c r="G7" s="266"/>
      <c r="H7" s="266"/>
      <c r="I7" s="266"/>
      <c r="J7" s="265"/>
      <c r="K7" s="265" t="s">
        <v>194</v>
      </c>
    </row>
    <row r="8" spans="1:11" ht="45" customHeight="1" x14ac:dyDescent="0.3">
      <c r="A8" s="265" t="s">
        <v>243</v>
      </c>
      <c r="B8" s="265" t="s">
        <v>244</v>
      </c>
      <c r="C8" s="265" t="s">
        <v>245</v>
      </c>
      <c r="D8" s="265" t="s">
        <v>6195</v>
      </c>
      <c r="E8" s="265" t="s">
        <v>8</v>
      </c>
      <c r="F8" s="265" t="s">
        <v>5</v>
      </c>
      <c r="G8" s="266"/>
      <c r="H8" s="266"/>
      <c r="I8" s="266"/>
      <c r="J8" s="265"/>
      <c r="K8" s="265" t="s">
        <v>194</v>
      </c>
    </row>
    <row r="9" spans="1:11" ht="45" customHeight="1" x14ac:dyDescent="0.3">
      <c r="A9" s="265" t="s">
        <v>248</v>
      </c>
      <c r="B9" s="265" t="s">
        <v>4746</v>
      </c>
      <c r="C9" s="265" t="s">
        <v>4747</v>
      </c>
      <c r="D9" s="265" t="s">
        <v>6195</v>
      </c>
      <c r="E9" s="265" t="s">
        <v>8</v>
      </c>
      <c r="F9" s="265" t="s">
        <v>6</v>
      </c>
      <c r="G9" s="266"/>
      <c r="H9" s="266"/>
      <c r="I9" s="266"/>
      <c r="J9" s="265"/>
      <c r="K9" s="265" t="s">
        <v>18</v>
      </c>
    </row>
    <row r="10" spans="1:11" ht="45" customHeight="1" x14ac:dyDescent="0.3">
      <c r="A10" s="265" t="s">
        <v>251</v>
      </c>
      <c r="B10" s="265" t="s">
        <v>4484</v>
      </c>
      <c r="C10" s="265" t="s">
        <v>4485</v>
      </c>
      <c r="D10" s="265" t="s">
        <v>6195</v>
      </c>
      <c r="E10" s="265" t="s">
        <v>8</v>
      </c>
      <c r="F10" s="265" t="s">
        <v>5</v>
      </c>
      <c r="G10" s="266"/>
      <c r="H10" s="266"/>
      <c r="I10" s="266"/>
      <c r="J10" s="265"/>
      <c r="K10" s="265" t="s">
        <v>194</v>
      </c>
    </row>
    <row r="11" spans="1:11" ht="45" customHeight="1" x14ac:dyDescent="0.3">
      <c r="A11" s="265" t="s">
        <v>255</v>
      </c>
      <c r="B11" s="265" t="s">
        <v>4748</v>
      </c>
      <c r="C11" s="265" t="s">
        <v>4749</v>
      </c>
      <c r="D11" s="265" t="s">
        <v>6195</v>
      </c>
      <c r="E11" s="265" t="s">
        <v>8</v>
      </c>
      <c r="F11" s="265" t="s">
        <v>6</v>
      </c>
      <c r="G11" s="266"/>
      <c r="H11" s="266"/>
      <c r="I11" s="266"/>
      <c r="J11" s="265"/>
      <c r="K11" s="265" t="s">
        <v>194</v>
      </c>
    </row>
    <row r="12" spans="1:11" ht="45" customHeight="1" x14ac:dyDescent="0.3">
      <c r="A12" s="265" t="s">
        <v>260</v>
      </c>
      <c r="B12" s="265" t="s">
        <v>261</v>
      </c>
      <c r="C12" s="265" t="s">
        <v>262</v>
      </c>
      <c r="D12" s="265" t="s">
        <v>6195</v>
      </c>
      <c r="E12" s="265" t="s">
        <v>8</v>
      </c>
      <c r="F12" s="265" t="s">
        <v>5</v>
      </c>
      <c r="G12" s="266"/>
      <c r="H12" s="266"/>
      <c r="I12" s="266"/>
      <c r="J12" s="265"/>
      <c r="K12" s="265" t="s">
        <v>18</v>
      </c>
    </row>
    <row r="13" spans="1:11" ht="45" customHeight="1" x14ac:dyDescent="0.3">
      <c r="A13" s="265" t="s">
        <v>265</v>
      </c>
      <c r="B13" s="265" t="s">
        <v>266</v>
      </c>
      <c r="C13" s="265" t="s">
        <v>267</v>
      </c>
      <c r="D13" s="265" t="s">
        <v>6195</v>
      </c>
      <c r="E13" s="265" t="s">
        <v>8</v>
      </c>
      <c r="F13" s="265" t="s">
        <v>5</v>
      </c>
      <c r="G13" s="266"/>
      <c r="H13" s="266"/>
      <c r="I13" s="266"/>
      <c r="J13" s="265"/>
      <c r="K13" s="265" t="s">
        <v>18</v>
      </c>
    </row>
    <row r="14" spans="1:11" ht="45" customHeight="1" x14ac:dyDescent="0.3">
      <c r="A14" s="265" t="s">
        <v>270</v>
      </c>
      <c r="B14" s="265" t="s">
        <v>271</v>
      </c>
      <c r="C14" s="265" t="s">
        <v>257</v>
      </c>
      <c r="D14" s="265" t="s">
        <v>6195</v>
      </c>
      <c r="E14" s="265" t="s">
        <v>8</v>
      </c>
      <c r="F14" s="265" t="s">
        <v>5</v>
      </c>
      <c r="G14" s="266"/>
      <c r="H14" s="266"/>
      <c r="I14" s="266"/>
      <c r="J14" s="265"/>
      <c r="K14" s="265" t="s">
        <v>18</v>
      </c>
    </row>
    <row r="15" spans="1:11" ht="45" customHeight="1" x14ac:dyDescent="0.3">
      <c r="A15" s="265" t="s">
        <v>274</v>
      </c>
      <c r="B15" s="265" t="s">
        <v>4486</v>
      </c>
      <c r="C15" s="265" t="s">
        <v>4487</v>
      </c>
      <c r="D15" s="265" t="s">
        <v>6195</v>
      </c>
      <c r="E15" s="265" t="s">
        <v>8</v>
      </c>
      <c r="F15" s="265" t="s">
        <v>5</v>
      </c>
      <c r="G15" s="266"/>
      <c r="H15" s="266"/>
      <c r="I15" s="266"/>
      <c r="J15" s="265"/>
      <c r="K15" s="265" t="s">
        <v>18</v>
      </c>
    </row>
    <row r="16" spans="1:11" ht="45" customHeight="1" x14ac:dyDescent="0.3">
      <c r="A16" s="265" t="s">
        <v>277</v>
      </c>
      <c r="B16" s="265" t="s">
        <v>4751</v>
      </c>
      <c r="C16" s="265" t="s">
        <v>4752</v>
      </c>
      <c r="D16" s="265" t="s">
        <v>6195</v>
      </c>
      <c r="E16" s="265" t="s">
        <v>8</v>
      </c>
      <c r="F16" s="265" t="s">
        <v>6</v>
      </c>
      <c r="G16" s="266"/>
      <c r="H16" s="266"/>
      <c r="I16" s="266"/>
      <c r="J16" s="265"/>
      <c r="K16" s="265" t="s">
        <v>194</v>
      </c>
    </row>
    <row r="17" spans="1:11" ht="45" customHeight="1" x14ac:dyDescent="0.3">
      <c r="A17" s="265" t="s">
        <v>280</v>
      </c>
      <c r="B17" s="265" t="s">
        <v>4753</v>
      </c>
      <c r="C17" s="265" t="s">
        <v>4754</v>
      </c>
      <c r="D17" s="265" t="s">
        <v>6195</v>
      </c>
      <c r="E17" s="265" t="s">
        <v>8</v>
      </c>
      <c r="F17" s="265" t="s">
        <v>6</v>
      </c>
      <c r="G17" s="266"/>
      <c r="H17" s="266"/>
      <c r="I17" s="266"/>
      <c r="J17" s="265"/>
      <c r="K17" s="265" t="s">
        <v>194</v>
      </c>
    </row>
    <row r="18" spans="1:11" ht="45" customHeight="1" x14ac:dyDescent="0.3">
      <c r="A18" s="265" t="s">
        <v>283</v>
      </c>
      <c r="B18" s="265" t="s">
        <v>5877</v>
      </c>
      <c r="C18" s="265" t="s">
        <v>5878</v>
      </c>
      <c r="D18" s="265" t="s">
        <v>6195</v>
      </c>
      <c r="E18" s="265" t="s">
        <v>8</v>
      </c>
      <c r="F18" s="265" t="s">
        <v>5</v>
      </c>
      <c r="G18" s="266"/>
      <c r="H18" s="266"/>
      <c r="I18" s="266"/>
      <c r="J18" s="265"/>
      <c r="K18" s="265" t="s">
        <v>18</v>
      </c>
    </row>
    <row r="19" spans="1:11" ht="45" customHeight="1" x14ac:dyDescent="0.3">
      <c r="A19" s="265" t="s">
        <v>286</v>
      </c>
      <c r="B19" s="265" t="s">
        <v>4755</v>
      </c>
      <c r="C19" s="265" t="s">
        <v>4756</v>
      </c>
      <c r="D19" s="265" t="s">
        <v>6195</v>
      </c>
      <c r="E19" s="265" t="s">
        <v>8</v>
      </c>
      <c r="F19" s="265" t="s">
        <v>6</v>
      </c>
      <c r="G19" s="266"/>
      <c r="H19" s="266"/>
      <c r="I19" s="266"/>
      <c r="J19" s="265"/>
      <c r="K19" s="265" t="s">
        <v>18</v>
      </c>
    </row>
    <row r="20" spans="1:11" ht="45" customHeight="1" x14ac:dyDescent="0.3">
      <c r="A20" s="265" t="s">
        <v>289</v>
      </c>
      <c r="B20" s="265" t="s">
        <v>5449</v>
      </c>
      <c r="C20" s="265" t="s">
        <v>5879</v>
      </c>
      <c r="D20" s="265" t="s">
        <v>6195</v>
      </c>
      <c r="E20" s="265" t="s">
        <v>8</v>
      </c>
      <c r="F20" s="265" t="s">
        <v>5</v>
      </c>
      <c r="G20" s="266"/>
      <c r="H20" s="266"/>
      <c r="I20" s="266"/>
      <c r="J20" s="265"/>
      <c r="K20" s="265" t="s">
        <v>18</v>
      </c>
    </row>
    <row r="21" spans="1:11" ht="45" customHeight="1" x14ac:dyDescent="0.3">
      <c r="A21" s="265" t="s">
        <v>292</v>
      </c>
      <c r="B21" s="265" t="s">
        <v>299</v>
      </c>
      <c r="C21" s="265" t="s">
        <v>4489</v>
      </c>
      <c r="D21" s="265" t="s">
        <v>6195</v>
      </c>
      <c r="E21" s="265" t="s">
        <v>8</v>
      </c>
      <c r="F21" s="265" t="s">
        <v>5</v>
      </c>
      <c r="G21" s="266"/>
      <c r="H21" s="266"/>
      <c r="I21" s="266"/>
      <c r="J21" s="265"/>
      <c r="K21" s="265" t="s">
        <v>18</v>
      </c>
    </row>
    <row r="22" spans="1:11" ht="45" customHeight="1" x14ac:dyDescent="0.3">
      <c r="A22" s="265" t="s">
        <v>295</v>
      </c>
      <c r="B22" s="265" t="s">
        <v>5880</v>
      </c>
      <c r="C22" s="265" t="s">
        <v>5881</v>
      </c>
      <c r="D22" s="265" t="s">
        <v>6195</v>
      </c>
      <c r="E22" s="265" t="s">
        <v>8</v>
      </c>
      <c r="F22" s="265" t="s">
        <v>5</v>
      </c>
      <c r="G22" s="266"/>
      <c r="H22" s="266"/>
      <c r="I22" s="266"/>
      <c r="J22" s="265"/>
      <c r="K22" s="265" t="s">
        <v>18</v>
      </c>
    </row>
    <row r="23" spans="1:11" ht="45" customHeight="1" x14ac:dyDescent="0.3">
      <c r="A23" s="265" t="s">
        <v>298</v>
      </c>
      <c r="B23" s="265" t="s">
        <v>4757</v>
      </c>
      <c r="C23" s="265" t="s">
        <v>4488</v>
      </c>
      <c r="D23" s="265" t="s">
        <v>6195</v>
      </c>
      <c r="E23" s="265" t="s">
        <v>8</v>
      </c>
      <c r="F23" s="265" t="s">
        <v>6</v>
      </c>
      <c r="G23" s="266"/>
      <c r="H23" s="266"/>
      <c r="I23" s="266"/>
      <c r="J23" s="265"/>
      <c r="K23" s="265" t="s">
        <v>300</v>
      </c>
    </row>
    <row r="24" spans="1:11" ht="45" customHeight="1" x14ac:dyDescent="0.3">
      <c r="A24" s="265" t="s">
        <v>303</v>
      </c>
      <c r="B24" s="265" t="s">
        <v>5882</v>
      </c>
      <c r="C24" s="265" t="s">
        <v>5883</v>
      </c>
      <c r="D24" s="265" t="s">
        <v>6195</v>
      </c>
      <c r="E24" s="265" t="s">
        <v>8</v>
      </c>
      <c r="F24" s="265" t="s">
        <v>5</v>
      </c>
      <c r="G24" s="266"/>
      <c r="H24" s="266"/>
      <c r="I24" s="266"/>
      <c r="J24" s="265"/>
      <c r="K24" s="265" t="s">
        <v>18</v>
      </c>
    </row>
    <row r="25" spans="1:11" ht="45" customHeight="1" x14ac:dyDescent="0.3">
      <c r="A25" s="265" t="s">
        <v>306</v>
      </c>
      <c r="B25" s="265" t="s">
        <v>307</v>
      </c>
      <c r="C25" s="265" t="s">
        <v>308</v>
      </c>
      <c r="D25" s="265" t="s">
        <v>6195</v>
      </c>
      <c r="E25" s="265" t="s">
        <v>8</v>
      </c>
      <c r="F25" s="265" t="s">
        <v>6</v>
      </c>
      <c r="G25" s="266"/>
      <c r="H25" s="266"/>
      <c r="I25" s="266"/>
      <c r="J25" s="265"/>
      <c r="K25" s="265" t="s">
        <v>18</v>
      </c>
    </row>
    <row r="26" spans="1:11" ht="45" customHeight="1" x14ac:dyDescent="0.3">
      <c r="A26" s="265" t="s">
        <v>311</v>
      </c>
      <c r="B26" s="265" t="s">
        <v>5884</v>
      </c>
      <c r="C26" s="265" t="s">
        <v>308</v>
      </c>
      <c r="D26" s="265" t="s">
        <v>6195</v>
      </c>
      <c r="E26" s="265" t="s">
        <v>8</v>
      </c>
      <c r="F26" s="265" t="s">
        <v>5</v>
      </c>
      <c r="G26" s="266"/>
      <c r="H26" s="266"/>
      <c r="I26" s="266"/>
      <c r="J26" s="265"/>
      <c r="K26" s="265" t="s">
        <v>194</v>
      </c>
    </row>
    <row r="27" spans="1:11" ht="45" customHeight="1" x14ac:dyDescent="0.3">
      <c r="A27" s="265" t="s">
        <v>314</v>
      </c>
      <c r="B27" s="265" t="s">
        <v>4758</v>
      </c>
      <c r="C27" s="265" t="s">
        <v>4759</v>
      </c>
      <c r="D27" s="265" t="s">
        <v>6195</v>
      </c>
      <c r="E27" s="265" t="s">
        <v>8</v>
      </c>
      <c r="F27" s="265" t="s">
        <v>6</v>
      </c>
      <c r="G27" s="266"/>
      <c r="H27" s="266"/>
      <c r="I27" s="266"/>
      <c r="J27" s="265"/>
      <c r="K27" s="265" t="s">
        <v>18</v>
      </c>
    </row>
    <row r="28" spans="1:11" ht="45" customHeight="1" x14ac:dyDescent="0.3">
      <c r="A28" s="265" t="s">
        <v>317</v>
      </c>
      <c r="B28" s="265" t="s">
        <v>5885</v>
      </c>
      <c r="C28" s="265" t="s">
        <v>5886</v>
      </c>
      <c r="D28" s="265" t="s">
        <v>6195</v>
      </c>
      <c r="E28" s="265" t="s">
        <v>8</v>
      </c>
      <c r="F28" s="265" t="s">
        <v>5</v>
      </c>
      <c r="G28" s="266"/>
      <c r="H28" s="266"/>
      <c r="I28" s="266"/>
      <c r="J28" s="265"/>
      <c r="K28" s="265" t="s">
        <v>194</v>
      </c>
    </row>
    <row r="29" spans="1:11" ht="45" customHeight="1" x14ac:dyDescent="0.3">
      <c r="A29" s="265" t="s">
        <v>320</v>
      </c>
      <c r="B29" s="265" t="s">
        <v>4760</v>
      </c>
      <c r="C29" s="265" t="s">
        <v>4761</v>
      </c>
      <c r="D29" s="265" t="s">
        <v>6195</v>
      </c>
      <c r="E29" s="265" t="s">
        <v>8</v>
      </c>
      <c r="F29" s="265" t="s">
        <v>6</v>
      </c>
      <c r="G29" s="266"/>
      <c r="H29" s="266"/>
      <c r="I29" s="266"/>
      <c r="J29" s="265"/>
      <c r="K29" s="265" t="s">
        <v>18</v>
      </c>
    </row>
    <row r="30" spans="1:11" ht="45" customHeight="1" x14ac:dyDescent="0.3">
      <c r="A30" s="265" t="s">
        <v>323</v>
      </c>
      <c r="B30" s="265" t="s">
        <v>4762</v>
      </c>
      <c r="C30" s="265" t="s">
        <v>4763</v>
      </c>
      <c r="D30" s="265" t="s">
        <v>6195</v>
      </c>
      <c r="E30" s="265" t="s">
        <v>8</v>
      </c>
      <c r="F30" s="265" t="s">
        <v>6</v>
      </c>
      <c r="G30" s="266"/>
      <c r="H30" s="266"/>
      <c r="I30" s="266"/>
      <c r="J30" s="265"/>
      <c r="K30" s="265" t="s">
        <v>194</v>
      </c>
    </row>
    <row r="31" spans="1:11" ht="45" customHeight="1" x14ac:dyDescent="0.3">
      <c r="A31" s="265" t="s">
        <v>326</v>
      </c>
      <c r="B31" s="265" t="s">
        <v>4764</v>
      </c>
      <c r="C31" s="265" t="s">
        <v>235</v>
      </c>
      <c r="D31" s="265" t="s">
        <v>6195</v>
      </c>
      <c r="E31" s="265" t="s">
        <v>8</v>
      </c>
      <c r="F31" s="265" t="s">
        <v>6</v>
      </c>
      <c r="G31" s="266"/>
      <c r="H31" s="266"/>
      <c r="I31" s="266"/>
      <c r="J31" s="265"/>
      <c r="K31" s="265" t="s">
        <v>9</v>
      </c>
    </row>
    <row r="32" spans="1:11" ht="45" customHeight="1" x14ac:dyDescent="0.3">
      <c r="A32" s="265" t="s">
        <v>371</v>
      </c>
      <c r="B32" s="265" t="s">
        <v>372</v>
      </c>
      <c r="C32" s="265" t="s">
        <v>373</v>
      </c>
      <c r="D32" s="265" t="s">
        <v>6195</v>
      </c>
      <c r="E32" s="265" t="s">
        <v>4</v>
      </c>
      <c r="F32" s="265" t="s">
        <v>5</v>
      </c>
      <c r="G32" s="266"/>
      <c r="H32" s="266"/>
      <c r="I32" s="266"/>
      <c r="J32" s="265"/>
      <c r="K32" s="265" t="s">
        <v>194</v>
      </c>
    </row>
    <row r="33" spans="1:11" ht="45" customHeight="1" x14ac:dyDescent="0.3">
      <c r="A33" s="265" t="s">
        <v>379</v>
      </c>
      <c r="B33" s="265" t="s">
        <v>380</v>
      </c>
      <c r="C33" s="265" t="s">
        <v>381</v>
      </c>
      <c r="D33" s="265" t="s">
        <v>6195</v>
      </c>
      <c r="E33" s="265" t="s">
        <v>4</v>
      </c>
      <c r="F33" s="265" t="s">
        <v>5</v>
      </c>
      <c r="G33" s="266"/>
      <c r="H33" s="266"/>
      <c r="I33" s="266"/>
      <c r="J33" s="265"/>
      <c r="K33" s="265" t="s">
        <v>183</v>
      </c>
    </row>
    <row r="34" spans="1:11" ht="45" customHeight="1" x14ac:dyDescent="0.3">
      <c r="A34" s="265" t="s">
        <v>383</v>
      </c>
      <c r="B34" s="265" t="s">
        <v>384</v>
      </c>
      <c r="C34" s="265" t="s">
        <v>257</v>
      </c>
      <c r="D34" s="265" t="s">
        <v>6195</v>
      </c>
      <c r="E34" s="265" t="s">
        <v>4</v>
      </c>
      <c r="F34" s="265" t="s">
        <v>5</v>
      </c>
      <c r="G34" s="266"/>
      <c r="H34" s="266"/>
      <c r="I34" s="266"/>
      <c r="J34" s="265"/>
      <c r="K34" s="265" t="s">
        <v>18</v>
      </c>
    </row>
    <row r="35" spans="1:11" ht="45" customHeight="1" x14ac:dyDescent="0.3">
      <c r="A35" s="265" t="s">
        <v>386</v>
      </c>
      <c r="B35" s="265" t="s">
        <v>387</v>
      </c>
      <c r="C35" s="265" t="s">
        <v>388</v>
      </c>
      <c r="D35" s="265" t="s">
        <v>6195</v>
      </c>
      <c r="E35" s="265" t="s">
        <v>4</v>
      </c>
      <c r="F35" s="265" t="s">
        <v>5</v>
      </c>
      <c r="G35" s="266"/>
      <c r="H35" s="266"/>
      <c r="I35" s="266"/>
      <c r="J35" s="265"/>
      <c r="K35" s="265" t="s">
        <v>18</v>
      </c>
    </row>
    <row r="36" spans="1:11" ht="45" customHeight="1" x14ac:dyDescent="0.3">
      <c r="A36" s="265" t="s">
        <v>449</v>
      </c>
      <c r="B36" s="265" t="s">
        <v>450</v>
      </c>
      <c r="C36" s="265" t="s">
        <v>451</v>
      </c>
      <c r="D36" s="265" t="s">
        <v>6195</v>
      </c>
      <c r="E36" s="265" t="s">
        <v>4</v>
      </c>
      <c r="F36" s="265" t="s">
        <v>5</v>
      </c>
      <c r="G36" s="266"/>
      <c r="H36" s="266"/>
      <c r="I36" s="266"/>
      <c r="J36" s="265"/>
      <c r="K36" s="265" t="s">
        <v>194</v>
      </c>
    </row>
    <row r="37" spans="1:11" ht="45" customHeight="1" x14ac:dyDescent="0.3">
      <c r="A37" s="265" t="s">
        <v>1214</v>
      </c>
      <c r="B37" s="265" t="s">
        <v>1215</v>
      </c>
      <c r="C37" s="265" t="s">
        <v>1216</v>
      </c>
      <c r="D37" s="265" t="s">
        <v>6195</v>
      </c>
      <c r="E37" s="265" t="s">
        <v>8</v>
      </c>
      <c r="F37" s="265" t="s">
        <v>6</v>
      </c>
      <c r="G37" s="266"/>
      <c r="H37" s="266"/>
      <c r="I37" s="266"/>
      <c r="J37" s="265"/>
      <c r="K37" s="265" t="s">
        <v>1217</v>
      </c>
    </row>
    <row r="38" spans="1:11" ht="45" customHeight="1" x14ac:dyDescent="0.3">
      <c r="A38" s="265" t="s">
        <v>1220</v>
      </c>
      <c r="B38" s="265" t="s">
        <v>1221</v>
      </c>
      <c r="C38" s="265" t="s">
        <v>1222</v>
      </c>
      <c r="D38" s="265" t="s">
        <v>6195</v>
      </c>
      <c r="E38" s="265" t="s">
        <v>8</v>
      </c>
      <c r="F38" s="265" t="s">
        <v>6</v>
      </c>
      <c r="G38" s="266"/>
      <c r="H38" s="266"/>
      <c r="I38" s="266"/>
      <c r="J38" s="265"/>
      <c r="K38" s="265" t="s">
        <v>194</v>
      </c>
    </row>
    <row r="39" spans="1:11" ht="45" customHeight="1" x14ac:dyDescent="0.3">
      <c r="A39" s="265" t="s">
        <v>1225</v>
      </c>
      <c r="B39" s="265" t="s">
        <v>1226</v>
      </c>
      <c r="C39" s="265" t="s">
        <v>1227</v>
      </c>
      <c r="D39" s="265" t="s">
        <v>6195</v>
      </c>
      <c r="E39" s="265" t="s">
        <v>8</v>
      </c>
      <c r="F39" s="265" t="s">
        <v>6</v>
      </c>
      <c r="G39" s="266"/>
      <c r="H39" s="266"/>
      <c r="I39" s="266"/>
      <c r="J39" s="265"/>
      <c r="K39" s="265" t="s">
        <v>194</v>
      </c>
    </row>
    <row r="40" spans="1:11" ht="45" customHeight="1" x14ac:dyDescent="0.3">
      <c r="A40" s="265" t="s">
        <v>1230</v>
      </c>
      <c r="B40" s="265" t="s">
        <v>1231</v>
      </c>
      <c r="C40" s="265" t="s">
        <v>1232</v>
      </c>
      <c r="D40" s="265" t="s">
        <v>6195</v>
      </c>
      <c r="E40" s="265" t="s">
        <v>8</v>
      </c>
      <c r="F40" s="265" t="s">
        <v>6</v>
      </c>
      <c r="G40" s="266"/>
      <c r="H40" s="266"/>
      <c r="I40" s="266"/>
      <c r="J40" s="265"/>
      <c r="K40" s="265" t="s">
        <v>194</v>
      </c>
    </row>
    <row r="41" spans="1:11" ht="45" customHeight="1" x14ac:dyDescent="0.3">
      <c r="A41" s="265" t="s">
        <v>1235</v>
      </c>
      <c r="B41" s="265" t="s">
        <v>5924</v>
      </c>
      <c r="C41" s="265" t="s">
        <v>5925</v>
      </c>
      <c r="D41" s="265" t="s">
        <v>6195</v>
      </c>
      <c r="E41" s="265" t="s">
        <v>8</v>
      </c>
      <c r="F41" s="265" t="s">
        <v>5</v>
      </c>
      <c r="G41" s="266"/>
      <c r="H41" s="266"/>
      <c r="I41" s="266"/>
      <c r="J41" s="265"/>
      <c r="K41" s="265" t="s">
        <v>194</v>
      </c>
    </row>
    <row r="42" spans="1:11" ht="45" customHeight="1" x14ac:dyDescent="0.3">
      <c r="A42" s="265" t="s">
        <v>1237</v>
      </c>
      <c r="B42" s="265" t="s">
        <v>1238</v>
      </c>
      <c r="C42" s="265" t="s">
        <v>1239</v>
      </c>
      <c r="D42" s="265" t="s">
        <v>6195</v>
      </c>
      <c r="E42" s="265" t="s">
        <v>4</v>
      </c>
      <c r="F42" s="265" t="s">
        <v>5</v>
      </c>
      <c r="G42" s="266"/>
      <c r="H42" s="266"/>
      <c r="I42" s="266"/>
      <c r="J42" s="265"/>
      <c r="K42" s="265" t="s">
        <v>194</v>
      </c>
    </row>
    <row r="43" spans="1:11" ht="45" customHeight="1" x14ac:dyDescent="0.3">
      <c r="A43" s="265" t="s">
        <v>1241</v>
      </c>
      <c r="B43" s="265" t="s">
        <v>1242</v>
      </c>
      <c r="C43" s="265" t="s">
        <v>1243</v>
      </c>
      <c r="D43" s="265" t="s">
        <v>6195</v>
      </c>
      <c r="E43" s="265" t="s">
        <v>4</v>
      </c>
      <c r="F43" s="265" t="s">
        <v>6</v>
      </c>
      <c r="G43" s="266"/>
      <c r="H43" s="266"/>
      <c r="I43" s="266"/>
      <c r="J43" s="265"/>
      <c r="K43" s="265" t="s">
        <v>18</v>
      </c>
    </row>
    <row r="44" spans="1:11" ht="45" customHeight="1" x14ac:dyDescent="0.3">
      <c r="A44" s="265" t="s">
        <v>3837</v>
      </c>
      <c r="B44" s="265" t="s">
        <v>3838</v>
      </c>
      <c r="C44" s="265" t="s">
        <v>3839</v>
      </c>
      <c r="D44" s="265" t="s">
        <v>6195</v>
      </c>
      <c r="E44" s="265" t="s">
        <v>4</v>
      </c>
      <c r="F44" s="265" t="s">
        <v>5</v>
      </c>
      <c r="G44" s="266"/>
      <c r="H44" s="266"/>
      <c r="I44" s="266"/>
      <c r="J44" s="265"/>
      <c r="K44" s="265" t="s">
        <v>194</v>
      </c>
    </row>
    <row r="45" spans="1:11" ht="45" customHeight="1" x14ac:dyDescent="0.3">
      <c r="A45" s="265"/>
      <c r="B45" s="265"/>
      <c r="C45" s="265"/>
      <c r="D45" s="265"/>
      <c r="E45" s="265"/>
      <c r="F45" s="265"/>
      <c r="G45" s="266"/>
      <c r="H45" s="266"/>
      <c r="I45" s="266"/>
      <c r="J45" s="265"/>
      <c r="K45" s="265"/>
    </row>
    <row r="46" spans="1:11" ht="45" customHeight="1" x14ac:dyDescent="0.3">
      <c r="A46" s="265"/>
      <c r="B46" s="265"/>
      <c r="C46" s="265"/>
      <c r="D46" s="265"/>
      <c r="E46" s="265"/>
      <c r="F46" s="265"/>
      <c r="G46" s="266"/>
      <c r="H46" s="266"/>
      <c r="I46" s="266"/>
      <c r="J46" s="265"/>
      <c r="K46" s="265"/>
    </row>
    <row r="47" spans="1:11" ht="45" customHeight="1" x14ac:dyDescent="0.3">
      <c r="A47" s="265"/>
      <c r="B47" s="265"/>
      <c r="C47" s="265"/>
      <c r="D47" s="265"/>
      <c r="E47" s="265"/>
      <c r="F47" s="265"/>
      <c r="G47" s="266"/>
      <c r="H47" s="266"/>
      <c r="I47" s="266"/>
      <c r="J47" s="265"/>
      <c r="K47" s="265"/>
    </row>
  </sheetData>
  <conditionalFormatting sqref="A3:I50">
    <cfRule type="expression" dxfId="99" priority="1">
      <formula>$F3="m"</formula>
    </cfRule>
    <cfRule type="expression" dxfId="98" priority="2">
      <formula>$F3="d"</formula>
    </cfRule>
  </conditionalFormatting>
  <conditionalFormatting sqref="A3:K50">
    <cfRule type="expression" dxfId="97" priority="3">
      <formula>$F3="v"</formula>
    </cfRule>
    <cfRule type="expression" dxfId="96" priority="4">
      <formula>$F3="no"</formula>
    </cfRule>
  </conditionalFormatting>
  <pageMargins left="0.7" right="0.2" top="0.2" bottom="0.2" header="0.05" footer="0.3"/>
  <pageSetup orientation="landscape" r:id="rId1"/>
  <headerFooter>
    <oddHeader>&amp;L&amp;A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B8853-8711-4F34-A798-953420AE1E0C}">
  <dimension ref="A2:K52"/>
  <sheetViews>
    <sheetView topLeftCell="A44" workbookViewId="0">
      <selection activeCell="B52" sqref="B52"/>
    </sheetView>
  </sheetViews>
  <sheetFormatPr defaultRowHeight="14.4" x14ac:dyDescent="0.3"/>
  <cols>
    <col min="1" max="1" width="17.5546875" customWidth="1"/>
    <col min="2" max="3" width="16.6640625" customWidth="1"/>
    <col min="4" max="6" width="3.6640625" customWidth="1"/>
    <col min="7" max="9" width="8.33203125" customWidth="1"/>
    <col min="10" max="10" width="34.6640625" customWidth="1"/>
    <col min="11" max="11" width="6.10937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32</v>
      </c>
      <c r="B3" s="265" t="s">
        <v>4473</v>
      </c>
      <c r="C3" s="265" t="s">
        <v>4474</v>
      </c>
      <c r="D3" s="265" t="s">
        <v>6195</v>
      </c>
      <c r="E3" s="265" t="s">
        <v>4</v>
      </c>
      <c r="F3" s="265" t="s">
        <v>5</v>
      </c>
      <c r="G3" s="266"/>
      <c r="H3" s="266"/>
      <c r="I3" s="266"/>
      <c r="J3" s="265"/>
      <c r="K3" s="265" t="s">
        <v>9</v>
      </c>
    </row>
    <row r="4" spans="1:11" ht="45" customHeight="1" x14ac:dyDescent="0.3">
      <c r="A4" s="265" t="s">
        <v>905</v>
      </c>
      <c r="B4" s="265" t="s">
        <v>4527</v>
      </c>
      <c r="C4" s="265" t="s">
        <v>4528</v>
      </c>
      <c r="D4" s="265" t="s">
        <v>6195</v>
      </c>
      <c r="E4" s="265" t="s">
        <v>4</v>
      </c>
      <c r="F4" s="265" t="s">
        <v>5</v>
      </c>
      <c r="G4" s="266"/>
      <c r="H4" s="266"/>
      <c r="I4" s="266"/>
      <c r="J4" s="265"/>
      <c r="K4" s="265" t="s">
        <v>9</v>
      </c>
    </row>
    <row r="5" spans="1:11" ht="45" customHeight="1" x14ac:dyDescent="0.3">
      <c r="A5" s="265" t="s">
        <v>2015</v>
      </c>
      <c r="B5" s="265" t="s">
        <v>4610</v>
      </c>
      <c r="C5" s="265" t="s">
        <v>4611</v>
      </c>
      <c r="D5" s="265" t="s">
        <v>6195</v>
      </c>
      <c r="E5" s="265" t="s">
        <v>4</v>
      </c>
      <c r="F5" s="265" t="s">
        <v>5</v>
      </c>
      <c r="G5" s="266"/>
      <c r="H5" s="266"/>
      <c r="I5" s="266"/>
      <c r="J5" s="265"/>
      <c r="K5" s="265" t="s">
        <v>9</v>
      </c>
    </row>
    <row r="6" spans="1:11" ht="45" customHeight="1" x14ac:dyDescent="0.3">
      <c r="A6" s="265" t="s">
        <v>4618</v>
      </c>
      <c r="B6" s="265" t="s">
        <v>4619</v>
      </c>
      <c r="C6" s="265" t="s">
        <v>4620</v>
      </c>
      <c r="D6" s="265" t="s">
        <v>6195</v>
      </c>
      <c r="E6" s="265" t="s">
        <v>4</v>
      </c>
      <c r="F6" s="265" t="s">
        <v>6</v>
      </c>
      <c r="G6" s="266"/>
      <c r="H6" s="266"/>
      <c r="I6" s="266"/>
      <c r="J6" s="265"/>
      <c r="K6" s="265" t="s">
        <v>9</v>
      </c>
    </row>
    <row r="7" spans="1:11" ht="45" customHeight="1" x14ac:dyDescent="0.3">
      <c r="A7" s="265" t="s">
        <v>2489</v>
      </c>
      <c r="B7" s="265" t="s">
        <v>4615</v>
      </c>
      <c r="C7" s="265" t="s">
        <v>4616</v>
      </c>
      <c r="D7" s="265" t="s">
        <v>6195</v>
      </c>
      <c r="E7" s="265" t="s">
        <v>4</v>
      </c>
      <c r="F7" s="265" t="s">
        <v>5</v>
      </c>
      <c r="G7" s="266"/>
      <c r="H7" s="266"/>
      <c r="I7" s="266"/>
      <c r="J7" s="265"/>
      <c r="K7" s="265" t="s">
        <v>585</v>
      </c>
    </row>
    <row r="8" spans="1:11" ht="45" customHeight="1" x14ac:dyDescent="0.3">
      <c r="A8" s="265" t="s">
        <v>2946</v>
      </c>
      <c r="B8" s="265" t="s">
        <v>4623</v>
      </c>
      <c r="C8" s="265" t="s">
        <v>4624</v>
      </c>
      <c r="D8" s="265" t="s">
        <v>6195</v>
      </c>
      <c r="E8" s="265" t="s">
        <v>8</v>
      </c>
      <c r="F8" s="265" t="s">
        <v>5</v>
      </c>
      <c r="G8" s="266"/>
      <c r="H8" s="266"/>
      <c r="I8" s="266"/>
      <c r="J8" s="265"/>
      <c r="K8" s="265" t="s">
        <v>9</v>
      </c>
    </row>
    <row r="9" spans="1:11" ht="45" customHeight="1" x14ac:dyDescent="0.3">
      <c r="A9" s="265" t="s">
        <v>2949</v>
      </c>
      <c r="B9" s="265" t="s">
        <v>5454</v>
      </c>
      <c r="C9" s="265" t="s">
        <v>5455</v>
      </c>
      <c r="D9" s="265" t="s">
        <v>6195</v>
      </c>
      <c r="E9" s="265" t="s">
        <v>8</v>
      </c>
      <c r="F9" s="265" t="s">
        <v>5</v>
      </c>
      <c r="G9" s="266"/>
      <c r="H9" s="266"/>
      <c r="I9" s="266"/>
      <c r="J9" s="265"/>
      <c r="K9" s="265" t="s">
        <v>9</v>
      </c>
    </row>
    <row r="10" spans="1:11" ht="45" customHeight="1" x14ac:dyDescent="0.3">
      <c r="A10" s="265" t="s">
        <v>2952</v>
      </c>
      <c r="B10" s="265" t="s">
        <v>5456</v>
      </c>
      <c r="C10" s="265" t="s">
        <v>5457</v>
      </c>
      <c r="D10" s="265" t="s">
        <v>6195</v>
      </c>
      <c r="E10" s="265" t="s">
        <v>8</v>
      </c>
      <c r="F10" s="265" t="s">
        <v>5</v>
      </c>
      <c r="G10" s="266"/>
      <c r="H10" s="266"/>
      <c r="I10" s="266"/>
      <c r="J10" s="265"/>
      <c r="K10" s="265" t="s">
        <v>9</v>
      </c>
    </row>
    <row r="11" spans="1:11" ht="45" customHeight="1" x14ac:dyDescent="0.3">
      <c r="A11" s="265" t="s">
        <v>2956</v>
      </c>
      <c r="B11" s="265" t="s">
        <v>5458</v>
      </c>
      <c r="C11" s="265" t="s">
        <v>5459</v>
      </c>
      <c r="D11" s="265" t="s">
        <v>6195</v>
      </c>
      <c r="E11" s="265" t="s">
        <v>8</v>
      </c>
      <c r="F11" s="265" t="s">
        <v>5</v>
      </c>
      <c r="G11" s="266"/>
      <c r="H11" s="266"/>
      <c r="I11" s="266"/>
      <c r="J11" s="265"/>
      <c r="K11" s="265" t="s">
        <v>9</v>
      </c>
    </row>
    <row r="12" spans="1:11" ht="45" customHeight="1" x14ac:dyDescent="0.3">
      <c r="A12" s="265" t="s">
        <v>2959</v>
      </c>
      <c r="B12" s="265" t="s">
        <v>5460</v>
      </c>
      <c r="C12" s="265" t="s">
        <v>5461</v>
      </c>
      <c r="D12" s="265" t="s">
        <v>6195</v>
      </c>
      <c r="E12" s="265" t="s">
        <v>8</v>
      </c>
      <c r="F12" s="265" t="s">
        <v>5</v>
      </c>
      <c r="G12" s="266"/>
      <c r="H12" s="266"/>
      <c r="I12" s="266"/>
      <c r="J12" s="265"/>
      <c r="K12" s="265" t="s">
        <v>9</v>
      </c>
    </row>
    <row r="13" spans="1:11" ht="45" customHeight="1" x14ac:dyDescent="0.3">
      <c r="A13" s="265" t="s">
        <v>2962</v>
      </c>
      <c r="B13" s="265" t="s">
        <v>4625</v>
      </c>
      <c r="C13" s="265" t="s">
        <v>4626</v>
      </c>
      <c r="D13" s="265" t="s">
        <v>6196</v>
      </c>
      <c r="E13" s="265" t="s">
        <v>8</v>
      </c>
      <c r="F13" s="265" t="s">
        <v>5</v>
      </c>
      <c r="G13" s="266"/>
      <c r="H13" s="266"/>
      <c r="I13" s="266"/>
      <c r="J13" s="265"/>
      <c r="K13" s="265" t="s">
        <v>9</v>
      </c>
    </row>
    <row r="14" spans="1:11" ht="45" customHeight="1" x14ac:dyDescent="0.3">
      <c r="A14" s="265" t="s">
        <v>2965</v>
      </c>
      <c r="B14" s="265" t="s">
        <v>5462</v>
      </c>
      <c r="C14" s="265" t="s">
        <v>5463</v>
      </c>
      <c r="D14" s="265" t="s">
        <v>6196</v>
      </c>
      <c r="E14" s="265" t="s">
        <v>8</v>
      </c>
      <c r="F14" s="265" t="s">
        <v>5</v>
      </c>
      <c r="G14" s="266"/>
      <c r="H14" s="266"/>
      <c r="I14" s="266"/>
      <c r="J14" s="265"/>
      <c r="K14" s="265" t="s">
        <v>9</v>
      </c>
    </row>
    <row r="15" spans="1:11" ht="45" customHeight="1" x14ac:dyDescent="0.3">
      <c r="A15" s="265" t="s">
        <v>2968</v>
      </c>
      <c r="B15" s="265" t="s">
        <v>5464</v>
      </c>
      <c r="C15" s="265" t="s">
        <v>5465</v>
      </c>
      <c r="D15" s="265" t="s">
        <v>6195</v>
      </c>
      <c r="E15" s="265" t="s">
        <v>8</v>
      </c>
      <c r="F15" s="265" t="s">
        <v>5</v>
      </c>
      <c r="G15" s="266"/>
      <c r="H15" s="266"/>
      <c r="I15" s="266"/>
      <c r="J15" s="265"/>
      <c r="K15" s="265" t="s">
        <v>9</v>
      </c>
    </row>
    <row r="16" spans="1:11" ht="45" customHeight="1" x14ac:dyDescent="0.3">
      <c r="A16" s="265" t="s">
        <v>2971</v>
      </c>
      <c r="B16" s="265" t="s">
        <v>4627</v>
      </c>
      <c r="C16" s="265" t="s">
        <v>4628</v>
      </c>
      <c r="D16" s="265" t="s">
        <v>6196</v>
      </c>
      <c r="E16" s="265" t="s">
        <v>8</v>
      </c>
      <c r="F16" s="265" t="s">
        <v>5</v>
      </c>
      <c r="G16" s="266"/>
      <c r="H16" s="266"/>
      <c r="I16" s="266"/>
      <c r="J16" s="265"/>
      <c r="K16" s="265" t="s">
        <v>9</v>
      </c>
    </row>
    <row r="17" spans="1:11" ht="45" customHeight="1" x14ac:dyDescent="0.3">
      <c r="A17" s="265" t="s">
        <v>2974</v>
      </c>
      <c r="B17" s="265" t="s">
        <v>5466</v>
      </c>
      <c r="C17" s="265" t="s">
        <v>5467</v>
      </c>
      <c r="D17" s="265" t="s">
        <v>6196</v>
      </c>
      <c r="E17" s="265" t="s">
        <v>8</v>
      </c>
      <c r="F17" s="265" t="s">
        <v>5</v>
      </c>
      <c r="G17" s="266"/>
      <c r="H17" s="266"/>
      <c r="I17" s="266"/>
      <c r="J17" s="265"/>
      <c r="K17" s="265" t="s">
        <v>9</v>
      </c>
    </row>
    <row r="18" spans="1:11" ht="45" customHeight="1" x14ac:dyDescent="0.3">
      <c r="A18" s="265" t="s">
        <v>2976</v>
      </c>
      <c r="B18" s="265" t="s">
        <v>2977</v>
      </c>
      <c r="C18" s="265" t="s">
        <v>4629</v>
      </c>
      <c r="D18" s="265" t="s">
        <v>6195</v>
      </c>
      <c r="E18" s="265" t="s">
        <v>4</v>
      </c>
      <c r="F18" s="265" t="s">
        <v>5</v>
      </c>
      <c r="G18" s="266"/>
      <c r="H18" s="266"/>
      <c r="I18" s="266"/>
      <c r="J18" s="265"/>
      <c r="K18" s="265" t="s">
        <v>585</v>
      </c>
    </row>
    <row r="19" spans="1:11" ht="45" customHeight="1" x14ac:dyDescent="0.3">
      <c r="A19" s="265" t="s">
        <v>2980</v>
      </c>
      <c r="B19" s="265" t="s">
        <v>5468</v>
      </c>
      <c r="C19" s="265" t="s">
        <v>5469</v>
      </c>
      <c r="D19" s="265" t="s">
        <v>6195</v>
      </c>
      <c r="E19" s="265" t="s">
        <v>8</v>
      </c>
      <c r="F19" s="265" t="s">
        <v>5</v>
      </c>
      <c r="G19" s="266"/>
      <c r="H19" s="266"/>
      <c r="I19" s="266"/>
      <c r="J19" s="265"/>
      <c r="K19" s="265" t="s">
        <v>9</v>
      </c>
    </row>
    <row r="20" spans="1:11" ht="45" customHeight="1" x14ac:dyDescent="0.3">
      <c r="A20" s="265" t="s">
        <v>2983</v>
      </c>
      <c r="B20" s="265" t="s">
        <v>2953</v>
      </c>
      <c r="C20" s="265" t="s">
        <v>4630</v>
      </c>
      <c r="D20" s="265" t="s">
        <v>6195</v>
      </c>
      <c r="E20" s="265" t="s">
        <v>8</v>
      </c>
      <c r="F20" s="265" t="s">
        <v>5</v>
      </c>
      <c r="G20" s="266"/>
      <c r="H20" s="266"/>
      <c r="I20" s="266"/>
      <c r="J20" s="265"/>
      <c r="K20" s="265" t="s">
        <v>9</v>
      </c>
    </row>
    <row r="21" spans="1:11" ht="45" customHeight="1" x14ac:dyDescent="0.3">
      <c r="A21" s="265" t="s">
        <v>2986</v>
      </c>
      <c r="B21" s="265" t="s">
        <v>5470</v>
      </c>
      <c r="C21" s="265" t="s">
        <v>5471</v>
      </c>
      <c r="D21" s="265" t="s">
        <v>6195</v>
      </c>
      <c r="E21" s="265" t="s">
        <v>8</v>
      </c>
      <c r="F21" s="265" t="s">
        <v>5</v>
      </c>
      <c r="G21" s="266"/>
      <c r="H21" s="266"/>
      <c r="I21" s="266"/>
      <c r="J21" s="265"/>
      <c r="K21" s="265" t="s">
        <v>9</v>
      </c>
    </row>
    <row r="22" spans="1:11" ht="45" customHeight="1" x14ac:dyDescent="0.3">
      <c r="A22" s="265" t="s">
        <v>2990</v>
      </c>
      <c r="B22" s="265" t="s">
        <v>5472</v>
      </c>
      <c r="C22" s="265" t="s">
        <v>5473</v>
      </c>
      <c r="D22" s="265" t="s">
        <v>6196</v>
      </c>
      <c r="E22" s="265" t="s">
        <v>8</v>
      </c>
      <c r="F22" s="265" t="s">
        <v>5</v>
      </c>
      <c r="G22" s="266"/>
      <c r="H22" s="266"/>
      <c r="I22" s="266"/>
      <c r="J22" s="265"/>
      <c r="K22" s="265" t="s">
        <v>9</v>
      </c>
    </row>
    <row r="23" spans="1:11" ht="45" customHeight="1" x14ac:dyDescent="0.3">
      <c r="A23" s="265" t="s">
        <v>2992</v>
      </c>
      <c r="B23" s="265" t="s">
        <v>4631</v>
      </c>
      <c r="C23" s="265" t="s">
        <v>4632</v>
      </c>
      <c r="D23" s="265" t="s">
        <v>6195</v>
      </c>
      <c r="E23" s="265" t="s">
        <v>4</v>
      </c>
      <c r="F23" s="265" t="s">
        <v>5</v>
      </c>
      <c r="G23" s="266"/>
      <c r="H23" s="266"/>
      <c r="I23" s="266"/>
      <c r="J23" s="265"/>
      <c r="K23" s="265" t="s">
        <v>9</v>
      </c>
    </row>
    <row r="24" spans="1:11" ht="45" customHeight="1" x14ac:dyDescent="0.3">
      <c r="A24" s="265" t="s">
        <v>2995</v>
      </c>
      <c r="B24" s="265" t="s">
        <v>5474</v>
      </c>
      <c r="C24" s="265" t="s">
        <v>5475</v>
      </c>
      <c r="D24" s="265" t="s">
        <v>6195</v>
      </c>
      <c r="E24" s="265" t="s">
        <v>8</v>
      </c>
      <c r="F24" s="265" t="s">
        <v>5</v>
      </c>
      <c r="G24" s="266"/>
      <c r="H24" s="266"/>
      <c r="I24" s="266"/>
      <c r="J24" s="265"/>
      <c r="K24" s="265" t="s">
        <v>9</v>
      </c>
    </row>
    <row r="25" spans="1:11" ht="45" customHeight="1" x14ac:dyDescent="0.3">
      <c r="A25" s="265" t="s">
        <v>2998</v>
      </c>
      <c r="B25" s="265" t="s">
        <v>5476</v>
      </c>
      <c r="C25" s="265" t="s">
        <v>5477</v>
      </c>
      <c r="D25" s="265" t="s">
        <v>6195</v>
      </c>
      <c r="E25" s="265" t="s">
        <v>8</v>
      </c>
      <c r="F25" s="265" t="s">
        <v>5</v>
      </c>
      <c r="G25" s="266"/>
      <c r="H25" s="266"/>
      <c r="I25" s="266"/>
      <c r="J25" s="265"/>
      <c r="K25" s="265" t="s">
        <v>9</v>
      </c>
    </row>
    <row r="26" spans="1:11" ht="45" customHeight="1" x14ac:dyDescent="0.3">
      <c r="A26" s="265" t="s">
        <v>3001</v>
      </c>
      <c r="B26" s="265" t="s">
        <v>5478</v>
      </c>
      <c r="C26" s="265" t="s">
        <v>5479</v>
      </c>
      <c r="D26" s="265" t="s">
        <v>6195</v>
      </c>
      <c r="E26" s="265" t="s">
        <v>8</v>
      </c>
      <c r="F26" s="265" t="s">
        <v>5</v>
      </c>
      <c r="G26" s="266"/>
      <c r="H26" s="266"/>
      <c r="I26" s="266"/>
      <c r="J26" s="265"/>
      <c r="K26" s="265" t="s">
        <v>9</v>
      </c>
    </row>
    <row r="27" spans="1:11" ht="45" customHeight="1" x14ac:dyDescent="0.3">
      <c r="A27" s="265" t="s">
        <v>3004</v>
      </c>
      <c r="B27" s="265" t="s">
        <v>4633</v>
      </c>
      <c r="C27" s="265" t="s">
        <v>4634</v>
      </c>
      <c r="D27" s="265" t="s">
        <v>6195</v>
      </c>
      <c r="E27" s="265" t="s">
        <v>8</v>
      </c>
      <c r="F27" s="265" t="s">
        <v>5</v>
      </c>
      <c r="G27" s="266"/>
      <c r="H27" s="266"/>
      <c r="I27" s="266"/>
      <c r="J27" s="265"/>
      <c r="K27" s="265" t="s">
        <v>9</v>
      </c>
    </row>
    <row r="28" spans="1:11" ht="45" customHeight="1" x14ac:dyDescent="0.3">
      <c r="A28" s="265" t="s">
        <v>3007</v>
      </c>
      <c r="B28" s="265" t="s">
        <v>5480</v>
      </c>
      <c r="C28" s="265" t="s">
        <v>5481</v>
      </c>
      <c r="D28" s="265" t="s">
        <v>6195</v>
      </c>
      <c r="E28" s="265" t="s">
        <v>8</v>
      </c>
      <c r="F28" s="265" t="s">
        <v>5</v>
      </c>
      <c r="G28" s="266"/>
      <c r="H28" s="266"/>
      <c r="I28" s="266"/>
      <c r="J28" s="265"/>
      <c r="K28" s="265" t="s">
        <v>9</v>
      </c>
    </row>
    <row r="29" spans="1:11" ht="45" customHeight="1" x14ac:dyDescent="0.3">
      <c r="A29" s="265" t="s">
        <v>3009</v>
      </c>
      <c r="B29" s="265" t="s">
        <v>2987</v>
      </c>
      <c r="C29" s="265" t="s">
        <v>4635</v>
      </c>
      <c r="D29" s="265" t="s">
        <v>6195</v>
      </c>
      <c r="E29" s="265" t="s">
        <v>4</v>
      </c>
      <c r="F29" s="265" t="s">
        <v>5</v>
      </c>
      <c r="G29" s="266"/>
      <c r="H29" s="266"/>
      <c r="I29" s="266"/>
      <c r="J29" s="265"/>
      <c r="K29" s="265" t="s">
        <v>9</v>
      </c>
    </row>
    <row r="30" spans="1:11" ht="45" customHeight="1" x14ac:dyDescent="0.3">
      <c r="A30" s="265" t="s">
        <v>3011</v>
      </c>
      <c r="B30" s="265" t="s">
        <v>4636</v>
      </c>
      <c r="C30" s="265" t="s">
        <v>4637</v>
      </c>
      <c r="D30" s="265" t="s">
        <v>6195</v>
      </c>
      <c r="E30" s="265" t="s">
        <v>4</v>
      </c>
      <c r="F30" s="265" t="s">
        <v>6</v>
      </c>
      <c r="G30" s="266"/>
      <c r="H30" s="266"/>
      <c r="I30" s="266"/>
      <c r="J30" s="265"/>
      <c r="K30" s="265" t="s">
        <v>9</v>
      </c>
    </row>
    <row r="31" spans="1:11" ht="45" customHeight="1" x14ac:dyDescent="0.3">
      <c r="A31" s="265" t="s">
        <v>3014</v>
      </c>
      <c r="B31" s="265" t="s">
        <v>97</v>
      </c>
      <c r="C31" s="265" t="s">
        <v>4638</v>
      </c>
      <c r="D31" s="265" t="s">
        <v>6195</v>
      </c>
      <c r="E31" s="265" t="s">
        <v>4</v>
      </c>
      <c r="F31" s="265" t="s">
        <v>6</v>
      </c>
      <c r="G31" s="266"/>
      <c r="H31" s="266"/>
      <c r="I31" s="266"/>
      <c r="J31" s="265"/>
      <c r="K31" s="265" t="s">
        <v>9</v>
      </c>
    </row>
    <row r="32" spans="1:11" ht="45" customHeight="1" x14ac:dyDescent="0.3">
      <c r="A32" s="265" t="s">
        <v>3016</v>
      </c>
      <c r="B32" s="265" t="s">
        <v>4639</v>
      </c>
      <c r="C32" s="265" t="s">
        <v>4640</v>
      </c>
      <c r="D32" s="265" t="s">
        <v>6195</v>
      </c>
      <c r="E32" s="265" t="s">
        <v>4</v>
      </c>
      <c r="F32" s="265" t="s">
        <v>6</v>
      </c>
      <c r="G32" s="266"/>
      <c r="H32" s="266"/>
      <c r="I32" s="266"/>
      <c r="J32" s="265"/>
      <c r="K32" s="265" t="s">
        <v>9</v>
      </c>
    </row>
    <row r="33" spans="1:11" ht="45" customHeight="1" x14ac:dyDescent="0.3">
      <c r="A33" s="265" t="s">
        <v>3019</v>
      </c>
      <c r="B33" s="265" t="s">
        <v>5482</v>
      </c>
      <c r="C33" s="265" t="s">
        <v>4641</v>
      </c>
      <c r="D33" s="265" t="s">
        <v>6195</v>
      </c>
      <c r="E33" s="265" t="s">
        <v>8</v>
      </c>
      <c r="F33" s="265" t="s">
        <v>5</v>
      </c>
      <c r="G33" s="266"/>
      <c r="H33" s="266"/>
      <c r="I33" s="266"/>
      <c r="J33" s="265"/>
      <c r="K33" s="265" t="s">
        <v>9</v>
      </c>
    </row>
    <row r="34" spans="1:11" ht="45" customHeight="1" x14ac:dyDescent="0.3">
      <c r="A34" s="265" t="s">
        <v>3022</v>
      </c>
      <c r="B34" s="265" t="s">
        <v>4642</v>
      </c>
      <c r="C34" s="265" t="s">
        <v>4643</v>
      </c>
      <c r="D34" s="265" t="s">
        <v>6195</v>
      </c>
      <c r="E34" s="265" t="s">
        <v>8</v>
      </c>
      <c r="F34" s="265" t="s">
        <v>5</v>
      </c>
      <c r="G34" s="266"/>
      <c r="H34" s="266"/>
      <c r="I34" s="266"/>
      <c r="J34" s="265"/>
      <c r="K34" s="265" t="s">
        <v>9</v>
      </c>
    </row>
    <row r="35" spans="1:11" ht="45" customHeight="1" x14ac:dyDescent="0.3">
      <c r="A35" s="265" t="s">
        <v>3025</v>
      </c>
      <c r="B35" s="265" t="s">
        <v>5483</v>
      </c>
      <c r="C35" s="265" t="s">
        <v>5484</v>
      </c>
      <c r="D35" s="265" t="s">
        <v>6195</v>
      </c>
      <c r="E35" s="265" t="s">
        <v>8</v>
      </c>
      <c r="F35" s="265" t="s">
        <v>5</v>
      </c>
      <c r="G35" s="266"/>
      <c r="H35" s="266"/>
      <c r="I35" s="266"/>
      <c r="J35" s="265"/>
      <c r="K35" s="265" t="s">
        <v>9</v>
      </c>
    </row>
    <row r="36" spans="1:11" ht="45" customHeight="1" x14ac:dyDescent="0.3">
      <c r="A36" s="265" t="s">
        <v>3028</v>
      </c>
      <c r="B36" s="265" t="s">
        <v>5485</v>
      </c>
      <c r="C36" s="265" t="s">
        <v>5486</v>
      </c>
      <c r="D36" s="265" t="s">
        <v>6195</v>
      </c>
      <c r="E36" s="265" t="s">
        <v>8</v>
      </c>
      <c r="F36" s="265" t="s">
        <v>5</v>
      </c>
      <c r="G36" s="266"/>
      <c r="H36" s="266"/>
      <c r="I36" s="266"/>
      <c r="J36" s="265"/>
      <c r="K36" s="265" t="s">
        <v>9</v>
      </c>
    </row>
    <row r="37" spans="1:11" ht="45" customHeight="1" x14ac:dyDescent="0.3">
      <c r="A37" s="265" t="s">
        <v>3031</v>
      </c>
      <c r="B37" s="265" t="s">
        <v>5487</v>
      </c>
      <c r="C37" s="265" t="s">
        <v>5488</v>
      </c>
      <c r="D37" s="265" t="s">
        <v>6195</v>
      </c>
      <c r="E37" s="265" t="s">
        <v>8</v>
      </c>
      <c r="F37" s="265" t="s">
        <v>5</v>
      </c>
      <c r="G37" s="266"/>
      <c r="H37" s="266"/>
      <c r="I37" s="266"/>
      <c r="J37" s="265"/>
      <c r="K37" s="265" t="s">
        <v>9</v>
      </c>
    </row>
    <row r="38" spans="1:11" ht="45" customHeight="1" x14ac:dyDescent="0.3">
      <c r="A38" s="265" t="s">
        <v>3034</v>
      </c>
      <c r="B38" s="265" t="s">
        <v>4644</v>
      </c>
      <c r="C38" s="265" t="s">
        <v>4645</v>
      </c>
      <c r="D38" s="265" t="s">
        <v>6195</v>
      </c>
      <c r="E38" s="265" t="s">
        <v>8</v>
      </c>
      <c r="F38" s="265" t="s">
        <v>5</v>
      </c>
      <c r="G38" s="266"/>
      <c r="H38" s="266"/>
      <c r="I38" s="266"/>
      <c r="J38" s="265"/>
      <c r="K38" s="265" t="s">
        <v>9</v>
      </c>
    </row>
    <row r="39" spans="1:11" ht="45" customHeight="1" x14ac:dyDescent="0.3">
      <c r="A39" s="265" t="s">
        <v>3037</v>
      </c>
      <c r="B39" s="265" t="s">
        <v>4646</v>
      </c>
      <c r="C39" s="265" t="s">
        <v>4647</v>
      </c>
      <c r="D39" s="265" t="s">
        <v>6195</v>
      </c>
      <c r="E39" s="265" t="s">
        <v>8</v>
      </c>
      <c r="F39" s="265" t="s">
        <v>5</v>
      </c>
      <c r="G39" s="266"/>
      <c r="H39" s="266"/>
      <c r="I39" s="266"/>
      <c r="J39" s="265"/>
      <c r="K39" s="265" t="s">
        <v>9</v>
      </c>
    </row>
    <row r="40" spans="1:11" ht="45" customHeight="1" x14ac:dyDescent="0.3">
      <c r="A40" s="265" t="s">
        <v>3040</v>
      </c>
      <c r="B40" s="265" t="s">
        <v>4648</v>
      </c>
      <c r="C40" s="265" t="s">
        <v>3041</v>
      </c>
      <c r="D40" s="265" t="s">
        <v>6196</v>
      </c>
      <c r="E40" s="265" t="s">
        <v>8</v>
      </c>
      <c r="F40" s="265" t="s">
        <v>5</v>
      </c>
      <c r="G40" s="266"/>
      <c r="H40" s="266"/>
      <c r="I40" s="266"/>
      <c r="J40" s="265"/>
      <c r="K40" s="265" t="s">
        <v>9</v>
      </c>
    </row>
    <row r="41" spans="1:11" ht="45" customHeight="1" x14ac:dyDescent="0.3">
      <c r="A41" s="265" t="s">
        <v>3044</v>
      </c>
      <c r="B41" s="265" t="s">
        <v>3045</v>
      </c>
      <c r="C41" s="265" t="s">
        <v>3046</v>
      </c>
      <c r="D41" s="265" t="s">
        <v>6196</v>
      </c>
      <c r="E41" s="265" t="s">
        <v>8</v>
      </c>
      <c r="F41" s="265" t="s">
        <v>5</v>
      </c>
      <c r="G41" s="266"/>
      <c r="H41" s="266"/>
      <c r="I41" s="266"/>
      <c r="J41" s="265"/>
      <c r="K41" s="265" t="s">
        <v>9</v>
      </c>
    </row>
    <row r="42" spans="1:11" ht="45" customHeight="1" x14ac:dyDescent="0.3">
      <c r="A42" s="265" t="s">
        <v>3048</v>
      </c>
      <c r="B42" s="265" t="s">
        <v>3049</v>
      </c>
      <c r="C42" s="265" t="s">
        <v>3050</v>
      </c>
      <c r="D42" s="265" t="s">
        <v>6195</v>
      </c>
      <c r="E42" s="265" t="s">
        <v>4</v>
      </c>
      <c r="F42" s="265" t="s">
        <v>5</v>
      </c>
      <c r="G42" s="266"/>
      <c r="H42" s="266"/>
      <c r="I42" s="266"/>
      <c r="J42" s="265"/>
      <c r="K42" s="265" t="s">
        <v>9</v>
      </c>
    </row>
    <row r="43" spans="1:11" ht="45" customHeight="1" x14ac:dyDescent="0.3">
      <c r="A43" s="265" t="s">
        <v>3052</v>
      </c>
      <c r="B43" s="265" t="s">
        <v>4649</v>
      </c>
      <c r="C43" s="265" t="s">
        <v>4650</v>
      </c>
      <c r="D43" s="265" t="s">
        <v>6195</v>
      </c>
      <c r="E43" s="265" t="s">
        <v>4</v>
      </c>
      <c r="F43" s="265" t="s">
        <v>5</v>
      </c>
      <c r="G43" s="266"/>
      <c r="H43" s="266"/>
      <c r="I43" s="266"/>
      <c r="J43" s="265"/>
      <c r="K43" s="265" t="s">
        <v>9</v>
      </c>
    </row>
    <row r="44" spans="1:11" ht="45" customHeight="1" x14ac:dyDescent="0.3">
      <c r="A44" s="265" t="s">
        <v>3271</v>
      </c>
      <c r="B44" s="265" t="s">
        <v>5492</v>
      </c>
      <c r="C44" s="265" t="s">
        <v>5493</v>
      </c>
      <c r="D44" s="265" t="s">
        <v>6195</v>
      </c>
      <c r="E44" s="265" t="s">
        <v>8</v>
      </c>
      <c r="F44" s="265" t="s">
        <v>5</v>
      </c>
      <c r="G44" s="266"/>
      <c r="H44" s="266"/>
      <c r="I44" s="266"/>
      <c r="J44" s="265"/>
      <c r="K44" s="265" t="s">
        <v>9</v>
      </c>
    </row>
    <row r="45" spans="1:11" ht="45" customHeight="1" x14ac:dyDescent="0.3">
      <c r="A45" s="265" t="s">
        <v>3274</v>
      </c>
      <c r="B45" s="265" t="s">
        <v>5494</v>
      </c>
      <c r="C45" s="265" t="s">
        <v>5495</v>
      </c>
      <c r="D45" s="265" t="s">
        <v>6195</v>
      </c>
      <c r="E45" s="265" t="s">
        <v>8</v>
      </c>
      <c r="F45" s="265" t="s">
        <v>5</v>
      </c>
      <c r="G45" s="266"/>
      <c r="H45" s="266"/>
      <c r="I45" s="266"/>
      <c r="J45" s="265"/>
      <c r="K45" s="265" t="s">
        <v>9</v>
      </c>
    </row>
    <row r="46" spans="1:11" ht="45" customHeight="1" x14ac:dyDescent="0.3">
      <c r="A46" s="265" t="s">
        <v>3277</v>
      </c>
      <c r="B46" s="265" t="s">
        <v>5496</v>
      </c>
      <c r="C46" s="265" t="s">
        <v>5497</v>
      </c>
      <c r="D46" s="265" t="s">
        <v>6195</v>
      </c>
      <c r="E46" s="265" t="s">
        <v>8</v>
      </c>
      <c r="F46" s="265" t="s">
        <v>5</v>
      </c>
      <c r="G46" s="266"/>
      <c r="H46" s="266"/>
      <c r="I46" s="266"/>
      <c r="J46" s="265"/>
      <c r="K46" s="265" t="s">
        <v>9</v>
      </c>
    </row>
    <row r="47" spans="1:11" ht="45" customHeight="1" x14ac:dyDescent="0.3">
      <c r="A47" s="265" t="s">
        <v>3280</v>
      </c>
      <c r="B47" s="265" t="s">
        <v>5498</v>
      </c>
      <c r="C47" s="265" t="s">
        <v>5499</v>
      </c>
      <c r="D47" s="265" t="s">
        <v>6195</v>
      </c>
      <c r="E47" s="265" t="s">
        <v>8</v>
      </c>
      <c r="F47" s="265" t="s">
        <v>5</v>
      </c>
      <c r="G47" s="266"/>
      <c r="H47" s="266"/>
      <c r="I47" s="266"/>
      <c r="J47" s="265"/>
      <c r="K47" s="265" t="s">
        <v>9</v>
      </c>
    </row>
    <row r="48" spans="1:11" ht="45" customHeight="1" x14ac:dyDescent="0.3">
      <c r="A48" s="265" t="s">
        <v>3283</v>
      </c>
      <c r="B48" s="265" t="s">
        <v>3284</v>
      </c>
      <c r="C48" s="265" t="s">
        <v>3285</v>
      </c>
      <c r="D48" s="265" t="s">
        <v>6195</v>
      </c>
      <c r="E48" s="265" t="s">
        <v>8</v>
      </c>
      <c r="F48" s="265" t="s">
        <v>5</v>
      </c>
      <c r="G48" s="266"/>
      <c r="H48" s="266"/>
      <c r="I48" s="266"/>
      <c r="J48" s="265"/>
      <c r="K48" s="265" t="s">
        <v>9</v>
      </c>
    </row>
    <row r="49" spans="1:11" ht="45" customHeight="1" x14ac:dyDescent="0.3">
      <c r="A49" s="265" t="s">
        <v>3287</v>
      </c>
      <c r="B49" s="265" t="s">
        <v>4652</v>
      </c>
      <c r="C49" s="265" t="s">
        <v>4653</v>
      </c>
      <c r="D49" s="265" t="s">
        <v>6195</v>
      </c>
      <c r="E49" s="265" t="s">
        <v>4</v>
      </c>
      <c r="F49" s="265" t="s">
        <v>6</v>
      </c>
      <c r="G49" s="266"/>
      <c r="H49" s="266"/>
      <c r="I49" s="266"/>
      <c r="J49" s="265"/>
      <c r="K49" s="265" t="s">
        <v>9</v>
      </c>
    </row>
    <row r="50" spans="1:11" ht="45" customHeight="1" x14ac:dyDescent="0.3">
      <c r="A50" s="265" t="s">
        <v>3703</v>
      </c>
      <c r="B50" s="265" t="s">
        <v>4654</v>
      </c>
      <c r="C50" s="265" t="s">
        <v>4655</v>
      </c>
      <c r="D50" s="265" t="s">
        <v>6195</v>
      </c>
      <c r="E50" s="265" t="s">
        <v>4</v>
      </c>
      <c r="F50" s="265" t="s">
        <v>5</v>
      </c>
      <c r="G50" s="266"/>
      <c r="H50" s="266"/>
      <c r="I50" s="266"/>
      <c r="J50" s="265"/>
      <c r="K50" s="265" t="s">
        <v>585</v>
      </c>
    </row>
    <row r="51" spans="1:11" ht="45" customHeight="1" x14ac:dyDescent="0.3">
      <c r="A51" s="265" t="s">
        <v>4662</v>
      </c>
      <c r="B51" s="265" t="s">
        <v>4663</v>
      </c>
      <c r="C51" s="265" t="s">
        <v>3012</v>
      </c>
      <c r="D51" s="265" t="s">
        <v>6195</v>
      </c>
      <c r="E51" s="265" t="s">
        <v>4</v>
      </c>
      <c r="F51" s="265" t="s">
        <v>6</v>
      </c>
      <c r="G51" s="266"/>
      <c r="H51" s="266"/>
      <c r="I51" s="266"/>
      <c r="J51" s="265"/>
      <c r="K51" s="265" t="s">
        <v>15</v>
      </c>
    </row>
    <row r="52" spans="1:11" ht="57.6" x14ac:dyDescent="0.3">
      <c r="A52" s="273" t="s">
        <v>6186</v>
      </c>
      <c r="B52" s="273" t="s">
        <v>6187</v>
      </c>
      <c r="C52" s="273" t="s">
        <v>6188</v>
      </c>
      <c r="D52" s="273" t="s">
        <v>6195</v>
      </c>
      <c r="E52" s="273" t="s">
        <v>4</v>
      </c>
      <c r="F52" s="273" t="s">
        <v>5</v>
      </c>
      <c r="G52" s="273"/>
      <c r="I52" s="273"/>
      <c r="J52" s="273"/>
      <c r="K52" s="273" t="s">
        <v>6189</v>
      </c>
    </row>
  </sheetData>
  <conditionalFormatting sqref="A3:I55">
    <cfRule type="expression" dxfId="95" priority="1">
      <formula>$F3="m"</formula>
    </cfRule>
    <cfRule type="expression" dxfId="94" priority="2">
      <formula>$F3="d"</formula>
    </cfRule>
  </conditionalFormatting>
  <conditionalFormatting sqref="A3:K55">
    <cfRule type="expression" dxfId="93" priority="3">
      <formula>$F3="v"</formula>
    </cfRule>
    <cfRule type="expression" dxfId="92" priority="4">
      <formula>$F3="no"</formula>
    </cfRule>
  </conditionalFormatting>
  <pageMargins left="0.7" right="0.2" top="0.2" bottom="0.2" header="0.05" footer="0.3"/>
  <pageSetup orientation="landscape" r:id="rId1"/>
  <headerFooter>
    <oddHeader>&amp;L&amp;A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6E23A-E0C2-48DA-BC37-38482F6F6F6C}">
  <dimension ref="A2:K53"/>
  <sheetViews>
    <sheetView topLeftCell="A43" workbookViewId="0">
      <selection activeCell="A3" sqref="A3"/>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725</v>
      </c>
      <c r="B3" s="265" t="s">
        <v>5905</v>
      </c>
      <c r="C3" s="265" t="s">
        <v>5906</v>
      </c>
      <c r="D3" s="265" t="s">
        <v>6195</v>
      </c>
      <c r="E3" s="265" t="s">
        <v>8</v>
      </c>
      <c r="F3" s="265" t="s">
        <v>5</v>
      </c>
      <c r="G3" s="266"/>
      <c r="H3" s="266"/>
      <c r="I3" s="266"/>
      <c r="J3" s="265"/>
      <c r="K3" s="265" t="s">
        <v>611</v>
      </c>
    </row>
    <row r="4" spans="1:11" ht="45" customHeight="1" x14ac:dyDescent="0.3">
      <c r="A4" s="265" t="s">
        <v>729</v>
      </c>
      <c r="B4" s="265" t="s">
        <v>730</v>
      </c>
      <c r="C4" s="265" t="s">
        <v>731</v>
      </c>
      <c r="D4" s="265" t="s">
        <v>6195</v>
      </c>
      <c r="E4" s="265" t="s">
        <v>8</v>
      </c>
      <c r="F4" s="265" t="s">
        <v>6</v>
      </c>
      <c r="G4" s="266"/>
      <c r="H4" s="266"/>
      <c r="I4" s="266"/>
      <c r="J4" s="265"/>
      <c r="K4" s="265" t="s">
        <v>611</v>
      </c>
    </row>
    <row r="5" spans="1:11" ht="45" customHeight="1" x14ac:dyDescent="0.3">
      <c r="A5" s="265" t="s">
        <v>734</v>
      </c>
      <c r="B5" s="265" t="s">
        <v>735</v>
      </c>
      <c r="C5" s="265" t="s">
        <v>736</v>
      </c>
      <c r="D5" s="265" t="s">
        <v>6195</v>
      </c>
      <c r="E5" s="265" t="s">
        <v>8</v>
      </c>
      <c r="F5" s="265" t="s">
        <v>6</v>
      </c>
      <c r="G5" s="266"/>
      <c r="H5" s="266"/>
      <c r="I5" s="266"/>
      <c r="J5" s="265"/>
      <c r="K5" s="265" t="s">
        <v>611</v>
      </c>
    </row>
    <row r="6" spans="1:11" ht="45" customHeight="1" x14ac:dyDescent="0.3">
      <c r="A6" s="265" t="s">
        <v>739</v>
      </c>
      <c r="B6" s="265" t="s">
        <v>740</v>
      </c>
      <c r="C6" s="265" t="s">
        <v>741</v>
      </c>
      <c r="D6" s="265" t="s">
        <v>6195</v>
      </c>
      <c r="E6" s="265" t="s">
        <v>8</v>
      </c>
      <c r="F6" s="265" t="s">
        <v>5</v>
      </c>
      <c r="G6" s="266"/>
      <c r="H6" s="266"/>
      <c r="I6" s="266"/>
      <c r="J6" s="265"/>
      <c r="K6" s="265" t="s">
        <v>611</v>
      </c>
    </row>
    <row r="7" spans="1:11" ht="45" customHeight="1" x14ac:dyDescent="0.3">
      <c r="A7" s="265" t="s">
        <v>744</v>
      </c>
      <c r="B7" s="265" t="s">
        <v>745</v>
      </c>
      <c r="C7" s="265" t="s">
        <v>746</v>
      </c>
      <c r="D7" s="265" t="s">
        <v>6195</v>
      </c>
      <c r="E7" s="265" t="s">
        <v>8</v>
      </c>
      <c r="F7" s="265" t="s">
        <v>6</v>
      </c>
      <c r="G7" s="266"/>
      <c r="H7" s="266"/>
      <c r="I7" s="266"/>
      <c r="J7" s="265"/>
      <c r="K7" s="265" t="s">
        <v>611</v>
      </c>
    </row>
    <row r="8" spans="1:11" ht="45" customHeight="1" x14ac:dyDescent="0.3">
      <c r="A8" s="265" t="s">
        <v>749</v>
      </c>
      <c r="B8" s="265" t="s">
        <v>5907</v>
      </c>
      <c r="C8" s="265" t="s">
        <v>5908</v>
      </c>
      <c r="D8" s="265" t="s">
        <v>6195</v>
      </c>
      <c r="E8" s="265" t="s">
        <v>8</v>
      </c>
      <c r="F8" s="265" t="s">
        <v>5</v>
      </c>
      <c r="G8" s="266"/>
      <c r="H8" s="266"/>
      <c r="I8" s="266"/>
      <c r="J8" s="265"/>
      <c r="K8" s="265" t="s">
        <v>611</v>
      </c>
    </row>
    <row r="9" spans="1:11" ht="45" customHeight="1" x14ac:dyDescent="0.3">
      <c r="A9" s="265" t="s">
        <v>752</v>
      </c>
      <c r="B9" s="265" t="s">
        <v>4792</v>
      </c>
      <c r="C9" s="265" t="s">
        <v>4793</v>
      </c>
      <c r="D9" s="265" t="s">
        <v>6195</v>
      </c>
      <c r="E9" s="265" t="s">
        <v>8</v>
      </c>
      <c r="F9" s="265" t="s">
        <v>6</v>
      </c>
      <c r="G9" s="266"/>
      <c r="H9" s="266"/>
      <c r="I9" s="266"/>
      <c r="J9" s="265"/>
      <c r="K9" s="265" t="s">
        <v>611</v>
      </c>
    </row>
    <row r="10" spans="1:11" ht="45" customHeight="1" x14ac:dyDescent="0.3">
      <c r="A10" s="265" t="s">
        <v>755</v>
      </c>
      <c r="B10" s="265" t="s">
        <v>756</v>
      </c>
      <c r="C10" s="265" t="s">
        <v>757</v>
      </c>
      <c r="D10" s="265" t="s">
        <v>6195</v>
      </c>
      <c r="E10" s="265" t="s">
        <v>8</v>
      </c>
      <c r="F10" s="265" t="s">
        <v>5</v>
      </c>
      <c r="G10" s="266"/>
      <c r="H10" s="266"/>
      <c r="I10" s="266"/>
      <c r="J10" s="265"/>
      <c r="K10" s="265" t="s">
        <v>611</v>
      </c>
    </row>
    <row r="11" spans="1:11" ht="45" customHeight="1" x14ac:dyDescent="0.3">
      <c r="A11" s="265" t="s">
        <v>760</v>
      </c>
      <c r="B11" s="265" t="s">
        <v>761</v>
      </c>
      <c r="C11" s="265" t="s">
        <v>762</v>
      </c>
      <c r="D11" s="265" t="s">
        <v>6195</v>
      </c>
      <c r="E11" s="265" t="s">
        <v>8</v>
      </c>
      <c r="F11" s="265" t="s">
        <v>6</v>
      </c>
      <c r="G11" s="266"/>
      <c r="H11" s="266"/>
      <c r="I11" s="266"/>
      <c r="J11" s="265"/>
      <c r="K11" s="265" t="s">
        <v>611</v>
      </c>
    </row>
    <row r="12" spans="1:11" ht="45" customHeight="1" x14ac:dyDescent="0.3">
      <c r="A12" s="265" t="s">
        <v>765</v>
      </c>
      <c r="B12" s="265" t="s">
        <v>5910</v>
      </c>
      <c r="C12" s="265" t="s">
        <v>5911</v>
      </c>
      <c r="D12" s="265" t="s">
        <v>6195</v>
      </c>
      <c r="E12" s="265" t="s">
        <v>8</v>
      </c>
      <c r="F12" s="265" t="s">
        <v>5</v>
      </c>
      <c r="G12" s="266"/>
      <c r="H12" s="266"/>
      <c r="I12" s="266"/>
      <c r="J12" s="265"/>
      <c r="K12" s="265" t="s">
        <v>611</v>
      </c>
    </row>
    <row r="13" spans="1:11" ht="45" customHeight="1" x14ac:dyDescent="0.3">
      <c r="A13" s="265" t="s">
        <v>768</v>
      </c>
      <c r="B13" s="265" t="s">
        <v>5912</v>
      </c>
      <c r="C13" s="265" t="s">
        <v>5913</v>
      </c>
      <c r="D13" s="265" t="s">
        <v>6195</v>
      </c>
      <c r="E13" s="265" t="s">
        <v>8</v>
      </c>
      <c r="F13" s="265" t="s">
        <v>5</v>
      </c>
      <c r="G13" s="266"/>
      <c r="H13" s="266"/>
      <c r="I13" s="266"/>
      <c r="J13" s="265"/>
      <c r="K13" s="265" t="s">
        <v>611</v>
      </c>
    </row>
    <row r="14" spans="1:11" ht="45" customHeight="1" x14ac:dyDescent="0.3">
      <c r="A14" s="265" t="s">
        <v>771</v>
      </c>
      <c r="B14" s="265" t="s">
        <v>772</v>
      </c>
      <c r="C14" s="265" t="s">
        <v>773</v>
      </c>
      <c r="D14" s="265" t="s">
        <v>6195</v>
      </c>
      <c r="E14" s="265" t="s">
        <v>8</v>
      </c>
      <c r="F14" s="265" t="s">
        <v>6</v>
      </c>
      <c r="G14" s="266"/>
      <c r="H14" s="266"/>
      <c r="I14" s="266"/>
      <c r="J14" s="265"/>
      <c r="K14" s="265" t="s">
        <v>611</v>
      </c>
    </row>
    <row r="15" spans="1:11" ht="45" customHeight="1" x14ac:dyDescent="0.3">
      <c r="A15" s="265" t="s">
        <v>776</v>
      </c>
      <c r="B15" s="265" t="s">
        <v>777</v>
      </c>
      <c r="C15" s="265" t="s">
        <v>778</v>
      </c>
      <c r="D15" s="265" t="s">
        <v>6195</v>
      </c>
      <c r="E15" s="265" t="s">
        <v>8</v>
      </c>
      <c r="F15" s="265" t="s">
        <v>6</v>
      </c>
      <c r="G15" s="266"/>
      <c r="H15" s="266"/>
      <c r="I15" s="266"/>
      <c r="J15" s="265"/>
      <c r="K15" s="265" t="s">
        <v>611</v>
      </c>
    </row>
    <row r="16" spans="1:11" ht="45" customHeight="1" x14ac:dyDescent="0.3">
      <c r="A16" s="265" t="s">
        <v>781</v>
      </c>
      <c r="B16" s="265" t="s">
        <v>967</v>
      </c>
      <c r="C16" s="265" t="s">
        <v>778</v>
      </c>
      <c r="D16" s="265" t="s">
        <v>6195</v>
      </c>
      <c r="E16" s="265" t="s">
        <v>8</v>
      </c>
      <c r="F16" s="265" t="s">
        <v>6</v>
      </c>
      <c r="G16" s="266"/>
      <c r="H16" s="266"/>
      <c r="I16" s="266"/>
      <c r="J16" s="265"/>
      <c r="K16" s="265" t="s">
        <v>611</v>
      </c>
    </row>
    <row r="17" spans="1:11" ht="45" customHeight="1" x14ac:dyDescent="0.3">
      <c r="A17" s="265" t="s">
        <v>784</v>
      </c>
      <c r="B17" s="265" t="s">
        <v>785</v>
      </c>
      <c r="C17" s="265" t="s">
        <v>786</v>
      </c>
      <c r="D17" s="265" t="s">
        <v>6195</v>
      </c>
      <c r="E17" s="265" t="s">
        <v>8</v>
      </c>
      <c r="F17" s="265" t="s">
        <v>6</v>
      </c>
      <c r="G17" s="266"/>
      <c r="H17" s="266"/>
      <c r="I17" s="266"/>
      <c r="J17" s="265"/>
      <c r="K17" s="265" t="s">
        <v>611</v>
      </c>
    </row>
    <row r="18" spans="1:11" ht="45" customHeight="1" x14ac:dyDescent="0.3">
      <c r="A18" s="265" t="s">
        <v>789</v>
      </c>
      <c r="B18" s="265" t="s">
        <v>790</v>
      </c>
      <c r="C18" s="265" t="s">
        <v>791</v>
      </c>
      <c r="D18" s="265" t="s">
        <v>6195</v>
      </c>
      <c r="E18" s="265" t="s">
        <v>8</v>
      </c>
      <c r="F18" s="265" t="s">
        <v>6</v>
      </c>
      <c r="G18" s="266"/>
      <c r="H18" s="266"/>
      <c r="I18" s="266"/>
      <c r="J18" s="265"/>
      <c r="K18" s="265" t="s">
        <v>611</v>
      </c>
    </row>
    <row r="19" spans="1:11" ht="45" customHeight="1" x14ac:dyDescent="0.3">
      <c r="A19" s="265" t="s">
        <v>794</v>
      </c>
      <c r="B19" s="265" t="s">
        <v>795</v>
      </c>
      <c r="C19" s="265" t="s">
        <v>796</v>
      </c>
      <c r="D19" s="265" t="s">
        <v>6195</v>
      </c>
      <c r="E19" s="265" t="s">
        <v>8</v>
      </c>
      <c r="F19" s="265" t="s">
        <v>6</v>
      </c>
      <c r="G19" s="266"/>
      <c r="H19" s="266"/>
      <c r="I19" s="266"/>
      <c r="J19" s="265"/>
      <c r="K19" s="265" t="s">
        <v>611</v>
      </c>
    </row>
    <row r="20" spans="1:11" ht="45" customHeight="1" x14ac:dyDescent="0.3">
      <c r="A20" s="265" t="s">
        <v>799</v>
      </c>
      <c r="B20" s="265" t="s">
        <v>800</v>
      </c>
      <c r="C20" s="265" t="s">
        <v>801</v>
      </c>
      <c r="D20" s="265" t="s">
        <v>6195</v>
      </c>
      <c r="E20" s="265" t="s">
        <v>8</v>
      </c>
      <c r="F20" s="265" t="s">
        <v>6</v>
      </c>
      <c r="G20" s="266"/>
      <c r="H20" s="266"/>
      <c r="I20" s="266"/>
      <c r="J20" s="265"/>
      <c r="K20" s="265" t="s">
        <v>611</v>
      </c>
    </row>
    <row r="21" spans="1:11" ht="45" customHeight="1" x14ac:dyDescent="0.3">
      <c r="A21" s="265" t="s">
        <v>804</v>
      </c>
      <c r="B21" s="265" t="s">
        <v>805</v>
      </c>
      <c r="C21" s="265" t="s">
        <v>806</v>
      </c>
      <c r="D21" s="265" t="s">
        <v>6195</v>
      </c>
      <c r="E21" s="265" t="s">
        <v>8</v>
      </c>
      <c r="F21" s="265" t="s">
        <v>6</v>
      </c>
      <c r="G21" s="266"/>
      <c r="H21" s="266"/>
      <c r="I21" s="266"/>
      <c r="J21" s="265"/>
      <c r="K21" s="265" t="s">
        <v>611</v>
      </c>
    </row>
    <row r="22" spans="1:11" ht="45" customHeight="1" x14ac:dyDescent="0.3">
      <c r="A22" s="265" t="s">
        <v>809</v>
      </c>
      <c r="B22" s="265" t="s">
        <v>810</v>
      </c>
      <c r="C22" s="265" t="s">
        <v>811</v>
      </c>
      <c r="D22" s="265" t="s">
        <v>6195</v>
      </c>
      <c r="E22" s="265" t="s">
        <v>8</v>
      </c>
      <c r="F22" s="265" t="s">
        <v>6</v>
      </c>
      <c r="G22" s="266"/>
      <c r="H22" s="266"/>
      <c r="I22" s="266"/>
      <c r="J22" s="265"/>
      <c r="K22" s="265" t="s">
        <v>611</v>
      </c>
    </row>
    <row r="23" spans="1:11" ht="45" customHeight="1" x14ac:dyDescent="0.3">
      <c r="A23" s="265" t="s">
        <v>814</v>
      </c>
      <c r="B23" s="265" t="s">
        <v>815</v>
      </c>
      <c r="C23" s="265" t="s">
        <v>816</v>
      </c>
      <c r="D23" s="265" t="s">
        <v>6195</v>
      </c>
      <c r="E23" s="265" t="s">
        <v>8</v>
      </c>
      <c r="F23" s="265" t="s">
        <v>6</v>
      </c>
      <c r="G23" s="266"/>
      <c r="H23" s="266"/>
      <c r="I23" s="266"/>
      <c r="J23" s="265"/>
      <c r="K23" s="265" t="s">
        <v>611</v>
      </c>
    </row>
    <row r="24" spans="1:11" ht="45" customHeight="1" x14ac:dyDescent="0.3">
      <c r="A24" s="265" t="s">
        <v>819</v>
      </c>
      <c r="B24" s="265" t="s">
        <v>820</v>
      </c>
      <c r="C24" s="265" t="s">
        <v>821</v>
      </c>
      <c r="D24" s="265" t="s">
        <v>6195</v>
      </c>
      <c r="E24" s="265" t="s">
        <v>8</v>
      </c>
      <c r="F24" s="265" t="s">
        <v>6</v>
      </c>
      <c r="G24" s="266"/>
      <c r="H24" s="266"/>
      <c r="I24" s="266"/>
      <c r="J24" s="265"/>
      <c r="K24" s="265" t="s">
        <v>611</v>
      </c>
    </row>
    <row r="25" spans="1:11" ht="45" customHeight="1" x14ac:dyDescent="0.3">
      <c r="A25" s="265" t="s">
        <v>824</v>
      </c>
      <c r="B25" s="265" t="s">
        <v>825</v>
      </c>
      <c r="C25" s="265" t="s">
        <v>826</v>
      </c>
      <c r="D25" s="265" t="s">
        <v>6195</v>
      </c>
      <c r="E25" s="265" t="s">
        <v>8</v>
      </c>
      <c r="F25" s="265" t="s">
        <v>6</v>
      </c>
      <c r="G25" s="266"/>
      <c r="H25" s="266"/>
      <c r="I25" s="266"/>
      <c r="J25" s="265"/>
      <c r="K25" s="265" t="s">
        <v>827</v>
      </c>
    </row>
    <row r="26" spans="1:11" ht="45" customHeight="1" x14ac:dyDescent="0.3">
      <c r="A26" s="265" t="s">
        <v>830</v>
      </c>
      <c r="B26" s="265" t="s">
        <v>831</v>
      </c>
      <c r="C26" s="265" t="s">
        <v>832</v>
      </c>
      <c r="D26" s="265" t="s">
        <v>6195</v>
      </c>
      <c r="E26" s="265" t="s">
        <v>8</v>
      </c>
      <c r="F26" s="265" t="s">
        <v>6</v>
      </c>
      <c r="G26" s="266"/>
      <c r="H26" s="266"/>
      <c r="I26" s="266"/>
      <c r="J26" s="265"/>
      <c r="K26" s="265" t="s">
        <v>611</v>
      </c>
    </row>
    <row r="27" spans="1:11" ht="45" customHeight="1" x14ac:dyDescent="0.3">
      <c r="A27" s="265" t="s">
        <v>835</v>
      </c>
      <c r="B27" s="265" t="s">
        <v>4796</v>
      </c>
      <c r="C27" s="265" t="s">
        <v>4797</v>
      </c>
      <c r="D27" s="265" t="s">
        <v>6195</v>
      </c>
      <c r="E27" s="265" t="s">
        <v>8</v>
      </c>
      <c r="F27" s="265" t="s">
        <v>6</v>
      </c>
      <c r="G27" s="266"/>
      <c r="H27" s="266"/>
      <c r="I27" s="266"/>
      <c r="J27" s="265"/>
      <c r="K27" s="265" t="s">
        <v>611</v>
      </c>
    </row>
    <row r="28" spans="1:11" ht="45" customHeight="1" x14ac:dyDescent="0.3">
      <c r="A28" s="265" t="s">
        <v>838</v>
      </c>
      <c r="B28" s="265" t="s">
        <v>839</v>
      </c>
      <c r="C28" s="265" t="s">
        <v>840</v>
      </c>
      <c r="D28" s="265" t="s">
        <v>6195</v>
      </c>
      <c r="E28" s="265" t="s">
        <v>8</v>
      </c>
      <c r="F28" s="265" t="s">
        <v>6</v>
      </c>
      <c r="G28" s="266"/>
      <c r="H28" s="266"/>
      <c r="I28" s="266"/>
      <c r="J28" s="265"/>
      <c r="K28" s="265" t="s">
        <v>611</v>
      </c>
    </row>
    <row r="29" spans="1:11" ht="45" customHeight="1" x14ac:dyDescent="0.3">
      <c r="A29" s="265" t="s">
        <v>843</v>
      </c>
      <c r="B29" s="265" t="s">
        <v>844</v>
      </c>
      <c r="C29" s="265" t="s">
        <v>845</v>
      </c>
      <c r="D29" s="265" t="s">
        <v>6195</v>
      </c>
      <c r="E29" s="265" t="s">
        <v>8</v>
      </c>
      <c r="F29" s="265" t="s">
        <v>6</v>
      </c>
      <c r="G29" s="266"/>
      <c r="H29" s="266"/>
      <c r="I29" s="266"/>
      <c r="J29" s="265"/>
      <c r="K29" s="265" t="s">
        <v>611</v>
      </c>
    </row>
    <row r="30" spans="1:11" ht="45" customHeight="1" x14ac:dyDescent="0.3">
      <c r="A30" s="265" t="s">
        <v>848</v>
      </c>
      <c r="B30" s="265" t="s">
        <v>4799</v>
      </c>
      <c r="C30" s="265" t="s">
        <v>4800</v>
      </c>
      <c r="D30" s="265" t="s">
        <v>6195</v>
      </c>
      <c r="E30" s="265" t="s">
        <v>8</v>
      </c>
      <c r="F30" s="265" t="s">
        <v>6</v>
      </c>
      <c r="G30" s="266"/>
      <c r="H30" s="266"/>
      <c r="I30" s="266"/>
      <c r="J30" s="265"/>
      <c r="K30" s="265" t="s">
        <v>611</v>
      </c>
    </row>
    <row r="31" spans="1:11" ht="45" customHeight="1" x14ac:dyDescent="0.3">
      <c r="A31" s="265" t="s">
        <v>851</v>
      </c>
      <c r="B31" s="265" t="s">
        <v>852</v>
      </c>
      <c r="C31" s="265" t="s">
        <v>853</v>
      </c>
      <c r="D31" s="265" t="s">
        <v>6195</v>
      </c>
      <c r="E31" s="265" t="s">
        <v>8</v>
      </c>
      <c r="F31" s="265" t="s">
        <v>6</v>
      </c>
      <c r="G31" s="266"/>
      <c r="H31" s="266"/>
      <c r="I31" s="266"/>
      <c r="J31" s="265"/>
      <c r="K31" s="265" t="s">
        <v>854</v>
      </c>
    </row>
    <row r="32" spans="1:11" ht="45" customHeight="1" x14ac:dyDescent="0.3">
      <c r="A32" s="265" t="s">
        <v>856</v>
      </c>
      <c r="B32" s="265" t="s">
        <v>857</v>
      </c>
      <c r="C32" s="265" t="s">
        <v>858</v>
      </c>
      <c r="D32" s="265" t="s">
        <v>6195</v>
      </c>
      <c r="E32" s="265" t="s">
        <v>4</v>
      </c>
      <c r="F32" s="265" t="s">
        <v>6</v>
      </c>
      <c r="G32" s="266"/>
      <c r="H32" s="266"/>
      <c r="I32" s="266"/>
      <c r="J32" s="265"/>
      <c r="K32" s="265"/>
    </row>
    <row r="33" spans="1:11" ht="45" customHeight="1" x14ac:dyDescent="0.3">
      <c r="A33" s="265" t="s">
        <v>3326</v>
      </c>
      <c r="B33" s="265" t="s">
        <v>4924</v>
      </c>
      <c r="C33" s="265" t="s">
        <v>3327</v>
      </c>
      <c r="D33" s="265" t="s">
        <v>6195</v>
      </c>
      <c r="E33" s="265" t="s">
        <v>8</v>
      </c>
      <c r="F33" s="265" t="s">
        <v>6</v>
      </c>
      <c r="G33" s="266"/>
      <c r="H33" s="266"/>
      <c r="I33" s="266"/>
      <c r="J33" s="265"/>
      <c r="K33" s="265" t="s">
        <v>611</v>
      </c>
    </row>
    <row r="34" spans="1:11" ht="45" customHeight="1" x14ac:dyDescent="0.3">
      <c r="A34" s="265" t="s">
        <v>3330</v>
      </c>
      <c r="B34" s="265" t="s">
        <v>3331</v>
      </c>
      <c r="C34" s="265" t="s">
        <v>3332</v>
      </c>
      <c r="D34" s="265" t="s">
        <v>6195</v>
      </c>
      <c r="E34" s="265" t="s">
        <v>8</v>
      </c>
      <c r="F34" s="265" t="s">
        <v>6</v>
      </c>
      <c r="G34" s="266"/>
      <c r="H34" s="266"/>
      <c r="I34" s="266"/>
      <c r="J34" s="265"/>
      <c r="K34" s="265" t="s">
        <v>611</v>
      </c>
    </row>
    <row r="35" spans="1:11" ht="45" customHeight="1" x14ac:dyDescent="0.3">
      <c r="A35" s="265" t="s">
        <v>3335</v>
      </c>
      <c r="B35" s="265" t="s">
        <v>857</v>
      </c>
      <c r="C35" s="265" t="s">
        <v>4925</v>
      </c>
      <c r="D35" s="265" t="s">
        <v>6195</v>
      </c>
      <c r="E35" s="265" t="s">
        <v>8</v>
      </c>
      <c r="F35" s="265" t="s">
        <v>6</v>
      </c>
      <c r="G35" s="266"/>
      <c r="H35" s="266"/>
      <c r="I35" s="266"/>
      <c r="J35" s="265"/>
      <c r="K35" s="265" t="s">
        <v>611</v>
      </c>
    </row>
    <row r="36" spans="1:11" ht="45" customHeight="1" x14ac:dyDescent="0.3">
      <c r="A36" s="265" t="s">
        <v>3338</v>
      </c>
      <c r="B36" s="265" t="s">
        <v>3339</v>
      </c>
      <c r="C36" s="265" t="s">
        <v>3340</v>
      </c>
      <c r="D36" s="265" t="s">
        <v>6195</v>
      </c>
      <c r="E36" s="265" t="s">
        <v>8</v>
      </c>
      <c r="F36" s="265" t="s">
        <v>6</v>
      </c>
      <c r="G36" s="266"/>
      <c r="H36" s="266"/>
      <c r="I36" s="266"/>
      <c r="J36" s="265"/>
      <c r="K36" s="265" t="s">
        <v>611</v>
      </c>
    </row>
    <row r="37" spans="1:11" ht="45" customHeight="1" x14ac:dyDescent="0.3">
      <c r="A37" s="265" t="s">
        <v>3343</v>
      </c>
      <c r="B37" s="265" t="s">
        <v>3344</v>
      </c>
      <c r="C37" s="265" t="s">
        <v>3345</v>
      </c>
      <c r="D37" s="265" t="s">
        <v>6195</v>
      </c>
      <c r="E37" s="265" t="s">
        <v>8</v>
      </c>
      <c r="F37" s="265" t="s">
        <v>6</v>
      </c>
      <c r="G37" s="266"/>
      <c r="H37" s="266"/>
      <c r="I37" s="266"/>
      <c r="J37" s="265"/>
      <c r="K37" s="265" t="s">
        <v>611</v>
      </c>
    </row>
    <row r="38" spans="1:11" ht="45" customHeight="1" x14ac:dyDescent="0.3">
      <c r="A38" s="265" t="s">
        <v>3348</v>
      </c>
      <c r="B38" s="265" t="s">
        <v>3349</v>
      </c>
      <c r="C38" s="265" t="s">
        <v>3350</v>
      </c>
      <c r="D38" s="265" t="s">
        <v>6195</v>
      </c>
      <c r="E38" s="265" t="s">
        <v>8</v>
      </c>
      <c r="F38" s="265" t="s">
        <v>6</v>
      </c>
      <c r="G38" s="266"/>
      <c r="H38" s="266"/>
      <c r="I38" s="266"/>
      <c r="J38" s="265"/>
      <c r="K38" s="265" t="s">
        <v>3351</v>
      </c>
    </row>
    <row r="39" spans="1:11" ht="45" customHeight="1" x14ac:dyDescent="0.3">
      <c r="A39" s="265" t="s">
        <v>3354</v>
      </c>
      <c r="B39" s="265" t="s">
        <v>3355</v>
      </c>
      <c r="C39" s="265" t="s">
        <v>3356</v>
      </c>
      <c r="D39" s="265" t="s">
        <v>6195</v>
      </c>
      <c r="E39" s="265" t="s">
        <v>8</v>
      </c>
      <c r="F39" s="265" t="s">
        <v>6</v>
      </c>
      <c r="G39" s="266"/>
      <c r="H39" s="266"/>
      <c r="I39" s="266"/>
      <c r="J39" s="265"/>
      <c r="K39" s="265" t="s">
        <v>611</v>
      </c>
    </row>
    <row r="40" spans="1:11" ht="45" customHeight="1" x14ac:dyDescent="0.3">
      <c r="A40" s="265" t="s">
        <v>3359</v>
      </c>
      <c r="B40" s="265" t="s">
        <v>3360</v>
      </c>
      <c r="C40" s="265" t="s">
        <v>3361</v>
      </c>
      <c r="D40" s="265" t="s">
        <v>6195</v>
      </c>
      <c r="E40" s="265" t="s">
        <v>8</v>
      </c>
      <c r="F40" s="265" t="s">
        <v>5</v>
      </c>
      <c r="G40" s="266"/>
      <c r="H40" s="266"/>
      <c r="I40" s="266"/>
      <c r="J40" s="265"/>
      <c r="K40" s="265" t="s">
        <v>611</v>
      </c>
    </row>
    <row r="41" spans="1:11" ht="45" customHeight="1" x14ac:dyDescent="0.3">
      <c r="A41" s="265" t="s">
        <v>3364</v>
      </c>
      <c r="B41" s="265" t="s">
        <v>3365</v>
      </c>
      <c r="C41" s="265" t="s">
        <v>3366</v>
      </c>
      <c r="D41" s="265" t="s">
        <v>6195</v>
      </c>
      <c r="E41" s="265" t="s">
        <v>8</v>
      </c>
      <c r="F41" s="265" t="s">
        <v>6</v>
      </c>
      <c r="G41" s="266"/>
      <c r="H41" s="266"/>
      <c r="I41" s="266"/>
      <c r="J41" s="265"/>
      <c r="K41" s="265" t="s">
        <v>611</v>
      </c>
    </row>
    <row r="42" spans="1:11" ht="45" customHeight="1" x14ac:dyDescent="0.3">
      <c r="A42" s="265" t="s">
        <v>3373</v>
      </c>
      <c r="B42" s="265" t="s">
        <v>3374</v>
      </c>
      <c r="C42" s="265" t="s">
        <v>3375</v>
      </c>
      <c r="D42" s="265" t="s">
        <v>6195</v>
      </c>
      <c r="E42" s="265" t="s">
        <v>8</v>
      </c>
      <c r="F42" s="265" t="s">
        <v>6</v>
      </c>
      <c r="G42" s="266"/>
      <c r="H42" s="266"/>
      <c r="I42" s="266"/>
      <c r="J42" s="265"/>
      <c r="K42" s="265" t="s">
        <v>611</v>
      </c>
    </row>
    <row r="43" spans="1:11" ht="45" customHeight="1" x14ac:dyDescent="0.3">
      <c r="A43" s="265" t="s">
        <v>3378</v>
      </c>
      <c r="B43" s="265" t="s">
        <v>3379</v>
      </c>
      <c r="C43" s="265" t="s">
        <v>3380</v>
      </c>
      <c r="D43" s="265" t="s">
        <v>6195</v>
      </c>
      <c r="E43" s="265" t="s">
        <v>8</v>
      </c>
      <c r="F43" s="265" t="s">
        <v>6</v>
      </c>
      <c r="G43" s="266"/>
      <c r="H43" s="266"/>
      <c r="I43" s="266"/>
      <c r="J43" s="265"/>
      <c r="K43" s="265" t="s">
        <v>611</v>
      </c>
    </row>
    <row r="44" spans="1:11" ht="45" customHeight="1" x14ac:dyDescent="0.3">
      <c r="A44" s="265" t="s">
        <v>3383</v>
      </c>
      <c r="B44" s="265" t="s">
        <v>4927</v>
      </c>
      <c r="C44" s="265" t="s">
        <v>4928</v>
      </c>
      <c r="D44" s="265" t="s">
        <v>6195</v>
      </c>
      <c r="E44" s="265" t="s">
        <v>8</v>
      </c>
      <c r="F44" s="265" t="s">
        <v>6</v>
      </c>
      <c r="G44" s="266"/>
      <c r="H44" s="266"/>
      <c r="I44" s="266"/>
      <c r="J44" s="265"/>
      <c r="K44" s="265" t="s">
        <v>611</v>
      </c>
    </row>
    <row r="45" spans="1:11" ht="45" customHeight="1" x14ac:dyDescent="0.3">
      <c r="A45" s="265" t="s">
        <v>3386</v>
      </c>
      <c r="B45" s="265" t="s">
        <v>3387</v>
      </c>
      <c r="C45" s="265" t="s">
        <v>3388</v>
      </c>
      <c r="D45" s="265" t="s">
        <v>6195</v>
      </c>
      <c r="E45" s="265" t="s">
        <v>8</v>
      </c>
      <c r="F45" s="265" t="s">
        <v>6</v>
      </c>
      <c r="G45" s="266"/>
      <c r="H45" s="266"/>
      <c r="I45" s="266"/>
      <c r="J45" s="265"/>
      <c r="K45" s="265" t="s">
        <v>611</v>
      </c>
    </row>
    <row r="46" spans="1:11" ht="45" customHeight="1" x14ac:dyDescent="0.3">
      <c r="A46" s="265" t="s">
        <v>4929</v>
      </c>
      <c r="B46" s="265" t="s">
        <v>3369</v>
      </c>
      <c r="C46" s="265" t="s">
        <v>3370</v>
      </c>
      <c r="D46" s="265" t="s">
        <v>6195</v>
      </c>
      <c r="E46" s="265" t="s">
        <v>8</v>
      </c>
      <c r="F46" s="265" t="s">
        <v>6</v>
      </c>
      <c r="G46" s="266"/>
      <c r="H46" s="266"/>
      <c r="I46" s="266"/>
      <c r="J46" s="265"/>
      <c r="K46" s="265" t="s">
        <v>611</v>
      </c>
    </row>
    <row r="47" spans="1:11" ht="45" customHeight="1" x14ac:dyDescent="0.3">
      <c r="A47" s="265" t="s">
        <v>3391</v>
      </c>
      <c r="B47" s="265" t="s">
        <v>3392</v>
      </c>
      <c r="C47" s="265" t="s">
        <v>3393</v>
      </c>
      <c r="D47" s="265" t="s">
        <v>6195</v>
      </c>
      <c r="E47" s="265" t="s">
        <v>8</v>
      </c>
      <c r="F47" s="265" t="s">
        <v>6</v>
      </c>
      <c r="G47" s="266"/>
      <c r="H47" s="266"/>
      <c r="I47" s="266"/>
      <c r="J47" s="265"/>
      <c r="K47" s="265" t="s">
        <v>611</v>
      </c>
    </row>
    <row r="48" spans="1:11" ht="45" customHeight="1" x14ac:dyDescent="0.3">
      <c r="A48" s="265" t="s">
        <v>3396</v>
      </c>
      <c r="B48" s="265" t="s">
        <v>3397</v>
      </c>
      <c r="C48" s="265" t="s">
        <v>3398</v>
      </c>
      <c r="D48" s="265" t="s">
        <v>6195</v>
      </c>
      <c r="E48" s="265" t="s">
        <v>8</v>
      </c>
      <c r="F48" s="265" t="s">
        <v>6</v>
      </c>
      <c r="G48" s="266"/>
      <c r="H48" s="266"/>
      <c r="I48" s="266"/>
      <c r="J48" s="265"/>
      <c r="K48" s="265" t="s">
        <v>611</v>
      </c>
    </row>
    <row r="49" spans="1:11" ht="45" customHeight="1" x14ac:dyDescent="0.3">
      <c r="A49" s="265" t="s">
        <v>3401</v>
      </c>
      <c r="B49" s="265" t="s">
        <v>4930</v>
      </c>
      <c r="C49" s="265" t="s">
        <v>4931</v>
      </c>
      <c r="D49" s="265" t="s">
        <v>6195</v>
      </c>
      <c r="E49" s="265" t="s">
        <v>8</v>
      </c>
      <c r="F49" s="265" t="s">
        <v>6</v>
      </c>
      <c r="G49" s="266"/>
      <c r="H49" s="266"/>
      <c r="I49" s="266"/>
      <c r="J49" s="265"/>
      <c r="K49" s="265" t="s">
        <v>611</v>
      </c>
    </row>
    <row r="50" spans="1:11" ht="45" customHeight="1" x14ac:dyDescent="0.3">
      <c r="A50" s="265" t="s">
        <v>3404</v>
      </c>
      <c r="B50" s="265" t="s">
        <v>4932</v>
      </c>
      <c r="C50" s="265" t="s">
        <v>4933</v>
      </c>
      <c r="D50" s="265" t="s">
        <v>6195</v>
      </c>
      <c r="E50" s="265" t="s">
        <v>8</v>
      </c>
      <c r="F50" s="265" t="s">
        <v>6</v>
      </c>
      <c r="G50" s="266"/>
      <c r="H50" s="266"/>
      <c r="I50" s="266"/>
      <c r="J50" s="265"/>
      <c r="K50" s="265" t="s">
        <v>611</v>
      </c>
    </row>
    <row r="51" spans="1:11" ht="45" customHeight="1" x14ac:dyDescent="0.3">
      <c r="A51" s="265" t="s">
        <v>3406</v>
      </c>
      <c r="B51" s="265" t="s">
        <v>3407</v>
      </c>
      <c r="C51" s="265" t="s">
        <v>3408</v>
      </c>
      <c r="D51" s="265" t="s">
        <v>6195</v>
      </c>
      <c r="E51" s="265" t="s">
        <v>4</v>
      </c>
      <c r="F51" s="265" t="s">
        <v>5</v>
      </c>
      <c r="G51" s="266"/>
      <c r="H51" s="266"/>
      <c r="I51" s="266"/>
      <c r="J51" s="265"/>
      <c r="K51" s="265" t="s">
        <v>611</v>
      </c>
    </row>
    <row r="52" spans="1:11" ht="45" customHeight="1" x14ac:dyDescent="0.3">
      <c r="A52" s="265" t="s">
        <v>6038</v>
      </c>
      <c r="B52" s="265" t="s">
        <v>3410</v>
      </c>
      <c r="C52" s="265" t="s">
        <v>3411</v>
      </c>
      <c r="D52" s="265" t="s">
        <v>6195</v>
      </c>
      <c r="E52" s="265" t="s">
        <v>4</v>
      </c>
      <c r="F52" s="265" t="s">
        <v>5</v>
      </c>
      <c r="G52" s="266"/>
      <c r="H52" s="266"/>
      <c r="I52" s="266"/>
      <c r="J52" s="265"/>
      <c r="K52" s="265"/>
    </row>
    <row r="53" spans="1:11" ht="45" customHeight="1" x14ac:dyDescent="0.3">
      <c r="A53" s="265"/>
      <c r="B53" s="265"/>
      <c r="C53" s="265"/>
      <c r="D53" s="265"/>
      <c r="E53" s="265"/>
      <c r="F53" s="265"/>
      <c r="G53" s="266"/>
      <c r="H53" s="266"/>
      <c r="I53" s="266"/>
      <c r="J53" s="265"/>
      <c r="K53" s="265"/>
    </row>
  </sheetData>
  <sortState xmlns:xlrd2="http://schemas.microsoft.com/office/spreadsheetml/2017/richdata2" ref="A3:F53">
    <sortCondition descending="1" ref="F3:F53"/>
  </sortState>
  <conditionalFormatting sqref="A3:I53">
    <cfRule type="expression" dxfId="91" priority="1">
      <formula>$F3="m"</formula>
    </cfRule>
    <cfRule type="expression" dxfId="90" priority="2">
      <formula>$F3="d"</formula>
    </cfRule>
  </conditionalFormatting>
  <conditionalFormatting sqref="A3:K53">
    <cfRule type="expression" dxfId="89" priority="3">
      <formula>$F3="v"</formula>
    </cfRule>
    <cfRule type="expression" dxfId="88" priority="4">
      <formula>$F3="no"</formula>
    </cfRule>
  </conditionalFormatting>
  <pageMargins left="0.7" right="0.2" top="0.2" bottom="0.2" header="0.05" footer="0.3"/>
  <pageSetup orientation="landscape" r:id="rId1"/>
  <headerFooter>
    <oddHeader>&amp;L&amp;A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D53B2-AFA9-4D2C-9166-6DC43C989CB5}">
  <dimension ref="A2:K59"/>
  <sheetViews>
    <sheetView workbookViewId="0">
      <selection activeCell="A4" sqref="A4"/>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66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1489</v>
      </c>
      <c r="B3" s="265" t="s">
        <v>1433</v>
      </c>
      <c r="C3" s="265" t="s">
        <v>1490</v>
      </c>
      <c r="D3" s="265" t="s">
        <v>6195</v>
      </c>
      <c r="E3" s="265" t="s">
        <v>4</v>
      </c>
      <c r="F3" s="265" t="s">
        <v>5</v>
      </c>
      <c r="G3" s="266"/>
      <c r="H3" s="266"/>
      <c r="I3" s="266"/>
      <c r="J3" s="265"/>
      <c r="K3" s="265" t="s">
        <v>13</v>
      </c>
    </row>
    <row r="4" spans="1:11" ht="45" customHeight="1" x14ac:dyDescent="0.3">
      <c r="A4" s="265" t="s">
        <v>1939</v>
      </c>
      <c r="B4" s="265" t="s">
        <v>1123</v>
      </c>
      <c r="C4" s="265" t="s">
        <v>1940</v>
      </c>
      <c r="D4" s="265" t="s">
        <v>6195</v>
      </c>
      <c r="E4" s="265" t="s">
        <v>8</v>
      </c>
      <c r="F4" s="265" t="s">
        <v>6</v>
      </c>
      <c r="G4" s="266"/>
      <c r="H4" s="266"/>
      <c r="I4" s="266"/>
      <c r="J4" s="265"/>
      <c r="K4" s="265" t="s">
        <v>611</v>
      </c>
    </row>
    <row r="5" spans="1:11" ht="45" customHeight="1" x14ac:dyDescent="0.3">
      <c r="A5" s="265" t="s">
        <v>1943</v>
      </c>
      <c r="B5" s="265" t="s">
        <v>1944</v>
      </c>
      <c r="C5" s="265" t="s">
        <v>1945</v>
      </c>
      <c r="D5" s="265" t="s">
        <v>6195</v>
      </c>
      <c r="E5" s="265" t="s">
        <v>8</v>
      </c>
      <c r="F5" s="265" t="s">
        <v>6</v>
      </c>
      <c r="G5" s="266"/>
      <c r="H5" s="266"/>
      <c r="I5" s="266"/>
      <c r="J5" s="265"/>
      <c r="K5" s="265" t="s">
        <v>611</v>
      </c>
    </row>
    <row r="6" spans="1:11" ht="45" customHeight="1" x14ac:dyDescent="0.3">
      <c r="A6" s="265" t="s">
        <v>1948</v>
      </c>
      <c r="B6" s="265" t="s">
        <v>1949</v>
      </c>
      <c r="C6" s="265" t="s">
        <v>1950</v>
      </c>
      <c r="D6" s="265" t="s">
        <v>6195</v>
      </c>
      <c r="E6" s="265" t="s">
        <v>8</v>
      </c>
      <c r="F6" s="265" t="s">
        <v>6</v>
      </c>
      <c r="G6" s="266"/>
      <c r="H6" s="266"/>
      <c r="I6" s="266"/>
      <c r="J6" s="265"/>
      <c r="K6" s="265" t="s">
        <v>611</v>
      </c>
    </row>
    <row r="7" spans="1:11" ht="45" customHeight="1" x14ac:dyDescent="0.3">
      <c r="A7" s="265" t="s">
        <v>1953</v>
      </c>
      <c r="B7" s="265" t="s">
        <v>1954</v>
      </c>
      <c r="C7" s="265" t="s">
        <v>1955</v>
      </c>
      <c r="D7" s="265" t="s">
        <v>6195</v>
      </c>
      <c r="E7" s="265" t="s">
        <v>8</v>
      </c>
      <c r="F7" s="265" t="s">
        <v>6</v>
      </c>
      <c r="G7" s="266"/>
      <c r="H7" s="266"/>
      <c r="I7" s="266"/>
      <c r="J7" s="265"/>
      <c r="K7" s="265" t="s">
        <v>611</v>
      </c>
    </row>
    <row r="8" spans="1:11" ht="45" customHeight="1" x14ac:dyDescent="0.3">
      <c r="A8" s="265" t="s">
        <v>1958</v>
      </c>
      <c r="B8" s="265" t="s">
        <v>1959</v>
      </c>
      <c r="C8" s="265" t="s">
        <v>1960</v>
      </c>
      <c r="D8" s="265" t="s">
        <v>6195</v>
      </c>
      <c r="E8" s="265" t="s">
        <v>8</v>
      </c>
      <c r="F8" s="265" t="s">
        <v>6</v>
      </c>
      <c r="G8" s="266"/>
      <c r="H8" s="266"/>
      <c r="I8" s="266"/>
      <c r="J8" s="265"/>
      <c r="K8" s="265" t="s">
        <v>611</v>
      </c>
    </row>
    <row r="9" spans="1:11" ht="45" customHeight="1" x14ac:dyDescent="0.3">
      <c r="A9" s="265" t="s">
        <v>1963</v>
      </c>
      <c r="B9" s="265" t="s">
        <v>1964</v>
      </c>
      <c r="C9" s="265" t="s">
        <v>1965</v>
      </c>
      <c r="D9" s="265" t="s">
        <v>6195</v>
      </c>
      <c r="E9" s="265" t="s">
        <v>8</v>
      </c>
      <c r="F9" s="265" t="s">
        <v>6</v>
      </c>
      <c r="G9" s="266"/>
      <c r="H9" s="266"/>
      <c r="I9" s="266"/>
      <c r="J9" s="265"/>
      <c r="K9" s="265" t="s">
        <v>611</v>
      </c>
    </row>
    <row r="10" spans="1:11" ht="45" customHeight="1" x14ac:dyDescent="0.3">
      <c r="A10" s="265" t="s">
        <v>1968</v>
      </c>
      <c r="B10" s="265" t="s">
        <v>1969</v>
      </c>
      <c r="C10" s="265" t="s">
        <v>1970</v>
      </c>
      <c r="D10" s="265" t="s">
        <v>6195</v>
      </c>
      <c r="E10" s="265" t="s">
        <v>8</v>
      </c>
      <c r="F10" s="265" t="s">
        <v>6</v>
      </c>
      <c r="G10" s="266"/>
      <c r="H10" s="266"/>
      <c r="I10" s="266"/>
      <c r="J10" s="265"/>
      <c r="K10" s="265" t="s">
        <v>611</v>
      </c>
    </row>
    <row r="11" spans="1:11" ht="45" customHeight="1" x14ac:dyDescent="0.3">
      <c r="A11" s="265" t="s">
        <v>1973</v>
      </c>
      <c r="B11" s="265" t="s">
        <v>1974</v>
      </c>
      <c r="C11" s="265" t="s">
        <v>1975</v>
      </c>
      <c r="D11" s="265" t="s">
        <v>6195</v>
      </c>
      <c r="E11" s="265" t="s">
        <v>8</v>
      </c>
      <c r="F11" s="265" t="s">
        <v>6</v>
      </c>
      <c r="G11" s="266"/>
      <c r="H11" s="266"/>
      <c r="I11" s="266"/>
      <c r="J11" s="265"/>
      <c r="K11" s="265" t="s">
        <v>611</v>
      </c>
    </row>
    <row r="12" spans="1:11" ht="45" customHeight="1" x14ac:dyDescent="0.3">
      <c r="A12" s="265" t="s">
        <v>1978</v>
      </c>
      <c r="B12" s="265" t="s">
        <v>1979</v>
      </c>
      <c r="C12" s="265" t="s">
        <v>1980</v>
      </c>
      <c r="D12" s="265" t="s">
        <v>6195</v>
      </c>
      <c r="E12" s="265" t="s">
        <v>8</v>
      </c>
      <c r="F12" s="265" t="s">
        <v>6</v>
      </c>
      <c r="G12" s="266"/>
      <c r="H12" s="266"/>
      <c r="I12" s="266"/>
      <c r="J12" s="265"/>
      <c r="K12" s="265" t="s">
        <v>611</v>
      </c>
    </row>
    <row r="13" spans="1:11" ht="45" customHeight="1" x14ac:dyDescent="0.3">
      <c r="A13" s="265" t="s">
        <v>1983</v>
      </c>
      <c r="B13" s="265" t="s">
        <v>1984</v>
      </c>
      <c r="C13" s="265" t="s">
        <v>1985</v>
      </c>
      <c r="D13" s="265" t="s">
        <v>6195</v>
      </c>
      <c r="E13" s="265" t="s">
        <v>8</v>
      </c>
      <c r="F13" s="265" t="s">
        <v>6</v>
      </c>
      <c r="G13" s="266"/>
      <c r="H13" s="266"/>
      <c r="I13" s="266"/>
      <c r="J13" s="265"/>
      <c r="K13" s="265" t="s">
        <v>611</v>
      </c>
    </row>
    <row r="14" spans="1:11" ht="45" customHeight="1" x14ac:dyDescent="0.3">
      <c r="A14" s="265" t="s">
        <v>1988</v>
      </c>
      <c r="B14" s="265" t="s">
        <v>4887</v>
      </c>
      <c r="C14" s="265" t="s">
        <v>4888</v>
      </c>
      <c r="D14" s="265" t="s">
        <v>6195</v>
      </c>
      <c r="E14" s="265" t="s">
        <v>8</v>
      </c>
      <c r="F14" s="265" t="s">
        <v>6</v>
      </c>
      <c r="G14" s="266"/>
      <c r="H14" s="266"/>
      <c r="I14" s="266"/>
      <c r="J14" s="265"/>
      <c r="K14" s="265" t="s">
        <v>611</v>
      </c>
    </row>
    <row r="15" spans="1:11" ht="45" customHeight="1" x14ac:dyDescent="0.3">
      <c r="A15" s="265" t="s">
        <v>1991</v>
      </c>
      <c r="B15" s="265" t="s">
        <v>4889</v>
      </c>
      <c r="C15" s="265" t="s">
        <v>4890</v>
      </c>
      <c r="D15" s="265" t="s">
        <v>6195</v>
      </c>
      <c r="E15" s="265" t="s">
        <v>8</v>
      </c>
      <c r="F15" s="265" t="s">
        <v>6</v>
      </c>
      <c r="G15" s="266"/>
      <c r="H15" s="266"/>
      <c r="I15" s="266"/>
      <c r="J15" s="265"/>
      <c r="K15" s="265" t="s">
        <v>611</v>
      </c>
    </row>
    <row r="16" spans="1:11" ht="45" customHeight="1" x14ac:dyDescent="0.3">
      <c r="A16" s="265" t="s">
        <v>1993</v>
      </c>
      <c r="B16" s="265" t="s">
        <v>1994</v>
      </c>
      <c r="C16" s="265" t="s">
        <v>1995</v>
      </c>
      <c r="D16" s="265" t="s">
        <v>6198</v>
      </c>
      <c r="E16" s="265" t="s">
        <v>4</v>
      </c>
      <c r="F16" s="265" t="s">
        <v>6</v>
      </c>
      <c r="G16" s="266"/>
      <c r="H16" s="266"/>
      <c r="I16" s="266"/>
      <c r="J16" s="265"/>
      <c r="K16" s="265"/>
    </row>
    <row r="17" spans="1:11" ht="45" customHeight="1" x14ac:dyDescent="0.3">
      <c r="A17" s="265" t="s">
        <v>2419</v>
      </c>
      <c r="B17" s="265" t="s">
        <v>2420</v>
      </c>
      <c r="C17" s="265" t="s">
        <v>2421</v>
      </c>
      <c r="D17" s="265" t="s">
        <v>6195</v>
      </c>
      <c r="E17" s="265" t="s">
        <v>8</v>
      </c>
      <c r="F17" s="265" t="s">
        <v>6</v>
      </c>
      <c r="G17" s="266"/>
      <c r="H17" s="266"/>
      <c r="I17" s="266"/>
      <c r="J17" s="265"/>
      <c r="K17" s="265" t="s">
        <v>611</v>
      </c>
    </row>
    <row r="18" spans="1:11" ht="45" customHeight="1" x14ac:dyDescent="0.3">
      <c r="A18" s="265" t="s">
        <v>2424</v>
      </c>
      <c r="B18" s="265" t="s">
        <v>2425</v>
      </c>
      <c r="C18" s="265" t="s">
        <v>2426</v>
      </c>
      <c r="D18" s="265" t="s">
        <v>6195</v>
      </c>
      <c r="E18" s="265" t="s">
        <v>8</v>
      </c>
      <c r="F18" s="265" t="s">
        <v>6</v>
      </c>
      <c r="G18" s="266"/>
      <c r="H18" s="266"/>
      <c r="I18" s="266"/>
      <c r="J18" s="265"/>
      <c r="K18" s="265" t="s">
        <v>611</v>
      </c>
    </row>
    <row r="19" spans="1:11" ht="45" customHeight="1" x14ac:dyDescent="0.3">
      <c r="A19" s="265" t="s">
        <v>2429</v>
      </c>
      <c r="B19" s="265" t="s">
        <v>2430</v>
      </c>
      <c r="C19" s="265" t="s">
        <v>2431</v>
      </c>
      <c r="D19" s="265" t="s">
        <v>6195</v>
      </c>
      <c r="E19" s="265" t="s">
        <v>8</v>
      </c>
      <c r="F19" s="265" t="s">
        <v>6</v>
      </c>
      <c r="G19" s="266"/>
      <c r="H19" s="266"/>
      <c r="I19" s="266"/>
      <c r="J19" s="265"/>
      <c r="K19" s="265" t="s">
        <v>611</v>
      </c>
    </row>
    <row r="20" spans="1:11" ht="45" customHeight="1" x14ac:dyDescent="0.3">
      <c r="A20" s="265" t="s">
        <v>2434</v>
      </c>
      <c r="B20" s="265" t="s">
        <v>2435</v>
      </c>
      <c r="C20" s="265" t="s">
        <v>2436</v>
      </c>
      <c r="D20" s="265" t="s">
        <v>6195</v>
      </c>
      <c r="E20" s="265" t="s">
        <v>8</v>
      </c>
      <c r="F20" s="265" t="s">
        <v>6</v>
      </c>
      <c r="G20" s="266"/>
      <c r="H20" s="266"/>
      <c r="I20" s="266"/>
      <c r="J20" s="265"/>
      <c r="K20" s="265" t="s">
        <v>611</v>
      </c>
    </row>
    <row r="21" spans="1:11" ht="45" customHeight="1" x14ac:dyDescent="0.3">
      <c r="A21" s="265" t="s">
        <v>2439</v>
      </c>
      <c r="B21" s="265" t="s">
        <v>2440</v>
      </c>
      <c r="C21" s="265" t="s">
        <v>2441</v>
      </c>
      <c r="D21" s="265" t="s">
        <v>6195</v>
      </c>
      <c r="E21" s="265" t="s">
        <v>8</v>
      </c>
      <c r="F21" s="265" t="s">
        <v>6</v>
      </c>
      <c r="G21" s="266"/>
      <c r="H21" s="266"/>
      <c r="I21" s="266"/>
      <c r="J21" s="265"/>
      <c r="K21" s="265" t="s">
        <v>611</v>
      </c>
    </row>
    <row r="22" spans="1:11" ht="45" customHeight="1" x14ac:dyDescent="0.3">
      <c r="A22" s="265" t="s">
        <v>2443</v>
      </c>
      <c r="B22" s="265" t="s">
        <v>2444</v>
      </c>
      <c r="C22" s="265" t="s">
        <v>2445</v>
      </c>
      <c r="D22" s="265" t="s">
        <v>6195</v>
      </c>
      <c r="E22" s="265" t="s">
        <v>4</v>
      </c>
      <c r="F22" s="265" t="s">
        <v>5</v>
      </c>
      <c r="G22" s="266"/>
      <c r="H22" s="266"/>
      <c r="I22" s="266"/>
      <c r="J22" s="265"/>
      <c r="K22" s="265" t="s">
        <v>611</v>
      </c>
    </row>
    <row r="23" spans="1:11" ht="45" customHeight="1" x14ac:dyDescent="0.3">
      <c r="A23" s="265" t="s">
        <v>2447</v>
      </c>
      <c r="B23" s="265" t="s">
        <v>2448</v>
      </c>
      <c r="C23" s="265" t="s">
        <v>2449</v>
      </c>
      <c r="D23" s="265" t="s">
        <v>6195</v>
      </c>
      <c r="E23" s="265" t="s">
        <v>4</v>
      </c>
      <c r="F23" s="265" t="s">
        <v>6</v>
      </c>
      <c r="G23" s="266"/>
      <c r="H23" s="266"/>
      <c r="I23" s="266"/>
      <c r="J23" s="265"/>
      <c r="K23" s="265" t="s">
        <v>611</v>
      </c>
    </row>
    <row r="24" spans="1:11" ht="45" customHeight="1" x14ac:dyDescent="0.3">
      <c r="A24" s="265" t="s">
        <v>5949</v>
      </c>
      <c r="B24" s="265" t="s">
        <v>2455</v>
      </c>
      <c r="C24" s="265" t="s">
        <v>2456</v>
      </c>
      <c r="D24" s="265" t="s">
        <v>6195</v>
      </c>
      <c r="E24" s="265" t="s">
        <v>4</v>
      </c>
      <c r="F24" s="265" t="s">
        <v>5</v>
      </c>
      <c r="G24" s="266"/>
      <c r="H24" s="266"/>
      <c r="I24" s="266"/>
      <c r="J24" s="265"/>
      <c r="K24" s="265"/>
    </row>
    <row r="25" spans="1:11" ht="45" customHeight="1" x14ac:dyDescent="0.3">
      <c r="A25" s="265" t="s">
        <v>2451</v>
      </c>
      <c r="B25" s="265" t="s">
        <v>2452</v>
      </c>
      <c r="C25" s="265" t="s">
        <v>2453</v>
      </c>
      <c r="D25" s="265" t="s">
        <v>6198</v>
      </c>
      <c r="E25" s="265" t="s">
        <v>4</v>
      </c>
      <c r="F25" s="265" t="s">
        <v>6</v>
      </c>
      <c r="G25" s="266"/>
      <c r="H25" s="266"/>
      <c r="I25" s="266"/>
      <c r="J25" s="265"/>
      <c r="K25" s="265" t="s">
        <v>611</v>
      </c>
    </row>
    <row r="26" spans="1:11" ht="45" customHeight="1" x14ac:dyDescent="0.3">
      <c r="A26" s="265" t="s">
        <v>3054</v>
      </c>
      <c r="B26" s="265" t="s">
        <v>3055</v>
      </c>
      <c r="C26" s="265" t="s">
        <v>3056</v>
      </c>
      <c r="D26" s="265" t="s">
        <v>6195</v>
      </c>
      <c r="E26" s="265" t="s">
        <v>4</v>
      </c>
      <c r="F26" s="265" t="s">
        <v>6</v>
      </c>
      <c r="G26" s="266"/>
      <c r="H26" s="266"/>
      <c r="I26" s="266"/>
      <c r="J26" s="265"/>
      <c r="K26" s="265"/>
    </row>
    <row r="27" spans="1:11" ht="45" customHeight="1" x14ac:dyDescent="0.3">
      <c r="A27" s="265" t="s">
        <v>4024</v>
      </c>
      <c r="B27" s="265" t="s">
        <v>4025</v>
      </c>
      <c r="C27" s="265" t="s">
        <v>4026</v>
      </c>
      <c r="D27" s="265" t="s">
        <v>6195</v>
      </c>
      <c r="E27" s="265" t="s">
        <v>8</v>
      </c>
      <c r="F27" s="265" t="s">
        <v>6</v>
      </c>
      <c r="G27" s="266"/>
      <c r="H27" s="266"/>
      <c r="I27" s="266"/>
      <c r="J27" s="265"/>
      <c r="K27" s="265" t="s">
        <v>611</v>
      </c>
    </row>
    <row r="28" spans="1:11" ht="45" customHeight="1" x14ac:dyDescent="0.3">
      <c r="A28" s="265" t="s">
        <v>4029</v>
      </c>
      <c r="B28" s="265" t="s">
        <v>3284</v>
      </c>
      <c r="C28" s="265" t="s">
        <v>6118</v>
      </c>
      <c r="D28" s="265" t="s">
        <v>6195</v>
      </c>
      <c r="E28" s="265" t="s">
        <v>8</v>
      </c>
      <c r="F28" s="265" t="s">
        <v>5</v>
      </c>
      <c r="G28" s="266"/>
      <c r="H28" s="266"/>
      <c r="I28" s="266"/>
      <c r="J28" s="265"/>
      <c r="K28" s="265" t="s">
        <v>611</v>
      </c>
    </row>
    <row r="29" spans="1:11" ht="45" customHeight="1" x14ac:dyDescent="0.3">
      <c r="A29" s="265" t="s">
        <v>4032</v>
      </c>
      <c r="B29" s="265" t="s">
        <v>6119</v>
      </c>
      <c r="C29" s="265" t="s">
        <v>6120</v>
      </c>
      <c r="D29" s="265" t="s">
        <v>6195</v>
      </c>
      <c r="E29" s="265" t="s">
        <v>8</v>
      </c>
      <c r="F29" s="265" t="s">
        <v>5</v>
      </c>
      <c r="G29" s="266"/>
      <c r="H29" s="266"/>
      <c r="I29" s="266"/>
      <c r="J29" s="265"/>
      <c r="K29" s="265" t="s">
        <v>611</v>
      </c>
    </row>
    <row r="30" spans="1:11" ht="45" customHeight="1" x14ac:dyDescent="0.3">
      <c r="A30" s="265" t="s">
        <v>4035</v>
      </c>
      <c r="B30" s="265" t="s">
        <v>4036</v>
      </c>
      <c r="C30" s="265" t="s">
        <v>4037</v>
      </c>
      <c r="D30" s="265" t="s">
        <v>6195</v>
      </c>
      <c r="E30" s="265" t="s">
        <v>8</v>
      </c>
      <c r="F30" s="265" t="s">
        <v>6</v>
      </c>
      <c r="G30" s="266"/>
      <c r="H30" s="266"/>
      <c r="I30" s="266"/>
      <c r="J30" s="265"/>
      <c r="K30" s="265" t="s">
        <v>611</v>
      </c>
    </row>
    <row r="31" spans="1:11" ht="45" customHeight="1" x14ac:dyDescent="0.3">
      <c r="A31" s="265" t="s">
        <v>4040</v>
      </c>
      <c r="B31" s="265" t="s">
        <v>6121</v>
      </c>
      <c r="C31" s="265" t="s">
        <v>6122</v>
      </c>
      <c r="D31" s="265" t="s">
        <v>6195</v>
      </c>
      <c r="E31" s="265" t="s">
        <v>8</v>
      </c>
      <c r="F31" s="265" t="s">
        <v>5</v>
      </c>
      <c r="G31" s="266"/>
      <c r="H31" s="266"/>
      <c r="I31" s="266"/>
      <c r="J31" s="265"/>
      <c r="K31" s="265" t="s">
        <v>611</v>
      </c>
    </row>
    <row r="32" spans="1:11" ht="45" customHeight="1" x14ac:dyDescent="0.3">
      <c r="A32" s="265" t="s">
        <v>4043</v>
      </c>
      <c r="B32" s="265" t="s">
        <v>4044</v>
      </c>
      <c r="C32" s="265" t="s">
        <v>4045</v>
      </c>
      <c r="D32" s="265" t="s">
        <v>6194</v>
      </c>
      <c r="E32" s="265" t="s">
        <v>8</v>
      </c>
      <c r="F32" s="265" t="s">
        <v>5</v>
      </c>
      <c r="G32" s="266"/>
      <c r="H32" s="266"/>
      <c r="I32" s="266"/>
      <c r="J32" s="265"/>
      <c r="K32" s="265"/>
    </row>
    <row r="33" spans="1:11" ht="45" customHeight="1" x14ac:dyDescent="0.3">
      <c r="A33" s="265" t="s">
        <v>4048</v>
      </c>
      <c r="B33" s="265" t="s">
        <v>5604</v>
      </c>
      <c r="C33" s="265" t="s">
        <v>5605</v>
      </c>
      <c r="D33" s="265" t="s">
        <v>6196</v>
      </c>
      <c r="E33" s="265" t="s">
        <v>8</v>
      </c>
      <c r="F33" s="265" t="s">
        <v>5</v>
      </c>
      <c r="G33" s="266"/>
      <c r="H33" s="266"/>
      <c r="I33" s="266"/>
      <c r="J33" s="265"/>
      <c r="K33" s="265" t="s">
        <v>611</v>
      </c>
    </row>
    <row r="34" spans="1:11" ht="45" customHeight="1" x14ac:dyDescent="0.3">
      <c r="A34" s="265" t="s">
        <v>4050</v>
      </c>
      <c r="B34" s="265" t="s">
        <v>4051</v>
      </c>
      <c r="C34" s="265" t="s">
        <v>4052</v>
      </c>
      <c r="D34" s="265" t="s">
        <v>6195</v>
      </c>
      <c r="E34" s="265" t="s">
        <v>4</v>
      </c>
      <c r="F34" s="265" t="s">
        <v>6</v>
      </c>
      <c r="G34" s="266"/>
      <c r="H34" s="266"/>
      <c r="I34" s="266"/>
      <c r="J34" s="265"/>
      <c r="K34" s="265" t="s">
        <v>611</v>
      </c>
    </row>
    <row r="35" spans="1:11" ht="45" customHeight="1" x14ac:dyDescent="0.3">
      <c r="A35" s="265" t="s">
        <v>4055</v>
      </c>
      <c r="B35" s="265" t="s">
        <v>4056</v>
      </c>
      <c r="C35" s="265" t="s">
        <v>2421</v>
      </c>
      <c r="D35" s="265" t="s">
        <v>6195</v>
      </c>
      <c r="E35" s="265" t="s">
        <v>8</v>
      </c>
      <c r="F35" s="265" t="s">
        <v>6</v>
      </c>
      <c r="G35" s="266"/>
      <c r="H35" s="266"/>
      <c r="I35" s="266"/>
      <c r="J35" s="265"/>
      <c r="K35" s="265" t="s">
        <v>611</v>
      </c>
    </row>
    <row r="36" spans="1:11" ht="45" customHeight="1" x14ac:dyDescent="0.3">
      <c r="A36" s="265" t="s">
        <v>4059</v>
      </c>
      <c r="B36" s="265" t="s">
        <v>4060</v>
      </c>
      <c r="C36" s="265" t="s">
        <v>4061</v>
      </c>
      <c r="D36" s="265" t="s">
        <v>6195</v>
      </c>
      <c r="E36" s="265" t="s">
        <v>8</v>
      </c>
      <c r="F36" s="265" t="s">
        <v>6</v>
      </c>
      <c r="G36" s="266"/>
      <c r="H36" s="266"/>
      <c r="I36" s="266"/>
      <c r="J36" s="265"/>
      <c r="K36" s="265" t="s">
        <v>611</v>
      </c>
    </row>
    <row r="37" spans="1:11" ht="45" customHeight="1" x14ac:dyDescent="0.3">
      <c r="A37" s="265" t="s">
        <v>4064</v>
      </c>
      <c r="B37" s="265" t="s">
        <v>4065</v>
      </c>
      <c r="C37" s="265" t="s">
        <v>4066</v>
      </c>
      <c r="D37" s="265" t="s">
        <v>6195</v>
      </c>
      <c r="E37" s="265" t="s">
        <v>8</v>
      </c>
      <c r="F37" s="265" t="s">
        <v>6</v>
      </c>
      <c r="G37" s="266"/>
      <c r="H37" s="266"/>
      <c r="I37" s="266"/>
      <c r="J37" s="265"/>
      <c r="K37" s="265" t="s">
        <v>611</v>
      </c>
    </row>
    <row r="38" spans="1:11" ht="45" customHeight="1" x14ac:dyDescent="0.3">
      <c r="A38" s="265" t="s">
        <v>4069</v>
      </c>
      <c r="B38" s="265" t="s">
        <v>4070</v>
      </c>
      <c r="C38" s="265" t="s">
        <v>4071</v>
      </c>
      <c r="D38" s="265" t="s">
        <v>6195</v>
      </c>
      <c r="E38" s="265" t="s">
        <v>8</v>
      </c>
      <c r="F38" s="265" t="s">
        <v>6</v>
      </c>
      <c r="G38" s="266"/>
      <c r="H38" s="266"/>
      <c r="I38" s="266"/>
      <c r="J38" s="265"/>
      <c r="K38" s="265" t="s">
        <v>611</v>
      </c>
    </row>
    <row r="39" spans="1:11" ht="45" customHeight="1" x14ac:dyDescent="0.3">
      <c r="A39" s="265" t="s">
        <v>4074</v>
      </c>
      <c r="B39" s="265" t="s">
        <v>4075</v>
      </c>
      <c r="C39" s="265" t="s">
        <v>4076</v>
      </c>
      <c r="D39" s="265" t="s">
        <v>6195</v>
      </c>
      <c r="E39" s="265" t="s">
        <v>8</v>
      </c>
      <c r="F39" s="265" t="s">
        <v>6</v>
      </c>
      <c r="G39" s="266"/>
      <c r="H39" s="266"/>
      <c r="I39" s="266"/>
      <c r="J39" s="265"/>
      <c r="K39" s="265" t="s">
        <v>611</v>
      </c>
    </row>
    <row r="40" spans="1:11" ht="45" customHeight="1" x14ac:dyDescent="0.3">
      <c r="A40" s="265" t="s">
        <v>4079</v>
      </c>
      <c r="B40" s="265" t="s">
        <v>4958</v>
      </c>
      <c r="C40" s="265" t="s">
        <v>4959</v>
      </c>
      <c r="D40" s="265" t="s">
        <v>6195</v>
      </c>
      <c r="E40" s="265" t="s">
        <v>8</v>
      </c>
      <c r="F40" s="265" t="s">
        <v>6</v>
      </c>
      <c r="G40" s="266"/>
      <c r="H40" s="266"/>
      <c r="I40" s="266"/>
      <c r="J40" s="265"/>
      <c r="K40" s="265" t="s">
        <v>611</v>
      </c>
    </row>
    <row r="41" spans="1:11" ht="45" customHeight="1" x14ac:dyDescent="0.3">
      <c r="A41" s="265" t="s">
        <v>4083</v>
      </c>
      <c r="B41" s="265" t="s">
        <v>4084</v>
      </c>
      <c r="C41" s="265" t="s">
        <v>4085</v>
      </c>
      <c r="D41" s="265" t="s">
        <v>6195</v>
      </c>
      <c r="E41" s="265" t="s">
        <v>8</v>
      </c>
      <c r="F41" s="265" t="s">
        <v>6</v>
      </c>
      <c r="G41" s="266"/>
      <c r="H41" s="266"/>
      <c r="I41" s="266"/>
      <c r="J41" s="265"/>
      <c r="K41" s="265" t="s">
        <v>611</v>
      </c>
    </row>
    <row r="42" spans="1:11" ht="45" customHeight="1" x14ac:dyDescent="0.3">
      <c r="A42" s="265" t="s">
        <v>4088</v>
      </c>
      <c r="B42" s="265" t="s">
        <v>4089</v>
      </c>
      <c r="C42" s="265" t="s">
        <v>4090</v>
      </c>
      <c r="D42" s="265" t="s">
        <v>6195</v>
      </c>
      <c r="E42" s="265" t="s">
        <v>8</v>
      </c>
      <c r="F42" s="265" t="s">
        <v>6</v>
      </c>
      <c r="G42" s="266"/>
      <c r="H42" s="266"/>
      <c r="I42" s="266"/>
      <c r="J42" s="265"/>
      <c r="K42" s="265" t="s">
        <v>611</v>
      </c>
    </row>
    <row r="43" spans="1:11" ht="45" customHeight="1" x14ac:dyDescent="0.3">
      <c r="A43" s="265" t="s">
        <v>4093</v>
      </c>
      <c r="B43" s="265" t="s">
        <v>4084</v>
      </c>
      <c r="C43" s="265" t="s">
        <v>4094</v>
      </c>
      <c r="D43" s="265" t="s">
        <v>6195</v>
      </c>
      <c r="E43" s="265" t="s">
        <v>8</v>
      </c>
      <c r="F43" s="265" t="s">
        <v>6</v>
      </c>
      <c r="G43" s="266"/>
      <c r="H43" s="266"/>
      <c r="I43" s="266"/>
      <c r="J43" s="265"/>
      <c r="K43" s="265" t="s">
        <v>611</v>
      </c>
    </row>
    <row r="44" spans="1:11" ht="45" customHeight="1" x14ac:dyDescent="0.3">
      <c r="A44" s="265" t="s">
        <v>4097</v>
      </c>
      <c r="B44" s="265" t="s">
        <v>4098</v>
      </c>
      <c r="C44" s="265" t="s">
        <v>4099</v>
      </c>
      <c r="D44" s="265" t="s">
        <v>6195</v>
      </c>
      <c r="E44" s="265" t="s">
        <v>8</v>
      </c>
      <c r="F44" s="265" t="s">
        <v>5</v>
      </c>
      <c r="G44" s="266"/>
      <c r="H44" s="266"/>
      <c r="I44" s="266"/>
      <c r="J44" s="265"/>
      <c r="K44" s="265" t="s">
        <v>611</v>
      </c>
    </row>
    <row r="45" spans="1:11" ht="45" customHeight="1" x14ac:dyDescent="0.3">
      <c r="A45" s="265" t="s">
        <v>4102</v>
      </c>
      <c r="B45" s="265" t="s">
        <v>4103</v>
      </c>
      <c r="C45" s="265" t="s">
        <v>4104</v>
      </c>
      <c r="D45" s="265" t="s">
        <v>6195</v>
      </c>
      <c r="E45" s="265" t="s">
        <v>8</v>
      </c>
      <c r="F45" s="265" t="s">
        <v>6</v>
      </c>
      <c r="G45" s="266"/>
      <c r="H45" s="266"/>
      <c r="I45" s="266"/>
      <c r="J45" s="265"/>
      <c r="K45" s="265" t="s">
        <v>611</v>
      </c>
    </row>
    <row r="46" spans="1:11" ht="45" customHeight="1" x14ac:dyDescent="0.3">
      <c r="A46" s="265" t="s">
        <v>4107</v>
      </c>
      <c r="B46" s="265" t="s">
        <v>4056</v>
      </c>
      <c r="C46" s="265" t="s">
        <v>4108</v>
      </c>
      <c r="D46" s="265" t="s">
        <v>6195</v>
      </c>
      <c r="E46" s="265" t="s">
        <v>8</v>
      </c>
      <c r="F46" s="265" t="s">
        <v>6</v>
      </c>
      <c r="G46" s="266"/>
      <c r="H46" s="266"/>
      <c r="I46" s="266"/>
      <c r="J46" s="265"/>
      <c r="K46" s="265" t="s">
        <v>611</v>
      </c>
    </row>
    <row r="47" spans="1:11" ht="45" customHeight="1" x14ac:dyDescent="0.3">
      <c r="A47" s="265" t="s">
        <v>4111</v>
      </c>
      <c r="B47" s="265" t="s">
        <v>4080</v>
      </c>
      <c r="C47" s="265" t="s">
        <v>4112</v>
      </c>
      <c r="D47" s="265" t="s">
        <v>6195</v>
      </c>
      <c r="E47" s="265" t="s">
        <v>8</v>
      </c>
      <c r="F47" s="265" t="s">
        <v>6</v>
      </c>
      <c r="G47" s="266"/>
      <c r="H47" s="266"/>
      <c r="I47" s="266"/>
      <c r="J47" s="265"/>
      <c r="K47" s="265" t="s">
        <v>2079</v>
      </c>
    </row>
    <row r="48" spans="1:11" ht="45" customHeight="1" x14ac:dyDescent="0.3">
      <c r="A48" s="265" t="s">
        <v>4115</v>
      </c>
      <c r="B48" s="265" t="s">
        <v>4116</v>
      </c>
      <c r="C48" s="265" t="s">
        <v>4117</v>
      </c>
      <c r="D48" s="265" t="s">
        <v>6195</v>
      </c>
      <c r="E48" s="265" t="s">
        <v>8</v>
      </c>
      <c r="F48" s="265" t="s">
        <v>6</v>
      </c>
      <c r="G48" s="266"/>
      <c r="H48" s="266"/>
      <c r="I48" s="266"/>
      <c r="J48" s="265"/>
      <c r="K48" s="265" t="s">
        <v>611</v>
      </c>
    </row>
    <row r="49" spans="1:11" ht="45" customHeight="1" x14ac:dyDescent="0.3">
      <c r="A49" s="265" t="s">
        <v>4120</v>
      </c>
      <c r="B49" s="265" t="s">
        <v>4121</v>
      </c>
      <c r="C49" s="265" t="s">
        <v>4122</v>
      </c>
      <c r="D49" s="265" t="s">
        <v>6195</v>
      </c>
      <c r="E49" s="265" t="s">
        <v>8</v>
      </c>
      <c r="F49" s="265" t="s">
        <v>6</v>
      </c>
      <c r="G49" s="266"/>
      <c r="H49" s="266"/>
      <c r="I49" s="266"/>
      <c r="J49" s="265"/>
      <c r="K49" s="265" t="s">
        <v>611</v>
      </c>
    </row>
    <row r="50" spans="1:11" ht="45" customHeight="1" x14ac:dyDescent="0.3">
      <c r="A50" s="265" t="s">
        <v>4125</v>
      </c>
      <c r="B50" s="265" t="s">
        <v>4126</v>
      </c>
      <c r="C50" s="265" t="s">
        <v>4127</v>
      </c>
      <c r="D50" s="265" t="s">
        <v>6195</v>
      </c>
      <c r="E50" s="265" t="s">
        <v>8</v>
      </c>
      <c r="F50" s="265" t="s">
        <v>6</v>
      </c>
      <c r="G50" s="266"/>
      <c r="H50" s="266"/>
      <c r="I50" s="266"/>
      <c r="J50" s="265"/>
      <c r="K50" s="265" t="s">
        <v>611</v>
      </c>
    </row>
    <row r="51" spans="1:11" ht="45" customHeight="1" x14ac:dyDescent="0.3">
      <c r="A51" s="265" t="s">
        <v>4130</v>
      </c>
      <c r="B51" s="265" t="s">
        <v>4131</v>
      </c>
      <c r="C51" s="265" t="s">
        <v>4132</v>
      </c>
      <c r="D51" s="265" t="s">
        <v>6195</v>
      </c>
      <c r="E51" s="265" t="s">
        <v>8</v>
      </c>
      <c r="F51" s="265" t="s">
        <v>6</v>
      </c>
      <c r="G51" s="266"/>
      <c r="H51" s="266"/>
      <c r="I51" s="266"/>
      <c r="J51" s="265"/>
      <c r="K51" s="265" t="s">
        <v>611</v>
      </c>
    </row>
    <row r="52" spans="1:11" ht="45" customHeight="1" x14ac:dyDescent="0.3">
      <c r="A52" s="265" t="s">
        <v>4135</v>
      </c>
      <c r="B52" s="265" t="s">
        <v>4136</v>
      </c>
      <c r="C52" s="265" t="s">
        <v>4137</v>
      </c>
      <c r="D52" s="265" t="s">
        <v>6195</v>
      </c>
      <c r="E52" s="265" t="s">
        <v>8</v>
      </c>
      <c r="F52" s="265" t="s">
        <v>6</v>
      </c>
      <c r="G52" s="266"/>
      <c r="H52" s="266"/>
      <c r="I52" s="266"/>
      <c r="J52" s="265"/>
      <c r="K52" s="265" t="s">
        <v>611</v>
      </c>
    </row>
    <row r="53" spans="1:11" ht="45" customHeight="1" x14ac:dyDescent="0.3">
      <c r="A53" s="265" t="s">
        <v>4140</v>
      </c>
      <c r="B53" s="265" t="s">
        <v>4141</v>
      </c>
      <c r="C53" s="265" t="s">
        <v>4142</v>
      </c>
      <c r="D53" s="265" t="s">
        <v>6195</v>
      </c>
      <c r="E53" s="265" t="s">
        <v>8</v>
      </c>
      <c r="F53" s="265" t="s">
        <v>6</v>
      </c>
      <c r="G53" s="266"/>
      <c r="H53" s="266"/>
      <c r="I53" s="266"/>
      <c r="J53" s="265"/>
      <c r="K53" s="265" t="s">
        <v>611</v>
      </c>
    </row>
    <row r="54" spans="1:11" ht="45" customHeight="1" x14ac:dyDescent="0.3">
      <c r="A54" s="265" t="s">
        <v>4145</v>
      </c>
      <c r="B54" s="265" t="s">
        <v>4146</v>
      </c>
      <c r="C54" s="265" t="s">
        <v>4147</v>
      </c>
      <c r="D54" s="265" t="s">
        <v>6195</v>
      </c>
      <c r="E54" s="265" t="s">
        <v>8</v>
      </c>
      <c r="F54" s="265" t="s">
        <v>6</v>
      </c>
      <c r="G54" s="266"/>
      <c r="H54" s="266"/>
      <c r="I54" s="266"/>
      <c r="J54" s="265"/>
      <c r="K54" s="265" t="s">
        <v>611</v>
      </c>
    </row>
    <row r="55" spans="1:11" ht="45" customHeight="1" x14ac:dyDescent="0.3">
      <c r="A55" s="265" t="s">
        <v>4150</v>
      </c>
      <c r="B55" s="265" t="s">
        <v>4151</v>
      </c>
      <c r="C55" s="265" t="s">
        <v>4152</v>
      </c>
      <c r="D55" s="265" t="s">
        <v>6195</v>
      </c>
      <c r="E55" s="265" t="s">
        <v>8</v>
      </c>
      <c r="F55" s="265" t="s">
        <v>6</v>
      </c>
      <c r="G55" s="266"/>
      <c r="H55" s="266"/>
      <c r="I55" s="266"/>
      <c r="J55" s="265"/>
      <c r="K55" s="265" t="s">
        <v>611</v>
      </c>
    </row>
    <row r="56" spans="1:11" ht="45" customHeight="1" x14ac:dyDescent="0.3">
      <c r="A56" s="265" t="s">
        <v>4154</v>
      </c>
      <c r="B56" s="265" t="s">
        <v>4155</v>
      </c>
      <c r="C56" s="265" t="s">
        <v>4108</v>
      </c>
      <c r="D56" s="265" t="s">
        <v>6195</v>
      </c>
      <c r="E56" s="265" t="s">
        <v>4</v>
      </c>
      <c r="F56" s="265" t="s">
        <v>5</v>
      </c>
      <c r="G56" s="266"/>
      <c r="H56" s="266"/>
      <c r="I56" s="266"/>
      <c r="J56" s="265"/>
      <c r="K56" s="265"/>
    </row>
    <row r="57" spans="1:11" ht="45" customHeight="1" x14ac:dyDescent="0.3">
      <c r="A57" s="265" t="s">
        <v>4157</v>
      </c>
      <c r="B57" s="265" t="s">
        <v>4665</v>
      </c>
      <c r="C57" s="265" t="s">
        <v>4666</v>
      </c>
      <c r="D57" s="265" t="s">
        <v>6195</v>
      </c>
      <c r="E57" s="265" t="s">
        <v>4</v>
      </c>
      <c r="F57" s="265" t="s">
        <v>6</v>
      </c>
      <c r="G57" s="266"/>
      <c r="H57" s="266"/>
      <c r="I57" s="266"/>
      <c r="J57" s="265"/>
      <c r="K57" s="265" t="s">
        <v>13</v>
      </c>
    </row>
    <row r="58" spans="1:11" ht="45" customHeight="1" x14ac:dyDescent="0.3">
      <c r="A58" s="265" t="s">
        <v>4159</v>
      </c>
      <c r="B58" s="265" t="s">
        <v>4044</v>
      </c>
      <c r="C58" s="265" t="s">
        <v>4045</v>
      </c>
      <c r="D58" s="265" t="s">
        <v>6195</v>
      </c>
      <c r="E58" s="265" t="s">
        <v>4</v>
      </c>
      <c r="F58" s="265" t="s">
        <v>5</v>
      </c>
      <c r="G58" s="266"/>
      <c r="H58" s="266"/>
      <c r="I58" s="266"/>
      <c r="J58" s="265"/>
      <c r="K58" s="265"/>
    </row>
    <row r="59" spans="1:11" ht="45" customHeight="1" x14ac:dyDescent="0.3">
      <c r="A59" s="265" t="s">
        <v>4161</v>
      </c>
      <c r="B59" s="265" t="s">
        <v>4162</v>
      </c>
      <c r="C59" s="265" t="s">
        <v>4163</v>
      </c>
      <c r="D59" s="265" t="s">
        <v>6195</v>
      </c>
      <c r="E59" s="265" t="s">
        <v>4</v>
      </c>
      <c r="F59" s="265" t="s">
        <v>5</v>
      </c>
      <c r="G59" s="266"/>
      <c r="H59" s="266"/>
      <c r="I59" s="266"/>
      <c r="J59" s="265"/>
      <c r="K59" s="265"/>
    </row>
  </sheetData>
  <sortState xmlns:xlrd2="http://schemas.microsoft.com/office/spreadsheetml/2017/richdata2" ref="A3:F59">
    <sortCondition descending="1" ref="F3:F59"/>
  </sortState>
  <conditionalFormatting sqref="A3:I59">
    <cfRule type="expression" dxfId="87" priority="1">
      <formula>$F3="m"</formula>
    </cfRule>
    <cfRule type="expression" dxfId="86" priority="2">
      <formula>$F3="d"</formula>
    </cfRule>
  </conditionalFormatting>
  <conditionalFormatting sqref="A3:K59">
    <cfRule type="expression" dxfId="85" priority="3">
      <formula>$F3="v"</formula>
    </cfRule>
    <cfRule type="expression" dxfId="84" priority="4">
      <formula>$F3="no"</formula>
    </cfRule>
  </conditionalFormatting>
  <pageMargins left="0.7" right="0.2" top="0.2" bottom="0.2" header="0.05" footer="0.3"/>
  <pageSetup orientation="landscape" r:id="rId1"/>
  <headerFooter>
    <oddHeader>&amp;L&amp;A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7F27-2FE8-4952-A258-21D66C7271B9}">
  <dimension ref="A2:K50"/>
  <sheetViews>
    <sheetView workbookViewId="0">
      <selection activeCell="A3" sqref="A3"/>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554687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606</v>
      </c>
      <c r="B3" s="265" t="s">
        <v>607</v>
      </c>
      <c r="C3" s="265" t="s">
        <v>608</v>
      </c>
      <c r="D3" s="265" t="s">
        <v>6195</v>
      </c>
      <c r="E3" s="265" t="s">
        <v>8</v>
      </c>
      <c r="F3" s="265" t="s">
        <v>6</v>
      </c>
      <c r="G3" s="266"/>
      <c r="H3" s="266"/>
      <c r="I3" s="266"/>
      <c r="J3" s="265"/>
      <c r="K3" s="265" t="s">
        <v>611</v>
      </c>
    </row>
    <row r="4" spans="1:11" ht="45" customHeight="1" x14ac:dyDescent="0.3">
      <c r="A4" s="265" t="s">
        <v>614</v>
      </c>
      <c r="B4" s="265" t="s">
        <v>615</v>
      </c>
      <c r="C4" s="265" t="s">
        <v>616</v>
      </c>
      <c r="D4" s="265" t="s">
        <v>6195</v>
      </c>
      <c r="E4" s="265" t="s">
        <v>8</v>
      </c>
      <c r="F4" s="265" t="s">
        <v>6</v>
      </c>
      <c r="G4" s="266"/>
      <c r="H4" s="266"/>
      <c r="I4" s="266"/>
      <c r="J4" s="265"/>
      <c r="K4" s="265" t="s">
        <v>611</v>
      </c>
    </row>
    <row r="5" spans="1:11" ht="45" customHeight="1" x14ac:dyDescent="0.3">
      <c r="A5" s="265" t="s">
        <v>619</v>
      </c>
      <c r="B5" s="265" t="s">
        <v>4516</v>
      </c>
      <c r="C5" s="265" t="s">
        <v>4517</v>
      </c>
      <c r="D5" s="265" t="s">
        <v>6195</v>
      </c>
      <c r="E5" s="265" t="s">
        <v>8</v>
      </c>
      <c r="F5" s="265" t="s">
        <v>6</v>
      </c>
      <c r="G5" s="266"/>
      <c r="H5" s="266"/>
      <c r="I5" s="266"/>
      <c r="J5" s="265"/>
      <c r="K5" s="265" t="s">
        <v>611</v>
      </c>
    </row>
    <row r="6" spans="1:11" ht="45" customHeight="1" x14ac:dyDescent="0.3">
      <c r="A6" s="265" t="s">
        <v>622</v>
      </c>
      <c r="B6" s="265" t="s">
        <v>4781</v>
      </c>
      <c r="C6" s="265" t="s">
        <v>4782</v>
      </c>
      <c r="D6" s="265" t="s">
        <v>6195</v>
      </c>
      <c r="E6" s="265" t="s">
        <v>8</v>
      </c>
      <c r="F6" s="265" t="s">
        <v>6</v>
      </c>
      <c r="G6" s="266"/>
      <c r="H6" s="266"/>
      <c r="I6" s="266"/>
      <c r="J6" s="265"/>
      <c r="K6" s="265" t="s">
        <v>611</v>
      </c>
    </row>
    <row r="7" spans="1:11" ht="45" customHeight="1" x14ac:dyDescent="0.3">
      <c r="A7" s="265" t="s">
        <v>625</v>
      </c>
      <c r="B7" s="265" t="s">
        <v>626</v>
      </c>
      <c r="C7" s="265" t="s">
        <v>627</v>
      </c>
      <c r="D7" s="265" t="s">
        <v>6195</v>
      </c>
      <c r="E7" s="265" t="s">
        <v>8</v>
      </c>
      <c r="F7" s="265" t="s">
        <v>5</v>
      </c>
      <c r="G7" s="266"/>
      <c r="H7" s="266"/>
      <c r="I7" s="266"/>
      <c r="J7" s="265"/>
      <c r="K7" s="265" t="s">
        <v>611</v>
      </c>
    </row>
    <row r="8" spans="1:11" ht="45" customHeight="1" x14ac:dyDescent="0.3">
      <c r="A8" s="265" t="s">
        <v>630</v>
      </c>
      <c r="B8" s="265" t="s">
        <v>631</v>
      </c>
      <c r="C8" s="265" t="s">
        <v>632</v>
      </c>
      <c r="D8" s="265" t="s">
        <v>6195</v>
      </c>
      <c r="E8" s="265" t="s">
        <v>4</v>
      </c>
      <c r="F8" s="265" t="s">
        <v>6</v>
      </c>
      <c r="G8" s="266"/>
      <c r="H8" s="266"/>
      <c r="I8" s="266"/>
      <c r="J8" s="265"/>
      <c r="K8" s="265" t="s">
        <v>611</v>
      </c>
    </row>
    <row r="9" spans="1:11" ht="45" customHeight="1" x14ac:dyDescent="0.3">
      <c r="A9" s="265" t="s">
        <v>635</v>
      </c>
      <c r="B9" s="265" t="s">
        <v>4783</v>
      </c>
      <c r="C9" s="265" t="s">
        <v>4784</v>
      </c>
      <c r="D9" s="265" t="s">
        <v>6195</v>
      </c>
      <c r="E9" s="265" t="s">
        <v>8</v>
      </c>
      <c r="F9" s="265" t="s">
        <v>6</v>
      </c>
      <c r="G9" s="266"/>
      <c r="H9" s="266"/>
      <c r="I9" s="266"/>
      <c r="J9" s="265"/>
      <c r="K9" s="265" t="s">
        <v>611</v>
      </c>
    </row>
    <row r="10" spans="1:11" ht="45" customHeight="1" x14ac:dyDescent="0.3">
      <c r="A10" s="265" t="s">
        <v>638</v>
      </c>
      <c r="B10" s="265" t="s">
        <v>639</v>
      </c>
      <c r="C10" s="265" t="s">
        <v>640</v>
      </c>
      <c r="D10" s="265" t="s">
        <v>6195</v>
      </c>
      <c r="E10" s="265" t="s">
        <v>8</v>
      </c>
      <c r="F10" s="265" t="s">
        <v>6</v>
      </c>
      <c r="G10" s="266"/>
      <c r="H10" s="266"/>
      <c r="I10" s="266"/>
      <c r="J10" s="265"/>
      <c r="K10" s="265" t="s">
        <v>611</v>
      </c>
    </row>
    <row r="11" spans="1:11" ht="45" customHeight="1" x14ac:dyDescent="0.3">
      <c r="A11" s="265" t="s">
        <v>643</v>
      </c>
      <c r="B11" s="265" t="s">
        <v>4785</v>
      </c>
      <c r="C11" s="265" t="s">
        <v>4786</v>
      </c>
      <c r="D11" s="265" t="s">
        <v>6195</v>
      </c>
      <c r="E11" s="265" t="s">
        <v>8</v>
      </c>
      <c r="F11" s="265" t="s">
        <v>6</v>
      </c>
      <c r="G11" s="266"/>
      <c r="H11" s="266"/>
      <c r="I11" s="266"/>
      <c r="J11" s="265"/>
      <c r="K11" s="265" t="s">
        <v>611</v>
      </c>
    </row>
    <row r="12" spans="1:11" ht="45" customHeight="1" x14ac:dyDescent="0.3">
      <c r="A12" s="265" t="s">
        <v>646</v>
      </c>
      <c r="B12" s="265" t="s">
        <v>4518</v>
      </c>
      <c r="C12" s="265" t="s">
        <v>4519</v>
      </c>
      <c r="D12" s="265" t="s">
        <v>6195</v>
      </c>
      <c r="E12" s="265" t="s">
        <v>8</v>
      </c>
      <c r="F12" s="265" t="s">
        <v>5</v>
      </c>
      <c r="G12" s="266"/>
      <c r="H12" s="266"/>
      <c r="I12" s="266"/>
      <c r="J12" s="265"/>
      <c r="K12" s="265" t="s">
        <v>611</v>
      </c>
    </row>
    <row r="13" spans="1:11" ht="45" customHeight="1" x14ac:dyDescent="0.3">
      <c r="A13" s="265" t="s">
        <v>649</v>
      </c>
      <c r="B13" s="265" t="s">
        <v>650</v>
      </c>
      <c r="C13" s="265" t="s">
        <v>651</v>
      </c>
      <c r="D13" s="265" t="s">
        <v>6195</v>
      </c>
      <c r="E13" s="265" t="s">
        <v>8</v>
      </c>
      <c r="F13" s="265" t="s">
        <v>6</v>
      </c>
      <c r="G13" s="266"/>
      <c r="H13" s="266"/>
      <c r="I13" s="266"/>
      <c r="J13" s="265"/>
      <c r="K13" s="265" t="s">
        <v>611</v>
      </c>
    </row>
    <row r="14" spans="1:11" ht="45" customHeight="1" x14ac:dyDescent="0.3">
      <c r="A14" s="265" t="s">
        <v>654</v>
      </c>
      <c r="B14" s="265" t="s">
        <v>4787</v>
      </c>
      <c r="C14" s="265" t="s">
        <v>4788</v>
      </c>
      <c r="D14" s="265" t="s">
        <v>6195</v>
      </c>
      <c r="E14" s="265" t="s">
        <v>8</v>
      </c>
      <c r="F14" s="265" t="s">
        <v>6</v>
      </c>
      <c r="G14" s="266"/>
      <c r="H14" s="266"/>
      <c r="I14" s="266"/>
      <c r="J14" s="265"/>
      <c r="K14" s="265" t="s">
        <v>611</v>
      </c>
    </row>
    <row r="15" spans="1:11" ht="45" customHeight="1" x14ac:dyDescent="0.3">
      <c r="A15" s="265" t="s">
        <v>656</v>
      </c>
      <c r="B15" s="265" t="s">
        <v>657</v>
      </c>
      <c r="C15" s="265" t="s">
        <v>658</v>
      </c>
      <c r="D15" s="265" t="s">
        <v>6195</v>
      </c>
      <c r="E15" s="265" t="s">
        <v>4</v>
      </c>
      <c r="F15" s="265" t="s">
        <v>6</v>
      </c>
      <c r="G15" s="266"/>
      <c r="H15" s="266"/>
      <c r="I15" s="266"/>
      <c r="J15" s="265"/>
      <c r="K15" s="265" t="s">
        <v>7</v>
      </c>
    </row>
    <row r="16" spans="1:11" ht="45" customHeight="1" x14ac:dyDescent="0.3">
      <c r="A16" s="265" t="s">
        <v>860</v>
      </c>
      <c r="B16" s="265" t="s">
        <v>861</v>
      </c>
      <c r="C16" s="265" t="s">
        <v>862</v>
      </c>
      <c r="D16" s="265" t="s">
        <v>6195</v>
      </c>
      <c r="E16" s="265" t="s">
        <v>4</v>
      </c>
      <c r="F16" s="265" t="s">
        <v>6</v>
      </c>
      <c r="G16" s="266"/>
      <c r="H16" s="266"/>
      <c r="I16" s="266"/>
      <c r="J16" s="265"/>
      <c r="K16" s="265" t="s">
        <v>13</v>
      </c>
    </row>
    <row r="17" spans="1:11" ht="45" customHeight="1" x14ac:dyDescent="0.3">
      <c r="A17" s="265" t="s">
        <v>864</v>
      </c>
      <c r="B17" s="265" t="s">
        <v>865</v>
      </c>
      <c r="C17" s="265" t="s">
        <v>866</v>
      </c>
      <c r="D17" s="265" t="s">
        <v>6195</v>
      </c>
      <c r="E17" s="265" t="s">
        <v>4</v>
      </c>
      <c r="F17" s="265" t="s">
        <v>5</v>
      </c>
      <c r="G17" s="266"/>
      <c r="H17" s="266"/>
      <c r="I17" s="266"/>
      <c r="J17" s="265"/>
      <c r="K17" s="265" t="s">
        <v>13</v>
      </c>
    </row>
    <row r="18" spans="1:11" ht="45" customHeight="1" x14ac:dyDescent="0.3">
      <c r="A18" s="265" t="s">
        <v>907</v>
      </c>
      <c r="B18" s="265" t="s">
        <v>908</v>
      </c>
      <c r="C18" s="265" t="s">
        <v>909</v>
      </c>
      <c r="D18" s="265" t="s">
        <v>6195</v>
      </c>
      <c r="E18" s="265" t="s">
        <v>4</v>
      </c>
      <c r="F18" s="265" t="s">
        <v>6</v>
      </c>
      <c r="G18" s="266"/>
      <c r="H18" s="266"/>
      <c r="I18" s="266"/>
      <c r="J18" s="265"/>
      <c r="K18" s="265"/>
    </row>
    <row r="19" spans="1:11" ht="45" customHeight="1" x14ac:dyDescent="0.3">
      <c r="A19" s="265" t="s">
        <v>912</v>
      </c>
      <c r="B19" s="265" t="s">
        <v>913</v>
      </c>
      <c r="C19" s="265" t="s">
        <v>914</v>
      </c>
      <c r="D19" s="265" t="s">
        <v>6195</v>
      </c>
      <c r="E19" s="265" t="s">
        <v>8</v>
      </c>
      <c r="F19" s="265" t="s">
        <v>5</v>
      </c>
      <c r="G19" s="266"/>
      <c r="H19" s="266"/>
      <c r="I19" s="266"/>
      <c r="J19" s="265"/>
      <c r="K19" s="265" t="s">
        <v>611</v>
      </c>
    </row>
    <row r="20" spans="1:11" ht="45" customHeight="1" x14ac:dyDescent="0.3">
      <c r="A20" s="265" t="s">
        <v>950</v>
      </c>
      <c r="B20" s="265" t="s">
        <v>951</v>
      </c>
      <c r="C20" s="265" t="s">
        <v>952</v>
      </c>
      <c r="D20" s="265" t="s">
        <v>6195</v>
      </c>
      <c r="E20" s="265" t="s">
        <v>8</v>
      </c>
      <c r="F20" s="265" t="s">
        <v>5</v>
      </c>
      <c r="G20" s="266"/>
      <c r="H20" s="266"/>
      <c r="I20" s="266"/>
      <c r="J20" s="265"/>
      <c r="K20" s="265" t="s">
        <v>611</v>
      </c>
    </row>
    <row r="21" spans="1:11" ht="45" customHeight="1" x14ac:dyDescent="0.3">
      <c r="A21" s="265" t="s">
        <v>955</v>
      </c>
      <c r="B21" s="265" t="s">
        <v>4802</v>
      </c>
      <c r="C21" s="265" t="s">
        <v>4803</v>
      </c>
      <c r="D21" s="265" t="s">
        <v>6195</v>
      </c>
      <c r="E21" s="265" t="s">
        <v>8</v>
      </c>
      <c r="F21" s="265" t="s">
        <v>6</v>
      </c>
      <c r="G21" s="266"/>
      <c r="H21" s="266"/>
      <c r="I21" s="266"/>
      <c r="J21" s="265"/>
      <c r="K21" s="265" t="s">
        <v>611</v>
      </c>
    </row>
    <row r="22" spans="1:11" ht="45" customHeight="1" x14ac:dyDescent="0.3">
      <c r="A22" s="265" t="s">
        <v>958</v>
      </c>
      <c r="B22" s="265" t="s">
        <v>4529</v>
      </c>
      <c r="C22" s="265" t="s">
        <v>4530</v>
      </c>
      <c r="D22" s="265" t="s">
        <v>6195</v>
      </c>
      <c r="E22" s="265" t="s">
        <v>8</v>
      </c>
      <c r="F22" s="265" t="s">
        <v>5</v>
      </c>
      <c r="G22" s="266"/>
      <c r="H22" s="266"/>
      <c r="I22" s="266"/>
      <c r="J22" s="265"/>
      <c r="K22" s="265" t="s">
        <v>611</v>
      </c>
    </row>
    <row r="23" spans="1:11" ht="45" customHeight="1" x14ac:dyDescent="0.3">
      <c r="A23" s="265" t="s">
        <v>961</v>
      </c>
      <c r="B23" s="265" t="s">
        <v>962</v>
      </c>
      <c r="C23" s="265" t="s">
        <v>4804</v>
      </c>
      <c r="D23" s="265" t="s">
        <v>6195</v>
      </c>
      <c r="E23" s="265" t="s">
        <v>8</v>
      </c>
      <c r="F23" s="265" t="s">
        <v>6</v>
      </c>
      <c r="G23" s="266"/>
      <c r="H23" s="266"/>
      <c r="I23" s="266"/>
      <c r="J23" s="265"/>
      <c r="K23" s="265" t="s">
        <v>963</v>
      </c>
    </row>
    <row r="24" spans="1:11" ht="45" customHeight="1" x14ac:dyDescent="0.3">
      <c r="A24" s="265" t="s">
        <v>966</v>
      </c>
      <c r="B24" s="265" t="s">
        <v>967</v>
      </c>
      <c r="C24" s="265" t="s">
        <v>968</v>
      </c>
      <c r="D24" s="265" t="s">
        <v>6195</v>
      </c>
      <c r="E24" s="265" t="s">
        <v>8</v>
      </c>
      <c r="F24" s="265" t="s">
        <v>6</v>
      </c>
      <c r="G24" s="266"/>
      <c r="H24" s="266"/>
      <c r="I24" s="266"/>
      <c r="J24" s="265"/>
      <c r="K24" s="265" t="s">
        <v>611</v>
      </c>
    </row>
    <row r="25" spans="1:11" ht="45" customHeight="1" x14ac:dyDescent="0.3">
      <c r="A25" s="265" t="s">
        <v>971</v>
      </c>
      <c r="B25" s="265" t="s">
        <v>972</v>
      </c>
      <c r="C25" s="265" t="s">
        <v>973</v>
      </c>
      <c r="D25" s="265" t="s">
        <v>6194</v>
      </c>
      <c r="E25" s="265" t="s">
        <v>8</v>
      </c>
      <c r="F25" s="265" t="s">
        <v>5</v>
      </c>
      <c r="G25" s="266"/>
      <c r="H25" s="266"/>
      <c r="I25" s="266"/>
      <c r="J25" s="265"/>
      <c r="K25" s="265" t="s">
        <v>611</v>
      </c>
    </row>
    <row r="26" spans="1:11" ht="45" customHeight="1" x14ac:dyDescent="0.3">
      <c r="A26" s="265" t="s">
        <v>975</v>
      </c>
      <c r="B26" s="265" t="s">
        <v>976</v>
      </c>
      <c r="C26" s="265" t="s">
        <v>977</v>
      </c>
      <c r="D26" s="265" t="s">
        <v>6195</v>
      </c>
      <c r="E26" s="265" t="s">
        <v>4</v>
      </c>
      <c r="F26" s="265" t="s">
        <v>6</v>
      </c>
      <c r="G26" s="266"/>
      <c r="H26" s="266"/>
      <c r="I26" s="266"/>
      <c r="J26" s="265"/>
      <c r="K26" s="265" t="s">
        <v>13</v>
      </c>
    </row>
    <row r="27" spans="1:11" ht="45" customHeight="1" x14ac:dyDescent="0.3">
      <c r="A27" s="265" t="s">
        <v>1357</v>
      </c>
      <c r="B27" s="265" t="s">
        <v>1358</v>
      </c>
      <c r="C27" s="265" t="s">
        <v>1359</v>
      </c>
      <c r="D27" s="265" t="s">
        <v>6195</v>
      </c>
      <c r="E27" s="265" t="s">
        <v>4</v>
      </c>
      <c r="F27" s="265" t="s">
        <v>6</v>
      </c>
      <c r="G27" s="266"/>
      <c r="H27" s="266"/>
      <c r="I27" s="266"/>
      <c r="J27" s="265"/>
      <c r="K27" s="265"/>
    </row>
    <row r="28" spans="1:11" ht="45" customHeight="1" x14ac:dyDescent="0.3">
      <c r="A28" s="265" t="s">
        <v>1422</v>
      </c>
      <c r="B28" s="265" t="s">
        <v>1423</v>
      </c>
      <c r="C28" s="265" t="s">
        <v>1424</v>
      </c>
      <c r="D28" s="265" t="s">
        <v>6195</v>
      </c>
      <c r="E28" s="265" t="s">
        <v>4</v>
      </c>
      <c r="F28" s="265" t="s">
        <v>6</v>
      </c>
      <c r="G28" s="266"/>
      <c r="H28" s="266"/>
      <c r="I28" s="266"/>
      <c r="J28" s="265"/>
      <c r="K28" s="265" t="s">
        <v>611</v>
      </c>
    </row>
    <row r="29" spans="1:11" ht="45" customHeight="1" x14ac:dyDescent="0.3">
      <c r="A29" s="265" t="s">
        <v>1427</v>
      </c>
      <c r="B29" s="265" t="s">
        <v>1428</v>
      </c>
      <c r="C29" s="265" t="s">
        <v>1429</v>
      </c>
      <c r="D29" s="265" t="s">
        <v>6195</v>
      </c>
      <c r="E29" s="265" t="s">
        <v>4</v>
      </c>
      <c r="F29" s="265" t="s">
        <v>6</v>
      </c>
      <c r="G29" s="266"/>
      <c r="H29" s="266"/>
      <c r="I29" s="266"/>
      <c r="J29" s="265"/>
      <c r="K29" s="265" t="s">
        <v>611</v>
      </c>
    </row>
    <row r="30" spans="1:11" ht="45" customHeight="1" x14ac:dyDescent="0.3">
      <c r="A30" s="265" t="s">
        <v>1432</v>
      </c>
      <c r="B30" s="265" t="s">
        <v>1433</v>
      </c>
      <c r="C30" s="265" t="s">
        <v>1434</v>
      </c>
      <c r="D30" s="265" t="s">
        <v>6195</v>
      </c>
      <c r="E30" s="265" t="s">
        <v>4</v>
      </c>
      <c r="F30" s="265" t="s">
        <v>6</v>
      </c>
      <c r="G30" s="266"/>
      <c r="H30" s="266"/>
      <c r="I30" s="266"/>
      <c r="J30" s="265"/>
      <c r="K30" s="265" t="s">
        <v>611</v>
      </c>
    </row>
    <row r="31" spans="1:11" ht="45" customHeight="1" x14ac:dyDescent="0.3">
      <c r="A31" s="265" t="s">
        <v>1436</v>
      </c>
      <c r="B31" s="265" t="s">
        <v>1437</v>
      </c>
      <c r="C31" s="265" t="s">
        <v>1438</v>
      </c>
      <c r="D31" s="265" t="s">
        <v>6195</v>
      </c>
      <c r="E31" s="265" t="s">
        <v>4</v>
      </c>
      <c r="F31" s="265" t="s">
        <v>5</v>
      </c>
      <c r="G31" s="266"/>
      <c r="H31" s="266"/>
      <c r="I31" s="266"/>
      <c r="J31" s="265"/>
      <c r="K31" s="265" t="s">
        <v>13</v>
      </c>
    </row>
    <row r="32" spans="1:11" ht="45" customHeight="1" x14ac:dyDescent="0.3">
      <c r="A32" s="265" t="s">
        <v>1440</v>
      </c>
      <c r="B32" s="265" t="s">
        <v>1441</v>
      </c>
      <c r="C32" s="265" t="s">
        <v>1442</v>
      </c>
      <c r="D32" s="265" t="s">
        <v>6195</v>
      </c>
      <c r="E32" s="265" t="s">
        <v>4</v>
      </c>
      <c r="F32" s="265" t="s">
        <v>6</v>
      </c>
      <c r="G32" s="266"/>
      <c r="H32" s="266"/>
      <c r="I32" s="266"/>
      <c r="J32" s="265"/>
      <c r="K32" s="265" t="s">
        <v>183</v>
      </c>
    </row>
    <row r="33" spans="1:11" ht="45" customHeight="1" x14ac:dyDescent="0.3">
      <c r="A33" s="265" t="s">
        <v>1444</v>
      </c>
      <c r="B33" s="265" t="s">
        <v>1445</v>
      </c>
      <c r="C33" s="265" t="s">
        <v>1446</v>
      </c>
      <c r="D33" s="265" t="s">
        <v>6195</v>
      </c>
      <c r="E33" s="265" t="s">
        <v>4</v>
      </c>
      <c r="F33" s="265" t="s">
        <v>5</v>
      </c>
      <c r="G33" s="266"/>
      <c r="H33" s="266"/>
      <c r="I33" s="266"/>
      <c r="J33" s="265"/>
      <c r="K33" s="265" t="s">
        <v>13</v>
      </c>
    </row>
    <row r="34" spans="1:11" ht="45" customHeight="1" x14ac:dyDescent="0.3">
      <c r="A34" s="265" t="s">
        <v>1448</v>
      </c>
      <c r="B34" s="265" t="s">
        <v>1449</v>
      </c>
      <c r="C34" s="265" t="s">
        <v>1450</v>
      </c>
      <c r="D34" s="265" t="s">
        <v>6195</v>
      </c>
      <c r="E34" s="265" t="s">
        <v>4</v>
      </c>
      <c r="F34" s="265" t="s">
        <v>6</v>
      </c>
      <c r="G34" s="266"/>
      <c r="H34" s="266"/>
      <c r="I34" s="266"/>
      <c r="J34" s="265"/>
      <c r="K34" s="265" t="s">
        <v>13</v>
      </c>
    </row>
    <row r="35" spans="1:11" ht="45" customHeight="1" x14ac:dyDescent="0.3">
      <c r="A35" s="265" t="s">
        <v>1453</v>
      </c>
      <c r="B35" s="265" t="s">
        <v>1454</v>
      </c>
      <c r="C35" s="265" t="s">
        <v>1455</v>
      </c>
      <c r="D35" s="265" t="s">
        <v>6195</v>
      </c>
      <c r="E35" s="265" t="s">
        <v>8</v>
      </c>
      <c r="F35" s="265" t="s">
        <v>5</v>
      </c>
      <c r="G35" s="266"/>
      <c r="H35" s="266"/>
      <c r="I35" s="266"/>
      <c r="J35" s="265"/>
      <c r="K35" s="265" t="s">
        <v>1457</v>
      </c>
    </row>
    <row r="36" spans="1:11" ht="45" customHeight="1" x14ac:dyDescent="0.3">
      <c r="A36" s="265" t="s">
        <v>1460</v>
      </c>
      <c r="B36" s="265" t="s">
        <v>4562</v>
      </c>
      <c r="C36" s="265" t="s">
        <v>4563</v>
      </c>
      <c r="D36" s="265" t="s">
        <v>6195</v>
      </c>
      <c r="E36" s="265" t="s">
        <v>8</v>
      </c>
      <c r="F36" s="265" t="s">
        <v>5</v>
      </c>
      <c r="G36" s="266"/>
      <c r="H36" s="266"/>
      <c r="I36" s="266"/>
      <c r="J36" s="265"/>
      <c r="K36" s="265" t="s">
        <v>13</v>
      </c>
    </row>
    <row r="37" spans="1:11" ht="45" customHeight="1" x14ac:dyDescent="0.3">
      <c r="A37" s="265" t="s">
        <v>1463</v>
      </c>
      <c r="B37" s="265" t="s">
        <v>1464</v>
      </c>
      <c r="C37" s="265" t="s">
        <v>1465</v>
      </c>
      <c r="D37" s="265" t="s">
        <v>6195</v>
      </c>
      <c r="E37" s="265" t="s">
        <v>8</v>
      </c>
      <c r="F37" s="265" t="s">
        <v>5</v>
      </c>
      <c r="G37" s="266"/>
      <c r="H37" s="266"/>
      <c r="I37" s="266"/>
      <c r="J37" s="265"/>
      <c r="K37" s="265" t="s">
        <v>13</v>
      </c>
    </row>
    <row r="38" spans="1:11" ht="45" customHeight="1" x14ac:dyDescent="0.3">
      <c r="A38" s="265" t="s">
        <v>1468</v>
      </c>
      <c r="B38" s="265" t="s">
        <v>1469</v>
      </c>
      <c r="C38" s="265" t="s">
        <v>1470</v>
      </c>
      <c r="D38" s="265" t="s">
        <v>6195</v>
      </c>
      <c r="E38" s="265" t="s">
        <v>8</v>
      </c>
      <c r="F38" s="265" t="s">
        <v>5</v>
      </c>
      <c r="G38" s="266"/>
      <c r="H38" s="266"/>
      <c r="I38" s="266"/>
      <c r="J38" s="265"/>
      <c r="K38" s="265" t="s">
        <v>13</v>
      </c>
    </row>
    <row r="39" spans="1:11" ht="45" customHeight="1" x14ac:dyDescent="0.3">
      <c r="A39" s="265" t="s">
        <v>1502</v>
      </c>
      <c r="B39" s="265" t="s">
        <v>1503</v>
      </c>
      <c r="C39" s="265" t="s">
        <v>1504</v>
      </c>
      <c r="D39" s="265" t="s">
        <v>6195</v>
      </c>
      <c r="E39" s="265" t="s">
        <v>4</v>
      </c>
      <c r="F39" s="265" t="s">
        <v>6</v>
      </c>
      <c r="G39" s="266"/>
      <c r="H39" s="266"/>
      <c r="I39" s="266"/>
      <c r="J39" s="265"/>
      <c r="K39" s="265" t="s">
        <v>13</v>
      </c>
    </row>
    <row r="40" spans="1:11" ht="45" customHeight="1" x14ac:dyDescent="0.3">
      <c r="A40" s="265" t="s">
        <v>1587</v>
      </c>
      <c r="B40" s="265" t="s">
        <v>1588</v>
      </c>
      <c r="C40" s="265" t="s">
        <v>1589</v>
      </c>
      <c r="D40" s="265" t="s">
        <v>6195</v>
      </c>
      <c r="E40" s="265" t="s">
        <v>4</v>
      </c>
      <c r="F40" s="265" t="s">
        <v>5</v>
      </c>
      <c r="G40" s="266"/>
      <c r="H40" s="266"/>
      <c r="I40" s="266"/>
      <c r="J40" s="265"/>
      <c r="K40" s="265" t="s">
        <v>13</v>
      </c>
    </row>
    <row r="41" spans="1:11" ht="45" customHeight="1" x14ac:dyDescent="0.3">
      <c r="A41" s="265" t="s">
        <v>1591</v>
      </c>
      <c r="B41" s="265" t="s">
        <v>1592</v>
      </c>
      <c r="C41" s="265" t="s">
        <v>1593</v>
      </c>
      <c r="D41" s="265" t="s">
        <v>6195</v>
      </c>
      <c r="E41" s="265" t="s">
        <v>4</v>
      </c>
      <c r="F41" s="265" t="s">
        <v>6</v>
      </c>
      <c r="G41" s="266"/>
      <c r="H41" s="266"/>
      <c r="I41" s="266"/>
      <c r="J41" s="265"/>
      <c r="K41" s="265" t="s">
        <v>13</v>
      </c>
    </row>
    <row r="42" spans="1:11" ht="45" customHeight="1" x14ac:dyDescent="0.3">
      <c r="A42" s="265" t="s">
        <v>6042</v>
      </c>
      <c r="B42" s="265" t="s">
        <v>6043</v>
      </c>
      <c r="C42" s="265" t="s">
        <v>6044</v>
      </c>
      <c r="D42" s="265" t="s">
        <v>6195</v>
      </c>
      <c r="E42" s="265" t="s">
        <v>8</v>
      </c>
      <c r="F42" s="265" t="s">
        <v>5</v>
      </c>
      <c r="G42" s="266"/>
      <c r="H42" s="266"/>
      <c r="I42" s="266"/>
      <c r="J42" s="265"/>
      <c r="K42" s="265"/>
    </row>
    <row r="43" spans="1:11" ht="45" customHeight="1" x14ac:dyDescent="0.3">
      <c r="A43" s="265"/>
      <c r="B43" s="265"/>
      <c r="C43" s="265"/>
      <c r="D43" s="265"/>
      <c r="E43" s="265"/>
      <c r="F43" s="265"/>
      <c r="G43" s="266"/>
      <c r="H43" s="266"/>
      <c r="I43" s="266"/>
      <c r="J43" s="265"/>
      <c r="K43" s="265"/>
    </row>
    <row r="44" spans="1:11" ht="45" customHeight="1" x14ac:dyDescent="0.3">
      <c r="A44" s="265"/>
      <c r="B44" s="265"/>
      <c r="C44" s="265"/>
      <c r="D44" s="265"/>
      <c r="E44" s="265"/>
      <c r="F44" s="265"/>
      <c r="G44" s="266"/>
      <c r="H44" s="266"/>
      <c r="I44" s="266"/>
      <c r="J44" s="265"/>
      <c r="K44" s="265"/>
    </row>
    <row r="45" spans="1:11" ht="45" customHeight="1" x14ac:dyDescent="0.3">
      <c r="A45" s="24"/>
      <c r="B45" s="20"/>
      <c r="C45" s="20"/>
      <c r="D45" s="7"/>
      <c r="E45" s="7"/>
      <c r="F45" s="7"/>
      <c r="G45" s="17"/>
      <c r="H45" s="17"/>
      <c r="I45" s="17"/>
      <c r="J45" s="7"/>
      <c r="K45" s="18"/>
    </row>
    <row r="46" spans="1:11" ht="45" customHeight="1" x14ac:dyDescent="0.3">
      <c r="A46" s="24"/>
      <c r="B46" s="20"/>
      <c r="C46" s="20"/>
      <c r="D46" s="7"/>
      <c r="E46" s="7"/>
      <c r="F46" s="7"/>
      <c r="G46" s="17"/>
      <c r="H46" s="17"/>
      <c r="I46" s="17"/>
      <c r="J46" s="7"/>
      <c r="K46" s="18"/>
    </row>
    <row r="47" spans="1:11" ht="45" customHeight="1" x14ac:dyDescent="0.3">
      <c r="A47" s="24"/>
      <c r="B47" s="20"/>
      <c r="C47" s="20"/>
      <c r="D47" s="7"/>
      <c r="E47" s="7"/>
      <c r="F47" s="7"/>
      <c r="G47" s="17"/>
      <c r="H47" s="17"/>
      <c r="I47" s="17"/>
      <c r="J47" s="7"/>
      <c r="K47" s="18"/>
    </row>
    <row r="48" spans="1:11" ht="45" customHeight="1" x14ac:dyDescent="0.3">
      <c r="A48" s="24"/>
      <c r="B48" s="20"/>
      <c r="C48" s="20"/>
      <c r="D48" s="7"/>
      <c r="E48" s="7"/>
      <c r="F48" s="7"/>
      <c r="G48" s="17"/>
      <c r="H48" s="17"/>
      <c r="I48" s="17"/>
      <c r="J48" s="7"/>
      <c r="K48" s="18"/>
    </row>
    <row r="49" spans="1:11" ht="45" customHeight="1" x14ac:dyDescent="0.3">
      <c r="A49" s="24"/>
      <c r="B49" s="20"/>
      <c r="C49" s="20"/>
      <c r="D49" s="7"/>
      <c r="E49" s="7"/>
      <c r="F49" s="7"/>
      <c r="G49" s="17"/>
      <c r="H49" s="17"/>
      <c r="I49" s="17"/>
      <c r="J49" s="7"/>
      <c r="K49" s="18"/>
    </row>
    <row r="50" spans="1:11" ht="45" customHeight="1" x14ac:dyDescent="0.3">
      <c r="A50" s="24"/>
      <c r="B50" s="20"/>
      <c r="C50" s="20"/>
      <c r="D50" s="7"/>
      <c r="E50" s="7"/>
      <c r="F50" s="7"/>
      <c r="G50" s="17"/>
      <c r="H50" s="17"/>
      <c r="I50" s="17"/>
      <c r="J50" s="7"/>
      <c r="K50" s="18"/>
    </row>
  </sheetData>
  <sortState xmlns:xlrd2="http://schemas.microsoft.com/office/spreadsheetml/2017/richdata2" ref="A3:K44">
    <sortCondition ref="A3:A44"/>
  </sortState>
  <conditionalFormatting sqref="A3:I62">
    <cfRule type="expression" dxfId="83" priority="1">
      <formula>$F3="m"</formula>
    </cfRule>
    <cfRule type="expression" dxfId="82" priority="2">
      <formula>$F3="d"</formula>
    </cfRule>
  </conditionalFormatting>
  <conditionalFormatting sqref="A3:K62">
    <cfRule type="expression" dxfId="81" priority="3">
      <formula>$F3="v"</formula>
    </cfRule>
    <cfRule type="expression" dxfId="80" priority="4">
      <formula>$F3="no"</formula>
    </cfRule>
  </conditionalFormatting>
  <pageMargins left="0.7" right="0.2" top="0.2" bottom="0.2" header="0.05" footer="0.3"/>
  <pageSetup orientation="landscape" r:id="rId1"/>
  <headerFooter>
    <oddHeader>&amp;L&amp;A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90387-3975-4E99-B8A3-BEF04A95C7A1}">
  <dimension ref="A2:K47"/>
  <sheetViews>
    <sheetView topLeftCell="A2" workbookViewId="0">
      <selection activeCell="A4" sqref="A4:F4"/>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4777</v>
      </c>
      <c r="B3" s="265" t="s">
        <v>4778</v>
      </c>
      <c r="C3" s="265" t="s">
        <v>4779</v>
      </c>
      <c r="D3" s="265" t="s">
        <v>6196</v>
      </c>
      <c r="E3" s="265" t="s">
        <v>8</v>
      </c>
      <c r="F3" s="265" t="s">
        <v>5</v>
      </c>
      <c r="G3" s="266"/>
      <c r="H3" s="266"/>
      <c r="I3" s="266"/>
      <c r="J3" s="265"/>
      <c r="K3" s="265" t="s">
        <v>4714</v>
      </c>
    </row>
    <row r="4" spans="1:11" ht="45" customHeight="1" x14ac:dyDescent="0.3">
      <c r="A4" s="265" t="s">
        <v>6135</v>
      </c>
      <c r="B4" s="265" t="s">
        <v>6136</v>
      </c>
      <c r="C4" s="265" t="s">
        <v>6137</v>
      </c>
      <c r="D4" s="265" t="s">
        <v>6196</v>
      </c>
      <c r="E4" s="265" t="s">
        <v>8</v>
      </c>
      <c r="F4" s="265" t="s">
        <v>6</v>
      </c>
      <c r="G4" s="266"/>
      <c r="H4" s="266"/>
      <c r="I4" s="266"/>
      <c r="J4" s="265"/>
      <c r="K4" s="265"/>
    </row>
    <row r="5" spans="1:11" ht="45" customHeight="1" x14ac:dyDescent="0.3">
      <c r="A5" s="24" t="s">
        <v>6141</v>
      </c>
      <c r="B5" s="20" t="s">
        <v>6192</v>
      </c>
      <c r="C5" s="20" t="s">
        <v>6193</v>
      </c>
      <c r="D5" s="16" t="s">
        <v>6196</v>
      </c>
      <c r="E5" s="7" t="s">
        <v>8</v>
      </c>
      <c r="F5" s="7" t="s">
        <v>6</v>
      </c>
      <c r="G5" s="17"/>
      <c r="H5" s="17"/>
      <c r="I5" s="17"/>
      <c r="J5" s="7"/>
      <c r="K5" s="18" t="s">
        <v>6142</v>
      </c>
    </row>
    <row r="6" spans="1:11" ht="45" customHeight="1" x14ac:dyDescent="0.3">
      <c r="A6" s="265" t="s">
        <v>5867</v>
      </c>
      <c r="B6" s="265" t="s">
        <v>5868</v>
      </c>
      <c r="C6" s="265" t="s">
        <v>5869</v>
      </c>
      <c r="D6" s="265" t="s">
        <v>6196</v>
      </c>
      <c r="E6" s="265" t="s">
        <v>8</v>
      </c>
      <c r="F6" s="265" t="s">
        <v>6</v>
      </c>
      <c r="G6" s="266"/>
      <c r="H6" s="266"/>
      <c r="I6" s="266"/>
      <c r="J6" s="265"/>
      <c r="K6" s="265" t="s">
        <v>5870</v>
      </c>
    </row>
    <row r="7" spans="1:11" ht="45" customHeight="1" x14ac:dyDescent="0.3">
      <c r="A7" s="24" t="s">
        <v>6144</v>
      </c>
      <c r="B7" s="20" t="s">
        <v>6145</v>
      </c>
      <c r="C7" s="20" t="s">
        <v>6146</v>
      </c>
      <c r="D7" s="16" t="s">
        <v>6196</v>
      </c>
      <c r="E7" s="7" t="s">
        <v>8</v>
      </c>
      <c r="F7" s="7" t="s">
        <v>6</v>
      </c>
      <c r="G7" s="17"/>
      <c r="H7" s="17"/>
      <c r="I7" s="17"/>
      <c r="J7" s="7"/>
      <c r="K7" s="18" t="s">
        <v>6147</v>
      </c>
    </row>
    <row r="8" spans="1:11" ht="45" customHeight="1" x14ac:dyDescent="0.3">
      <c r="A8" s="24" t="s">
        <v>6150</v>
      </c>
      <c r="B8" s="20" t="s">
        <v>6151</v>
      </c>
      <c r="C8" s="20" t="s">
        <v>6152</v>
      </c>
      <c r="D8" s="16" t="s">
        <v>6196</v>
      </c>
      <c r="E8" s="7" t="s">
        <v>8</v>
      </c>
      <c r="F8" s="7" t="s">
        <v>6</v>
      </c>
      <c r="G8" s="17"/>
      <c r="H8" s="17"/>
      <c r="I8" s="17"/>
      <c r="J8" s="7"/>
      <c r="K8" s="18" t="s">
        <v>6147</v>
      </c>
    </row>
    <row r="9" spans="1:11" ht="45" customHeight="1" x14ac:dyDescent="0.3">
      <c r="A9" s="265" t="s">
        <v>6155</v>
      </c>
      <c r="B9" s="265" t="s">
        <v>6156</v>
      </c>
      <c r="C9" s="265" t="s">
        <v>6157</v>
      </c>
      <c r="D9" s="265" t="s">
        <v>6196</v>
      </c>
      <c r="E9" s="265" t="s">
        <v>8</v>
      </c>
      <c r="F9" s="265" t="s">
        <v>6</v>
      </c>
      <c r="G9" s="266"/>
      <c r="H9" s="266"/>
      <c r="I9" s="266"/>
      <c r="J9" s="265"/>
      <c r="K9" s="265" t="s">
        <v>6147</v>
      </c>
    </row>
    <row r="10" spans="1:11" ht="45" customHeight="1" x14ac:dyDescent="0.3">
      <c r="A10" s="265" t="s">
        <v>5617</v>
      </c>
      <c r="B10" s="265" t="s">
        <v>5618</v>
      </c>
      <c r="C10" s="265" t="s">
        <v>5619</v>
      </c>
      <c r="D10" s="265" t="s">
        <v>6196</v>
      </c>
      <c r="E10" s="265" t="s">
        <v>8</v>
      </c>
      <c r="F10" s="265" t="s">
        <v>5</v>
      </c>
      <c r="G10" s="266"/>
      <c r="H10" s="266"/>
      <c r="I10" s="266"/>
      <c r="J10" s="265"/>
      <c r="K10" s="265" t="s">
        <v>5298</v>
      </c>
    </row>
    <row r="11" spans="1:11" ht="45" customHeight="1" x14ac:dyDescent="0.3">
      <c r="A11" s="265" t="s">
        <v>6162</v>
      </c>
      <c r="B11" s="265" t="s">
        <v>6163</v>
      </c>
      <c r="C11" s="265" t="s">
        <v>6164</v>
      </c>
      <c r="D11" s="265" t="s">
        <v>6196</v>
      </c>
      <c r="E11" s="265" t="s">
        <v>8</v>
      </c>
      <c r="F11" s="265" t="s">
        <v>6</v>
      </c>
      <c r="G11" s="266"/>
      <c r="H11" s="266"/>
      <c r="I11" s="266"/>
      <c r="J11" s="265"/>
      <c r="K11" s="265" t="s">
        <v>6165</v>
      </c>
    </row>
    <row r="12" spans="1:11" ht="45" customHeight="1" x14ac:dyDescent="0.3">
      <c r="A12" s="265" t="s">
        <v>4344</v>
      </c>
      <c r="B12" s="265" t="s">
        <v>5622</v>
      </c>
      <c r="C12" s="265" t="s">
        <v>5623</v>
      </c>
      <c r="D12" s="265" t="s">
        <v>6196</v>
      </c>
      <c r="E12" s="265" t="s">
        <v>8</v>
      </c>
      <c r="F12" s="265" t="s">
        <v>5</v>
      </c>
      <c r="G12" s="266"/>
      <c r="H12" s="266"/>
      <c r="I12" s="266"/>
      <c r="J12" s="265"/>
      <c r="K12" s="265"/>
    </row>
    <row r="13" spans="1:11" ht="45" customHeight="1" x14ac:dyDescent="0.3">
      <c r="A13" s="265" t="s">
        <v>4347</v>
      </c>
      <c r="B13" s="265" t="s">
        <v>5624</v>
      </c>
      <c r="C13" s="265" t="s">
        <v>5625</v>
      </c>
      <c r="D13" s="265" t="s">
        <v>6196</v>
      </c>
      <c r="E13" s="265" t="s">
        <v>8</v>
      </c>
      <c r="F13" s="265" t="s">
        <v>5</v>
      </c>
      <c r="G13" s="266"/>
      <c r="H13" s="266"/>
      <c r="I13" s="266"/>
      <c r="J13" s="265"/>
      <c r="K13" s="265"/>
    </row>
    <row r="14" spans="1:11" ht="45" customHeight="1" x14ac:dyDescent="0.3">
      <c r="A14" s="265" t="s">
        <v>4350</v>
      </c>
      <c r="B14" s="265" t="s">
        <v>5626</v>
      </c>
      <c r="C14" s="265" t="s">
        <v>5627</v>
      </c>
      <c r="D14" s="265" t="s">
        <v>6196</v>
      </c>
      <c r="E14" s="265" t="s">
        <v>8</v>
      </c>
      <c r="F14" s="265" t="s">
        <v>5</v>
      </c>
      <c r="G14" s="266"/>
      <c r="H14" s="266"/>
      <c r="I14" s="266"/>
      <c r="J14" s="265"/>
      <c r="K14" s="265"/>
    </row>
    <row r="15" spans="1:11" ht="45" customHeight="1" x14ac:dyDescent="0.3">
      <c r="A15" s="265" t="s">
        <v>4353</v>
      </c>
      <c r="B15" s="265" t="s">
        <v>5628</v>
      </c>
      <c r="C15" s="265" t="s">
        <v>5629</v>
      </c>
      <c r="D15" s="265" t="s">
        <v>6196</v>
      </c>
      <c r="E15" s="265" t="s">
        <v>8</v>
      </c>
      <c r="F15" s="265" t="s">
        <v>5</v>
      </c>
      <c r="G15" s="266"/>
      <c r="H15" s="266"/>
      <c r="I15" s="266"/>
      <c r="J15" s="265"/>
      <c r="K15" s="265"/>
    </row>
    <row r="16" spans="1:11" ht="45" customHeight="1" x14ac:dyDescent="0.3">
      <c r="A16" s="265" t="s">
        <v>4356</v>
      </c>
      <c r="B16" s="265" t="s">
        <v>5630</v>
      </c>
      <c r="C16" s="265" t="s">
        <v>5631</v>
      </c>
      <c r="D16" s="265" t="s">
        <v>6196</v>
      </c>
      <c r="E16" s="265" t="s">
        <v>8</v>
      </c>
      <c r="F16" s="265" t="s">
        <v>5</v>
      </c>
      <c r="G16" s="266"/>
      <c r="H16" s="266"/>
      <c r="I16" s="266"/>
      <c r="J16" s="265"/>
      <c r="K16" s="265"/>
    </row>
    <row r="17" spans="1:11" ht="45" customHeight="1" x14ac:dyDescent="0.3">
      <c r="A17" s="265"/>
      <c r="B17" s="265"/>
      <c r="C17" s="265"/>
      <c r="D17" s="265"/>
      <c r="E17" s="265"/>
      <c r="F17" s="265"/>
      <c r="G17" s="266"/>
      <c r="H17" s="266"/>
      <c r="I17" s="266"/>
      <c r="J17" s="265"/>
      <c r="K17" s="265"/>
    </row>
    <row r="18" spans="1:11" ht="45" customHeight="1" x14ac:dyDescent="0.3">
      <c r="A18" s="265"/>
      <c r="B18" s="265"/>
      <c r="C18" s="265"/>
      <c r="D18" s="265"/>
      <c r="E18" s="265"/>
      <c r="F18" s="265"/>
      <c r="G18" s="266"/>
      <c r="H18" s="266"/>
      <c r="I18" s="266"/>
      <c r="J18" s="265"/>
      <c r="K18" s="265"/>
    </row>
    <row r="19" spans="1:11" ht="45" customHeight="1" x14ac:dyDescent="0.3">
      <c r="A19" s="265"/>
      <c r="B19" s="265"/>
      <c r="C19" s="265"/>
      <c r="D19" s="265"/>
      <c r="E19" s="265"/>
      <c r="F19" s="265"/>
      <c r="G19" s="266"/>
      <c r="H19" s="266"/>
      <c r="I19" s="266"/>
      <c r="J19" s="265"/>
      <c r="K19" s="265"/>
    </row>
    <row r="20" spans="1:11" x14ac:dyDescent="0.3">
      <c r="A20" s="265"/>
      <c r="B20" s="265"/>
      <c r="C20" s="265"/>
      <c r="D20" s="265"/>
      <c r="E20" s="265"/>
      <c r="F20" s="265"/>
      <c r="G20" s="266"/>
      <c r="H20" s="266"/>
      <c r="I20" s="266"/>
      <c r="J20" s="265"/>
      <c r="K20" s="265"/>
    </row>
    <row r="21" spans="1:11" x14ac:dyDescent="0.3">
      <c r="A21" s="265"/>
      <c r="B21" s="265"/>
      <c r="C21" s="265"/>
      <c r="D21" s="265"/>
      <c r="E21" s="265"/>
      <c r="F21" s="265"/>
      <c r="G21" s="266"/>
      <c r="H21" s="266"/>
      <c r="I21" s="266"/>
      <c r="J21" s="265"/>
      <c r="K21" s="265"/>
    </row>
    <row r="22" spans="1:11" x14ac:dyDescent="0.3">
      <c r="A22" s="24"/>
      <c r="B22" s="20"/>
      <c r="C22" s="20"/>
      <c r="D22" s="16"/>
      <c r="E22" s="7"/>
      <c r="F22" s="7"/>
      <c r="G22" s="17"/>
      <c r="H22" s="17"/>
      <c r="I22" s="17"/>
      <c r="J22" s="7"/>
      <c r="K22" s="18"/>
    </row>
    <row r="23" spans="1:11" x14ac:dyDescent="0.3">
      <c r="A23" s="265"/>
      <c r="B23" s="265"/>
      <c r="C23" s="265"/>
      <c r="D23" s="265"/>
      <c r="E23" s="265"/>
      <c r="F23" s="265"/>
      <c r="G23" s="266"/>
      <c r="H23" s="266"/>
      <c r="I23" s="266"/>
      <c r="J23" s="265"/>
      <c r="K23" s="265"/>
    </row>
    <row r="24" spans="1:11" x14ac:dyDescent="0.3">
      <c r="A24" s="24"/>
      <c r="B24" s="20"/>
      <c r="C24" s="20"/>
      <c r="D24" s="16"/>
      <c r="E24" s="7"/>
      <c r="F24" s="7"/>
      <c r="G24" s="17"/>
      <c r="H24" s="17"/>
      <c r="I24" s="17"/>
      <c r="J24" s="7"/>
      <c r="K24" s="18"/>
    </row>
    <row r="25" spans="1:11" x14ac:dyDescent="0.3">
      <c r="A25" s="24"/>
      <c r="B25" s="20"/>
      <c r="C25" s="20"/>
      <c r="D25" s="16"/>
      <c r="E25" s="7"/>
      <c r="F25" s="7"/>
      <c r="G25" s="17"/>
      <c r="H25" s="17"/>
      <c r="I25" s="17"/>
      <c r="J25" s="7"/>
      <c r="K25" s="18"/>
    </row>
    <row r="26" spans="1:11" x14ac:dyDescent="0.3">
      <c r="A26" s="24"/>
      <c r="B26" s="20"/>
      <c r="C26" s="20"/>
      <c r="D26" s="16"/>
      <c r="E26" s="7"/>
      <c r="F26" s="7"/>
      <c r="G26" s="17"/>
      <c r="H26" s="17"/>
      <c r="I26" s="17"/>
      <c r="J26" s="7"/>
      <c r="K26" s="18"/>
    </row>
    <row r="27" spans="1:11" x14ac:dyDescent="0.3">
      <c r="A27" s="24"/>
      <c r="B27" s="20"/>
      <c r="C27" s="20"/>
      <c r="D27" s="16"/>
      <c r="E27" s="7"/>
      <c r="F27" s="7"/>
      <c r="G27" s="17"/>
      <c r="H27" s="17"/>
      <c r="I27" s="17"/>
      <c r="J27" s="7"/>
      <c r="K27" s="18"/>
    </row>
    <row r="28" spans="1:11" x14ac:dyDescent="0.3">
      <c r="A28" s="24"/>
      <c r="B28" s="20"/>
      <c r="C28" s="20"/>
      <c r="D28" s="16"/>
      <c r="E28" s="7"/>
      <c r="F28" s="7"/>
      <c r="G28" s="17"/>
      <c r="H28" s="17"/>
      <c r="I28" s="17"/>
      <c r="J28" s="7"/>
      <c r="K28" s="18"/>
    </row>
    <row r="29" spans="1:11" x14ac:dyDescent="0.3">
      <c r="A29" s="24"/>
      <c r="B29" s="20"/>
      <c r="C29" s="20"/>
      <c r="D29" s="16"/>
      <c r="E29" s="7"/>
      <c r="F29" s="7"/>
      <c r="G29" s="17"/>
      <c r="H29" s="17"/>
      <c r="I29" s="17"/>
      <c r="J29" s="7"/>
      <c r="K29" s="18"/>
    </row>
    <row r="30" spans="1:11" x14ac:dyDescent="0.3">
      <c r="A30" s="24"/>
      <c r="B30" s="20"/>
      <c r="C30" s="20"/>
      <c r="D30" s="16"/>
      <c r="E30" s="7"/>
      <c r="F30" s="7"/>
      <c r="G30" s="17"/>
      <c r="H30" s="17"/>
      <c r="I30" s="17"/>
      <c r="J30" s="7"/>
      <c r="K30" s="18"/>
    </row>
    <row r="31" spans="1:11" x14ac:dyDescent="0.3">
      <c r="A31" s="24"/>
      <c r="B31" s="20"/>
      <c r="C31" s="20"/>
      <c r="D31" s="16"/>
      <c r="E31" s="7"/>
      <c r="F31" s="7"/>
      <c r="G31" s="17"/>
      <c r="H31" s="17"/>
      <c r="I31" s="17"/>
      <c r="J31" s="7"/>
      <c r="K31" s="18"/>
    </row>
    <row r="32" spans="1:11" x14ac:dyDescent="0.3">
      <c r="A32" s="24"/>
      <c r="B32" s="20"/>
      <c r="C32" s="20"/>
      <c r="D32" s="16"/>
      <c r="E32" s="7"/>
      <c r="F32" s="7"/>
      <c r="G32" s="17"/>
      <c r="H32" s="17"/>
      <c r="I32" s="17"/>
      <c r="J32" s="7"/>
      <c r="K32" s="18"/>
    </row>
    <row r="33" spans="1:11" x14ac:dyDescent="0.3">
      <c r="A33" s="24"/>
      <c r="B33" s="20"/>
      <c r="C33" s="20"/>
      <c r="D33" s="16"/>
      <c r="E33" s="7"/>
      <c r="F33" s="7"/>
      <c r="G33" s="17"/>
      <c r="H33" s="17"/>
      <c r="I33" s="17"/>
      <c r="J33" s="7"/>
      <c r="K33" s="18"/>
    </row>
    <row r="34" spans="1:11" x14ac:dyDescent="0.3">
      <c r="A34" s="24"/>
      <c r="B34" s="20"/>
      <c r="C34" s="20"/>
      <c r="D34" s="16"/>
      <c r="E34" s="7"/>
      <c r="F34" s="7"/>
      <c r="G34" s="17"/>
      <c r="H34" s="17"/>
      <c r="I34" s="17"/>
      <c r="J34" s="7"/>
      <c r="K34" s="18"/>
    </row>
    <row r="35" spans="1:11" x14ac:dyDescent="0.3">
      <c r="A35" s="24"/>
      <c r="B35" s="20"/>
      <c r="C35" s="20"/>
      <c r="D35" s="16"/>
      <c r="E35" s="7"/>
      <c r="F35" s="7"/>
      <c r="G35" s="17"/>
      <c r="H35" s="17"/>
      <c r="I35" s="17"/>
      <c r="J35" s="7"/>
      <c r="K35" s="18"/>
    </row>
    <row r="36" spans="1:11" x14ac:dyDescent="0.3">
      <c r="A36" s="24"/>
      <c r="B36" s="20"/>
      <c r="C36" s="20"/>
      <c r="D36" s="16"/>
      <c r="E36" s="7"/>
      <c r="F36" s="7"/>
      <c r="G36" s="17"/>
      <c r="H36" s="17"/>
      <c r="I36" s="17"/>
      <c r="J36" s="7"/>
      <c r="K36" s="18"/>
    </row>
    <row r="37" spans="1:11" x14ac:dyDescent="0.3">
      <c r="A37" s="24"/>
      <c r="B37" s="20"/>
      <c r="C37" s="20"/>
      <c r="D37" s="7"/>
      <c r="E37" s="7"/>
      <c r="F37" s="7"/>
      <c r="G37" s="17"/>
      <c r="H37" s="17"/>
      <c r="I37" s="17"/>
      <c r="J37" s="7"/>
      <c r="K37" s="18"/>
    </row>
    <row r="38" spans="1:11" x14ac:dyDescent="0.3">
      <c r="A38" s="24"/>
      <c r="B38" s="20"/>
      <c r="C38" s="20"/>
      <c r="D38" s="7"/>
      <c r="E38" s="7"/>
      <c r="F38" s="7"/>
      <c r="G38" s="17"/>
      <c r="H38" s="17"/>
      <c r="I38" s="17"/>
      <c r="J38" s="7"/>
      <c r="K38" s="18"/>
    </row>
    <row r="39" spans="1:11" x14ac:dyDescent="0.3">
      <c r="A39" s="24"/>
      <c r="B39" s="20"/>
      <c r="C39" s="20"/>
      <c r="D39" s="7"/>
      <c r="E39" s="7"/>
      <c r="F39" s="7"/>
      <c r="G39" s="17"/>
      <c r="H39" s="17"/>
      <c r="I39" s="17"/>
      <c r="J39" s="7"/>
      <c r="K39" s="18"/>
    </row>
    <row r="40" spans="1:11" x14ac:dyDescent="0.3">
      <c r="A40" s="24"/>
      <c r="B40" s="20"/>
      <c r="C40" s="20"/>
      <c r="D40" s="7"/>
      <c r="E40" s="7"/>
      <c r="F40" s="7"/>
      <c r="G40" s="17"/>
      <c r="H40" s="17"/>
      <c r="I40" s="17"/>
      <c r="J40" s="7"/>
      <c r="K40" s="7"/>
    </row>
    <row r="41" spans="1:11" x14ac:dyDescent="0.3">
      <c r="A41" s="24"/>
      <c r="B41" s="20"/>
      <c r="C41" s="20"/>
      <c r="D41" s="7"/>
      <c r="E41" s="7"/>
      <c r="F41" s="7"/>
      <c r="G41" s="17"/>
      <c r="H41" s="17"/>
      <c r="I41" s="17"/>
      <c r="J41" s="7"/>
      <c r="K41" s="7"/>
    </row>
    <row r="42" spans="1:11" x14ac:dyDescent="0.3">
      <c r="A42" s="24"/>
      <c r="B42" s="20"/>
      <c r="C42" s="20"/>
      <c r="D42" s="7"/>
      <c r="E42" s="7"/>
      <c r="F42" s="7"/>
      <c r="G42" s="17"/>
      <c r="H42" s="17"/>
      <c r="I42" s="17"/>
      <c r="J42" s="7"/>
      <c r="K42" s="7"/>
    </row>
    <row r="43" spans="1:11" x14ac:dyDescent="0.3">
      <c r="A43" s="24"/>
      <c r="B43" s="20"/>
      <c r="C43" s="20"/>
      <c r="D43" s="7"/>
      <c r="E43" s="7"/>
      <c r="F43" s="7"/>
      <c r="G43" s="17"/>
      <c r="H43" s="17"/>
      <c r="I43" s="17"/>
      <c r="J43" s="7"/>
      <c r="K43" s="7"/>
    </row>
    <row r="44" spans="1:11" x14ac:dyDescent="0.3">
      <c r="A44" s="24"/>
      <c r="B44" s="20"/>
      <c r="C44" s="20"/>
      <c r="D44" s="7"/>
      <c r="E44" s="7"/>
      <c r="F44" s="7"/>
      <c r="G44" s="17"/>
      <c r="H44" s="17"/>
      <c r="I44" s="17"/>
      <c r="J44" s="7"/>
      <c r="K44" s="7"/>
    </row>
    <row r="45" spans="1:11" x14ac:dyDescent="0.3">
      <c r="A45" s="24"/>
      <c r="B45" s="20"/>
      <c r="C45" s="20"/>
      <c r="D45" s="7"/>
      <c r="E45" s="7"/>
      <c r="F45" s="7"/>
      <c r="G45" s="17"/>
      <c r="H45" s="17"/>
      <c r="I45" s="17"/>
      <c r="J45" s="7"/>
      <c r="K45" s="7"/>
    </row>
    <row r="46" spans="1:11" x14ac:dyDescent="0.3">
      <c r="A46" s="24"/>
      <c r="B46" s="20"/>
      <c r="C46" s="20"/>
      <c r="D46" s="7"/>
      <c r="E46" s="7"/>
      <c r="F46" s="7"/>
      <c r="G46" s="17"/>
      <c r="H46" s="17"/>
      <c r="I46" s="17"/>
      <c r="J46" s="7"/>
      <c r="K46" s="7"/>
    </row>
    <row r="47" spans="1:11" x14ac:dyDescent="0.3">
      <c r="A47" s="24"/>
      <c r="B47" s="20"/>
      <c r="C47" s="20"/>
      <c r="D47" s="7"/>
      <c r="E47" s="7"/>
      <c r="F47" s="7"/>
      <c r="G47" s="17"/>
      <c r="H47" s="17"/>
      <c r="I47" s="17"/>
      <c r="J47" s="7"/>
      <c r="K47" s="7"/>
    </row>
  </sheetData>
  <sortState xmlns:xlrd2="http://schemas.microsoft.com/office/spreadsheetml/2017/richdata2" ref="A3:K23">
    <sortCondition ref="A3:A23"/>
  </sortState>
  <conditionalFormatting sqref="A3:I59">
    <cfRule type="expression" dxfId="79" priority="1">
      <formula>$F3="m"</formula>
    </cfRule>
    <cfRule type="expression" dxfId="78" priority="2">
      <formula>$F3="d"</formula>
    </cfRule>
  </conditionalFormatting>
  <conditionalFormatting sqref="A3:K59">
    <cfRule type="expression" dxfId="77" priority="3">
      <formula>$F3="v"</formula>
    </cfRule>
    <cfRule type="expression" dxfId="76" priority="4">
      <formula>$F3="no"</formula>
    </cfRule>
  </conditionalFormatting>
  <pageMargins left="0.7" right="0.2" top="0.2" bottom="0.2" header="0.05" footer="0.3"/>
  <pageSetup orientation="landscape" r:id="rId1"/>
  <headerFooter>
    <oddHeader>&amp;L&amp;A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CC677-6624-4438-ACEB-3A764D88873E}">
  <dimension ref="A2:K47"/>
  <sheetViews>
    <sheetView tabSelected="1" zoomScaleNormal="100" workbookViewId="0"/>
  </sheetViews>
  <sheetFormatPr defaultRowHeight="14.4" x14ac:dyDescent="0.3"/>
  <cols>
    <col min="1" max="1" width="17.5546875" customWidth="1"/>
    <col min="2" max="3" width="16.6640625" customWidth="1"/>
    <col min="4" max="6" width="3.6640625" customWidth="1"/>
    <col min="7" max="9" width="7.88671875" customWidth="1"/>
    <col min="10" max="10" width="35.6640625" customWidth="1"/>
    <col min="11" max="11" width="6.332031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50</v>
      </c>
      <c r="B3" s="265" t="s">
        <v>51</v>
      </c>
      <c r="C3" s="265" t="s">
        <v>52</v>
      </c>
      <c r="D3" s="265" t="s">
        <v>6195</v>
      </c>
      <c r="E3" s="265" t="s">
        <v>4</v>
      </c>
      <c r="F3" s="265" t="s">
        <v>5</v>
      </c>
      <c r="G3" s="266"/>
      <c r="H3" s="266"/>
      <c r="I3" s="266"/>
      <c r="J3" s="265"/>
      <c r="K3" s="265" t="s">
        <v>7</v>
      </c>
    </row>
    <row r="4" spans="1:11" ht="45" customHeight="1" x14ac:dyDescent="0.3">
      <c r="A4" s="265" t="s">
        <v>500</v>
      </c>
      <c r="B4" s="265" t="s">
        <v>501</v>
      </c>
      <c r="C4" s="265" t="s">
        <v>502</v>
      </c>
      <c r="D4" s="265" t="s">
        <v>6195</v>
      </c>
      <c r="E4" s="265" t="s">
        <v>4</v>
      </c>
      <c r="F4" s="265" t="s">
        <v>5</v>
      </c>
      <c r="G4" s="266"/>
      <c r="H4" s="266"/>
      <c r="I4" s="266"/>
      <c r="J4" s="265"/>
      <c r="K4" s="265" t="s">
        <v>504</v>
      </c>
    </row>
    <row r="5" spans="1:11" ht="45" customHeight="1" x14ac:dyDescent="0.3">
      <c r="A5" s="265" t="s">
        <v>1163</v>
      </c>
      <c r="B5" s="265" t="s">
        <v>1164</v>
      </c>
      <c r="C5" s="265" t="s">
        <v>1165</v>
      </c>
      <c r="D5" s="265" t="s">
        <v>6198</v>
      </c>
      <c r="E5" s="265" t="s">
        <v>4</v>
      </c>
      <c r="F5" s="265" t="s">
        <v>5</v>
      </c>
      <c r="G5" s="266"/>
      <c r="H5" s="266"/>
      <c r="I5" s="266"/>
      <c r="J5" s="265"/>
      <c r="K5" s="265"/>
    </row>
    <row r="6" spans="1:11" ht="45" customHeight="1" x14ac:dyDescent="0.3">
      <c r="A6" s="265" t="s">
        <v>1167</v>
      </c>
      <c r="B6" s="265" t="s">
        <v>1168</v>
      </c>
      <c r="C6" s="265" t="s">
        <v>1169</v>
      </c>
      <c r="D6" s="265" t="s">
        <v>6198</v>
      </c>
      <c r="E6" s="265" t="s">
        <v>4</v>
      </c>
      <c r="F6" s="265" t="s">
        <v>6</v>
      </c>
      <c r="G6" s="266"/>
      <c r="H6" s="266"/>
      <c r="I6" s="266"/>
      <c r="J6" s="265"/>
      <c r="K6" s="265"/>
    </row>
    <row r="7" spans="1:11" ht="45" customHeight="1" x14ac:dyDescent="0.3">
      <c r="A7" s="265" t="s">
        <v>1171</v>
      </c>
      <c r="B7" s="265" t="s">
        <v>1172</v>
      </c>
      <c r="C7" s="265" t="s">
        <v>1173</v>
      </c>
      <c r="D7" s="265" t="s">
        <v>6195</v>
      </c>
      <c r="E7" s="265" t="s">
        <v>4</v>
      </c>
      <c r="F7" s="265" t="s">
        <v>5</v>
      </c>
      <c r="G7" s="266"/>
      <c r="H7" s="266"/>
      <c r="I7" s="266"/>
      <c r="J7" s="265"/>
      <c r="K7" s="265"/>
    </row>
    <row r="8" spans="1:11" ht="45" customHeight="1" x14ac:dyDescent="0.3">
      <c r="A8" s="265" t="s">
        <v>1175</v>
      </c>
      <c r="B8" s="265" t="s">
        <v>1176</v>
      </c>
      <c r="C8" s="265" t="s">
        <v>1177</v>
      </c>
      <c r="D8" s="265" t="s">
        <v>6195</v>
      </c>
      <c r="E8" s="265" t="s">
        <v>4</v>
      </c>
      <c r="F8" s="265" t="s">
        <v>5</v>
      </c>
      <c r="G8" s="266"/>
      <c r="H8" s="266"/>
      <c r="I8" s="266"/>
      <c r="J8" s="265"/>
      <c r="K8" s="265" t="s">
        <v>9</v>
      </c>
    </row>
    <row r="9" spans="1:11" ht="45" customHeight="1" x14ac:dyDescent="0.3">
      <c r="A9" s="265" t="s">
        <v>1181</v>
      </c>
      <c r="B9" s="265" t="s">
        <v>1182</v>
      </c>
      <c r="C9" s="265" t="s">
        <v>1183</v>
      </c>
      <c r="D9" s="265" t="s">
        <v>6194</v>
      </c>
      <c r="E9" s="265" t="s">
        <v>8</v>
      </c>
      <c r="F9" s="265" t="s">
        <v>5</v>
      </c>
      <c r="G9" s="266"/>
      <c r="H9" s="266"/>
      <c r="I9" s="266"/>
      <c r="J9" s="265"/>
      <c r="K9" s="265"/>
    </row>
    <row r="10" spans="1:11" ht="45" customHeight="1" x14ac:dyDescent="0.3">
      <c r="A10" s="265" t="s">
        <v>1185</v>
      </c>
      <c r="B10" s="265" t="s">
        <v>1186</v>
      </c>
      <c r="C10" s="265" t="s">
        <v>1187</v>
      </c>
      <c r="D10" s="265" t="s">
        <v>6195</v>
      </c>
      <c r="E10" s="265" t="s">
        <v>4</v>
      </c>
      <c r="F10" s="265" t="s">
        <v>5</v>
      </c>
      <c r="G10" s="266"/>
      <c r="H10" s="266"/>
      <c r="I10" s="266"/>
      <c r="J10" s="265"/>
      <c r="K10" s="265"/>
    </row>
    <row r="11" spans="1:11" ht="45" customHeight="1" x14ac:dyDescent="0.3">
      <c r="A11" s="265" t="s">
        <v>1261</v>
      </c>
      <c r="B11" s="265" t="s">
        <v>1262</v>
      </c>
      <c r="C11" s="265" t="s">
        <v>4968</v>
      </c>
      <c r="D11" s="265" t="s">
        <v>6194</v>
      </c>
      <c r="E11" s="265" t="s">
        <v>8</v>
      </c>
      <c r="F11" s="265" t="s">
        <v>5</v>
      </c>
      <c r="G11" s="266"/>
      <c r="H11" s="266"/>
      <c r="I11" s="266"/>
      <c r="J11" s="265"/>
      <c r="K11" s="265"/>
    </row>
    <row r="12" spans="1:11" ht="45" customHeight="1" x14ac:dyDescent="0.3">
      <c r="A12" s="265" t="s">
        <v>1266</v>
      </c>
      <c r="B12" s="265" t="s">
        <v>4969</v>
      </c>
      <c r="C12" s="265" t="s">
        <v>4970</v>
      </c>
      <c r="D12" s="265" t="s">
        <v>6194</v>
      </c>
      <c r="E12" s="265" t="s">
        <v>8</v>
      </c>
      <c r="F12" s="265" t="s">
        <v>5</v>
      </c>
      <c r="G12" s="266"/>
      <c r="H12" s="266"/>
      <c r="I12" s="266"/>
      <c r="J12" s="265"/>
      <c r="K12" s="265"/>
    </row>
    <row r="13" spans="1:11" ht="45" customHeight="1" x14ac:dyDescent="0.3">
      <c r="A13" s="265" t="s">
        <v>4973</v>
      </c>
      <c r="B13" s="265" t="s">
        <v>4974</v>
      </c>
      <c r="C13" s="265" t="s">
        <v>4975</v>
      </c>
      <c r="D13" s="265" t="s">
        <v>6194</v>
      </c>
      <c r="E13" s="265" t="s">
        <v>8</v>
      </c>
      <c r="F13" s="265" t="s">
        <v>5</v>
      </c>
      <c r="G13" s="266"/>
      <c r="H13" s="266"/>
      <c r="I13" s="266"/>
      <c r="J13" s="265"/>
      <c r="K13" s="265"/>
    </row>
    <row r="14" spans="1:11" ht="45" customHeight="1" x14ac:dyDescent="0.3">
      <c r="A14" s="265" t="s">
        <v>4978</v>
      </c>
      <c r="B14" s="265" t="s">
        <v>4979</v>
      </c>
      <c r="C14" s="265" t="s">
        <v>4980</v>
      </c>
      <c r="D14" s="265" t="s">
        <v>6194</v>
      </c>
      <c r="E14" s="265" t="s">
        <v>8</v>
      </c>
      <c r="F14" s="265" t="s">
        <v>5</v>
      </c>
      <c r="G14" s="266"/>
      <c r="H14" s="266"/>
      <c r="I14" s="266"/>
      <c r="J14" s="265"/>
      <c r="K14" s="265"/>
    </row>
    <row r="15" spans="1:11" ht="45" customHeight="1" x14ac:dyDescent="0.3">
      <c r="A15" s="265" t="s">
        <v>4981</v>
      </c>
      <c r="B15" s="265" t="s">
        <v>4982</v>
      </c>
      <c r="C15" s="265" t="s">
        <v>4983</v>
      </c>
      <c r="D15" s="265" t="s">
        <v>6194</v>
      </c>
      <c r="E15" s="265" t="s">
        <v>8</v>
      </c>
      <c r="F15" s="265" t="s">
        <v>5</v>
      </c>
      <c r="G15" s="266"/>
      <c r="H15" s="266"/>
      <c r="I15" s="266"/>
      <c r="J15" s="265"/>
      <c r="K15" s="265"/>
    </row>
    <row r="16" spans="1:11" ht="45" customHeight="1" x14ac:dyDescent="0.3">
      <c r="A16" s="265" t="s">
        <v>4984</v>
      </c>
      <c r="B16" s="265" t="s">
        <v>4985</v>
      </c>
      <c r="C16" s="265" t="s">
        <v>4986</v>
      </c>
      <c r="D16" s="265" t="s">
        <v>6194</v>
      </c>
      <c r="E16" s="265" t="s">
        <v>8</v>
      </c>
      <c r="F16" s="265" t="s">
        <v>5</v>
      </c>
      <c r="G16" s="266"/>
      <c r="H16" s="266"/>
      <c r="I16" s="266"/>
      <c r="J16" s="265"/>
      <c r="K16" s="265"/>
    </row>
    <row r="17" spans="1:11" ht="45" customHeight="1" x14ac:dyDescent="0.3">
      <c r="A17" s="265" t="s">
        <v>1273</v>
      </c>
      <c r="B17" s="265" t="s">
        <v>4547</v>
      </c>
      <c r="C17" s="265" t="s">
        <v>4548</v>
      </c>
      <c r="D17" s="265" t="s">
        <v>6195</v>
      </c>
      <c r="E17" s="265" t="s">
        <v>8</v>
      </c>
      <c r="F17" s="265" t="s">
        <v>5</v>
      </c>
      <c r="G17" s="266"/>
      <c r="H17" s="266"/>
      <c r="I17" s="266"/>
      <c r="J17" s="265"/>
      <c r="K17" s="265" t="s">
        <v>9</v>
      </c>
    </row>
    <row r="18" spans="1:11" ht="45" customHeight="1" x14ac:dyDescent="0.3">
      <c r="A18" s="265" t="s">
        <v>1276</v>
      </c>
      <c r="B18" s="265" t="s">
        <v>1277</v>
      </c>
      <c r="C18" s="265" t="s">
        <v>1278</v>
      </c>
      <c r="D18" s="265" t="s">
        <v>6195</v>
      </c>
      <c r="E18" s="265" t="s">
        <v>8</v>
      </c>
      <c r="F18" s="265" t="s">
        <v>5</v>
      </c>
      <c r="G18" s="266"/>
      <c r="H18" s="266"/>
      <c r="I18" s="266"/>
      <c r="J18" s="265"/>
      <c r="K18" s="265" t="s">
        <v>9</v>
      </c>
    </row>
    <row r="19" spans="1:11" ht="45" customHeight="1" x14ac:dyDescent="0.3">
      <c r="A19" s="265" t="s">
        <v>1281</v>
      </c>
      <c r="B19" s="265" t="s">
        <v>2096</v>
      </c>
      <c r="C19" s="265" t="s">
        <v>4549</v>
      </c>
      <c r="D19" s="265" t="s">
        <v>6195</v>
      </c>
      <c r="E19" s="265" t="s">
        <v>8</v>
      </c>
      <c r="F19" s="265" t="s">
        <v>5</v>
      </c>
      <c r="G19" s="266"/>
      <c r="H19" s="266"/>
      <c r="I19" s="266"/>
      <c r="J19" s="265"/>
      <c r="K19" s="265" t="s">
        <v>9</v>
      </c>
    </row>
    <row r="20" spans="1:11" ht="45" customHeight="1" x14ac:dyDescent="0.3">
      <c r="A20" s="265" t="s">
        <v>1284</v>
      </c>
      <c r="B20" s="265" t="s">
        <v>1285</v>
      </c>
      <c r="C20" s="265" t="s">
        <v>1286</v>
      </c>
      <c r="D20" s="265" t="s">
        <v>6195</v>
      </c>
      <c r="E20" s="265" t="s">
        <v>8</v>
      </c>
      <c r="F20" s="265" t="s">
        <v>5</v>
      </c>
      <c r="G20" s="266"/>
      <c r="H20" s="266"/>
      <c r="I20" s="266"/>
      <c r="J20" s="265"/>
      <c r="K20" s="265" t="s">
        <v>9</v>
      </c>
    </row>
    <row r="21" spans="1:11" ht="45" customHeight="1" x14ac:dyDescent="0.3">
      <c r="A21" s="265" t="s">
        <v>1288</v>
      </c>
      <c r="B21" s="265" t="s">
        <v>1289</v>
      </c>
      <c r="C21" s="265" t="s">
        <v>1290</v>
      </c>
      <c r="D21" s="265" t="s">
        <v>6195</v>
      </c>
      <c r="E21" s="265" t="s">
        <v>4</v>
      </c>
      <c r="F21" s="265" t="s">
        <v>5</v>
      </c>
      <c r="G21" s="266"/>
      <c r="H21" s="266"/>
      <c r="I21" s="266"/>
      <c r="J21" s="265"/>
      <c r="K21" s="265"/>
    </row>
    <row r="22" spans="1:11" ht="45" customHeight="1" x14ac:dyDescent="0.3">
      <c r="A22" s="265" t="s">
        <v>1292</v>
      </c>
      <c r="B22" s="265" t="s">
        <v>1293</v>
      </c>
      <c r="C22" s="265" t="s">
        <v>1294</v>
      </c>
      <c r="D22" s="265" t="s">
        <v>6198</v>
      </c>
      <c r="E22" s="265" t="s">
        <v>4</v>
      </c>
      <c r="F22" s="265" t="s">
        <v>5</v>
      </c>
      <c r="G22" s="266"/>
      <c r="H22" s="266"/>
      <c r="I22" s="266"/>
      <c r="J22" s="265"/>
      <c r="K22" s="265"/>
    </row>
    <row r="23" spans="1:11" ht="45" customHeight="1" x14ac:dyDescent="0.3">
      <c r="A23" s="265" t="s">
        <v>1297</v>
      </c>
      <c r="B23" s="265" t="s">
        <v>1298</v>
      </c>
      <c r="C23" s="265" t="s">
        <v>1299</v>
      </c>
      <c r="D23" s="265" t="s">
        <v>6194</v>
      </c>
      <c r="E23" s="265" t="s">
        <v>8</v>
      </c>
      <c r="F23" s="265" t="s">
        <v>5</v>
      </c>
      <c r="G23" s="266"/>
      <c r="H23" s="266"/>
      <c r="I23" s="266"/>
      <c r="J23" s="265"/>
      <c r="K23" s="265" t="s">
        <v>146</v>
      </c>
    </row>
    <row r="24" spans="1:11" ht="45" customHeight="1" x14ac:dyDescent="0.3">
      <c r="A24" s="265" t="s">
        <v>1321</v>
      </c>
      <c r="B24" s="265" t="s">
        <v>5343</v>
      </c>
      <c r="C24" s="265" t="s">
        <v>5344</v>
      </c>
      <c r="D24" s="265" t="s">
        <v>6195</v>
      </c>
      <c r="E24" s="265" t="s">
        <v>8</v>
      </c>
      <c r="F24" s="265" t="s">
        <v>5</v>
      </c>
      <c r="G24" s="266"/>
      <c r="H24" s="266"/>
      <c r="I24" s="266"/>
      <c r="J24" s="265"/>
      <c r="K24" s="265" t="s">
        <v>9</v>
      </c>
    </row>
    <row r="25" spans="1:11" ht="45" customHeight="1" x14ac:dyDescent="0.3">
      <c r="A25" s="265" t="s">
        <v>1324</v>
      </c>
      <c r="B25" s="265" t="s">
        <v>1325</v>
      </c>
      <c r="C25" s="265" t="s">
        <v>1326</v>
      </c>
      <c r="D25" s="265" t="s">
        <v>6195</v>
      </c>
      <c r="E25" s="265" t="s">
        <v>8</v>
      </c>
      <c r="F25" s="265" t="s">
        <v>6</v>
      </c>
      <c r="G25" s="266"/>
      <c r="H25" s="266"/>
      <c r="I25" s="266"/>
      <c r="J25" s="265"/>
      <c r="K25" s="265" t="s">
        <v>9</v>
      </c>
    </row>
    <row r="26" spans="1:11" ht="45" customHeight="1" x14ac:dyDescent="0.3">
      <c r="A26" s="265" t="s">
        <v>1329</v>
      </c>
      <c r="B26" s="265" t="s">
        <v>1330</v>
      </c>
      <c r="C26" s="265" t="s">
        <v>1331</v>
      </c>
      <c r="D26" s="265" t="s">
        <v>6194</v>
      </c>
      <c r="E26" s="265" t="s">
        <v>8</v>
      </c>
      <c r="F26" s="265" t="s">
        <v>5</v>
      </c>
      <c r="G26" s="266"/>
      <c r="H26" s="266"/>
      <c r="I26" s="266"/>
      <c r="J26" s="265"/>
      <c r="K26" s="265" t="s">
        <v>13</v>
      </c>
    </row>
    <row r="27" spans="1:11" ht="45" customHeight="1" x14ac:dyDescent="0.3">
      <c r="A27" s="265" t="s">
        <v>1333</v>
      </c>
      <c r="B27" s="265" t="s">
        <v>1330</v>
      </c>
      <c r="C27" s="265" t="s">
        <v>1331</v>
      </c>
      <c r="D27" s="265" t="s">
        <v>6198</v>
      </c>
      <c r="E27" s="265" t="s">
        <v>4</v>
      </c>
      <c r="F27" s="265" t="s">
        <v>5</v>
      </c>
      <c r="G27" s="266"/>
      <c r="H27" s="266"/>
      <c r="I27" s="266"/>
      <c r="J27" s="265"/>
      <c r="K27" s="265"/>
    </row>
    <row r="28" spans="1:11" ht="45" customHeight="1" x14ac:dyDescent="0.3">
      <c r="A28" s="24" t="s">
        <v>3714</v>
      </c>
      <c r="B28" s="20" t="s">
        <v>3715</v>
      </c>
      <c r="C28" s="20" t="s">
        <v>3716</v>
      </c>
      <c r="D28" s="265" t="s">
        <v>6195</v>
      </c>
      <c r="E28" s="265" t="s">
        <v>4</v>
      </c>
      <c r="F28" s="265" t="s">
        <v>5</v>
      </c>
      <c r="G28" s="17"/>
      <c r="H28" s="17"/>
      <c r="I28" s="17"/>
      <c r="J28" s="7"/>
      <c r="K28" s="18"/>
    </row>
    <row r="29" spans="1:11" ht="45" customHeight="1" x14ac:dyDescent="0.3">
      <c r="A29" s="24" t="s">
        <v>3730</v>
      </c>
      <c r="B29" s="20" t="s">
        <v>3731</v>
      </c>
      <c r="C29" s="20" t="s">
        <v>3732</v>
      </c>
      <c r="D29" s="265" t="s">
        <v>6194</v>
      </c>
      <c r="E29" s="265" t="s">
        <v>8</v>
      </c>
      <c r="F29" s="265" t="s">
        <v>5</v>
      </c>
      <c r="G29" s="17"/>
      <c r="H29" s="17"/>
      <c r="I29" s="17"/>
      <c r="J29" s="7"/>
      <c r="K29" s="18"/>
    </row>
    <row r="30" spans="1:11" x14ac:dyDescent="0.3">
      <c r="A30" s="24"/>
      <c r="B30" s="20"/>
      <c r="C30" s="20"/>
      <c r="D30" s="275"/>
      <c r="E30" s="275"/>
      <c r="F30" s="275"/>
      <c r="G30" s="17"/>
      <c r="H30" s="17"/>
      <c r="I30" s="17"/>
      <c r="J30" s="7"/>
      <c r="K30" s="18"/>
    </row>
    <row r="31" spans="1:11" x14ac:dyDescent="0.3">
      <c r="A31" s="24"/>
      <c r="B31" s="20"/>
      <c r="C31" s="20"/>
      <c r="D31" s="22"/>
      <c r="E31" s="22"/>
      <c r="F31" s="22"/>
      <c r="G31" s="17"/>
      <c r="H31" s="17"/>
      <c r="I31" s="17"/>
      <c r="J31" s="7"/>
      <c r="K31" s="18"/>
    </row>
    <row r="32" spans="1:11" x14ac:dyDescent="0.3">
      <c r="A32" s="24"/>
      <c r="B32" s="20"/>
      <c r="C32" s="20"/>
      <c r="D32" s="22"/>
      <c r="E32" s="22"/>
      <c r="F32" s="22"/>
      <c r="G32" s="17"/>
      <c r="H32" s="17"/>
      <c r="I32" s="17"/>
      <c r="J32" s="7"/>
      <c r="K32" s="18"/>
    </row>
    <row r="33" spans="1:11" x14ac:dyDescent="0.3">
      <c r="A33" s="24"/>
      <c r="B33" s="20"/>
      <c r="C33" s="20"/>
      <c r="D33" s="22"/>
      <c r="E33" s="22"/>
      <c r="F33" s="22"/>
      <c r="G33" s="17"/>
      <c r="H33" s="17"/>
      <c r="I33" s="17"/>
      <c r="J33" s="7"/>
      <c r="K33" s="18"/>
    </row>
    <row r="34" spans="1:11" x14ac:dyDescent="0.3">
      <c r="A34" s="24"/>
      <c r="B34" s="20"/>
      <c r="C34" s="20"/>
      <c r="D34" s="22"/>
      <c r="E34" s="22"/>
      <c r="F34" s="22"/>
      <c r="G34" s="17"/>
      <c r="H34" s="17"/>
      <c r="I34" s="17"/>
      <c r="J34" s="7"/>
      <c r="K34" s="18"/>
    </row>
    <row r="35" spans="1:11" x14ac:dyDescent="0.3">
      <c r="A35" s="24"/>
      <c r="B35" s="20"/>
      <c r="C35" s="20"/>
      <c r="D35" s="22"/>
      <c r="E35" s="22"/>
      <c r="F35" s="22"/>
      <c r="G35" s="17"/>
      <c r="H35" s="17"/>
      <c r="I35" s="17"/>
      <c r="J35" s="7"/>
      <c r="K35" s="18"/>
    </row>
    <row r="36" spans="1:11" x14ac:dyDescent="0.3">
      <c r="A36" s="24"/>
      <c r="B36" s="20"/>
      <c r="C36" s="20"/>
      <c r="D36" s="22"/>
      <c r="E36" s="22"/>
      <c r="F36" s="22"/>
      <c r="G36" s="17"/>
      <c r="H36" s="17"/>
      <c r="I36" s="17"/>
      <c r="J36" s="7"/>
      <c r="K36" s="18"/>
    </row>
    <row r="37" spans="1:11" x14ac:dyDescent="0.3">
      <c r="A37" s="24"/>
      <c r="B37" s="20"/>
      <c r="C37" s="20"/>
      <c r="D37" s="22"/>
      <c r="E37" s="22"/>
      <c r="F37" s="22"/>
      <c r="G37" s="17"/>
      <c r="H37" s="17"/>
      <c r="I37" s="17"/>
      <c r="J37" s="7"/>
      <c r="K37" s="18"/>
    </row>
    <row r="38" spans="1:1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75" priority="1">
      <formula>$F3="m"</formula>
    </cfRule>
    <cfRule type="expression" dxfId="74" priority="2">
      <formula>$F3="d"</formula>
    </cfRule>
  </conditionalFormatting>
  <conditionalFormatting sqref="A3:K59">
    <cfRule type="expression" dxfId="73" priority="3">
      <formula>$F3="v"</formula>
    </cfRule>
    <cfRule type="expression" dxfId="72" priority="4">
      <formula>$F3="no"</formula>
    </cfRule>
  </conditionalFormatting>
  <pageMargins left="0.7" right="0.2" top="0.2" bottom="0.2" header="0.05" footer="0.3"/>
  <pageSetup orientation="landscape" r:id="rId1"/>
  <headerFooter>
    <oddHeader>&amp;L&amp;A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61850-34E3-4780-9AED-D5BCB9551193}">
  <dimension ref="A1:K47"/>
  <sheetViews>
    <sheetView workbookViewId="0">
      <selection activeCell="A3" sqref="A3"/>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88671875" customWidth="1"/>
  </cols>
  <sheetData>
    <row r="1" spans="1:11" x14ac:dyDescent="0.3">
      <c r="F1">
        <f>COUNTIF(F3:F100,"yes")</f>
        <v>8</v>
      </c>
    </row>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434</v>
      </c>
      <c r="B3" s="265" t="s">
        <v>435</v>
      </c>
      <c r="C3" s="265" t="s">
        <v>436</v>
      </c>
      <c r="D3" s="265" t="s">
        <v>6195</v>
      </c>
      <c r="E3" s="265" t="s">
        <v>4</v>
      </c>
      <c r="F3" s="265" t="s">
        <v>5</v>
      </c>
      <c r="G3" s="266"/>
      <c r="H3" s="266"/>
      <c r="I3" s="266"/>
      <c r="J3" s="265"/>
      <c r="K3" s="265" t="s">
        <v>183</v>
      </c>
    </row>
    <row r="4" spans="1:11" ht="45" customHeight="1" x14ac:dyDescent="0.3">
      <c r="A4" s="265" t="s">
        <v>1082</v>
      </c>
      <c r="B4" s="265" t="s">
        <v>1083</v>
      </c>
      <c r="C4" s="265" t="s">
        <v>1084</v>
      </c>
      <c r="D4" s="265" t="s">
        <v>6195</v>
      </c>
      <c r="E4" s="265" t="s">
        <v>8</v>
      </c>
      <c r="F4" s="265" t="s">
        <v>6</v>
      </c>
      <c r="G4" s="266"/>
      <c r="H4" s="266"/>
      <c r="I4" s="266"/>
      <c r="J4" s="265"/>
      <c r="K4" s="265" t="s">
        <v>9</v>
      </c>
    </row>
    <row r="5" spans="1:11" ht="45" customHeight="1" x14ac:dyDescent="0.3">
      <c r="A5" s="265" t="s">
        <v>1087</v>
      </c>
      <c r="B5" s="265" t="s">
        <v>5334</v>
      </c>
      <c r="C5" s="265" t="s">
        <v>5335</v>
      </c>
      <c r="D5" s="265" t="s">
        <v>6195</v>
      </c>
      <c r="E5" s="265" t="s">
        <v>8</v>
      </c>
      <c r="F5" s="265" t="s">
        <v>5</v>
      </c>
      <c r="G5" s="266"/>
      <c r="H5" s="266"/>
      <c r="I5" s="266"/>
      <c r="J5" s="265"/>
      <c r="K5" s="265" t="s">
        <v>9</v>
      </c>
    </row>
    <row r="6" spans="1:11" ht="45" customHeight="1" x14ac:dyDescent="0.3">
      <c r="A6" s="265" t="s">
        <v>1090</v>
      </c>
      <c r="B6" s="265" t="s">
        <v>1091</v>
      </c>
      <c r="C6" s="265" t="s">
        <v>1092</v>
      </c>
      <c r="D6" s="265" t="s">
        <v>6195</v>
      </c>
      <c r="E6" s="265" t="s">
        <v>8</v>
      </c>
      <c r="F6" s="265" t="s">
        <v>6</v>
      </c>
      <c r="G6" s="266"/>
      <c r="H6" s="266"/>
      <c r="I6" s="266"/>
      <c r="J6" s="265"/>
      <c r="K6" s="265" t="s">
        <v>9</v>
      </c>
    </row>
    <row r="7" spans="1:11" ht="45" customHeight="1" x14ac:dyDescent="0.3">
      <c r="A7" s="265" t="s">
        <v>1096</v>
      </c>
      <c r="B7" s="265" t="s">
        <v>1097</v>
      </c>
      <c r="C7" s="265" t="s">
        <v>1098</v>
      </c>
      <c r="D7" s="265" t="s">
        <v>6195</v>
      </c>
      <c r="E7" s="265" t="s">
        <v>8</v>
      </c>
      <c r="F7" s="265" t="s">
        <v>6</v>
      </c>
      <c r="G7" s="266"/>
      <c r="H7" s="266"/>
      <c r="I7" s="266"/>
      <c r="J7" s="265"/>
      <c r="K7" s="265" t="s">
        <v>9</v>
      </c>
    </row>
    <row r="8" spans="1:11" ht="45" customHeight="1" x14ac:dyDescent="0.3">
      <c r="A8" s="265" t="s">
        <v>1101</v>
      </c>
      <c r="B8" s="265" t="s">
        <v>4810</v>
      </c>
      <c r="C8" s="265" t="s">
        <v>4811</v>
      </c>
      <c r="D8" s="265" t="s">
        <v>6195</v>
      </c>
      <c r="E8" s="265" t="s">
        <v>8</v>
      </c>
      <c r="F8" s="265" t="s">
        <v>6</v>
      </c>
      <c r="G8" s="266"/>
      <c r="H8" s="266"/>
      <c r="I8" s="266"/>
      <c r="J8" s="265"/>
      <c r="K8" s="265" t="s">
        <v>9</v>
      </c>
    </row>
    <row r="9" spans="1:11" ht="45" customHeight="1" x14ac:dyDescent="0.3">
      <c r="A9" s="265" t="s">
        <v>1077</v>
      </c>
      <c r="B9" s="265" t="s">
        <v>1078</v>
      </c>
      <c r="C9" s="265" t="s">
        <v>4809</v>
      </c>
      <c r="D9" s="265" t="s">
        <v>6195</v>
      </c>
      <c r="E9" s="265" t="s">
        <v>8</v>
      </c>
      <c r="F9" s="265" t="s">
        <v>6</v>
      </c>
      <c r="G9" s="266"/>
      <c r="H9" s="266"/>
      <c r="I9" s="266"/>
      <c r="J9" s="265"/>
      <c r="K9" s="265" t="s">
        <v>9</v>
      </c>
    </row>
    <row r="10" spans="1:11" ht="45" customHeight="1" x14ac:dyDescent="0.3">
      <c r="A10" s="265" t="s">
        <v>1104</v>
      </c>
      <c r="B10" s="265" t="s">
        <v>1105</v>
      </c>
      <c r="C10" s="265" t="s">
        <v>1106</v>
      </c>
      <c r="D10" s="265" t="s">
        <v>6194</v>
      </c>
      <c r="E10" s="265" t="s">
        <v>8</v>
      </c>
      <c r="F10" s="265" t="s">
        <v>5</v>
      </c>
      <c r="G10" s="266"/>
      <c r="H10" s="266"/>
      <c r="I10" s="266"/>
      <c r="J10" s="265"/>
      <c r="K10" s="265" t="s">
        <v>9</v>
      </c>
    </row>
    <row r="11" spans="1:11" ht="45" customHeight="1" x14ac:dyDescent="0.3">
      <c r="A11" s="265" t="s">
        <v>1108</v>
      </c>
      <c r="B11" s="265" t="s">
        <v>1105</v>
      </c>
      <c r="C11" s="265" t="s">
        <v>1106</v>
      </c>
      <c r="D11" s="265" t="s">
        <v>6198</v>
      </c>
      <c r="E11" s="265" t="s">
        <v>4</v>
      </c>
      <c r="F11" s="265" t="s">
        <v>5</v>
      </c>
      <c r="G11" s="266"/>
      <c r="H11" s="266"/>
      <c r="I11" s="266"/>
      <c r="J11" s="265"/>
      <c r="K11" s="265"/>
    </row>
    <row r="12" spans="1:11" ht="45" customHeight="1" x14ac:dyDescent="0.3">
      <c r="A12" s="265" t="s">
        <v>2095</v>
      </c>
      <c r="B12" s="265" t="s">
        <v>2096</v>
      </c>
      <c r="C12" s="265" t="s">
        <v>2097</v>
      </c>
      <c r="D12" s="265" t="s">
        <v>6195</v>
      </c>
      <c r="E12" s="265" t="s">
        <v>4</v>
      </c>
      <c r="F12" s="265" t="s">
        <v>5</v>
      </c>
      <c r="G12" s="266"/>
      <c r="H12" s="266"/>
      <c r="I12" s="266"/>
      <c r="J12" s="265"/>
      <c r="K12" s="265" t="s">
        <v>504</v>
      </c>
    </row>
    <row r="13" spans="1:11" ht="45" customHeight="1" x14ac:dyDescent="0.3">
      <c r="A13" s="265" t="s">
        <v>2099</v>
      </c>
      <c r="B13" s="265" t="s">
        <v>4612</v>
      </c>
      <c r="C13" s="265" t="s">
        <v>4613</v>
      </c>
      <c r="D13" s="265" t="s">
        <v>6195</v>
      </c>
      <c r="E13" s="265" t="s">
        <v>4</v>
      </c>
      <c r="F13" s="265" t="s">
        <v>5</v>
      </c>
      <c r="G13" s="266"/>
      <c r="H13" s="266"/>
      <c r="I13" s="266"/>
      <c r="J13" s="265"/>
      <c r="K13" s="265"/>
    </row>
    <row r="14" spans="1:11" ht="45" customHeight="1" x14ac:dyDescent="0.3">
      <c r="A14" s="265" t="s">
        <v>5395</v>
      </c>
      <c r="B14" s="265" t="s">
        <v>5396</v>
      </c>
      <c r="C14" s="265" t="s">
        <v>5397</v>
      </c>
      <c r="D14" s="265" t="s">
        <v>6195</v>
      </c>
      <c r="E14" s="265" t="s">
        <v>4</v>
      </c>
      <c r="F14" s="265" t="s">
        <v>5</v>
      </c>
      <c r="G14" s="266"/>
      <c r="H14" s="266"/>
      <c r="I14" s="266"/>
      <c r="J14" s="265"/>
      <c r="K14" s="265" t="s">
        <v>5286</v>
      </c>
    </row>
    <row r="15" spans="1:11" ht="45" customHeight="1" x14ac:dyDescent="0.3">
      <c r="A15" s="265" t="s">
        <v>5399</v>
      </c>
      <c r="B15" s="265" t="s">
        <v>5400</v>
      </c>
      <c r="C15" s="265" t="s">
        <v>5401</v>
      </c>
      <c r="D15" s="265" t="s">
        <v>6195</v>
      </c>
      <c r="E15" s="265" t="s">
        <v>4</v>
      </c>
      <c r="F15" s="265" t="s">
        <v>5</v>
      </c>
      <c r="G15" s="266"/>
      <c r="H15" s="266"/>
      <c r="I15" s="266"/>
      <c r="J15" s="265"/>
      <c r="K15" s="265" t="s">
        <v>5287</v>
      </c>
    </row>
    <row r="16" spans="1:11" ht="45" customHeight="1" x14ac:dyDescent="0.3">
      <c r="A16" s="265" t="s">
        <v>5403</v>
      </c>
      <c r="B16" s="265" t="s">
        <v>5404</v>
      </c>
      <c r="C16" s="265" t="s">
        <v>5405</v>
      </c>
      <c r="D16" s="265" t="s">
        <v>6195</v>
      </c>
      <c r="E16" s="265" t="s">
        <v>4</v>
      </c>
      <c r="F16" s="265" t="s">
        <v>5</v>
      </c>
      <c r="G16" s="266"/>
      <c r="H16" s="266"/>
      <c r="I16" s="266"/>
      <c r="J16" s="265"/>
      <c r="K16" s="265" t="s">
        <v>5287</v>
      </c>
    </row>
    <row r="17" spans="1:11" ht="45" customHeight="1" x14ac:dyDescent="0.3">
      <c r="A17" s="265" t="s">
        <v>5407</v>
      </c>
      <c r="B17" s="265" t="s">
        <v>5408</v>
      </c>
      <c r="C17" s="265" t="s">
        <v>5409</v>
      </c>
      <c r="D17" s="265" t="s">
        <v>6195</v>
      </c>
      <c r="E17" s="265" t="s">
        <v>4</v>
      </c>
      <c r="F17" s="265" t="s">
        <v>5</v>
      </c>
      <c r="G17" s="266"/>
      <c r="H17" s="266"/>
      <c r="I17" s="266"/>
      <c r="J17" s="265"/>
      <c r="K17" s="265" t="s">
        <v>5287</v>
      </c>
    </row>
    <row r="18" spans="1:11" ht="45" customHeight="1" x14ac:dyDescent="0.3">
      <c r="A18" s="265" t="s">
        <v>3299</v>
      </c>
      <c r="B18" s="265" t="s">
        <v>5500</v>
      </c>
      <c r="C18" s="265" t="s">
        <v>5501</v>
      </c>
      <c r="D18" s="265" t="s">
        <v>6195</v>
      </c>
      <c r="E18" s="265" t="s">
        <v>8</v>
      </c>
      <c r="F18" s="265" t="s">
        <v>5</v>
      </c>
      <c r="G18" s="266"/>
      <c r="H18" s="266"/>
      <c r="I18" s="266"/>
      <c r="J18" s="265"/>
      <c r="K18" s="265" t="s">
        <v>194</v>
      </c>
    </row>
    <row r="19" spans="1:11" ht="45" customHeight="1" x14ac:dyDescent="0.3">
      <c r="A19" s="265" t="s">
        <v>3294</v>
      </c>
      <c r="B19" s="265" t="s">
        <v>3295</v>
      </c>
      <c r="C19" s="265" t="s">
        <v>3296</v>
      </c>
      <c r="D19" s="265" t="s">
        <v>6195</v>
      </c>
      <c r="E19" s="265" t="s">
        <v>8</v>
      </c>
      <c r="F19" s="265" t="s">
        <v>5</v>
      </c>
      <c r="G19" s="266"/>
      <c r="H19" s="266"/>
      <c r="I19" s="266"/>
      <c r="J19" s="265"/>
      <c r="K19" s="265" t="s">
        <v>9</v>
      </c>
    </row>
    <row r="20" spans="1:11" ht="45" customHeight="1" x14ac:dyDescent="0.3">
      <c r="A20" s="265" t="s">
        <v>3302</v>
      </c>
      <c r="B20" s="265" t="s">
        <v>3303</v>
      </c>
      <c r="C20" s="265" t="s">
        <v>3304</v>
      </c>
      <c r="D20" s="265" t="s">
        <v>6195</v>
      </c>
      <c r="E20" s="265" t="s">
        <v>8</v>
      </c>
      <c r="F20" s="265" t="s">
        <v>5</v>
      </c>
      <c r="G20" s="266"/>
      <c r="H20" s="266"/>
      <c r="I20" s="266"/>
      <c r="J20" s="265"/>
      <c r="K20" s="265" t="s">
        <v>9</v>
      </c>
    </row>
    <row r="21" spans="1:11" ht="45" customHeight="1" x14ac:dyDescent="0.3">
      <c r="A21" s="265" t="s">
        <v>3307</v>
      </c>
      <c r="B21" s="265" t="s">
        <v>3308</v>
      </c>
      <c r="C21" s="265" t="s">
        <v>3304</v>
      </c>
      <c r="D21" s="265" t="s">
        <v>6195</v>
      </c>
      <c r="E21" s="265" t="s">
        <v>8</v>
      </c>
      <c r="F21" s="265" t="s">
        <v>5</v>
      </c>
      <c r="G21" s="266"/>
      <c r="H21" s="266"/>
      <c r="I21" s="266"/>
      <c r="J21" s="265"/>
      <c r="K21" s="265" t="s">
        <v>9</v>
      </c>
    </row>
    <row r="22" spans="1:11" ht="45" customHeight="1" x14ac:dyDescent="0.3">
      <c r="A22" s="265" t="s">
        <v>3311</v>
      </c>
      <c r="B22" s="265" t="s">
        <v>5502</v>
      </c>
      <c r="C22" s="265" t="s">
        <v>5503</v>
      </c>
      <c r="D22" s="265" t="s">
        <v>6195</v>
      </c>
      <c r="E22" s="265" t="s">
        <v>8</v>
      </c>
      <c r="F22" s="265" t="s">
        <v>5</v>
      </c>
      <c r="G22" s="266"/>
      <c r="H22" s="266"/>
      <c r="I22" s="266"/>
      <c r="J22" s="265"/>
      <c r="K22" s="265" t="s">
        <v>9</v>
      </c>
    </row>
    <row r="23" spans="1:11" ht="45" customHeight="1" x14ac:dyDescent="0.3">
      <c r="A23" s="265" t="s">
        <v>3314</v>
      </c>
      <c r="B23" s="265" t="s">
        <v>5504</v>
      </c>
      <c r="C23" s="265" t="s">
        <v>5505</v>
      </c>
      <c r="D23" s="265" t="s">
        <v>6195</v>
      </c>
      <c r="E23" s="265" t="s">
        <v>8</v>
      </c>
      <c r="F23" s="265" t="s">
        <v>5</v>
      </c>
      <c r="G23" s="266"/>
      <c r="H23" s="266"/>
      <c r="I23" s="266"/>
      <c r="J23" s="265"/>
      <c r="K23" s="265" t="s">
        <v>194</v>
      </c>
    </row>
    <row r="24" spans="1:11" ht="45" customHeight="1" x14ac:dyDescent="0.3">
      <c r="A24" s="265" t="s">
        <v>3317</v>
      </c>
      <c r="B24" s="265" t="s">
        <v>3318</v>
      </c>
      <c r="C24" s="265" t="s">
        <v>3319</v>
      </c>
      <c r="D24" s="265" t="s">
        <v>6195</v>
      </c>
      <c r="E24" s="265" t="s">
        <v>4</v>
      </c>
      <c r="F24" s="265" t="s">
        <v>5</v>
      </c>
      <c r="G24" s="266"/>
      <c r="H24" s="266"/>
      <c r="I24" s="266"/>
      <c r="J24" s="265"/>
      <c r="K24" s="265" t="s">
        <v>146</v>
      </c>
    </row>
    <row r="25" spans="1:11" ht="45" customHeight="1" x14ac:dyDescent="0.3">
      <c r="A25" s="265" t="s">
        <v>3321</v>
      </c>
      <c r="B25" s="265" t="s">
        <v>3322</v>
      </c>
      <c r="C25" s="265" t="s">
        <v>3323</v>
      </c>
      <c r="D25" s="265" t="s">
        <v>6195</v>
      </c>
      <c r="E25" s="265" t="s">
        <v>4</v>
      </c>
      <c r="F25" s="265" t="s">
        <v>5</v>
      </c>
      <c r="G25" s="266"/>
      <c r="H25" s="266"/>
      <c r="I25" s="266"/>
      <c r="J25" s="265"/>
      <c r="K25" s="265" t="s">
        <v>146</v>
      </c>
    </row>
    <row r="26" spans="1:11" ht="45" customHeight="1" x14ac:dyDescent="0.3">
      <c r="A26" s="265" t="s">
        <v>3567</v>
      </c>
      <c r="B26" s="265" t="s">
        <v>3568</v>
      </c>
      <c r="C26" s="265" t="s">
        <v>3569</v>
      </c>
      <c r="D26" s="265" t="s">
        <v>6195</v>
      </c>
      <c r="E26" s="265" t="s">
        <v>4</v>
      </c>
      <c r="F26" s="265" t="s">
        <v>5</v>
      </c>
      <c r="G26" s="266"/>
      <c r="H26" s="266"/>
      <c r="I26" s="266"/>
      <c r="J26" s="265"/>
      <c r="K26" s="265" t="s">
        <v>1043</v>
      </c>
    </row>
    <row r="27" spans="1:11" ht="45" customHeight="1" x14ac:dyDescent="0.3">
      <c r="A27" s="265" t="s">
        <v>3872</v>
      </c>
      <c r="B27" s="265" t="s">
        <v>5588</v>
      </c>
      <c r="C27" s="265" t="s">
        <v>5589</v>
      </c>
      <c r="D27" s="265" t="s">
        <v>6195</v>
      </c>
      <c r="E27" s="265" t="s">
        <v>8</v>
      </c>
      <c r="F27" s="265" t="s">
        <v>5</v>
      </c>
      <c r="G27" s="266"/>
      <c r="H27" s="266"/>
      <c r="I27" s="266"/>
      <c r="J27" s="265"/>
      <c r="K27" s="265" t="s">
        <v>146</v>
      </c>
    </row>
    <row r="28" spans="1:11" ht="45" customHeight="1" x14ac:dyDescent="0.3">
      <c r="A28" s="265" t="s">
        <v>3875</v>
      </c>
      <c r="B28" s="265" t="s">
        <v>5590</v>
      </c>
      <c r="C28" s="265" t="s">
        <v>3315</v>
      </c>
      <c r="D28" s="265" t="s">
        <v>6195</v>
      </c>
      <c r="E28" s="265" t="s">
        <v>8</v>
      </c>
      <c r="F28" s="265" t="s">
        <v>5</v>
      </c>
      <c r="G28" s="266"/>
      <c r="H28" s="266"/>
      <c r="I28" s="266"/>
      <c r="J28" s="265"/>
      <c r="K28" s="265" t="s">
        <v>146</v>
      </c>
    </row>
    <row r="29" spans="1:11" ht="45" customHeight="1" x14ac:dyDescent="0.3">
      <c r="A29" s="265" t="s">
        <v>3879</v>
      </c>
      <c r="B29" s="265" t="s">
        <v>3880</v>
      </c>
      <c r="C29" s="265" t="s">
        <v>3881</v>
      </c>
      <c r="D29" s="265" t="s">
        <v>6195</v>
      </c>
      <c r="E29" s="265" t="s">
        <v>8</v>
      </c>
      <c r="F29" s="265" t="s">
        <v>5</v>
      </c>
      <c r="G29" s="266"/>
      <c r="H29" s="266"/>
      <c r="I29" s="266"/>
      <c r="J29" s="265"/>
      <c r="K29" s="265" t="s">
        <v>146</v>
      </c>
    </row>
    <row r="30" spans="1:11" ht="45" customHeight="1" x14ac:dyDescent="0.3">
      <c r="A30" s="265" t="s">
        <v>3886</v>
      </c>
      <c r="B30" s="265" t="s">
        <v>5591</v>
      </c>
      <c r="C30" s="265" t="s">
        <v>5592</v>
      </c>
      <c r="D30" s="265" t="s">
        <v>6195</v>
      </c>
      <c r="E30" s="265" t="s">
        <v>8</v>
      </c>
      <c r="F30" s="265" t="s">
        <v>5</v>
      </c>
      <c r="G30" s="266"/>
      <c r="H30" s="266"/>
      <c r="I30" s="266"/>
      <c r="J30" s="265"/>
      <c r="K30" s="265" t="s">
        <v>146</v>
      </c>
    </row>
    <row r="31" spans="1:11" ht="45" customHeight="1" x14ac:dyDescent="0.3">
      <c r="A31" s="265" t="s">
        <v>3889</v>
      </c>
      <c r="B31" s="265" t="s">
        <v>3890</v>
      </c>
      <c r="C31" s="265" t="s">
        <v>3891</v>
      </c>
      <c r="D31" s="265" t="s">
        <v>6195</v>
      </c>
      <c r="E31" s="265" t="s">
        <v>8</v>
      </c>
      <c r="F31" s="265" t="s">
        <v>5</v>
      </c>
      <c r="G31" s="266"/>
      <c r="H31" s="266"/>
      <c r="I31" s="266"/>
      <c r="J31" s="265"/>
      <c r="K31" s="265" t="s">
        <v>146</v>
      </c>
    </row>
    <row r="32" spans="1:11" ht="45" customHeight="1" x14ac:dyDescent="0.3">
      <c r="A32" s="265" t="s">
        <v>3894</v>
      </c>
      <c r="B32" s="265" t="s">
        <v>5593</v>
      </c>
      <c r="C32" s="265" t="s">
        <v>5594</v>
      </c>
      <c r="D32" s="265" t="s">
        <v>6195</v>
      </c>
      <c r="E32" s="265" t="s">
        <v>8</v>
      </c>
      <c r="F32" s="265" t="s">
        <v>5</v>
      </c>
      <c r="G32" s="266"/>
      <c r="H32" s="266"/>
      <c r="I32" s="266"/>
      <c r="J32" s="265"/>
      <c r="K32" s="265" t="s">
        <v>146</v>
      </c>
    </row>
    <row r="33" spans="1:11" ht="45" customHeight="1" x14ac:dyDescent="0.3">
      <c r="A33" s="265" t="s">
        <v>3897</v>
      </c>
      <c r="B33" s="265" t="s">
        <v>3898</v>
      </c>
      <c r="C33" s="265" t="s">
        <v>3899</v>
      </c>
      <c r="D33" s="265" t="s">
        <v>6195</v>
      </c>
      <c r="E33" s="265" t="s">
        <v>8</v>
      </c>
      <c r="F33" s="265" t="s">
        <v>5</v>
      </c>
      <c r="G33" s="266"/>
      <c r="H33" s="266"/>
      <c r="I33" s="266"/>
      <c r="J33" s="265"/>
      <c r="K33" s="265" t="s">
        <v>146</v>
      </c>
    </row>
    <row r="34" spans="1:11" ht="45" customHeight="1" x14ac:dyDescent="0.3">
      <c r="A34" s="265" t="s">
        <v>3902</v>
      </c>
      <c r="B34" s="265" t="s">
        <v>3903</v>
      </c>
      <c r="C34" s="265" t="s">
        <v>3904</v>
      </c>
      <c r="D34" s="265" t="s">
        <v>6194</v>
      </c>
      <c r="E34" s="265" t="s">
        <v>8</v>
      </c>
      <c r="F34" s="265" t="s">
        <v>5</v>
      </c>
      <c r="G34" s="266"/>
      <c r="H34" s="266"/>
      <c r="I34" s="266"/>
      <c r="J34" s="265"/>
      <c r="K34" s="265" t="s">
        <v>146</v>
      </c>
    </row>
    <row r="35" spans="1:11" ht="45" customHeight="1" x14ac:dyDescent="0.3">
      <c r="A35" s="265" t="s">
        <v>4664</v>
      </c>
      <c r="B35" s="265" t="s">
        <v>5596</v>
      </c>
      <c r="C35" s="265" t="s">
        <v>5597</v>
      </c>
      <c r="D35" s="265" t="s">
        <v>6196</v>
      </c>
      <c r="E35" s="265" t="s">
        <v>8</v>
      </c>
      <c r="F35" s="265" t="s">
        <v>5</v>
      </c>
      <c r="G35" s="266"/>
      <c r="H35" s="266"/>
      <c r="I35" s="266"/>
      <c r="J35" s="265"/>
      <c r="K35" s="265" t="s">
        <v>146</v>
      </c>
    </row>
    <row r="36" spans="1:11" ht="45" customHeight="1" x14ac:dyDescent="0.3">
      <c r="A36" s="265" t="s">
        <v>5598</v>
      </c>
      <c r="B36" s="265" t="s">
        <v>5599</v>
      </c>
      <c r="C36" s="265" t="s">
        <v>5600</v>
      </c>
      <c r="D36" s="265" t="s">
        <v>6196</v>
      </c>
      <c r="E36" s="265" t="s">
        <v>8</v>
      </c>
      <c r="F36" s="265" t="s">
        <v>5</v>
      </c>
      <c r="G36" s="266"/>
      <c r="H36" s="266"/>
      <c r="I36" s="266"/>
      <c r="J36" s="265"/>
      <c r="K36" s="265" t="s">
        <v>146</v>
      </c>
    </row>
    <row r="37" spans="1:11" ht="45" customHeight="1" x14ac:dyDescent="0.3">
      <c r="A37" s="24" t="s">
        <v>3906</v>
      </c>
      <c r="B37" s="20" t="s">
        <v>3876</v>
      </c>
      <c r="C37" s="20" t="s">
        <v>4381</v>
      </c>
      <c r="D37" s="22" t="s">
        <v>6195</v>
      </c>
      <c r="E37" s="22" t="s">
        <v>4</v>
      </c>
      <c r="F37" s="22" t="s">
        <v>6</v>
      </c>
      <c r="G37" s="17"/>
      <c r="H37" s="17"/>
      <c r="I37" s="17"/>
      <c r="J37" s="7"/>
      <c r="K37" s="302" t="s">
        <v>9</v>
      </c>
    </row>
    <row r="38" spans="1:11" ht="45" customHeight="1" x14ac:dyDescent="0.3">
      <c r="A38" s="24" t="s">
        <v>3908</v>
      </c>
      <c r="B38" s="20" t="s">
        <v>4382</v>
      </c>
      <c r="C38" s="20" t="s">
        <v>4383</v>
      </c>
      <c r="D38" s="22" t="s">
        <v>6195</v>
      </c>
      <c r="E38" s="22" t="s">
        <v>4</v>
      </c>
      <c r="F38" s="22" t="s">
        <v>6</v>
      </c>
      <c r="G38" s="17"/>
      <c r="H38" s="17"/>
      <c r="I38" s="17"/>
      <c r="J38" s="7"/>
      <c r="K38" s="302" t="s">
        <v>9</v>
      </c>
    </row>
    <row r="39" spans="1:11" ht="45" customHeight="1" x14ac:dyDescent="0.3">
      <c r="A39" s="24" t="s">
        <v>3910</v>
      </c>
      <c r="B39" s="20" t="s">
        <v>3911</v>
      </c>
      <c r="C39" s="20" t="s">
        <v>3912</v>
      </c>
      <c r="D39" s="22" t="s">
        <v>6195</v>
      </c>
      <c r="E39" s="22" t="s">
        <v>4</v>
      </c>
      <c r="F39" s="22" t="s">
        <v>6</v>
      </c>
      <c r="G39" s="17"/>
      <c r="H39" s="17"/>
      <c r="I39" s="17"/>
      <c r="J39" s="7"/>
      <c r="K39" s="302" t="s">
        <v>146</v>
      </c>
    </row>
    <row r="40" spans="1:11" ht="45" customHeight="1" x14ac:dyDescent="0.3">
      <c r="A40" s="265" t="s">
        <v>3916</v>
      </c>
      <c r="B40" s="284" t="s">
        <v>3917</v>
      </c>
      <c r="C40" s="284" t="s">
        <v>3918</v>
      </c>
      <c r="D40" s="301" t="s">
        <v>6194</v>
      </c>
      <c r="E40" s="301" t="s">
        <v>8</v>
      </c>
      <c r="F40" s="301" t="s">
        <v>5</v>
      </c>
      <c r="G40" s="285"/>
      <c r="H40" s="285"/>
      <c r="I40" s="285"/>
      <c r="J40" s="284"/>
      <c r="K40" s="302" t="s">
        <v>146</v>
      </c>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71" priority="1">
      <formula>$F3="m"</formula>
    </cfRule>
    <cfRule type="expression" dxfId="70" priority="2">
      <formula>$F3="d"</formula>
    </cfRule>
  </conditionalFormatting>
  <conditionalFormatting sqref="A3:K59">
    <cfRule type="expression" dxfId="69" priority="3">
      <formula>$F3="v"</formula>
    </cfRule>
    <cfRule type="expression" dxfId="68" priority="4">
      <formula>$F3="no"</formula>
    </cfRule>
  </conditionalFormatting>
  <pageMargins left="0.7" right="0.2" top="0.2" bottom="0.2" header="0.05" footer="0.3"/>
  <pageSetup orientation="landscape" r:id="rId1"/>
  <headerFooter>
    <oddHeader>&amp;L&amp;A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5133-75A3-45F0-B0AA-0CCEA37BDDA8}">
  <dimension ref="A1:K47"/>
  <sheetViews>
    <sheetView workbookViewId="0">
      <selection activeCell="A2" sqref="A2"/>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 customWidth="1"/>
  </cols>
  <sheetData>
    <row r="1" spans="1:11" x14ac:dyDescent="0.3">
      <c r="F1">
        <f>COUNTIF(F3:F100,"yes")</f>
        <v>9</v>
      </c>
    </row>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1302</v>
      </c>
      <c r="B3" s="265" t="s">
        <v>5341</v>
      </c>
      <c r="C3" s="265" t="s">
        <v>5342</v>
      </c>
      <c r="D3" s="265" t="s">
        <v>6195</v>
      </c>
      <c r="E3" s="265" t="s">
        <v>8</v>
      </c>
      <c r="F3" s="265" t="s">
        <v>5</v>
      </c>
      <c r="G3" s="266"/>
      <c r="H3" s="266"/>
      <c r="I3" s="266"/>
      <c r="J3" s="265"/>
      <c r="K3" s="265" t="s">
        <v>9</v>
      </c>
    </row>
    <row r="4" spans="1:11" ht="45" customHeight="1" x14ac:dyDescent="0.3">
      <c r="A4" s="265" t="s">
        <v>1306</v>
      </c>
      <c r="B4" s="265" t="s">
        <v>4550</v>
      </c>
      <c r="C4" s="265" t="s">
        <v>4551</v>
      </c>
      <c r="D4" s="265" t="s">
        <v>6195</v>
      </c>
      <c r="E4" s="265" t="s">
        <v>8</v>
      </c>
      <c r="F4" s="265" t="s">
        <v>5</v>
      </c>
      <c r="G4" s="266"/>
      <c r="H4" s="266"/>
      <c r="I4" s="266"/>
      <c r="J4" s="265"/>
      <c r="K4" s="265" t="s">
        <v>9</v>
      </c>
    </row>
    <row r="5" spans="1:11" ht="45" customHeight="1" x14ac:dyDescent="0.3">
      <c r="A5" s="265" t="s">
        <v>1309</v>
      </c>
      <c r="B5" s="265" t="s">
        <v>4552</v>
      </c>
      <c r="C5" s="265" t="s">
        <v>4553</v>
      </c>
      <c r="D5" s="265" t="s">
        <v>6196</v>
      </c>
      <c r="E5" s="265" t="s">
        <v>8</v>
      </c>
      <c r="F5" s="265" t="s">
        <v>6</v>
      </c>
      <c r="G5" s="266"/>
      <c r="H5" s="266"/>
      <c r="I5" s="266"/>
      <c r="J5" s="265"/>
      <c r="K5" s="265" t="s">
        <v>9</v>
      </c>
    </row>
    <row r="6" spans="1:11" ht="45" customHeight="1" x14ac:dyDescent="0.3">
      <c r="A6" s="265" t="s">
        <v>1311</v>
      </c>
      <c r="B6" s="265" t="s">
        <v>4379</v>
      </c>
      <c r="C6" s="265" t="s">
        <v>4380</v>
      </c>
      <c r="D6" s="265" t="s">
        <v>6195</v>
      </c>
      <c r="E6" s="265" t="s">
        <v>4</v>
      </c>
      <c r="F6" s="265" t="s">
        <v>5</v>
      </c>
      <c r="G6" s="266"/>
      <c r="H6" s="266"/>
      <c r="I6" s="266"/>
      <c r="J6" s="265"/>
      <c r="K6" s="265" t="s">
        <v>9</v>
      </c>
    </row>
    <row r="7" spans="1:11" ht="45" customHeight="1" x14ac:dyDescent="0.3">
      <c r="A7" s="265" t="s">
        <v>1340</v>
      </c>
      <c r="B7" s="265" t="s">
        <v>4554</v>
      </c>
      <c r="C7" s="265" t="s">
        <v>4555</v>
      </c>
      <c r="D7" s="265" t="s">
        <v>6195</v>
      </c>
      <c r="E7" s="265" t="s">
        <v>4</v>
      </c>
      <c r="F7" s="265" t="s">
        <v>5</v>
      </c>
      <c r="G7" s="266"/>
      <c r="H7" s="266"/>
      <c r="I7" s="266"/>
      <c r="J7" s="265"/>
      <c r="K7" s="265" t="s">
        <v>9</v>
      </c>
    </row>
    <row r="8" spans="1:11" ht="45" customHeight="1" x14ac:dyDescent="0.3">
      <c r="A8" s="265" t="s">
        <v>1498</v>
      </c>
      <c r="B8" s="265" t="s">
        <v>1499</v>
      </c>
      <c r="C8" s="265" t="s">
        <v>1500</v>
      </c>
      <c r="D8" s="265" t="s">
        <v>6195</v>
      </c>
      <c r="E8" s="265" t="s">
        <v>4</v>
      </c>
      <c r="F8" s="265" t="s">
        <v>5</v>
      </c>
      <c r="G8" s="266"/>
      <c r="H8" s="266"/>
      <c r="I8" s="266"/>
      <c r="J8" s="265"/>
      <c r="K8" s="265" t="s">
        <v>9</v>
      </c>
    </row>
    <row r="9" spans="1:11" ht="45" customHeight="1" x14ac:dyDescent="0.3">
      <c r="A9" s="265" t="s">
        <v>1763</v>
      </c>
      <c r="B9" s="265" t="s">
        <v>1796</v>
      </c>
      <c r="C9" s="265" t="s">
        <v>4577</v>
      </c>
      <c r="D9" s="265" t="s">
        <v>6195</v>
      </c>
      <c r="E9" s="265" t="s">
        <v>8</v>
      </c>
      <c r="F9" s="265" t="s">
        <v>6</v>
      </c>
      <c r="G9" s="266"/>
      <c r="H9" s="266"/>
      <c r="I9" s="266"/>
      <c r="J9" s="265"/>
      <c r="K9" s="265" t="s">
        <v>9</v>
      </c>
    </row>
    <row r="10" spans="1:11" ht="45" customHeight="1" x14ac:dyDescent="0.3">
      <c r="A10" s="265" t="s">
        <v>1765</v>
      </c>
      <c r="B10" s="265" t="s">
        <v>1766</v>
      </c>
      <c r="C10" s="265" t="s">
        <v>1767</v>
      </c>
      <c r="D10" s="265" t="s">
        <v>6195</v>
      </c>
      <c r="E10" s="265" t="s">
        <v>4</v>
      </c>
      <c r="F10" s="265" t="s">
        <v>5</v>
      </c>
      <c r="G10" s="266"/>
      <c r="H10" s="266"/>
      <c r="I10" s="266"/>
      <c r="J10" s="265"/>
      <c r="K10" s="265" t="s">
        <v>9</v>
      </c>
    </row>
    <row r="11" spans="1:11" ht="45" customHeight="1" x14ac:dyDescent="0.3">
      <c r="A11" s="265" t="s">
        <v>1770</v>
      </c>
      <c r="B11" s="265" t="s">
        <v>4578</v>
      </c>
      <c r="C11" s="265" t="s">
        <v>4579</v>
      </c>
      <c r="D11" s="265" t="s">
        <v>6195</v>
      </c>
      <c r="E11" s="265" t="s">
        <v>8</v>
      </c>
      <c r="F11" s="265" t="s">
        <v>6</v>
      </c>
      <c r="G11" s="266"/>
      <c r="H11" s="266"/>
      <c r="I11" s="266"/>
      <c r="J11" s="265"/>
      <c r="K11" s="265" t="s">
        <v>9</v>
      </c>
    </row>
    <row r="12" spans="1:11" ht="45" customHeight="1" x14ac:dyDescent="0.3">
      <c r="A12" s="265" t="s">
        <v>1773</v>
      </c>
      <c r="B12" s="265" t="s">
        <v>4580</v>
      </c>
      <c r="C12" s="265" t="s">
        <v>4581</v>
      </c>
      <c r="D12" s="265" t="s">
        <v>6195</v>
      </c>
      <c r="E12" s="265" t="s">
        <v>8</v>
      </c>
      <c r="F12" s="265" t="s">
        <v>6</v>
      </c>
      <c r="G12" s="266"/>
      <c r="H12" s="266"/>
      <c r="I12" s="266"/>
      <c r="J12" s="265"/>
      <c r="K12" s="265" t="s">
        <v>9</v>
      </c>
    </row>
    <row r="13" spans="1:11" ht="45" customHeight="1" x14ac:dyDescent="0.3">
      <c r="A13" s="265" t="s">
        <v>1776</v>
      </c>
      <c r="B13" s="265" t="s">
        <v>4582</v>
      </c>
      <c r="C13" s="265" t="s">
        <v>4583</v>
      </c>
      <c r="D13" s="265" t="s">
        <v>6195</v>
      </c>
      <c r="E13" s="265" t="s">
        <v>8</v>
      </c>
      <c r="F13" s="265" t="s">
        <v>6</v>
      </c>
      <c r="G13" s="266"/>
      <c r="H13" s="266"/>
      <c r="I13" s="266"/>
      <c r="J13" s="265"/>
      <c r="K13" s="265" t="s">
        <v>9</v>
      </c>
    </row>
    <row r="14" spans="1:11" ht="45" customHeight="1" x14ac:dyDescent="0.3">
      <c r="A14" s="265" t="s">
        <v>1779</v>
      </c>
      <c r="B14" s="265" t="s">
        <v>1780</v>
      </c>
      <c r="C14" s="265" t="s">
        <v>4584</v>
      </c>
      <c r="D14" s="265" t="s">
        <v>6195</v>
      </c>
      <c r="E14" s="265" t="s">
        <v>8</v>
      </c>
      <c r="F14" s="265" t="s">
        <v>6</v>
      </c>
      <c r="G14" s="266"/>
      <c r="H14" s="266"/>
      <c r="I14" s="266"/>
      <c r="J14" s="265"/>
      <c r="K14" s="265" t="s">
        <v>9</v>
      </c>
    </row>
    <row r="15" spans="1:11" ht="45" customHeight="1" x14ac:dyDescent="0.3">
      <c r="A15" s="265" t="s">
        <v>1787</v>
      </c>
      <c r="B15" s="265" t="s">
        <v>5349</v>
      </c>
      <c r="C15" s="265" t="s">
        <v>5350</v>
      </c>
      <c r="D15" s="265" t="s">
        <v>6196</v>
      </c>
      <c r="E15" s="265" t="s">
        <v>8</v>
      </c>
      <c r="F15" s="265" t="s">
        <v>5</v>
      </c>
      <c r="G15" s="266"/>
      <c r="H15" s="266"/>
      <c r="I15" s="266"/>
      <c r="J15" s="265"/>
      <c r="K15" s="265" t="s">
        <v>9</v>
      </c>
    </row>
    <row r="16" spans="1:11" ht="45" customHeight="1" x14ac:dyDescent="0.3">
      <c r="A16" s="265" t="s">
        <v>1783</v>
      </c>
      <c r="B16" s="265" t="s">
        <v>1784</v>
      </c>
      <c r="C16" s="265" t="s">
        <v>4584</v>
      </c>
      <c r="D16" s="265" t="s">
        <v>6196</v>
      </c>
      <c r="E16" s="265" t="s">
        <v>8</v>
      </c>
      <c r="F16" s="265" t="s">
        <v>6</v>
      </c>
      <c r="G16" s="266"/>
      <c r="H16" s="266"/>
      <c r="I16" s="266"/>
      <c r="J16" s="265"/>
      <c r="K16" s="265" t="s">
        <v>9</v>
      </c>
    </row>
    <row r="17" spans="1:11" ht="45" customHeight="1" x14ac:dyDescent="0.3">
      <c r="A17" s="265" t="s">
        <v>1789</v>
      </c>
      <c r="B17" s="265" t="s">
        <v>4585</v>
      </c>
      <c r="C17" s="265" t="s">
        <v>4586</v>
      </c>
      <c r="D17" s="265" t="s">
        <v>6195</v>
      </c>
      <c r="E17" s="265" t="s">
        <v>4</v>
      </c>
      <c r="F17" s="265" t="s">
        <v>5</v>
      </c>
      <c r="G17" s="266"/>
      <c r="H17" s="266"/>
      <c r="I17" s="266"/>
      <c r="J17" s="265"/>
      <c r="K17" s="265" t="s">
        <v>9</v>
      </c>
    </row>
    <row r="18" spans="1:11" ht="45" customHeight="1" x14ac:dyDescent="0.3">
      <c r="A18" s="265" t="s">
        <v>1792</v>
      </c>
      <c r="B18" s="265" t="s">
        <v>4587</v>
      </c>
      <c r="C18" s="265" t="s">
        <v>4588</v>
      </c>
      <c r="D18" s="265" t="s">
        <v>6196</v>
      </c>
      <c r="E18" s="265" t="s">
        <v>8</v>
      </c>
      <c r="F18" s="265" t="s">
        <v>6</v>
      </c>
      <c r="G18" s="266"/>
      <c r="H18" s="266"/>
      <c r="I18" s="266"/>
      <c r="J18" s="265"/>
      <c r="K18" s="265" t="s">
        <v>9</v>
      </c>
    </row>
    <row r="19" spans="1:11" ht="45" customHeight="1" x14ac:dyDescent="0.3">
      <c r="A19" s="265" t="s">
        <v>1795</v>
      </c>
      <c r="B19" s="265" t="s">
        <v>4589</v>
      </c>
      <c r="C19" s="265" t="s">
        <v>4590</v>
      </c>
      <c r="D19" s="265" t="s">
        <v>6196</v>
      </c>
      <c r="E19" s="265" t="s">
        <v>8</v>
      </c>
      <c r="F19" s="265" t="s">
        <v>6</v>
      </c>
      <c r="G19" s="266"/>
      <c r="H19" s="266"/>
      <c r="I19" s="266"/>
      <c r="J19" s="265"/>
      <c r="K19" s="265" t="s">
        <v>9</v>
      </c>
    </row>
    <row r="20" spans="1:11" ht="45" customHeight="1" x14ac:dyDescent="0.3">
      <c r="A20" s="24"/>
      <c r="B20" s="20"/>
      <c r="C20" s="20"/>
      <c r="D20" s="22"/>
      <c r="E20" s="22"/>
      <c r="F20" s="22"/>
      <c r="G20" s="17"/>
      <c r="H20" s="17"/>
      <c r="I20" s="17"/>
      <c r="J20" s="7"/>
      <c r="K20" s="18"/>
    </row>
    <row r="21" spans="1:11" ht="45" customHeight="1" x14ac:dyDescent="0.3">
      <c r="A21" s="24"/>
      <c r="B21" s="20"/>
      <c r="C21" s="20"/>
      <c r="D21" s="22"/>
      <c r="E21" s="22"/>
      <c r="F21" s="22"/>
      <c r="G21" s="17"/>
      <c r="H21" s="17"/>
      <c r="I21" s="17"/>
      <c r="J21" s="7"/>
      <c r="K21" s="18"/>
    </row>
    <row r="22" spans="1:11" ht="45" customHeight="1" x14ac:dyDescent="0.3">
      <c r="A22" s="24"/>
      <c r="B22" s="20"/>
      <c r="C22" s="20"/>
      <c r="D22" s="22"/>
      <c r="E22" s="22"/>
      <c r="F22" s="22"/>
      <c r="G22" s="17"/>
      <c r="H22" s="17"/>
      <c r="I22" s="17"/>
      <c r="J22" s="7"/>
      <c r="K22" s="18"/>
    </row>
    <row r="23" spans="1:11" x14ac:dyDescent="0.3">
      <c r="A23" s="24"/>
      <c r="B23" s="20"/>
      <c r="C23" s="20"/>
      <c r="D23" s="22"/>
      <c r="E23" s="22"/>
      <c r="F23" s="22"/>
      <c r="G23" s="17"/>
      <c r="H23" s="17"/>
      <c r="I23" s="17"/>
      <c r="J23" s="7"/>
      <c r="K23" s="18"/>
    </row>
    <row r="24" spans="1:11" x14ac:dyDescent="0.3">
      <c r="A24" s="24"/>
      <c r="B24" s="20"/>
      <c r="C24" s="20"/>
      <c r="D24" s="22"/>
      <c r="E24" s="22"/>
      <c r="F24" s="22"/>
      <c r="G24" s="17"/>
      <c r="H24" s="17"/>
      <c r="I24" s="17"/>
      <c r="J24" s="7"/>
      <c r="K24" s="18"/>
    </row>
    <row r="25" spans="1:11" x14ac:dyDescent="0.3">
      <c r="A25" s="24"/>
      <c r="B25" s="20"/>
      <c r="C25" s="20"/>
      <c r="D25" s="22"/>
      <c r="E25" s="22"/>
      <c r="F25" s="22"/>
      <c r="G25" s="17"/>
      <c r="H25" s="17"/>
      <c r="I25" s="17"/>
      <c r="J25" s="7"/>
      <c r="K25" s="18"/>
    </row>
    <row r="26" spans="1:11" x14ac:dyDescent="0.3">
      <c r="A26" s="24"/>
      <c r="B26" s="20"/>
      <c r="C26" s="20"/>
      <c r="D26" s="22"/>
      <c r="E26" s="22"/>
      <c r="F26" s="22"/>
      <c r="G26" s="17"/>
      <c r="H26" s="17"/>
      <c r="I26" s="17"/>
      <c r="J26" s="7"/>
      <c r="K26" s="18"/>
    </row>
    <row r="27" spans="1:11" x14ac:dyDescent="0.3">
      <c r="A27" s="24"/>
      <c r="B27" s="20"/>
      <c r="C27" s="20"/>
      <c r="D27" s="22"/>
      <c r="E27" s="22"/>
      <c r="F27" s="22"/>
      <c r="G27" s="17"/>
      <c r="H27" s="17"/>
      <c r="I27" s="17"/>
      <c r="J27" s="7"/>
      <c r="K27" s="18"/>
    </row>
    <row r="28" spans="1:11" x14ac:dyDescent="0.3">
      <c r="A28" s="24"/>
      <c r="B28" s="20"/>
      <c r="C28" s="20"/>
      <c r="D28" s="22"/>
      <c r="E28" s="22"/>
      <c r="F28" s="22"/>
      <c r="G28" s="17"/>
      <c r="H28" s="17"/>
      <c r="I28" s="17"/>
      <c r="J28" s="7"/>
      <c r="K28" s="18"/>
    </row>
    <row r="29" spans="1:11" x14ac:dyDescent="0.3">
      <c r="A29" s="24"/>
      <c r="B29" s="20"/>
      <c r="C29" s="20"/>
      <c r="D29" s="22"/>
      <c r="E29" s="22"/>
      <c r="F29" s="22"/>
      <c r="G29" s="17"/>
      <c r="H29" s="17"/>
      <c r="I29" s="17"/>
      <c r="J29" s="7"/>
      <c r="K29" s="18"/>
    </row>
    <row r="30" spans="1:11" x14ac:dyDescent="0.3">
      <c r="A30" s="24"/>
      <c r="B30" s="20"/>
      <c r="C30" s="20"/>
      <c r="D30" s="22"/>
      <c r="E30" s="22"/>
      <c r="F30" s="22"/>
      <c r="G30" s="17"/>
      <c r="H30" s="17"/>
      <c r="I30" s="17"/>
      <c r="J30" s="7"/>
      <c r="K30" s="18"/>
    </row>
    <row r="31" spans="1:11" x14ac:dyDescent="0.3">
      <c r="A31" s="24"/>
      <c r="B31" s="20"/>
      <c r="C31" s="20"/>
      <c r="D31" s="22"/>
      <c r="E31" s="22"/>
      <c r="F31" s="22"/>
      <c r="G31" s="17"/>
      <c r="H31" s="17"/>
      <c r="I31" s="17"/>
      <c r="J31" s="7"/>
      <c r="K31" s="18"/>
    </row>
    <row r="32" spans="1:11" x14ac:dyDescent="0.3">
      <c r="A32" s="24"/>
      <c r="B32" s="20"/>
      <c r="C32" s="20"/>
      <c r="D32" s="22"/>
      <c r="E32" s="22"/>
      <c r="F32" s="22"/>
      <c r="G32" s="17"/>
      <c r="H32" s="17"/>
      <c r="I32" s="17"/>
      <c r="J32" s="7"/>
      <c r="K32" s="18"/>
    </row>
    <row r="33" spans="1:11" x14ac:dyDescent="0.3">
      <c r="A33" s="24"/>
      <c r="B33" s="20"/>
      <c r="C33" s="20"/>
      <c r="D33" s="22"/>
      <c r="E33" s="22"/>
      <c r="F33" s="22"/>
      <c r="G33" s="17"/>
      <c r="H33" s="17"/>
      <c r="I33" s="17"/>
      <c r="J33" s="7"/>
      <c r="K33" s="18"/>
    </row>
    <row r="34" spans="1:11" x14ac:dyDescent="0.3">
      <c r="A34" s="24"/>
      <c r="B34" s="20"/>
      <c r="C34" s="20"/>
      <c r="D34" s="22"/>
      <c r="E34" s="22"/>
      <c r="F34" s="22"/>
      <c r="G34" s="17"/>
      <c r="H34" s="17"/>
      <c r="I34" s="17"/>
      <c r="J34" s="7"/>
      <c r="K34" s="18"/>
    </row>
    <row r="35" spans="1:11" x14ac:dyDescent="0.3">
      <c r="A35" s="24"/>
      <c r="B35" s="20"/>
      <c r="C35" s="20"/>
      <c r="D35" s="22"/>
      <c r="E35" s="22"/>
      <c r="F35" s="22"/>
      <c r="G35" s="17"/>
      <c r="H35" s="17"/>
      <c r="I35" s="17"/>
      <c r="J35" s="7"/>
      <c r="K35" s="18"/>
    </row>
    <row r="36" spans="1:11" x14ac:dyDescent="0.3">
      <c r="A36" s="24"/>
      <c r="B36" s="20"/>
      <c r="C36" s="20"/>
      <c r="D36" s="22"/>
      <c r="E36" s="22"/>
      <c r="F36" s="22"/>
      <c r="G36" s="17"/>
      <c r="H36" s="17"/>
      <c r="I36" s="17"/>
      <c r="J36" s="7"/>
      <c r="K36" s="18"/>
    </row>
    <row r="37" spans="1:11" x14ac:dyDescent="0.3">
      <c r="A37" s="24"/>
      <c r="B37" s="20"/>
      <c r="C37" s="20"/>
      <c r="D37" s="22"/>
      <c r="E37" s="22"/>
      <c r="F37" s="22"/>
      <c r="G37" s="17"/>
      <c r="H37" s="17"/>
      <c r="I37" s="17"/>
      <c r="J37" s="7"/>
      <c r="K37" s="18"/>
    </row>
    <row r="38" spans="1:1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67" priority="1">
      <formula>$F3="m"</formula>
    </cfRule>
    <cfRule type="expression" dxfId="66" priority="2">
      <formula>$F3="d"</formula>
    </cfRule>
  </conditionalFormatting>
  <conditionalFormatting sqref="A3:K59">
    <cfRule type="expression" dxfId="65" priority="3">
      <formula>$F3="v"</formula>
    </cfRule>
    <cfRule type="expression" dxfId="64" priority="4">
      <formula>$F3="no"</formula>
    </cfRule>
  </conditionalFormatting>
  <pageMargins left="0.7" right="0.2" top="0.2" bottom="0.2" header="0.05" footer="0.3"/>
  <pageSetup orientation="landscape" r:id="rId1"/>
  <headerFooter>
    <oddHeader>&amp;L&amp;A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30FF-D366-42C5-8FFD-D8481A3C3254}">
  <sheetPr codeName="Sheet4"/>
  <dimension ref="A1:E22"/>
  <sheetViews>
    <sheetView workbookViewId="0">
      <selection activeCell="B1061" sqref="B1061:M1140"/>
    </sheetView>
  </sheetViews>
  <sheetFormatPr defaultRowHeight="14.4" x14ac:dyDescent="0.3"/>
  <cols>
    <col min="1" max="1" width="96.33203125" customWidth="1"/>
    <col min="2" max="2" width="2.109375" customWidth="1"/>
  </cols>
  <sheetData>
    <row r="1" spans="1:1" ht="20.100000000000001" customHeight="1" x14ac:dyDescent="0.3">
      <c r="A1" s="28" t="s">
        <v>27</v>
      </c>
    </row>
    <row r="2" spans="1:1" ht="20.100000000000001" customHeight="1" x14ac:dyDescent="0.3">
      <c r="A2" s="28" t="s">
        <v>4966</v>
      </c>
    </row>
    <row r="3" spans="1:1" ht="20.100000000000001" customHeight="1" x14ac:dyDescent="0.3">
      <c r="A3" s="28" t="s">
        <v>4995</v>
      </c>
    </row>
    <row r="4" spans="1:1" ht="20.100000000000001" customHeight="1" x14ac:dyDescent="0.3">
      <c r="A4" s="28" t="s">
        <v>4691</v>
      </c>
    </row>
    <row r="5" spans="1:1" ht="20.100000000000001" customHeight="1" x14ac:dyDescent="0.3">
      <c r="A5" s="28" t="s">
        <v>4967</v>
      </c>
    </row>
    <row r="6" spans="1:1" ht="20.100000000000001" customHeight="1" x14ac:dyDescent="0.3">
      <c r="A6" s="28" t="s">
        <v>4692</v>
      </c>
    </row>
    <row r="7" spans="1:1" ht="20.100000000000001" customHeight="1" x14ac:dyDescent="0.3">
      <c r="A7" s="28" t="s">
        <v>4696</v>
      </c>
    </row>
    <row r="8" spans="1:1" ht="39" customHeight="1" x14ac:dyDescent="0.3">
      <c r="A8" s="28" t="s">
        <v>4377</v>
      </c>
    </row>
    <row r="9" spans="1:1" ht="36" customHeight="1" x14ac:dyDescent="0.3">
      <c r="A9" s="28" t="s">
        <v>4685</v>
      </c>
    </row>
    <row r="10" spans="1:1" ht="20.25" customHeight="1" x14ac:dyDescent="0.3">
      <c r="A10" s="28" t="s">
        <v>4686</v>
      </c>
    </row>
    <row r="11" spans="1:1" ht="60.75" customHeight="1" x14ac:dyDescent="0.3">
      <c r="A11" s="28" t="s">
        <v>4682</v>
      </c>
    </row>
    <row r="12" spans="1:1" ht="61.5" customHeight="1" x14ac:dyDescent="0.3">
      <c r="A12" s="28" t="s">
        <v>4378</v>
      </c>
    </row>
    <row r="13" spans="1:1" ht="45" customHeight="1" x14ac:dyDescent="0.3">
      <c r="A13" s="268" t="s">
        <v>4697</v>
      </c>
    </row>
    <row r="14" spans="1:1" ht="29.25" customHeight="1" x14ac:dyDescent="0.3">
      <c r="A14" s="28" t="s">
        <v>28</v>
      </c>
    </row>
    <row r="15" spans="1:1" ht="31.5" customHeight="1" x14ac:dyDescent="0.3">
      <c r="A15" s="259" t="s">
        <v>4683</v>
      </c>
    </row>
    <row r="16" spans="1:1" ht="31.2" x14ac:dyDescent="0.3">
      <c r="A16" s="28" t="s">
        <v>4693</v>
      </c>
    </row>
    <row r="17" spans="1:5" ht="45" customHeight="1" x14ac:dyDescent="0.3">
      <c r="A17" s="28" t="s">
        <v>4698</v>
      </c>
    </row>
    <row r="18" spans="1:5" ht="84.75" customHeight="1" x14ac:dyDescent="0.3">
      <c r="A18" s="28" t="s">
        <v>29</v>
      </c>
    </row>
    <row r="19" spans="1:5" ht="34.5" customHeight="1" x14ac:dyDescent="0.3">
      <c r="A19" s="260" t="s">
        <v>4684</v>
      </c>
      <c r="D19" t="s">
        <v>4699</v>
      </c>
      <c r="E19" t="s">
        <v>4700</v>
      </c>
    </row>
    <row r="20" spans="1:5" ht="15.6" x14ac:dyDescent="0.3">
      <c r="A20" s="28" t="s">
        <v>4375</v>
      </c>
      <c r="D20">
        <f>25/6076</f>
        <v>4.1145490454246219E-3</v>
      </c>
      <c r="E20">
        <v>25</v>
      </c>
    </row>
    <row r="21" spans="1:5" ht="15.6" x14ac:dyDescent="0.3">
      <c r="A21" s="28" t="s">
        <v>4376</v>
      </c>
      <c r="D21">
        <f>50/6076</f>
        <v>8.2290980908492437E-3</v>
      </c>
      <c r="E21">
        <v>50</v>
      </c>
    </row>
    <row r="22" spans="1:5" ht="15.6" x14ac:dyDescent="0.3">
      <c r="A22" s="28" t="s">
        <v>4374</v>
      </c>
      <c r="D22">
        <f>500/6076</f>
        <v>8.2290980908492434E-2</v>
      </c>
      <c r="E22">
        <v>500</v>
      </c>
    </row>
  </sheetData>
  <printOptions horizontalCentered="1" verticalCentered="1"/>
  <pageMargins left="0.2" right="0.25" top="0.2" bottom="0.2"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40545-1839-42C9-9396-9C211B5F81F8}">
  <dimension ref="A2:K50"/>
  <sheetViews>
    <sheetView workbookViewId="0">
      <selection activeCell="A3" sqref="A3"/>
    </sheetView>
  </sheetViews>
  <sheetFormatPr defaultRowHeight="14.4" x14ac:dyDescent="0.3"/>
  <cols>
    <col min="1" max="1" width="17.5546875" customWidth="1"/>
    <col min="2" max="3" width="16.6640625" customWidth="1"/>
    <col min="4" max="6" width="3.6640625" customWidth="1"/>
    <col min="7" max="9" width="8" customWidth="1"/>
    <col min="10" max="10" width="35.6640625" customWidth="1"/>
    <col min="11" max="11" width="6.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494</v>
      </c>
      <c r="B3" s="265" t="s">
        <v>495</v>
      </c>
      <c r="C3" s="265" t="s">
        <v>496</v>
      </c>
      <c r="D3" s="265" t="s">
        <v>6195</v>
      </c>
      <c r="E3" s="265" t="s">
        <v>4</v>
      </c>
      <c r="F3" s="265" t="s">
        <v>5</v>
      </c>
      <c r="G3" s="266"/>
      <c r="H3" s="266"/>
      <c r="I3" s="266"/>
      <c r="J3" s="265"/>
      <c r="K3" s="265" t="s">
        <v>146</v>
      </c>
    </row>
    <row r="4" spans="1:11" ht="45" customHeight="1" x14ac:dyDescent="0.3">
      <c r="A4" s="265" t="s">
        <v>660</v>
      </c>
      <c r="B4" s="265" t="s">
        <v>661</v>
      </c>
      <c r="C4" s="265" t="s">
        <v>662</v>
      </c>
      <c r="D4" s="265" t="s">
        <v>6195</v>
      </c>
      <c r="E4" s="265" t="s">
        <v>4</v>
      </c>
      <c r="F4" s="265" t="s">
        <v>5</v>
      </c>
      <c r="G4" s="266"/>
      <c r="H4" s="266"/>
      <c r="I4" s="266"/>
      <c r="J4" s="265"/>
      <c r="K4" s="265" t="s">
        <v>183</v>
      </c>
    </row>
    <row r="5" spans="1:11" ht="45" customHeight="1" x14ac:dyDescent="0.3">
      <c r="A5" s="265" t="s">
        <v>1200</v>
      </c>
      <c r="B5" s="265" t="s">
        <v>495</v>
      </c>
      <c r="C5" s="265" t="s">
        <v>496</v>
      </c>
      <c r="D5" s="265" t="s">
        <v>6195</v>
      </c>
      <c r="E5" s="265" t="s">
        <v>8</v>
      </c>
      <c r="F5" s="265" t="s">
        <v>6</v>
      </c>
      <c r="G5" s="266"/>
      <c r="H5" s="266"/>
      <c r="I5" s="266"/>
      <c r="J5" s="265"/>
      <c r="K5" s="265" t="s">
        <v>9</v>
      </c>
    </row>
    <row r="6" spans="1:11" ht="45" customHeight="1" x14ac:dyDescent="0.3">
      <c r="A6" s="265" t="s">
        <v>1204</v>
      </c>
      <c r="B6" s="265" t="s">
        <v>1205</v>
      </c>
      <c r="C6" s="265" t="s">
        <v>1206</v>
      </c>
      <c r="D6" s="265" t="s">
        <v>6195</v>
      </c>
      <c r="E6" s="265" t="s">
        <v>8</v>
      </c>
      <c r="F6" s="265" t="s">
        <v>6</v>
      </c>
      <c r="G6" s="266"/>
      <c r="H6" s="266"/>
      <c r="I6" s="266"/>
      <c r="J6" s="265"/>
      <c r="K6" s="265" t="s">
        <v>9</v>
      </c>
    </row>
    <row r="7" spans="1:11" ht="45" customHeight="1" x14ac:dyDescent="0.3">
      <c r="A7" s="265" t="s">
        <v>1315</v>
      </c>
      <c r="B7" s="265" t="s">
        <v>1316</v>
      </c>
      <c r="C7" s="265" t="s">
        <v>1317</v>
      </c>
      <c r="D7" s="265" t="s">
        <v>6198</v>
      </c>
      <c r="E7" s="265" t="s">
        <v>8</v>
      </c>
      <c r="F7" s="265" t="s">
        <v>6</v>
      </c>
      <c r="G7" s="266"/>
      <c r="H7" s="266"/>
      <c r="I7" s="266"/>
      <c r="J7" s="265"/>
      <c r="K7" s="265"/>
    </row>
    <row r="8" spans="1:11" ht="45" customHeight="1" x14ac:dyDescent="0.3">
      <c r="A8" s="265" t="s">
        <v>2076</v>
      </c>
      <c r="B8" s="265" t="s">
        <v>2077</v>
      </c>
      <c r="C8" s="265" t="s">
        <v>2078</v>
      </c>
      <c r="D8" s="265" t="s">
        <v>6195</v>
      </c>
      <c r="E8" s="265" t="s">
        <v>4</v>
      </c>
      <c r="F8" s="265" t="s">
        <v>5</v>
      </c>
      <c r="G8" s="266"/>
      <c r="H8" s="266"/>
      <c r="I8" s="266"/>
      <c r="J8" s="265"/>
      <c r="K8" s="265" t="s">
        <v>2079</v>
      </c>
    </row>
    <row r="9" spans="1:11" ht="45" customHeight="1" x14ac:dyDescent="0.3">
      <c r="A9" s="265" t="s">
        <v>2082</v>
      </c>
      <c r="B9" s="265" t="s">
        <v>2083</v>
      </c>
      <c r="C9" s="265" t="s">
        <v>2084</v>
      </c>
      <c r="D9" s="265" t="s">
        <v>6195</v>
      </c>
      <c r="E9" s="265" t="s">
        <v>8</v>
      </c>
      <c r="F9" s="265" t="s">
        <v>5</v>
      </c>
      <c r="G9" s="266"/>
      <c r="H9" s="266"/>
      <c r="I9" s="266"/>
      <c r="J9" s="265"/>
      <c r="K9" s="265" t="s">
        <v>9</v>
      </c>
    </row>
    <row r="10" spans="1:11" ht="45" customHeight="1" x14ac:dyDescent="0.3">
      <c r="A10" s="265" t="s">
        <v>2087</v>
      </c>
      <c r="B10" s="265" t="s">
        <v>2088</v>
      </c>
      <c r="C10" s="265" t="s">
        <v>2089</v>
      </c>
      <c r="D10" s="265" t="s">
        <v>6195</v>
      </c>
      <c r="E10" s="265" t="s">
        <v>8</v>
      </c>
      <c r="F10" s="265" t="s">
        <v>5</v>
      </c>
      <c r="G10" s="266"/>
      <c r="H10" s="266"/>
      <c r="I10" s="266"/>
      <c r="J10" s="265"/>
      <c r="K10" s="265" t="s">
        <v>585</v>
      </c>
    </row>
    <row r="11" spans="1:11" ht="45" customHeight="1" x14ac:dyDescent="0.3">
      <c r="A11" s="265" t="s">
        <v>2091</v>
      </c>
      <c r="B11" s="265" t="s">
        <v>2092</v>
      </c>
      <c r="C11" s="265" t="s">
        <v>2093</v>
      </c>
      <c r="D11" s="265" t="s">
        <v>6195</v>
      </c>
      <c r="E11" s="265" t="s">
        <v>4</v>
      </c>
      <c r="F11" s="265" t="s">
        <v>6</v>
      </c>
      <c r="G11" s="266"/>
      <c r="H11" s="266"/>
      <c r="I11" s="266"/>
      <c r="J11" s="265"/>
      <c r="K11" s="265" t="s">
        <v>9</v>
      </c>
    </row>
    <row r="12" spans="1:11" ht="45" customHeight="1" x14ac:dyDescent="0.3">
      <c r="A12" s="265" t="s">
        <v>2491</v>
      </c>
      <c r="B12" s="265" t="s">
        <v>2492</v>
      </c>
      <c r="C12" s="265" t="s">
        <v>2493</v>
      </c>
      <c r="D12" s="265" t="s">
        <v>6195</v>
      </c>
      <c r="E12" s="265" t="s">
        <v>4</v>
      </c>
      <c r="F12" s="265" t="s">
        <v>6</v>
      </c>
      <c r="G12" s="266"/>
      <c r="H12" s="266"/>
      <c r="I12" s="266"/>
      <c r="J12" s="265"/>
      <c r="K12" s="265" t="s">
        <v>13</v>
      </c>
    </row>
    <row r="13" spans="1:11" ht="45" customHeight="1" x14ac:dyDescent="0.3">
      <c r="A13" s="265" t="s">
        <v>2722</v>
      </c>
      <c r="B13" s="265" t="s">
        <v>2723</v>
      </c>
      <c r="C13" s="265" t="s">
        <v>2724</v>
      </c>
      <c r="D13" s="265" t="s">
        <v>6195</v>
      </c>
      <c r="E13" s="265" t="s">
        <v>4</v>
      </c>
      <c r="F13" s="265" t="s">
        <v>5</v>
      </c>
      <c r="G13" s="266"/>
      <c r="H13" s="266"/>
      <c r="I13" s="266"/>
      <c r="J13" s="265"/>
      <c r="K13" s="265"/>
    </row>
    <row r="14" spans="1:11" ht="45" customHeight="1" x14ac:dyDescent="0.3">
      <c r="A14" s="265" t="s">
        <v>2727</v>
      </c>
      <c r="B14" s="265" t="s">
        <v>2728</v>
      </c>
      <c r="C14" s="265" t="s">
        <v>2729</v>
      </c>
      <c r="D14" s="265" t="s">
        <v>6195</v>
      </c>
      <c r="E14" s="265" t="s">
        <v>4</v>
      </c>
      <c r="F14" s="265" t="s">
        <v>5</v>
      </c>
      <c r="G14" s="266"/>
      <c r="H14" s="266"/>
      <c r="I14" s="266"/>
      <c r="J14" s="265"/>
      <c r="K14" s="265"/>
    </row>
    <row r="15" spans="1:11" ht="45" customHeight="1" x14ac:dyDescent="0.3">
      <c r="A15" s="265" t="s">
        <v>2731</v>
      </c>
      <c r="B15" s="265" t="s">
        <v>2732</v>
      </c>
      <c r="C15" s="265" t="s">
        <v>2733</v>
      </c>
      <c r="D15" s="265" t="s">
        <v>6195</v>
      </c>
      <c r="E15" s="265" t="s">
        <v>4</v>
      </c>
      <c r="F15" s="265" t="s">
        <v>5</v>
      </c>
      <c r="G15" s="266"/>
      <c r="H15" s="266"/>
      <c r="I15" s="266"/>
      <c r="J15" s="265"/>
      <c r="K15" s="265"/>
    </row>
    <row r="16" spans="1:11" ht="45" customHeight="1" x14ac:dyDescent="0.3">
      <c r="A16" s="265" t="s">
        <v>2735</v>
      </c>
      <c r="B16" s="265" t="s">
        <v>2736</v>
      </c>
      <c r="C16" s="265" t="s">
        <v>2737</v>
      </c>
      <c r="D16" s="265" t="s">
        <v>6195</v>
      </c>
      <c r="E16" s="265" t="s">
        <v>4</v>
      </c>
      <c r="F16" s="265" t="s">
        <v>5</v>
      </c>
      <c r="G16" s="266"/>
      <c r="H16" s="266"/>
      <c r="I16" s="266"/>
      <c r="J16" s="265"/>
      <c r="K16" s="265"/>
    </row>
    <row r="17" spans="1:11" ht="45" customHeight="1" x14ac:dyDescent="0.3">
      <c r="A17" s="265" t="s">
        <v>3087</v>
      </c>
      <c r="B17" s="265" t="s">
        <v>3088</v>
      </c>
      <c r="C17" s="265" t="s">
        <v>3089</v>
      </c>
      <c r="D17" s="265" t="s">
        <v>6195</v>
      </c>
      <c r="E17" s="265" t="s">
        <v>8</v>
      </c>
      <c r="F17" s="265" t="s">
        <v>5</v>
      </c>
      <c r="G17" s="266"/>
      <c r="H17" s="266"/>
      <c r="I17" s="266"/>
      <c r="J17" s="265"/>
      <c r="K17" s="265"/>
    </row>
    <row r="18" spans="1:11" ht="45" customHeight="1" x14ac:dyDescent="0.3">
      <c r="A18" s="265" t="s">
        <v>3092</v>
      </c>
      <c r="B18" s="265" t="s">
        <v>3093</v>
      </c>
      <c r="C18" s="265" t="s">
        <v>3094</v>
      </c>
      <c r="D18" s="265" t="s">
        <v>6195</v>
      </c>
      <c r="E18" s="265" t="s">
        <v>8</v>
      </c>
      <c r="F18" s="265" t="s">
        <v>5</v>
      </c>
      <c r="G18" s="266"/>
      <c r="H18" s="266"/>
      <c r="I18" s="266"/>
      <c r="J18" s="265"/>
      <c r="K18" s="265"/>
    </row>
    <row r="19" spans="1:11" ht="45" customHeight="1" x14ac:dyDescent="0.3">
      <c r="A19" s="265" t="s">
        <v>3096</v>
      </c>
      <c r="B19" s="265" t="s">
        <v>3097</v>
      </c>
      <c r="C19" s="265" t="s">
        <v>3098</v>
      </c>
      <c r="D19" s="265" t="s">
        <v>6195</v>
      </c>
      <c r="E19" s="265" t="s">
        <v>4</v>
      </c>
      <c r="F19" s="265" t="s">
        <v>6</v>
      </c>
      <c r="G19" s="266"/>
      <c r="H19" s="266"/>
      <c r="I19" s="266"/>
      <c r="J19" s="265"/>
      <c r="K19" s="265"/>
    </row>
    <row r="20" spans="1:11" ht="45" customHeight="1" x14ac:dyDescent="0.3">
      <c r="A20" s="265" t="s">
        <v>3101</v>
      </c>
      <c r="B20" s="265" t="s">
        <v>3102</v>
      </c>
      <c r="C20" s="265" t="s">
        <v>3103</v>
      </c>
      <c r="D20" s="265" t="s">
        <v>6195</v>
      </c>
      <c r="E20" s="265" t="s">
        <v>4</v>
      </c>
      <c r="F20" s="265" t="s">
        <v>6</v>
      </c>
      <c r="G20" s="266"/>
      <c r="H20" s="266"/>
      <c r="I20" s="266"/>
      <c r="J20" s="265"/>
      <c r="K20" s="265"/>
    </row>
    <row r="21" spans="1:11" ht="45" customHeight="1" x14ac:dyDescent="0.3">
      <c r="A21" s="265" t="s">
        <v>3105</v>
      </c>
      <c r="B21" s="265" t="s">
        <v>3106</v>
      </c>
      <c r="C21" s="265" t="s">
        <v>3107</v>
      </c>
      <c r="D21" s="265" t="s">
        <v>6195</v>
      </c>
      <c r="E21" s="265" t="s">
        <v>4</v>
      </c>
      <c r="F21" s="265" t="s">
        <v>6</v>
      </c>
      <c r="G21" s="266"/>
      <c r="H21" s="266"/>
      <c r="I21" s="266"/>
      <c r="J21" s="265"/>
      <c r="K21" s="265"/>
    </row>
    <row r="22" spans="1:11" ht="45" customHeight="1" x14ac:dyDescent="0.3">
      <c r="A22" s="265" t="s">
        <v>3109</v>
      </c>
      <c r="B22" s="265" t="s">
        <v>3106</v>
      </c>
      <c r="C22" s="265" t="s">
        <v>3110</v>
      </c>
      <c r="D22" s="265" t="s">
        <v>6195</v>
      </c>
      <c r="E22" s="265" t="s">
        <v>4</v>
      </c>
      <c r="F22" s="265" t="s">
        <v>5</v>
      </c>
      <c r="G22" s="266"/>
      <c r="H22" s="266"/>
      <c r="I22" s="266"/>
      <c r="J22" s="265"/>
      <c r="K22" s="265"/>
    </row>
    <row r="23" spans="1:11" ht="45" customHeight="1" x14ac:dyDescent="0.3">
      <c r="A23" s="265" t="s">
        <v>3413</v>
      </c>
      <c r="B23" s="265" t="s">
        <v>3414</v>
      </c>
      <c r="C23" s="265" t="s">
        <v>3415</v>
      </c>
      <c r="D23" s="265" t="s">
        <v>6195</v>
      </c>
      <c r="E23" s="265" t="s">
        <v>4</v>
      </c>
      <c r="F23" s="265" t="s">
        <v>6</v>
      </c>
      <c r="G23" s="266"/>
      <c r="H23" s="266"/>
      <c r="I23" s="266"/>
      <c r="J23" s="265"/>
      <c r="K23" s="265" t="s">
        <v>13</v>
      </c>
    </row>
    <row r="24" spans="1:11" ht="45" customHeight="1" x14ac:dyDescent="0.3">
      <c r="A24" s="265" t="s">
        <v>3418</v>
      </c>
      <c r="B24" s="265" t="s">
        <v>3419</v>
      </c>
      <c r="C24" s="265" t="s">
        <v>3420</v>
      </c>
      <c r="D24" s="265" t="s">
        <v>6195</v>
      </c>
      <c r="E24" s="265" t="s">
        <v>4</v>
      </c>
      <c r="F24" s="265" t="s">
        <v>6</v>
      </c>
      <c r="G24" s="266"/>
      <c r="H24" s="266"/>
      <c r="I24" s="266"/>
      <c r="J24" s="265"/>
      <c r="K24" s="265" t="s">
        <v>13</v>
      </c>
    </row>
    <row r="25" spans="1:11" ht="45" customHeight="1" x14ac:dyDescent="0.3">
      <c r="A25" s="265" t="s">
        <v>3920</v>
      </c>
      <c r="B25" s="265" t="s">
        <v>3921</v>
      </c>
      <c r="C25" s="265" t="s">
        <v>1568</v>
      </c>
      <c r="D25" s="265" t="s">
        <v>6195</v>
      </c>
      <c r="E25" s="265" t="s">
        <v>4</v>
      </c>
      <c r="F25" s="265" t="s">
        <v>5</v>
      </c>
      <c r="G25" s="266"/>
      <c r="H25" s="266"/>
      <c r="I25" s="266"/>
      <c r="J25" s="265"/>
      <c r="K25" s="265"/>
    </row>
    <row r="26" spans="1:11" ht="45" customHeight="1" x14ac:dyDescent="0.3">
      <c r="A26" s="265" t="s">
        <v>3924</v>
      </c>
      <c r="B26" s="265" t="s">
        <v>3925</v>
      </c>
      <c r="C26" s="265" t="s">
        <v>3926</v>
      </c>
      <c r="D26" s="265" t="s">
        <v>6195</v>
      </c>
      <c r="E26" s="265" t="s">
        <v>4</v>
      </c>
      <c r="F26" s="265" t="s">
        <v>5</v>
      </c>
      <c r="G26" s="266"/>
      <c r="H26" s="266"/>
      <c r="I26" s="266"/>
      <c r="J26" s="265"/>
      <c r="K26" s="265"/>
    </row>
    <row r="27" spans="1:11" ht="45" customHeight="1" x14ac:dyDescent="0.3">
      <c r="A27" s="265" t="s">
        <v>3928</v>
      </c>
      <c r="B27" s="265" t="s">
        <v>3929</v>
      </c>
      <c r="C27" s="265" t="s">
        <v>3930</v>
      </c>
      <c r="D27" s="265" t="s">
        <v>6195</v>
      </c>
      <c r="E27" s="265" t="s">
        <v>4</v>
      </c>
      <c r="F27" s="265" t="s">
        <v>5</v>
      </c>
      <c r="G27" s="266"/>
      <c r="H27" s="266"/>
      <c r="I27" s="266"/>
      <c r="J27" s="265"/>
      <c r="K27" s="265"/>
    </row>
    <row r="28" spans="1:11" ht="45" customHeight="1" x14ac:dyDescent="0.3">
      <c r="A28" s="265" t="s">
        <v>3932</v>
      </c>
      <c r="B28" s="265" t="s">
        <v>3933</v>
      </c>
      <c r="C28" s="265" t="s">
        <v>3934</v>
      </c>
      <c r="D28" s="265" t="s">
        <v>6195</v>
      </c>
      <c r="E28" s="265" t="s">
        <v>4</v>
      </c>
      <c r="F28" s="265" t="s">
        <v>5</v>
      </c>
      <c r="G28" s="266"/>
      <c r="H28" s="266"/>
      <c r="I28" s="266"/>
      <c r="J28" s="265"/>
      <c r="K28" s="265"/>
    </row>
    <row r="29" spans="1:11" ht="45" customHeight="1" x14ac:dyDescent="0.3">
      <c r="A29" s="265" t="s">
        <v>3936</v>
      </c>
      <c r="B29" s="265" t="s">
        <v>3937</v>
      </c>
      <c r="C29" s="265" t="s">
        <v>3938</v>
      </c>
      <c r="D29" s="265" t="s">
        <v>6195</v>
      </c>
      <c r="E29" s="265" t="s">
        <v>4</v>
      </c>
      <c r="F29" s="265" t="s">
        <v>6</v>
      </c>
      <c r="G29" s="266"/>
      <c r="H29" s="266"/>
      <c r="I29" s="266"/>
      <c r="J29" s="265"/>
      <c r="K29" s="265" t="s">
        <v>3939</v>
      </c>
    </row>
    <row r="30" spans="1:11" ht="45" customHeight="1" x14ac:dyDescent="0.3">
      <c r="A30" s="265" t="s">
        <v>3941</v>
      </c>
      <c r="B30" s="265" t="s">
        <v>3942</v>
      </c>
      <c r="C30" s="265" t="s">
        <v>3943</v>
      </c>
      <c r="D30" s="265" t="s">
        <v>6195</v>
      </c>
      <c r="E30" s="265" t="s">
        <v>4</v>
      </c>
      <c r="F30" s="265" t="s">
        <v>6</v>
      </c>
      <c r="G30" s="266"/>
      <c r="H30" s="266"/>
      <c r="I30" s="266"/>
      <c r="J30" s="265"/>
      <c r="K30" s="265" t="s">
        <v>3939</v>
      </c>
    </row>
    <row r="31" spans="1:11" ht="45" customHeight="1" x14ac:dyDescent="0.3">
      <c r="A31" s="265" t="s">
        <v>3945</v>
      </c>
      <c r="B31" s="265" t="s">
        <v>3946</v>
      </c>
      <c r="C31" s="265" t="s">
        <v>3947</v>
      </c>
      <c r="D31" s="265" t="s">
        <v>6195</v>
      </c>
      <c r="E31" s="265" t="s">
        <v>4</v>
      </c>
      <c r="F31" s="265" t="s">
        <v>6</v>
      </c>
      <c r="G31" s="266"/>
      <c r="H31" s="266"/>
      <c r="I31" s="266"/>
      <c r="J31" s="265"/>
      <c r="K31" s="265" t="s">
        <v>3939</v>
      </c>
    </row>
    <row r="32" spans="1:11" ht="45" customHeight="1" x14ac:dyDescent="0.3">
      <c r="A32" s="265" t="s">
        <v>4178</v>
      </c>
      <c r="B32" s="265" t="s">
        <v>4179</v>
      </c>
      <c r="C32" s="265" t="s">
        <v>4180</v>
      </c>
      <c r="D32" s="265" t="s">
        <v>6195</v>
      </c>
      <c r="E32" s="265" t="s">
        <v>8</v>
      </c>
      <c r="F32" s="265" t="s">
        <v>6</v>
      </c>
      <c r="G32" s="266"/>
      <c r="H32" s="266"/>
      <c r="I32" s="266"/>
      <c r="J32" s="265"/>
      <c r="K32" s="265" t="s">
        <v>9</v>
      </c>
    </row>
    <row r="33" spans="1:11" ht="45" customHeight="1" x14ac:dyDescent="0.3">
      <c r="A33" s="265" t="s">
        <v>4183</v>
      </c>
      <c r="B33" s="265" t="s">
        <v>4184</v>
      </c>
      <c r="C33" s="265" t="s">
        <v>4185</v>
      </c>
      <c r="D33" s="265" t="s">
        <v>6195</v>
      </c>
      <c r="E33" s="265" t="s">
        <v>8</v>
      </c>
      <c r="F33" s="265" t="s">
        <v>6</v>
      </c>
      <c r="G33" s="266"/>
      <c r="H33" s="266"/>
      <c r="I33" s="266"/>
      <c r="J33" s="265"/>
      <c r="K33" s="265" t="s">
        <v>9</v>
      </c>
    </row>
    <row r="34" spans="1:11" ht="45" customHeight="1" x14ac:dyDescent="0.3">
      <c r="A34" s="265" t="s">
        <v>4188</v>
      </c>
      <c r="B34" s="265" t="s">
        <v>4189</v>
      </c>
      <c r="C34" s="265" t="s">
        <v>4190</v>
      </c>
      <c r="D34" s="265" t="s">
        <v>6195</v>
      </c>
      <c r="E34" s="265" t="s">
        <v>8</v>
      </c>
      <c r="F34" s="265" t="s">
        <v>6</v>
      </c>
      <c r="G34" s="266"/>
      <c r="H34" s="266"/>
      <c r="I34" s="266"/>
      <c r="J34" s="265"/>
      <c r="K34" s="265" t="s">
        <v>9</v>
      </c>
    </row>
    <row r="35" spans="1:11" ht="45" customHeight="1" x14ac:dyDescent="0.3">
      <c r="A35" s="265" t="s">
        <v>4193</v>
      </c>
      <c r="B35" s="265" t="s">
        <v>4194</v>
      </c>
      <c r="C35" s="265" t="s">
        <v>4195</v>
      </c>
      <c r="D35" s="265" t="s">
        <v>6195</v>
      </c>
      <c r="E35" s="265" t="s">
        <v>8</v>
      </c>
      <c r="F35" s="265" t="s">
        <v>6</v>
      </c>
      <c r="G35" s="266"/>
      <c r="H35" s="266"/>
      <c r="I35" s="266"/>
      <c r="J35" s="265"/>
      <c r="K35" s="265" t="s">
        <v>9</v>
      </c>
    </row>
    <row r="36" spans="1:11" ht="45" customHeight="1" x14ac:dyDescent="0.3">
      <c r="A36" s="265" t="s">
        <v>4197</v>
      </c>
      <c r="B36" s="265" t="s">
        <v>4198</v>
      </c>
      <c r="C36" s="265" t="s">
        <v>4199</v>
      </c>
      <c r="D36" s="265" t="s">
        <v>6195</v>
      </c>
      <c r="E36" s="265" t="s">
        <v>4</v>
      </c>
      <c r="F36" s="265" t="s">
        <v>6</v>
      </c>
      <c r="G36" s="266"/>
      <c r="H36" s="266"/>
      <c r="I36" s="266"/>
      <c r="J36" s="265"/>
      <c r="K36" s="265" t="s">
        <v>9</v>
      </c>
    </row>
    <row r="37" spans="1:11" ht="45" customHeight="1" x14ac:dyDescent="0.3">
      <c r="A37" s="265" t="s">
        <v>4201</v>
      </c>
      <c r="B37" s="265" t="s">
        <v>4202</v>
      </c>
      <c r="C37" s="265" t="s">
        <v>4203</v>
      </c>
      <c r="D37" s="265" t="s">
        <v>6198</v>
      </c>
      <c r="E37" s="265" t="s">
        <v>4</v>
      </c>
      <c r="F37" s="265" t="s">
        <v>6</v>
      </c>
      <c r="G37" s="266"/>
      <c r="H37" s="266"/>
      <c r="I37" s="266"/>
      <c r="J37" s="265"/>
      <c r="K37" s="265"/>
    </row>
    <row r="38" spans="1:11" ht="45" customHeight="1" x14ac:dyDescent="0.3">
      <c r="A38" s="265" t="s">
        <v>4362</v>
      </c>
      <c r="B38" s="265" t="s">
        <v>4363</v>
      </c>
      <c r="C38" s="265" t="s">
        <v>4364</v>
      </c>
      <c r="D38" s="265" t="s">
        <v>6195</v>
      </c>
      <c r="E38" s="265" t="s">
        <v>4</v>
      </c>
      <c r="F38" s="265" t="s">
        <v>5</v>
      </c>
      <c r="G38" s="266"/>
      <c r="H38" s="266"/>
      <c r="I38" s="266"/>
      <c r="J38" s="265"/>
      <c r="K38" s="265" t="s">
        <v>2668</v>
      </c>
    </row>
    <row r="39" spans="1:11" ht="45" customHeight="1" x14ac:dyDescent="0.3">
      <c r="A39" s="265" t="s">
        <v>3945</v>
      </c>
      <c r="B39" s="265" t="s">
        <v>3946</v>
      </c>
      <c r="C39" s="265" t="s">
        <v>3947</v>
      </c>
      <c r="D39" s="265" t="s">
        <v>4962</v>
      </c>
      <c r="E39" s="265" t="s">
        <v>4</v>
      </c>
      <c r="F39" s="265" t="s">
        <v>5</v>
      </c>
      <c r="G39" s="266"/>
      <c r="H39" s="266"/>
      <c r="I39" s="266"/>
      <c r="J39" s="265"/>
      <c r="K39" s="265" t="s">
        <v>3939</v>
      </c>
    </row>
    <row r="40" spans="1:11" ht="45" customHeight="1" x14ac:dyDescent="0.3">
      <c r="A40" s="265" t="s">
        <v>4178</v>
      </c>
      <c r="B40" s="265" t="s">
        <v>4179</v>
      </c>
      <c r="C40" s="265" t="s">
        <v>4180</v>
      </c>
      <c r="D40" s="265" t="s">
        <v>4962</v>
      </c>
      <c r="E40" s="265" t="s">
        <v>8</v>
      </c>
      <c r="F40" s="265" t="s">
        <v>5</v>
      </c>
      <c r="G40" s="266"/>
      <c r="H40" s="266"/>
      <c r="I40" s="266"/>
      <c r="J40" s="265"/>
      <c r="K40" s="265" t="s">
        <v>9</v>
      </c>
    </row>
    <row r="41" spans="1:11" ht="45" customHeight="1" x14ac:dyDescent="0.3">
      <c r="A41" s="265" t="s">
        <v>4183</v>
      </c>
      <c r="B41" s="265" t="s">
        <v>4184</v>
      </c>
      <c r="C41" s="265" t="s">
        <v>4185</v>
      </c>
      <c r="D41" s="265" t="s">
        <v>4962</v>
      </c>
      <c r="E41" s="265" t="s">
        <v>8</v>
      </c>
      <c r="F41" s="265" t="s">
        <v>5</v>
      </c>
      <c r="G41" s="266"/>
      <c r="H41" s="266"/>
      <c r="I41" s="266"/>
      <c r="J41" s="265"/>
      <c r="K41" s="265" t="s">
        <v>9</v>
      </c>
    </row>
    <row r="42" spans="1:11" ht="45" customHeight="1" x14ac:dyDescent="0.3">
      <c r="A42" s="265" t="s">
        <v>4188</v>
      </c>
      <c r="B42" s="265" t="s">
        <v>4189</v>
      </c>
      <c r="C42" s="265" t="s">
        <v>4190</v>
      </c>
      <c r="D42" s="265" t="s">
        <v>4962</v>
      </c>
      <c r="E42" s="265" t="s">
        <v>8</v>
      </c>
      <c r="F42" s="265" t="s">
        <v>5</v>
      </c>
      <c r="G42" s="266"/>
      <c r="H42" s="266"/>
      <c r="I42" s="266"/>
      <c r="J42" s="265"/>
      <c r="K42" s="265" t="s">
        <v>9</v>
      </c>
    </row>
    <row r="43" spans="1:11" ht="45" customHeight="1" x14ac:dyDescent="0.3">
      <c r="A43" s="265" t="s">
        <v>4193</v>
      </c>
      <c r="B43" s="265" t="s">
        <v>4194</v>
      </c>
      <c r="C43" s="265" t="s">
        <v>4195</v>
      </c>
      <c r="D43" s="265" t="s">
        <v>4962</v>
      </c>
      <c r="E43" s="265" t="s">
        <v>8</v>
      </c>
      <c r="F43" s="265" t="s">
        <v>5</v>
      </c>
      <c r="G43" s="266"/>
      <c r="H43" s="266"/>
      <c r="I43" s="266"/>
      <c r="J43" s="265"/>
      <c r="K43" s="265" t="s">
        <v>9</v>
      </c>
    </row>
    <row r="44" spans="1:11" ht="45" customHeight="1" x14ac:dyDescent="0.3">
      <c r="A44" s="265" t="s">
        <v>4197</v>
      </c>
      <c r="B44" s="265" t="s">
        <v>4198</v>
      </c>
      <c r="C44" s="265" t="s">
        <v>4199</v>
      </c>
      <c r="D44" s="265" t="s">
        <v>4962</v>
      </c>
      <c r="E44" s="265" t="s">
        <v>4</v>
      </c>
      <c r="F44" s="265" t="s">
        <v>5</v>
      </c>
      <c r="G44" s="266"/>
      <c r="H44" s="266"/>
      <c r="I44" s="266"/>
      <c r="J44" s="265"/>
      <c r="K44" s="265" t="s">
        <v>9</v>
      </c>
    </row>
    <row r="45" spans="1:11" ht="45" customHeight="1" x14ac:dyDescent="0.3">
      <c r="A45" s="265" t="s">
        <v>4201</v>
      </c>
      <c r="B45" s="265" t="s">
        <v>4202</v>
      </c>
      <c r="C45" s="265" t="s">
        <v>4203</v>
      </c>
      <c r="D45" s="265" t="s">
        <v>4963</v>
      </c>
      <c r="E45" s="265" t="s">
        <v>4</v>
      </c>
      <c r="F45" s="265" t="s">
        <v>5</v>
      </c>
      <c r="G45" s="266"/>
      <c r="H45" s="266"/>
      <c r="I45" s="266"/>
      <c r="J45" s="265"/>
      <c r="K45" s="265"/>
    </row>
    <row r="46" spans="1:11" ht="45" customHeight="1" x14ac:dyDescent="0.3">
      <c r="A46" s="265" t="s">
        <v>4362</v>
      </c>
      <c r="B46" s="265" t="s">
        <v>4363</v>
      </c>
      <c r="C46" s="265" t="s">
        <v>4364</v>
      </c>
      <c r="D46" s="265" t="s">
        <v>4962</v>
      </c>
      <c r="E46" s="265" t="s">
        <v>4</v>
      </c>
      <c r="F46" s="265" t="s">
        <v>5</v>
      </c>
      <c r="G46" s="266"/>
      <c r="H46" s="266"/>
      <c r="I46" s="266"/>
      <c r="J46" s="265"/>
      <c r="K46" s="265" t="s">
        <v>2668</v>
      </c>
    </row>
    <row r="47" spans="1:11" s="4" customFormat="1" ht="45" customHeight="1" x14ac:dyDescent="0.3">
      <c r="A47" s="265" t="s">
        <v>4365</v>
      </c>
      <c r="B47" s="265" t="s">
        <v>4366</v>
      </c>
      <c r="C47" s="265" t="s">
        <v>4367</v>
      </c>
      <c r="D47" s="265" t="s">
        <v>4962</v>
      </c>
      <c r="E47" s="265" t="s">
        <v>4</v>
      </c>
      <c r="F47" s="265" t="s">
        <v>6</v>
      </c>
      <c r="G47" s="266"/>
      <c r="H47" s="266"/>
      <c r="I47" s="266"/>
      <c r="J47" s="265"/>
      <c r="K47" s="265"/>
    </row>
    <row r="48" spans="1:11" s="4" customFormat="1" ht="45" customHeight="1" x14ac:dyDescent="0.3">
      <c r="A48" s="265" t="s">
        <v>4368</v>
      </c>
      <c r="B48" s="265" t="s">
        <v>4366</v>
      </c>
      <c r="C48" s="265" t="s">
        <v>4369</v>
      </c>
      <c r="D48" s="265" t="s">
        <v>4962</v>
      </c>
      <c r="E48" s="265" t="s">
        <v>4</v>
      </c>
      <c r="F48" s="265" t="s">
        <v>6</v>
      </c>
      <c r="G48" s="266"/>
      <c r="H48" s="266"/>
      <c r="I48" s="266"/>
      <c r="J48" s="265"/>
      <c r="K48" s="265"/>
    </row>
    <row r="49" spans="1:11" s="4" customFormat="1" ht="45" customHeight="1" x14ac:dyDescent="0.3">
      <c r="A49" s="265" t="s">
        <v>4370</v>
      </c>
      <c r="B49" s="265" t="s">
        <v>4371</v>
      </c>
      <c r="C49" s="265" t="s">
        <v>4369</v>
      </c>
      <c r="D49" s="265" t="s">
        <v>4962</v>
      </c>
      <c r="E49" s="265" t="s">
        <v>4</v>
      </c>
      <c r="F49" s="265" t="s">
        <v>6</v>
      </c>
      <c r="G49" s="266"/>
      <c r="H49" s="266"/>
      <c r="I49" s="266"/>
      <c r="J49" s="265"/>
      <c r="K49" s="265"/>
    </row>
    <row r="50" spans="1:11" s="4" customFormat="1" ht="45" customHeight="1" x14ac:dyDescent="0.3">
      <c r="A50" s="265" t="s">
        <v>4372</v>
      </c>
      <c r="B50" s="265" t="s">
        <v>4371</v>
      </c>
      <c r="C50" s="265" t="s">
        <v>4367</v>
      </c>
      <c r="D50" s="265" t="s">
        <v>4962</v>
      </c>
      <c r="E50" s="265" t="s">
        <v>4</v>
      </c>
      <c r="F50" s="265" t="s">
        <v>6</v>
      </c>
      <c r="G50" s="266"/>
      <c r="H50" s="266"/>
      <c r="I50" s="266"/>
      <c r="J50" s="265"/>
      <c r="K50" s="265"/>
    </row>
  </sheetData>
  <conditionalFormatting sqref="A3:I59">
    <cfRule type="expression" dxfId="63" priority="1">
      <formula>$F3="m"</formula>
    </cfRule>
    <cfRule type="expression" dxfId="62" priority="2">
      <formula>$F3="d"</formula>
    </cfRule>
  </conditionalFormatting>
  <conditionalFormatting sqref="A3:K59">
    <cfRule type="expression" dxfId="61" priority="3">
      <formula>$F3="v"</formula>
    </cfRule>
    <cfRule type="expression" dxfId="60" priority="4">
      <formula>$F3="no"</formula>
    </cfRule>
  </conditionalFormatting>
  <pageMargins left="0.7" right="0.2" top="0.2" bottom="0.2" header="0.05" footer="0.3"/>
  <pageSetup orientation="landscape" r:id="rId1"/>
  <headerFooter>
    <oddHeader>&amp;L&amp;A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FC5FE-E298-4E46-A876-54E3F2E6EE74}">
  <dimension ref="A2:K50"/>
  <sheetViews>
    <sheetView topLeftCell="A39" workbookViewId="0">
      <selection activeCell="A47" sqref="A47"/>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66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165</v>
      </c>
      <c r="B3" s="265" t="s">
        <v>166</v>
      </c>
      <c r="C3" s="265" t="s">
        <v>167</v>
      </c>
      <c r="D3" s="265" t="s">
        <v>6195</v>
      </c>
      <c r="E3" s="265" t="s">
        <v>4</v>
      </c>
      <c r="F3" s="265" t="s">
        <v>6</v>
      </c>
      <c r="G3" s="266"/>
      <c r="H3" s="266"/>
      <c r="I3" s="266"/>
      <c r="J3" s="265"/>
      <c r="K3" s="265" t="s">
        <v>170</v>
      </c>
    </row>
    <row r="4" spans="1:11" ht="45" customHeight="1" x14ac:dyDescent="0.3">
      <c r="A4" s="265" t="s">
        <v>390</v>
      </c>
      <c r="B4" s="265" t="s">
        <v>391</v>
      </c>
      <c r="C4" s="265" t="s">
        <v>392</v>
      </c>
      <c r="D4" s="265" t="s">
        <v>6195</v>
      </c>
      <c r="E4" s="265" t="s">
        <v>4</v>
      </c>
      <c r="F4" s="265" t="s">
        <v>5</v>
      </c>
      <c r="G4" s="266"/>
      <c r="H4" s="266"/>
      <c r="I4" s="266"/>
      <c r="J4" s="265"/>
      <c r="K4" s="265" t="s">
        <v>9</v>
      </c>
    </row>
    <row r="5" spans="1:11" ht="45" customHeight="1" x14ac:dyDescent="0.3">
      <c r="A5" s="265" t="s">
        <v>395</v>
      </c>
      <c r="B5" s="265" t="s">
        <v>396</v>
      </c>
      <c r="C5" s="265" t="s">
        <v>397</v>
      </c>
      <c r="D5" s="265" t="s">
        <v>6195</v>
      </c>
      <c r="E5" s="265" t="s">
        <v>4</v>
      </c>
      <c r="F5" s="265" t="s">
        <v>5</v>
      </c>
      <c r="G5" s="266"/>
      <c r="H5" s="266"/>
      <c r="I5" s="266"/>
      <c r="J5" s="265"/>
      <c r="K5" s="265" t="s">
        <v>9</v>
      </c>
    </row>
    <row r="6" spans="1:11" ht="45" customHeight="1" x14ac:dyDescent="0.3">
      <c r="A6" s="265" t="s">
        <v>399</v>
      </c>
      <c r="B6" s="265" t="s">
        <v>400</v>
      </c>
      <c r="C6" s="265" t="s">
        <v>401</v>
      </c>
      <c r="D6" s="265" t="s">
        <v>6195</v>
      </c>
      <c r="E6" s="265" t="s">
        <v>4</v>
      </c>
      <c r="F6" s="265" t="s">
        <v>6</v>
      </c>
      <c r="G6" s="266"/>
      <c r="H6" s="266"/>
      <c r="I6" s="266"/>
      <c r="J6" s="265"/>
      <c r="K6" s="265" t="s">
        <v>9</v>
      </c>
    </row>
    <row r="7" spans="1:11" ht="45" customHeight="1" x14ac:dyDescent="0.3">
      <c r="A7" s="265" t="s">
        <v>404</v>
      </c>
      <c r="B7" s="265" t="s">
        <v>405</v>
      </c>
      <c r="C7" s="265" t="s">
        <v>406</v>
      </c>
      <c r="D7" s="265" t="s">
        <v>6195</v>
      </c>
      <c r="E7" s="265" t="s">
        <v>4</v>
      </c>
      <c r="F7" s="265" t="s">
        <v>5</v>
      </c>
      <c r="G7" s="266"/>
      <c r="H7" s="266"/>
      <c r="I7" s="266"/>
      <c r="J7" s="265"/>
      <c r="K7" s="265" t="s">
        <v>9</v>
      </c>
    </row>
    <row r="8" spans="1:11" ht="45" customHeight="1" x14ac:dyDescent="0.3">
      <c r="A8" s="265" t="s">
        <v>408</v>
      </c>
      <c r="B8" s="265" t="s">
        <v>409</v>
      </c>
      <c r="C8" s="265" t="s">
        <v>410</v>
      </c>
      <c r="D8" s="265" t="s">
        <v>6195</v>
      </c>
      <c r="E8" s="265" t="s">
        <v>4</v>
      </c>
      <c r="F8" s="265" t="s">
        <v>5</v>
      </c>
      <c r="G8" s="266"/>
      <c r="H8" s="266"/>
      <c r="I8" s="266"/>
      <c r="J8" s="265"/>
      <c r="K8" s="265" t="s">
        <v>9</v>
      </c>
    </row>
    <row r="9" spans="1:11" ht="45" customHeight="1" x14ac:dyDescent="0.3">
      <c r="A9" s="265" t="s">
        <v>412</v>
      </c>
      <c r="B9" s="265" t="s">
        <v>413</v>
      </c>
      <c r="C9" s="265" t="s">
        <v>414</v>
      </c>
      <c r="D9" s="265" t="s">
        <v>6195</v>
      </c>
      <c r="E9" s="265" t="s">
        <v>4</v>
      </c>
      <c r="F9" s="265" t="s">
        <v>5</v>
      </c>
      <c r="G9" s="266"/>
      <c r="H9" s="266"/>
      <c r="I9" s="266"/>
      <c r="J9" s="265"/>
      <c r="K9" s="265" t="s">
        <v>9</v>
      </c>
    </row>
    <row r="10" spans="1:11" ht="45" customHeight="1" x14ac:dyDescent="0.3">
      <c r="A10" s="265" t="s">
        <v>1246</v>
      </c>
      <c r="B10" s="265" t="s">
        <v>1247</v>
      </c>
      <c r="C10" s="265" t="s">
        <v>1248</v>
      </c>
      <c r="D10" s="265" t="s">
        <v>6195</v>
      </c>
      <c r="E10" s="265" t="s">
        <v>8</v>
      </c>
      <c r="F10" s="265" t="s">
        <v>5</v>
      </c>
      <c r="G10" s="266"/>
      <c r="H10" s="266"/>
      <c r="I10" s="266"/>
      <c r="J10" s="265"/>
      <c r="K10" s="265" t="s">
        <v>9</v>
      </c>
    </row>
    <row r="11" spans="1:11" ht="45" customHeight="1" x14ac:dyDescent="0.3">
      <c r="A11" s="265" t="s">
        <v>1252</v>
      </c>
      <c r="B11" s="265" t="s">
        <v>1253</v>
      </c>
      <c r="C11" s="265" t="s">
        <v>1254</v>
      </c>
      <c r="D11" s="265" t="s">
        <v>6195</v>
      </c>
      <c r="E11" s="265" t="s">
        <v>8</v>
      </c>
      <c r="F11" s="265" t="s">
        <v>5</v>
      </c>
      <c r="G11" s="266"/>
      <c r="H11" s="266"/>
      <c r="I11" s="266"/>
      <c r="J11" s="265"/>
      <c r="K11" s="265" t="s">
        <v>9</v>
      </c>
    </row>
    <row r="12" spans="1:11" ht="45" customHeight="1" x14ac:dyDescent="0.3">
      <c r="A12" s="265" t="s">
        <v>1256</v>
      </c>
      <c r="B12" s="265" t="s">
        <v>1257</v>
      </c>
      <c r="C12" s="265" t="s">
        <v>1258</v>
      </c>
      <c r="D12" s="265" t="s">
        <v>6195</v>
      </c>
      <c r="E12" s="265" t="s">
        <v>4</v>
      </c>
      <c r="F12" s="265" t="s">
        <v>5</v>
      </c>
      <c r="G12" s="266"/>
      <c r="H12" s="266"/>
      <c r="I12" s="266"/>
      <c r="J12" s="265"/>
      <c r="K12" s="265" t="s">
        <v>170</v>
      </c>
    </row>
    <row r="13" spans="1:11" ht="45" customHeight="1" x14ac:dyDescent="0.3">
      <c r="A13" s="265" t="s">
        <v>1352</v>
      </c>
      <c r="B13" s="265" t="s">
        <v>1353</v>
      </c>
      <c r="C13" s="265" t="s">
        <v>1354</v>
      </c>
      <c r="D13" s="265" t="s">
        <v>6195</v>
      </c>
      <c r="E13" s="265" t="s">
        <v>4</v>
      </c>
      <c r="F13" s="265" t="s">
        <v>5</v>
      </c>
      <c r="G13" s="266"/>
      <c r="H13" s="266"/>
      <c r="I13" s="266"/>
      <c r="J13" s="265"/>
      <c r="K13" s="265" t="s">
        <v>14</v>
      </c>
    </row>
    <row r="14" spans="1:11" ht="45" customHeight="1" x14ac:dyDescent="0.3">
      <c r="A14" s="265" t="s">
        <v>1376</v>
      </c>
      <c r="B14" s="265" t="s">
        <v>1377</v>
      </c>
      <c r="C14" s="265" t="s">
        <v>1254</v>
      </c>
      <c r="D14" s="265" t="s">
        <v>6195</v>
      </c>
      <c r="E14" s="265" t="s">
        <v>8</v>
      </c>
      <c r="F14" s="265" t="s">
        <v>5</v>
      </c>
      <c r="G14" s="266"/>
      <c r="H14" s="266"/>
      <c r="I14" s="266"/>
      <c r="J14" s="265"/>
      <c r="K14" s="265" t="s">
        <v>9</v>
      </c>
    </row>
    <row r="15" spans="1:11" ht="45" customHeight="1" x14ac:dyDescent="0.3">
      <c r="A15" s="265" t="s">
        <v>1380</v>
      </c>
      <c r="B15" s="265" t="s">
        <v>1381</v>
      </c>
      <c r="C15" s="265" t="s">
        <v>1382</v>
      </c>
      <c r="D15" s="265" t="s">
        <v>6195</v>
      </c>
      <c r="E15" s="265" t="s">
        <v>8</v>
      </c>
      <c r="F15" s="265" t="s">
        <v>5</v>
      </c>
      <c r="G15" s="266"/>
      <c r="H15" s="266"/>
      <c r="I15" s="266"/>
      <c r="J15" s="265"/>
      <c r="K15" s="265" t="s">
        <v>9</v>
      </c>
    </row>
    <row r="16" spans="1:11" ht="45" customHeight="1" x14ac:dyDescent="0.3">
      <c r="A16" s="265" t="s">
        <v>4558</v>
      </c>
      <c r="B16" s="265" t="s">
        <v>256</v>
      </c>
      <c r="C16" s="265" t="s">
        <v>4559</v>
      </c>
      <c r="D16" s="265" t="s">
        <v>6195</v>
      </c>
      <c r="E16" s="265" t="s">
        <v>8</v>
      </c>
      <c r="F16" s="265" t="s">
        <v>5</v>
      </c>
      <c r="G16" s="266"/>
      <c r="H16" s="266"/>
      <c r="I16" s="266"/>
      <c r="J16" s="265"/>
      <c r="K16" s="265" t="s">
        <v>9</v>
      </c>
    </row>
    <row r="17" spans="1:11" ht="45" customHeight="1" x14ac:dyDescent="0.3">
      <c r="A17" s="265" t="s">
        <v>1385</v>
      </c>
      <c r="B17" s="265" t="s">
        <v>4560</v>
      </c>
      <c r="C17" s="265" t="s">
        <v>1386</v>
      </c>
      <c r="D17" s="265" t="s">
        <v>6195</v>
      </c>
      <c r="E17" s="265" t="s">
        <v>4</v>
      </c>
      <c r="F17" s="265" t="s">
        <v>6</v>
      </c>
      <c r="G17" s="266"/>
      <c r="H17" s="266"/>
      <c r="I17" s="266"/>
      <c r="J17" s="265"/>
      <c r="K17" s="265" t="s">
        <v>9</v>
      </c>
    </row>
    <row r="18" spans="1:11" ht="45" customHeight="1" x14ac:dyDescent="0.3">
      <c r="A18" s="265" t="s">
        <v>4565</v>
      </c>
      <c r="B18" s="265" t="s">
        <v>5930</v>
      </c>
      <c r="C18" s="265" t="s">
        <v>5931</v>
      </c>
      <c r="D18" s="265" t="s">
        <v>6195</v>
      </c>
      <c r="E18" s="265" t="s">
        <v>8</v>
      </c>
      <c r="F18" s="265" t="s">
        <v>5</v>
      </c>
      <c r="G18" s="266"/>
      <c r="H18" s="266"/>
      <c r="I18" s="266"/>
      <c r="J18" s="265"/>
      <c r="K18" s="265" t="s">
        <v>9</v>
      </c>
    </row>
    <row r="19" spans="1:11" ht="45" customHeight="1" x14ac:dyDescent="0.3">
      <c r="A19" s="265" t="s">
        <v>4567</v>
      </c>
      <c r="B19" s="265" t="s">
        <v>4568</v>
      </c>
      <c r="C19" s="265" t="s">
        <v>4569</v>
      </c>
      <c r="D19" s="265" t="s">
        <v>6195</v>
      </c>
      <c r="E19" s="265" t="s">
        <v>8</v>
      </c>
      <c r="F19" s="265" t="s">
        <v>5</v>
      </c>
      <c r="G19" s="266"/>
      <c r="H19" s="266"/>
      <c r="I19" s="266"/>
      <c r="J19" s="265"/>
      <c r="K19" s="265" t="s">
        <v>9</v>
      </c>
    </row>
    <row r="20" spans="1:11" ht="45" customHeight="1" x14ac:dyDescent="0.3">
      <c r="A20" s="265" t="s">
        <v>4572</v>
      </c>
      <c r="B20" s="265" t="s">
        <v>5932</v>
      </c>
      <c r="C20" s="265" t="s">
        <v>5933</v>
      </c>
      <c r="D20" s="265" t="s">
        <v>6195</v>
      </c>
      <c r="E20" s="265" t="s">
        <v>8</v>
      </c>
      <c r="F20" s="265" t="s">
        <v>5</v>
      </c>
      <c r="G20" s="266"/>
      <c r="H20" s="266"/>
      <c r="I20" s="266"/>
      <c r="J20" s="265"/>
      <c r="K20" s="265" t="s">
        <v>9</v>
      </c>
    </row>
    <row r="21" spans="1:11" ht="45" customHeight="1" x14ac:dyDescent="0.3">
      <c r="A21" s="265" t="s">
        <v>4575</v>
      </c>
      <c r="B21" s="265" t="s">
        <v>4566</v>
      </c>
      <c r="C21" s="265" t="s">
        <v>4576</v>
      </c>
      <c r="D21" s="265" t="s">
        <v>6195</v>
      </c>
      <c r="E21" s="265" t="s">
        <v>8</v>
      </c>
      <c r="F21" s="265" t="s">
        <v>5</v>
      </c>
      <c r="G21" s="266"/>
      <c r="H21" s="266"/>
      <c r="I21" s="266"/>
      <c r="J21" s="265"/>
      <c r="K21" s="265" t="s">
        <v>9</v>
      </c>
    </row>
    <row r="22" spans="1:11" ht="45" customHeight="1" x14ac:dyDescent="0.3">
      <c r="A22" s="265" t="s">
        <v>1599</v>
      </c>
      <c r="B22" s="265" t="s">
        <v>1600</v>
      </c>
      <c r="C22" s="265" t="s">
        <v>1601</v>
      </c>
      <c r="D22" s="265" t="s">
        <v>6195</v>
      </c>
      <c r="E22" s="265" t="s">
        <v>4</v>
      </c>
      <c r="F22" s="265" t="s">
        <v>6</v>
      </c>
      <c r="G22" s="266"/>
      <c r="H22" s="266"/>
      <c r="I22" s="266"/>
      <c r="J22" s="265"/>
      <c r="K22" s="265" t="s">
        <v>1602</v>
      </c>
    </row>
    <row r="23" spans="1:11" ht="45" customHeight="1" x14ac:dyDescent="0.3">
      <c r="A23" s="265" t="s">
        <v>2179</v>
      </c>
      <c r="B23" s="265" t="s">
        <v>2180</v>
      </c>
      <c r="C23" s="265" t="s">
        <v>2181</v>
      </c>
      <c r="D23" s="265" t="s">
        <v>6195</v>
      </c>
      <c r="E23" s="265" t="s">
        <v>4</v>
      </c>
      <c r="F23" s="265" t="s">
        <v>5</v>
      </c>
      <c r="G23" s="266"/>
      <c r="H23" s="266"/>
      <c r="I23" s="266"/>
      <c r="J23" s="265"/>
      <c r="K23" s="265"/>
    </row>
    <row r="24" spans="1:11" ht="45" customHeight="1" x14ac:dyDescent="0.3">
      <c r="A24" s="265" t="s">
        <v>2184</v>
      </c>
      <c r="B24" s="265" t="s">
        <v>2185</v>
      </c>
      <c r="C24" s="265" t="s">
        <v>2186</v>
      </c>
      <c r="D24" s="265" t="s">
        <v>6195</v>
      </c>
      <c r="E24" s="265" t="s">
        <v>4</v>
      </c>
      <c r="F24" s="265" t="s">
        <v>5</v>
      </c>
      <c r="G24" s="266"/>
      <c r="H24" s="266"/>
      <c r="I24" s="266"/>
      <c r="J24" s="265"/>
      <c r="K24" s="265"/>
    </row>
    <row r="25" spans="1:11" ht="45" customHeight="1" x14ac:dyDescent="0.3">
      <c r="A25" s="265" t="s">
        <v>2188</v>
      </c>
      <c r="B25" s="265" t="s">
        <v>2189</v>
      </c>
      <c r="C25" s="265" t="s">
        <v>2190</v>
      </c>
      <c r="D25" s="265" t="s">
        <v>6195</v>
      </c>
      <c r="E25" s="265" t="s">
        <v>4</v>
      </c>
      <c r="F25" s="265" t="s">
        <v>5</v>
      </c>
      <c r="G25" s="266"/>
      <c r="H25" s="266"/>
      <c r="I25" s="266"/>
      <c r="J25" s="265"/>
      <c r="K25" s="265"/>
    </row>
    <row r="26" spans="1:11" ht="45" customHeight="1" x14ac:dyDescent="0.3">
      <c r="A26" s="265" t="s">
        <v>2192</v>
      </c>
      <c r="B26" s="265" t="s">
        <v>2193</v>
      </c>
      <c r="C26" s="265" t="s">
        <v>2194</v>
      </c>
      <c r="D26" s="265" t="s">
        <v>6195</v>
      </c>
      <c r="E26" s="265" t="s">
        <v>4</v>
      </c>
      <c r="F26" s="265" t="s">
        <v>5</v>
      </c>
      <c r="G26" s="266"/>
      <c r="H26" s="266"/>
      <c r="I26" s="266"/>
      <c r="J26" s="265"/>
      <c r="K26" s="265"/>
    </row>
    <row r="27" spans="1:11" ht="45" customHeight="1" x14ac:dyDescent="0.3">
      <c r="A27" s="265" t="s">
        <v>5418</v>
      </c>
      <c r="B27" s="265" t="s">
        <v>5419</v>
      </c>
      <c r="C27" s="265" t="s">
        <v>5420</v>
      </c>
      <c r="D27" s="265" t="s">
        <v>6195</v>
      </c>
      <c r="E27" s="265" t="s">
        <v>4</v>
      </c>
      <c r="F27" s="265" t="s">
        <v>5</v>
      </c>
      <c r="G27" s="266"/>
      <c r="H27" s="266"/>
      <c r="I27" s="266"/>
      <c r="J27" s="265"/>
      <c r="K27" s="265" t="s">
        <v>9</v>
      </c>
    </row>
    <row r="28" spans="1:11" ht="45" customHeight="1" x14ac:dyDescent="0.3">
      <c r="A28" s="265" t="s">
        <v>2739</v>
      </c>
      <c r="B28" s="265" t="s">
        <v>2740</v>
      </c>
      <c r="C28" s="265" t="s">
        <v>2741</v>
      </c>
      <c r="D28" s="265" t="s">
        <v>6195</v>
      </c>
      <c r="E28" s="265" t="s">
        <v>4</v>
      </c>
      <c r="F28" s="265" t="s">
        <v>6</v>
      </c>
      <c r="G28" s="266"/>
      <c r="H28" s="266"/>
      <c r="I28" s="266"/>
      <c r="J28" s="265"/>
      <c r="K28" s="265" t="s">
        <v>183</v>
      </c>
    </row>
    <row r="29" spans="1:11" ht="45" customHeight="1" x14ac:dyDescent="0.3">
      <c r="A29" s="265" t="s">
        <v>2743</v>
      </c>
      <c r="B29" s="265" t="s">
        <v>2744</v>
      </c>
      <c r="C29" s="265" t="s">
        <v>2745</v>
      </c>
      <c r="D29" s="265" t="s">
        <v>6195</v>
      </c>
      <c r="E29" s="265" t="s">
        <v>4</v>
      </c>
      <c r="F29" s="265" t="s">
        <v>5</v>
      </c>
      <c r="G29" s="266"/>
      <c r="H29" s="266"/>
      <c r="I29" s="266"/>
      <c r="J29" s="265"/>
      <c r="K29" s="265" t="s">
        <v>183</v>
      </c>
    </row>
    <row r="30" spans="1:11" ht="45" customHeight="1" x14ac:dyDescent="0.3">
      <c r="A30" s="265" t="s">
        <v>2747</v>
      </c>
      <c r="B30" s="265" t="s">
        <v>2748</v>
      </c>
      <c r="C30" s="265" t="s">
        <v>2749</v>
      </c>
      <c r="D30" s="265" t="s">
        <v>6195</v>
      </c>
      <c r="E30" s="265" t="s">
        <v>4</v>
      </c>
      <c r="F30" s="265" t="s">
        <v>5</v>
      </c>
      <c r="G30" s="266"/>
      <c r="H30" s="266"/>
      <c r="I30" s="266"/>
      <c r="J30" s="265"/>
      <c r="K30" s="265" t="s">
        <v>9</v>
      </c>
    </row>
    <row r="31" spans="1:11" ht="45" customHeight="1" x14ac:dyDescent="0.3">
      <c r="A31" s="265" t="s">
        <v>2751</v>
      </c>
      <c r="B31" s="265" t="s">
        <v>2752</v>
      </c>
      <c r="C31" s="265" t="s">
        <v>2753</v>
      </c>
      <c r="D31" s="265" t="s">
        <v>6195</v>
      </c>
      <c r="E31" s="265" t="s">
        <v>8</v>
      </c>
      <c r="F31" s="265" t="s">
        <v>5</v>
      </c>
      <c r="G31" s="266"/>
      <c r="H31" s="266"/>
      <c r="I31" s="266"/>
      <c r="J31" s="265"/>
      <c r="K31" s="265" t="s">
        <v>9</v>
      </c>
    </row>
    <row r="32" spans="1:11" ht="45" customHeight="1" x14ac:dyDescent="0.3">
      <c r="A32" s="265" t="s">
        <v>2755</v>
      </c>
      <c r="B32" s="265" t="s">
        <v>2756</v>
      </c>
      <c r="C32" s="265" t="s">
        <v>2757</v>
      </c>
      <c r="D32" s="265" t="s">
        <v>6195</v>
      </c>
      <c r="E32" s="265" t="s">
        <v>4</v>
      </c>
      <c r="F32" s="265" t="s">
        <v>5</v>
      </c>
      <c r="G32" s="266"/>
      <c r="H32" s="266"/>
      <c r="I32" s="266"/>
      <c r="J32" s="265"/>
      <c r="K32" s="265" t="s">
        <v>170</v>
      </c>
    </row>
    <row r="33" spans="1:11" ht="45" customHeight="1" x14ac:dyDescent="0.3">
      <c r="A33" s="265" t="s">
        <v>2759</v>
      </c>
      <c r="B33" s="265" t="s">
        <v>2760</v>
      </c>
      <c r="C33" s="265" t="s">
        <v>2761</v>
      </c>
      <c r="D33" s="265" t="s">
        <v>6195</v>
      </c>
      <c r="E33" s="265" t="s">
        <v>4</v>
      </c>
      <c r="F33" s="265" t="s">
        <v>5</v>
      </c>
      <c r="G33" s="266"/>
      <c r="H33" s="266"/>
      <c r="I33" s="266"/>
      <c r="J33" s="265"/>
      <c r="K33" s="265" t="s">
        <v>9</v>
      </c>
    </row>
    <row r="34" spans="1:11" ht="45" customHeight="1" x14ac:dyDescent="0.3">
      <c r="A34" s="265" t="s">
        <v>2889</v>
      </c>
      <c r="B34" s="265" t="s">
        <v>2890</v>
      </c>
      <c r="C34" s="265" t="s">
        <v>2891</v>
      </c>
      <c r="D34" s="265" t="s">
        <v>6195</v>
      </c>
      <c r="E34" s="265" t="s">
        <v>4</v>
      </c>
      <c r="F34" s="265" t="s">
        <v>5</v>
      </c>
      <c r="G34" s="266"/>
      <c r="H34" s="266"/>
      <c r="I34" s="266"/>
      <c r="J34" s="265"/>
      <c r="K34" s="265" t="s">
        <v>9</v>
      </c>
    </row>
    <row r="35" spans="1:11" ht="45" customHeight="1" x14ac:dyDescent="0.3">
      <c r="A35" s="265" t="s">
        <v>2893</v>
      </c>
      <c r="B35" s="265" t="s">
        <v>2894</v>
      </c>
      <c r="C35" s="265" t="s">
        <v>2895</v>
      </c>
      <c r="D35" s="265" t="s">
        <v>6195</v>
      </c>
      <c r="E35" s="265" t="s">
        <v>4</v>
      </c>
      <c r="F35" s="265" t="s">
        <v>5</v>
      </c>
      <c r="G35" s="266"/>
      <c r="H35" s="266"/>
      <c r="I35" s="266"/>
      <c r="J35" s="265"/>
      <c r="K35" s="265" t="s">
        <v>13</v>
      </c>
    </row>
    <row r="36" spans="1:11" ht="45" customHeight="1" x14ac:dyDescent="0.3">
      <c r="A36" s="265" t="s">
        <v>2897</v>
      </c>
      <c r="B36" s="265" t="s">
        <v>2898</v>
      </c>
      <c r="C36" s="265" t="s">
        <v>2899</v>
      </c>
      <c r="D36" s="265" t="s">
        <v>6195</v>
      </c>
      <c r="E36" s="265" t="s">
        <v>4</v>
      </c>
      <c r="F36" s="265" t="s">
        <v>5</v>
      </c>
      <c r="G36" s="266"/>
      <c r="H36" s="266"/>
      <c r="I36" s="266"/>
      <c r="J36" s="265"/>
      <c r="K36" s="265" t="s">
        <v>194</v>
      </c>
    </row>
    <row r="37" spans="1:11" ht="45" customHeight="1" x14ac:dyDescent="0.3">
      <c r="A37" s="265" t="s">
        <v>3121</v>
      </c>
      <c r="B37" s="265" t="s">
        <v>3122</v>
      </c>
      <c r="C37" s="265" t="s">
        <v>3123</v>
      </c>
      <c r="D37" s="265" t="s">
        <v>6195</v>
      </c>
      <c r="E37" s="265" t="s">
        <v>8</v>
      </c>
      <c r="F37" s="265" t="s">
        <v>5</v>
      </c>
      <c r="G37" s="266"/>
      <c r="H37" s="266"/>
      <c r="I37" s="266"/>
      <c r="J37" s="265"/>
      <c r="K37" s="265" t="s">
        <v>13</v>
      </c>
    </row>
    <row r="38" spans="1:11" ht="45" customHeight="1" x14ac:dyDescent="0.3">
      <c r="A38" s="265" t="s">
        <v>3127</v>
      </c>
      <c r="B38" s="265" t="s">
        <v>3128</v>
      </c>
      <c r="C38" s="265" t="s">
        <v>3129</v>
      </c>
      <c r="D38" s="265" t="s">
        <v>6195</v>
      </c>
      <c r="E38" s="265" t="s">
        <v>8</v>
      </c>
      <c r="F38" s="265" t="s">
        <v>5</v>
      </c>
      <c r="G38" s="266"/>
      <c r="H38" s="266"/>
      <c r="I38" s="266"/>
      <c r="J38" s="265"/>
      <c r="K38" s="265" t="s">
        <v>13</v>
      </c>
    </row>
    <row r="39" spans="1:11" ht="45" customHeight="1" x14ac:dyDescent="0.3">
      <c r="A39" s="265" t="s">
        <v>3132</v>
      </c>
      <c r="B39" s="265" t="s">
        <v>3133</v>
      </c>
      <c r="C39" s="265" t="s">
        <v>3134</v>
      </c>
      <c r="D39" s="265" t="s">
        <v>6195</v>
      </c>
      <c r="E39" s="265" t="s">
        <v>8</v>
      </c>
      <c r="F39" s="265" t="s">
        <v>5</v>
      </c>
      <c r="G39" s="266"/>
      <c r="H39" s="266"/>
      <c r="I39" s="266"/>
      <c r="J39" s="265"/>
      <c r="K39" s="265" t="s">
        <v>13</v>
      </c>
    </row>
    <row r="40" spans="1:11" ht="45" customHeight="1" x14ac:dyDescent="0.3">
      <c r="A40" s="265" t="s">
        <v>3137</v>
      </c>
      <c r="B40" s="265" t="s">
        <v>3138</v>
      </c>
      <c r="C40" s="265" t="s">
        <v>3139</v>
      </c>
      <c r="D40" s="265" t="s">
        <v>6195</v>
      </c>
      <c r="E40" s="265" t="s">
        <v>8</v>
      </c>
      <c r="F40" s="265" t="s">
        <v>5</v>
      </c>
      <c r="G40" s="266"/>
      <c r="H40" s="266"/>
      <c r="I40" s="266"/>
      <c r="J40" s="265"/>
      <c r="K40" s="265" t="s">
        <v>13</v>
      </c>
    </row>
    <row r="41" spans="1:11" ht="45" customHeight="1" x14ac:dyDescent="0.3">
      <c r="A41" s="265" t="s">
        <v>3141</v>
      </c>
      <c r="B41" s="265" t="s">
        <v>3142</v>
      </c>
      <c r="C41" s="265" t="s">
        <v>3143</v>
      </c>
      <c r="D41" s="265" t="s">
        <v>6195</v>
      </c>
      <c r="E41" s="265" t="s">
        <v>4</v>
      </c>
      <c r="F41" s="265" t="s">
        <v>5</v>
      </c>
      <c r="G41" s="266"/>
      <c r="H41" s="266"/>
      <c r="I41" s="266"/>
      <c r="J41" s="265"/>
      <c r="K41" s="265" t="s">
        <v>9</v>
      </c>
    </row>
    <row r="42" spans="1:11" ht="45" customHeight="1" x14ac:dyDescent="0.3">
      <c r="A42" s="265" t="s">
        <v>3571</v>
      </c>
      <c r="B42" s="265" t="s">
        <v>3572</v>
      </c>
      <c r="C42" s="265" t="s">
        <v>3573</v>
      </c>
      <c r="D42" s="265" t="s">
        <v>6195</v>
      </c>
      <c r="E42" s="265" t="s">
        <v>4</v>
      </c>
      <c r="F42" s="265" t="s">
        <v>5</v>
      </c>
      <c r="G42" s="266"/>
      <c r="H42" s="266"/>
      <c r="I42" s="266"/>
      <c r="J42" s="265"/>
      <c r="K42" s="265" t="s">
        <v>170</v>
      </c>
    </row>
    <row r="43" spans="1:11" ht="45" customHeight="1" x14ac:dyDescent="0.3">
      <c r="A43" s="265" t="s">
        <v>3648</v>
      </c>
      <c r="B43" s="265" t="s">
        <v>3649</v>
      </c>
      <c r="C43" s="265" t="s">
        <v>3650</v>
      </c>
      <c r="D43" s="265" t="s">
        <v>6195</v>
      </c>
      <c r="E43" s="265" t="s">
        <v>8</v>
      </c>
      <c r="F43" s="265" t="s">
        <v>5</v>
      </c>
      <c r="G43" s="266"/>
      <c r="H43" s="266"/>
      <c r="I43" s="266"/>
      <c r="J43" s="265"/>
      <c r="K43" s="265" t="s">
        <v>585</v>
      </c>
    </row>
    <row r="44" spans="1:11" ht="45" customHeight="1" x14ac:dyDescent="0.3">
      <c r="A44" s="265" t="s">
        <v>3653</v>
      </c>
      <c r="B44" s="265" t="s">
        <v>6045</v>
      </c>
      <c r="C44" s="265" t="s">
        <v>6046</v>
      </c>
      <c r="D44" s="265" t="s">
        <v>6195</v>
      </c>
      <c r="E44" s="265" t="s">
        <v>8</v>
      </c>
      <c r="F44" s="265" t="s">
        <v>5</v>
      </c>
      <c r="G44" s="266"/>
      <c r="H44" s="266"/>
      <c r="I44" s="266"/>
      <c r="J44" s="265"/>
      <c r="K44" s="265" t="s">
        <v>585</v>
      </c>
    </row>
    <row r="45" spans="1:11" ht="45" customHeight="1" x14ac:dyDescent="0.3">
      <c r="A45" s="265" t="s">
        <v>3655</v>
      </c>
      <c r="B45" s="265" t="s">
        <v>3656</v>
      </c>
      <c r="C45" s="265" t="s">
        <v>3657</v>
      </c>
      <c r="D45" s="265" t="s">
        <v>6195</v>
      </c>
      <c r="E45" s="265" t="s">
        <v>4</v>
      </c>
      <c r="F45" s="265" t="s">
        <v>5</v>
      </c>
      <c r="G45" s="266"/>
      <c r="H45" s="266"/>
      <c r="I45" s="266"/>
      <c r="J45" s="265"/>
      <c r="K45" s="265" t="s">
        <v>9</v>
      </c>
    </row>
    <row r="46" spans="1:11" s="303" customFormat="1" ht="45" customHeight="1" x14ac:dyDescent="0.3">
      <c r="A46" s="265" t="s">
        <v>4358</v>
      </c>
      <c r="B46" s="265" t="s">
        <v>4359</v>
      </c>
      <c r="C46" s="265" t="s">
        <v>4360</v>
      </c>
      <c r="D46" s="265" t="s">
        <v>6195</v>
      </c>
      <c r="E46" s="265" t="s">
        <v>4</v>
      </c>
      <c r="F46" s="265" t="s">
        <v>5</v>
      </c>
      <c r="G46" s="266"/>
      <c r="H46" s="266"/>
      <c r="I46" s="266"/>
      <c r="J46" s="265"/>
      <c r="K46" s="265" t="s">
        <v>9</v>
      </c>
    </row>
    <row r="47" spans="1:11" ht="45" customHeight="1" x14ac:dyDescent="0.3">
      <c r="A47" s="265" t="s">
        <v>4358</v>
      </c>
      <c r="B47" s="19" t="s">
        <v>4359</v>
      </c>
      <c r="C47" s="19" t="s">
        <v>4360</v>
      </c>
      <c r="D47" s="25" t="s">
        <v>5632</v>
      </c>
      <c r="E47" s="25" t="s">
        <v>4</v>
      </c>
      <c r="F47" s="25" t="s">
        <v>6</v>
      </c>
      <c r="G47" s="26"/>
      <c r="H47" s="26"/>
      <c r="I47" s="26"/>
      <c r="J47" s="8"/>
      <c r="K47" s="302" t="s">
        <v>9</v>
      </c>
    </row>
    <row r="48" spans="1:11" x14ac:dyDescent="0.3">
      <c r="A48" s="8"/>
      <c r="B48" s="8"/>
      <c r="C48" s="8"/>
      <c r="D48" s="18"/>
      <c r="E48" s="18"/>
      <c r="F48" s="18"/>
      <c r="G48" s="26"/>
      <c r="H48" s="26"/>
      <c r="I48" s="26"/>
      <c r="J48" s="8"/>
      <c r="K48" s="8"/>
    </row>
    <row r="49" spans="1:11" x14ac:dyDescent="0.3">
      <c r="A49" s="8"/>
      <c r="B49" s="8"/>
      <c r="C49" s="8"/>
      <c r="D49" s="18"/>
      <c r="E49" s="18"/>
      <c r="F49" s="18"/>
      <c r="G49" s="26"/>
      <c r="H49" s="26"/>
      <c r="I49" s="26"/>
      <c r="J49" s="8"/>
      <c r="K49" s="8"/>
    </row>
    <row r="50" spans="1:11" x14ac:dyDescent="0.3">
      <c r="A50" s="8"/>
      <c r="B50" s="8"/>
      <c r="C50" s="8"/>
      <c r="D50" s="18"/>
      <c r="E50" s="18"/>
      <c r="F50" s="18"/>
      <c r="G50" s="26"/>
      <c r="H50" s="26"/>
      <c r="I50" s="26"/>
      <c r="J50" s="8"/>
      <c r="K50" s="8"/>
    </row>
  </sheetData>
  <conditionalFormatting sqref="A3:I59">
    <cfRule type="expression" dxfId="59" priority="1">
      <formula>$F3="m"</formula>
    </cfRule>
    <cfRule type="expression" dxfId="58" priority="2">
      <formula>$F3="d"</formula>
    </cfRule>
  </conditionalFormatting>
  <conditionalFormatting sqref="A3:K59">
    <cfRule type="expression" dxfId="57" priority="3">
      <formula>$F3="v"</formula>
    </cfRule>
    <cfRule type="expression" dxfId="56" priority="4">
      <formula>$F3="no"</formula>
    </cfRule>
  </conditionalFormatting>
  <pageMargins left="0.7" right="0.2" top="0.2" bottom="0.2" header="0.05" footer="0.3"/>
  <pageSetup orientation="landscape" r:id="rId1"/>
  <headerFooter>
    <oddHeader>&amp;L&amp;A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E3C10-7C4D-40A3-8A16-2FB377140CA9}">
  <dimension ref="A2:K3"/>
  <sheetViews>
    <sheetView workbookViewId="0">
      <selection activeCell="H8" sqref="H8"/>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3244</v>
      </c>
      <c r="B3" s="265" t="s">
        <v>3245</v>
      </c>
      <c r="C3" s="265" t="s">
        <v>3246</v>
      </c>
      <c r="D3" s="265" t="s">
        <v>5632</v>
      </c>
      <c r="E3" s="265" t="s">
        <v>4</v>
      </c>
      <c r="F3" s="265" t="s">
        <v>5</v>
      </c>
      <c r="G3" s="266"/>
      <c r="H3" s="17"/>
      <c r="I3" s="266"/>
      <c r="J3" s="265"/>
      <c r="K3" s="265" t="s">
        <v>170</v>
      </c>
    </row>
  </sheetData>
  <conditionalFormatting sqref="A3:I59">
    <cfRule type="expression" dxfId="55" priority="1">
      <formula>$F3="m"</formula>
    </cfRule>
    <cfRule type="expression" dxfId="54" priority="2">
      <formula>$F3="d"</formula>
    </cfRule>
  </conditionalFormatting>
  <conditionalFormatting sqref="A3:K59">
    <cfRule type="expression" dxfId="53" priority="3">
      <formula>$F3="v"</formula>
    </cfRule>
    <cfRule type="expression" dxfId="52" priority="4">
      <formula>$F3="no"</formula>
    </cfRule>
  </conditionalFormatting>
  <pageMargins left="0.7" right="0.2" top="0.2" bottom="0.2" header="0.05" footer="0.3"/>
  <pageSetup orientation="landscape" r:id="rId1"/>
  <headerFooter>
    <oddHeader>&amp;L&amp;A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70255-A015-4059-B159-2201DAB242E5}">
  <dimension ref="A2:K47"/>
  <sheetViews>
    <sheetView workbookViewId="0">
      <selection activeCell="O9" sqref="O9"/>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4824</v>
      </c>
      <c r="B3" s="265" t="s">
        <v>4825</v>
      </c>
      <c r="C3" s="265" t="s">
        <v>4826</v>
      </c>
      <c r="D3" s="265" t="s">
        <v>6195</v>
      </c>
      <c r="E3" s="265" t="s">
        <v>4</v>
      </c>
      <c r="F3" s="265" t="s">
        <v>6</v>
      </c>
      <c r="G3" s="266"/>
      <c r="H3" s="266"/>
      <c r="I3" s="266"/>
      <c r="J3" s="265"/>
      <c r="K3" s="265" t="s">
        <v>7</v>
      </c>
    </row>
    <row r="4" spans="1:11" ht="45" customHeight="1" x14ac:dyDescent="0.3">
      <c r="A4" s="265" t="s">
        <v>1905</v>
      </c>
      <c r="B4" s="265" t="s">
        <v>4867</v>
      </c>
      <c r="C4" s="265" t="s">
        <v>1929</v>
      </c>
      <c r="D4" s="265" t="s">
        <v>6198</v>
      </c>
      <c r="E4" s="265" t="s">
        <v>8</v>
      </c>
      <c r="F4" s="265" t="s">
        <v>6</v>
      </c>
      <c r="G4" s="266"/>
      <c r="H4" s="266"/>
      <c r="I4" s="266"/>
      <c r="J4" s="265"/>
      <c r="K4" s="265" t="s">
        <v>13</v>
      </c>
    </row>
    <row r="5" spans="1:11" ht="45" customHeight="1" x14ac:dyDescent="0.3">
      <c r="A5" s="265" t="s">
        <v>1908</v>
      </c>
      <c r="B5" s="265" t="s">
        <v>4868</v>
      </c>
      <c r="C5" s="265" t="s">
        <v>1929</v>
      </c>
      <c r="D5" s="265" t="s">
        <v>6198</v>
      </c>
      <c r="E5" s="265" t="s">
        <v>8</v>
      </c>
      <c r="F5" s="265" t="s">
        <v>6</v>
      </c>
      <c r="G5" s="266"/>
      <c r="H5" s="266"/>
      <c r="I5" s="266"/>
      <c r="J5" s="265"/>
      <c r="K5" s="265" t="s">
        <v>13</v>
      </c>
    </row>
    <row r="6" spans="1:11" ht="45" customHeight="1" x14ac:dyDescent="0.3">
      <c r="A6" s="265" t="s">
        <v>1911</v>
      </c>
      <c r="B6" s="265" t="s">
        <v>4869</v>
      </c>
      <c r="C6" s="265" t="s">
        <v>1918</v>
      </c>
      <c r="D6" s="265" t="s">
        <v>6198</v>
      </c>
      <c r="E6" s="265" t="s">
        <v>8</v>
      </c>
      <c r="F6" s="265" t="s">
        <v>6</v>
      </c>
      <c r="G6" s="266"/>
      <c r="H6" s="266"/>
      <c r="I6" s="266"/>
      <c r="J6" s="265"/>
      <c r="K6" s="265" t="s">
        <v>13</v>
      </c>
    </row>
    <row r="7" spans="1:11" ht="45" customHeight="1" x14ac:dyDescent="0.3">
      <c r="A7" s="265" t="s">
        <v>1914</v>
      </c>
      <c r="B7" s="265" t="s">
        <v>4870</v>
      </c>
      <c r="C7" s="265" t="s">
        <v>4871</v>
      </c>
      <c r="D7" s="265" t="s">
        <v>6198</v>
      </c>
      <c r="E7" s="265" t="s">
        <v>8</v>
      </c>
      <c r="F7" s="265" t="s">
        <v>6</v>
      </c>
      <c r="G7" s="266"/>
      <c r="H7" s="266"/>
      <c r="I7" s="266"/>
      <c r="J7" s="265"/>
      <c r="K7" s="265" t="s">
        <v>13</v>
      </c>
    </row>
    <row r="8" spans="1:11" ht="45" customHeight="1" x14ac:dyDescent="0.3">
      <c r="A8" s="265" t="s">
        <v>1917</v>
      </c>
      <c r="B8" s="265" t="s">
        <v>4872</v>
      </c>
      <c r="C8" s="265" t="s">
        <v>4873</v>
      </c>
      <c r="D8" s="265" t="s">
        <v>6198</v>
      </c>
      <c r="E8" s="265" t="s">
        <v>8</v>
      </c>
      <c r="F8" s="265" t="s">
        <v>6</v>
      </c>
      <c r="G8" s="266"/>
      <c r="H8" s="266"/>
      <c r="I8" s="266"/>
      <c r="J8" s="265"/>
      <c r="K8" s="265" t="s">
        <v>13</v>
      </c>
    </row>
    <row r="9" spans="1:11" ht="45" customHeight="1" x14ac:dyDescent="0.3">
      <c r="A9" s="265" t="s">
        <v>1921</v>
      </c>
      <c r="B9" s="265" t="s">
        <v>4874</v>
      </c>
      <c r="C9" s="265" t="s">
        <v>4875</v>
      </c>
      <c r="D9" s="265" t="s">
        <v>6198</v>
      </c>
      <c r="E9" s="265" t="s">
        <v>8</v>
      </c>
      <c r="F9" s="265" t="s">
        <v>6</v>
      </c>
      <c r="G9" s="266"/>
      <c r="H9" s="266"/>
      <c r="I9" s="266"/>
      <c r="J9" s="265"/>
      <c r="K9" s="265" t="s">
        <v>13</v>
      </c>
    </row>
    <row r="10" spans="1:11" ht="45" customHeight="1" x14ac:dyDescent="0.3">
      <c r="A10" s="265" t="s">
        <v>1924</v>
      </c>
      <c r="B10" s="265" t="s">
        <v>4876</v>
      </c>
      <c r="C10" s="265" t="s">
        <v>4877</v>
      </c>
      <c r="D10" s="265" t="s">
        <v>6198</v>
      </c>
      <c r="E10" s="265" t="s">
        <v>8</v>
      </c>
      <c r="F10" s="265" t="s">
        <v>6</v>
      </c>
      <c r="G10" s="266"/>
      <c r="H10" s="266"/>
      <c r="I10" s="266"/>
      <c r="J10" s="265"/>
      <c r="K10" s="265" t="s">
        <v>13</v>
      </c>
    </row>
    <row r="11" spans="1:11" ht="45" customHeight="1" x14ac:dyDescent="0.3">
      <c r="A11" s="265" t="s">
        <v>1927</v>
      </c>
      <c r="B11" s="265" t="s">
        <v>4876</v>
      </c>
      <c r="C11" s="265" t="s">
        <v>4878</v>
      </c>
      <c r="D11" s="265" t="s">
        <v>6198</v>
      </c>
      <c r="E11" s="265" t="s">
        <v>8</v>
      </c>
      <c r="F11" s="265" t="s">
        <v>6</v>
      </c>
      <c r="G11" s="266"/>
      <c r="H11" s="266"/>
      <c r="I11" s="266"/>
      <c r="J11" s="265"/>
      <c r="K11" s="265" t="s">
        <v>13</v>
      </c>
    </row>
    <row r="12" spans="1:11" ht="45" customHeight="1" x14ac:dyDescent="0.3">
      <c r="A12" s="265" t="s">
        <v>1932</v>
      </c>
      <c r="B12" s="265" t="s">
        <v>4879</v>
      </c>
      <c r="C12" s="265" t="s">
        <v>4880</v>
      </c>
      <c r="D12" s="265" t="s">
        <v>6196</v>
      </c>
      <c r="E12" s="265" t="s">
        <v>8</v>
      </c>
      <c r="F12" s="265" t="s">
        <v>6</v>
      </c>
      <c r="G12" s="266"/>
      <c r="H12" s="266"/>
      <c r="I12" s="266"/>
      <c r="J12" s="265"/>
      <c r="K12" s="265" t="s">
        <v>13</v>
      </c>
    </row>
    <row r="13" spans="1:11" ht="45" customHeight="1" x14ac:dyDescent="0.3">
      <c r="A13" s="265" t="s">
        <v>1934</v>
      </c>
      <c r="B13" s="265" t="s">
        <v>4881</v>
      </c>
      <c r="C13" s="265" t="s">
        <v>4882</v>
      </c>
      <c r="D13" s="265" t="s">
        <v>6195</v>
      </c>
      <c r="E13" s="265" t="s">
        <v>4</v>
      </c>
      <c r="F13" s="265" t="s">
        <v>6</v>
      </c>
      <c r="G13" s="266"/>
      <c r="H13" s="266"/>
      <c r="I13" s="266"/>
      <c r="J13" s="265"/>
      <c r="K13" s="265" t="s">
        <v>13</v>
      </c>
    </row>
    <row r="14" spans="1:11" ht="45" customHeight="1" x14ac:dyDescent="0.3">
      <c r="A14" s="265" t="s">
        <v>1936</v>
      </c>
      <c r="B14" s="265" t="s">
        <v>4883</v>
      </c>
      <c r="C14" s="265" t="s">
        <v>4884</v>
      </c>
      <c r="D14" s="265" t="s">
        <v>6195</v>
      </c>
      <c r="E14" s="265" t="s">
        <v>4</v>
      </c>
      <c r="F14" s="265" t="s">
        <v>5</v>
      </c>
      <c r="G14" s="266"/>
      <c r="H14" s="266"/>
      <c r="I14" s="266"/>
      <c r="J14" s="265"/>
      <c r="K14" s="265" t="s">
        <v>611</v>
      </c>
    </row>
    <row r="15" spans="1:11" ht="45" customHeight="1" x14ac:dyDescent="0.3">
      <c r="A15" s="265" t="s">
        <v>3250</v>
      </c>
      <c r="B15" s="265" t="s">
        <v>4915</v>
      </c>
      <c r="C15" s="265" t="s">
        <v>4916</v>
      </c>
      <c r="D15" s="265" t="s">
        <v>6195</v>
      </c>
      <c r="E15" s="265" t="s">
        <v>8</v>
      </c>
      <c r="F15" s="265" t="s">
        <v>6</v>
      </c>
      <c r="G15" s="266"/>
      <c r="H15" s="266"/>
      <c r="I15" s="266"/>
      <c r="J15" s="265"/>
      <c r="K15" s="265" t="s">
        <v>13</v>
      </c>
    </row>
    <row r="16" spans="1:11" ht="45" customHeight="1" x14ac:dyDescent="0.3">
      <c r="A16" s="265" t="s">
        <v>3253</v>
      </c>
      <c r="B16" s="265" t="s">
        <v>4825</v>
      </c>
      <c r="C16" s="265" t="s">
        <v>4917</v>
      </c>
      <c r="D16" s="265" t="s">
        <v>6195</v>
      </c>
      <c r="E16" s="265" t="s">
        <v>8</v>
      </c>
      <c r="F16" s="265" t="s">
        <v>6</v>
      </c>
      <c r="G16" s="266"/>
      <c r="H16" s="266"/>
      <c r="I16" s="266"/>
      <c r="J16" s="265"/>
      <c r="K16" s="265" t="s">
        <v>13</v>
      </c>
    </row>
    <row r="17" spans="1:11" ht="45" customHeight="1" x14ac:dyDescent="0.3">
      <c r="A17" s="265" t="s">
        <v>3256</v>
      </c>
      <c r="B17" s="265" t="s">
        <v>4918</v>
      </c>
      <c r="C17" s="265" t="s">
        <v>4919</v>
      </c>
      <c r="D17" s="265" t="s">
        <v>6195</v>
      </c>
      <c r="E17" s="265" t="s">
        <v>8</v>
      </c>
      <c r="F17" s="265" t="s">
        <v>6</v>
      </c>
      <c r="G17" s="266"/>
      <c r="H17" s="266"/>
      <c r="I17" s="266"/>
      <c r="J17" s="265"/>
      <c r="K17" s="265" t="s">
        <v>13</v>
      </c>
    </row>
    <row r="18" spans="1:11" ht="45" customHeight="1" x14ac:dyDescent="0.3">
      <c r="A18" s="265" t="s">
        <v>3259</v>
      </c>
      <c r="B18" s="265" t="s">
        <v>4920</v>
      </c>
      <c r="C18" s="265" t="s">
        <v>4921</v>
      </c>
      <c r="D18" s="265" t="s">
        <v>6195</v>
      </c>
      <c r="E18" s="265" t="s">
        <v>8</v>
      </c>
      <c r="F18" s="265" t="s">
        <v>6</v>
      </c>
      <c r="G18" s="266"/>
      <c r="H18" s="266"/>
      <c r="I18" s="266"/>
      <c r="J18" s="265"/>
      <c r="K18" s="265" t="s">
        <v>13</v>
      </c>
    </row>
    <row r="19" spans="1:11" ht="45" customHeight="1" x14ac:dyDescent="0.3">
      <c r="A19" s="265" t="s">
        <v>3262</v>
      </c>
      <c r="B19" s="265" t="s">
        <v>4922</v>
      </c>
      <c r="C19" s="265" t="s">
        <v>4923</v>
      </c>
      <c r="D19" s="265" t="s">
        <v>6195</v>
      </c>
      <c r="E19" s="265" t="s">
        <v>8</v>
      </c>
      <c r="F19" s="265" t="s">
        <v>6</v>
      </c>
      <c r="G19" s="266"/>
      <c r="H19" s="266"/>
      <c r="I19" s="266"/>
      <c r="J19" s="265"/>
      <c r="K19" s="265" t="s">
        <v>13</v>
      </c>
    </row>
    <row r="20" spans="1:11" ht="45" customHeight="1" x14ac:dyDescent="0.3">
      <c r="A20" s="265" t="s">
        <v>3265</v>
      </c>
      <c r="B20" s="265" t="s">
        <v>3266</v>
      </c>
      <c r="C20" s="265" t="s">
        <v>3267</v>
      </c>
      <c r="D20" s="265" t="s">
        <v>6194</v>
      </c>
      <c r="E20" s="265" t="s">
        <v>8</v>
      </c>
      <c r="F20" s="265" t="s">
        <v>6</v>
      </c>
      <c r="G20" s="266"/>
      <c r="H20" s="266"/>
      <c r="I20" s="266"/>
      <c r="J20" s="265"/>
      <c r="K20" s="265"/>
    </row>
    <row r="21" spans="1:11" ht="45" customHeight="1" x14ac:dyDescent="0.3">
      <c r="A21" s="265"/>
      <c r="B21" s="265"/>
      <c r="C21" s="265"/>
      <c r="D21" s="265"/>
      <c r="E21" s="265"/>
      <c r="F21" s="265"/>
      <c r="G21" s="266"/>
      <c r="H21" s="266"/>
      <c r="I21" s="266"/>
      <c r="J21" s="265"/>
      <c r="K21" s="265"/>
    </row>
    <row r="22" spans="1:11" x14ac:dyDescent="0.3">
      <c r="A22" s="24"/>
      <c r="B22" s="20"/>
      <c r="C22" s="20"/>
      <c r="D22" s="22"/>
      <c r="E22" s="22"/>
      <c r="F22" s="22"/>
      <c r="G22" s="17"/>
      <c r="H22" s="17"/>
      <c r="I22" s="17"/>
      <c r="J22" s="7"/>
      <c r="K22" s="18"/>
    </row>
    <row r="23" spans="1:11" x14ac:dyDescent="0.3">
      <c r="A23" s="24"/>
      <c r="B23" s="20"/>
      <c r="C23" s="20"/>
      <c r="D23" s="22"/>
      <c r="E23" s="22"/>
      <c r="F23" s="22"/>
      <c r="G23" s="17"/>
      <c r="H23" s="17"/>
      <c r="I23" s="17"/>
      <c r="J23" s="7"/>
      <c r="K23" s="18"/>
    </row>
    <row r="24" spans="1:11" x14ac:dyDescent="0.3">
      <c r="A24" s="24"/>
      <c r="B24" s="20"/>
      <c r="C24" s="20"/>
      <c r="D24" s="22"/>
      <c r="E24" s="22"/>
      <c r="F24" s="22"/>
      <c r="G24" s="17"/>
      <c r="H24" s="17"/>
      <c r="I24" s="17"/>
      <c r="J24" s="7"/>
      <c r="K24" s="18"/>
    </row>
    <row r="25" spans="1:11" x14ac:dyDescent="0.3">
      <c r="A25" s="24"/>
      <c r="B25" s="20"/>
      <c r="C25" s="20"/>
      <c r="D25" s="22"/>
      <c r="E25" s="22"/>
      <c r="F25" s="22"/>
      <c r="G25" s="17"/>
      <c r="H25" s="17"/>
      <c r="I25" s="17"/>
      <c r="J25" s="7"/>
      <c r="K25" s="18"/>
    </row>
    <row r="26" spans="1:11" x14ac:dyDescent="0.3">
      <c r="A26" s="24"/>
      <c r="B26" s="20"/>
      <c r="C26" s="20"/>
      <c r="D26" s="22"/>
      <c r="E26" s="22"/>
      <c r="F26" s="22"/>
      <c r="G26" s="17"/>
      <c r="H26" s="17"/>
      <c r="I26" s="17"/>
      <c r="J26" s="7"/>
      <c r="K26" s="18"/>
    </row>
    <row r="27" spans="1:11" x14ac:dyDescent="0.3">
      <c r="A27" s="24"/>
      <c r="B27" s="20"/>
      <c r="C27" s="20"/>
      <c r="D27" s="22"/>
      <c r="E27" s="22"/>
      <c r="F27" s="22"/>
      <c r="G27" s="17"/>
      <c r="H27" s="17"/>
      <c r="I27" s="17"/>
      <c r="J27" s="7"/>
      <c r="K27" s="18"/>
    </row>
    <row r="28" spans="1:11" x14ac:dyDescent="0.3">
      <c r="A28" s="24"/>
      <c r="B28" s="20"/>
      <c r="C28" s="20"/>
      <c r="D28" s="22"/>
      <c r="E28" s="22"/>
      <c r="F28" s="22"/>
      <c r="G28" s="17"/>
      <c r="H28" s="17"/>
      <c r="I28" s="17"/>
      <c r="J28" s="7"/>
      <c r="K28" s="18"/>
    </row>
    <row r="29" spans="1:11" x14ac:dyDescent="0.3">
      <c r="A29" s="24"/>
      <c r="B29" s="20"/>
      <c r="C29" s="20"/>
      <c r="D29" s="22"/>
      <c r="E29" s="22"/>
      <c r="F29" s="22"/>
      <c r="G29" s="17"/>
      <c r="H29" s="17"/>
      <c r="I29" s="17"/>
      <c r="J29" s="7"/>
      <c r="K29" s="18"/>
    </row>
    <row r="30" spans="1:11" x14ac:dyDescent="0.3">
      <c r="A30" s="24"/>
      <c r="B30" s="20"/>
      <c r="C30" s="20"/>
      <c r="D30" s="22"/>
      <c r="E30" s="22"/>
      <c r="F30" s="22"/>
      <c r="G30" s="17"/>
      <c r="H30" s="17"/>
      <c r="I30" s="17"/>
      <c r="J30" s="7"/>
      <c r="K30" s="18"/>
    </row>
    <row r="31" spans="1:11" x14ac:dyDescent="0.3">
      <c r="A31" s="24"/>
      <c r="B31" s="20"/>
      <c r="C31" s="20"/>
      <c r="D31" s="22"/>
      <c r="E31" s="22"/>
      <c r="F31" s="22"/>
      <c r="G31" s="17"/>
      <c r="H31" s="17"/>
      <c r="I31" s="17"/>
      <c r="J31" s="7"/>
      <c r="K31" s="18"/>
    </row>
    <row r="32" spans="1:11" x14ac:dyDescent="0.3">
      <c r="A32" s="24"/>
      <c r="B32" s="20"/>
      <c r="C32" s="20"/>
      <c r="D32" s="22"/>
      <c r="E32" s="22"/>
      <c r="F32" s="22"/>
      <c r="G32" s="17"/>
      <c r="H32" s="17"/>
      <c r="I32" s="17"/>
      <c r="J32" s="7"/>
      <c r="K32" s="18"/>
    </row>
    <row r="33" spans="1:11" x14ac:dyDescent="0.3">
      <c r="A33" s="24"/>
      <c r="B33" s="20"/>
      <c r="C33" s="20"/>
      <c r="D33" s="22"/>
      <c r="E33" s="22"/>
      <c r="F33" s="22"/>
      <c r="G33" s="17"/>
      <c r="H33" s="17"/>
      <c r="I33" s="17"/>
      <c r="J33" s="7"/>
      <c r="K33" s="18"/>
    </row>
    <row r="34" spans="1:11" x14ac:dyDescent="0.3">
      <c r="A34" s="24"/>
      <c r="B34" s="20"/>
      <c r="C34" s="20"/>
      <c r="D34" s="22"/>
      <c r="E34" s="22"/>
      <c r="F34" s="22"/>
      <c r="G34" s="17"/>
      <c r="H34" s="17"/>
      <c r="I34" s="17"/>
      <c r="J34" s="7"/>
      <c r="K34" s="18"/>
    </row>
    <row r="35" spans="1:11" x14ac:dyDescent="0.3">
      <c r="A35" s="24"/>
      <c r="B35" s="20"/>
      <c r="C35" s="20"/>
      <c r="D35" s="22"/>
      <c r="E35" s="22"/>
      <c r="F35" s="22"/>
      <c r="G35" s="17"/>
      <c r="H35" s="17"/>
      <c r="I35" s="17"/>
      <c r="J35" s="7"/>
      <c r="K35" s="18"/>
    </row>
    <row r="36" spans="1:11" x14ac:dyDescent="0.3">
      <c r="A36" s="24"/>
      <c r="B36" s="20"/>
      <c r="C36" s="20"/>
      <c r="D36" s="22"/>
      <c r="E36" s="22"/>
      <c r="F36" s="22"/>
      <c r="G36" s="17"/>
      <c r="H36" s="17"/>
      <c r="I36" s="17"/>
      <c r="J36" s="7"/>
      <c r="K36" s="18"/>
    </row>
    <row r="37" spans="1:11" x14ac:dyDescent="0.3">
      <c r="A37" s="24"/>
      <c r="B37" s="20"/>
      <c r="C37" s="20"/>
      <c r="D37" s="22"/>
      <c r="E37" s="22"/>
      <c r="F37" s="22"/>
      <c r="G37" s="17"/>
      <c r="H37" s="17"/>
      <c r="I37" s="17"/>
      <c r="J37" s="7"/>
      <c r="K37" s="18"/>
    </row>
    <row r="38" spans="1:1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51" priority="1">
      <formula>$F3="m"</formula>
    </cfRule>
    <cfRule type="expression" dxfId="50" priority="2">
      <formula>$F3="d"</formula>
    </cfRule>
  </conditionalFormatting>
  <conditionalFormatting sqref="A3:K59">
    <cfRule type="expression" dxfId="49" priority="3">
      <formula>$F3="v"</formula>
    </cfRule>
    <cfRule type="expression" dxfId="48" priority="5">
      <formula>$F3="no"</formula>
    </cfRule>
  </conditionalFormatting>
  <pageMargins left="0.7" right="0.2" top="0.2" bottom="0.2" header="0.05" footer="0.3"/>
  <pageSetup orientation="landscape" r:id="rId1"/>
  <headerFooter>
    <oddHeader>&amp;L&amp;A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C6C96-B8D8-4F49-BE86-7B055760DA66}">
  <dimension ref="A2:K47"/>
  <sheetViews>
    <sheetView topLeftCell="A7" workbookViewId="0">
      <selection activeCell="B12" sqref="B12"/>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713</v>
      </c>
      <c r="B3" s="265" t="s">
        <v>714</v>
      </c>
      <c r="C3" s="265" t="s">
        <v>715</v>
      </c>
      <c r="D3" s="265" t="s">
        <v>6195</v>
      </c>
      <c r="E3" s="265" t="s">
        <v>4</v>
      </c>
      <c r="F3" s="265" t="s">
        <v>5</v>
      </c>
      <c r="G3" s="266"/>
      <c r="H3" s="17"/>
      <c r="I3" s="266"/>
      <c r="J3" s="265"/>
      <c r="K3" s="265" t="s">
        <v>194</v>
      </c>
    </row>
    <row r="4" spans="1:11" ht="45" customHeight="1" x14ac:dyDescent="0.3">
      <c r="A4" s="265" t="s">
        <v>720</v>
      </c>
      <c r="B4" s="265" t="s">
        <v>721</v>
      </c>
      <c r="C4" s="265" t="s">
        <v>722</v>
      </c>
      <c r="D4" s="265" t="s">
        <v>6195</v>
      </c>
      <c r="E4" s="265" t="s">
        <v>4</v>
      </c>
      <c r="F4" s="265" t="s">
        <v>5</v>
      </c>
      <c r="G4" s="266"/>
      <c r="H4" s="17"/>
      <c r="I4" s="266"/>
      <c r="J4" s="265"/>
      <c r="K4" s="265" t="s">
        <v>18</v>
      </c>
    </row>
    <row r="5" spans="1:11" ht="45" customHeight="1" x14ac:dyDescent="0.3">
      <c r="A5" s="265" t="s">
        <v>1361</v>
      </c>
      <c r="B5" s="265" t="s">
        <v>1362</v>
      </c>
      <c r="C5" s="265" t="s">
        <v>1363</v>
      </c>
      <c r="D5" s="265" t="s">
        <v>6195</v>
      </c>
      <c r="E5" s="265" t="s">
        <v>4</v>
      </c>
      <c r="F5" s="265" t="s">
        <v>5</v>
      </c>
      <c r="G5" s="266"/>
      <c r="H5" s="17"/>
      <c r="I5" s="266"/>
      <c r="J5" s="265"/>
      <c r="K5" s="265" t="s">
        <v>1364</v>
      </c>
    </row>
    <row r="6" spans="1:11" ht="45" customHeight="1" x14ac:dyDescent="0.3">
      <c r="A6" s="265" t="s">
        <v>1798</v>
      </c>
      <c r="B6" s="265" t="s">
        <v>1799</v>
      </c>
      <c r="C6" s="265" t="s">
        <v>1800</v>
      </c>
      <c r="D6" s="265" t="s">
        <v>6195</v>
      </c>
      <c r="E6" s="265" t="s">
        <v>4</v>
      </c>
      <c r="F6" s="265" t="s">
        <v>6</v>
      </c>
      <c r="G6" s="266"/>
      <c r="H6" s="17"/>
      <c r="I6" s="266"/>
      <c r="J6" s="265"/>
      <c r="K6" s="265"/>
    </row>
    <row r="7" spans="1:11" ht="45" customHeight="1" x14ac:dyDescent="0.3">
      <c r="A7" s="265" t="s">
        <v>5508</v>
      </c>
      <c r="B7" s="265" t="s">
        <v>5509</v>
      </c>
      <c r="C7" s="265" t="s">
        <v>5510</v>
      </c>
      <c r="D7" s="265" t="s">
        <v>6195</v>
      </c>
      <c r="E7" s="265" t="s">
        <v>8</v>
      </c>
      <c r="F7" s="265" t="s">
        <v>5</v>
      </c>
      <c r="G7" s="266"/>
      <c r="H7" s="17"/>
      <c r="I7" s="266"/>
      <c r="J7" s="265"/>
      <c r="K7" s="265"/>
    </row>
    <row r="8" spans="1:11" ht="45" customHeight="1" x14ac:dyDescent="0.3">
      <c r="A8" s="265" t="s">
        <v>3428</v>
      </c>
      <c r="B8" s="265" t="s">
        <v>3429</v>
      </c>
      <c r="C8" s="265" t="s">
        <v>3430</v>
      </c>
      <c r="D8" s="265" t="s">
        <v>6196</v>
      </c>
      <c r="E8" s="265" t="s">
        <v>8</v>
      </c>
      <c r="F8" s="265" t="s">
        <v>6</v>
      </c>
      <c r="G8" s="266"/>
      <c r="H8" s="17"/>
      <c r="I8" s="266"/>
      <c r="J8" s="265"/>
      <c r="K8" s="265"/>
    </row>
    <row r="9" spans="1:11" ht="45" customHeight="1" x14ac:dyDescent="0.3">
      <c r="A9" s="265" t="s">
        <v>3434</v>
      </c>
      <c r="B9" s="265" t="s">
        <v>3435</v>
      </c>
      <c r="C9" s="265" t="s">
        <v>3436</v>
      </c>
      <c r="D9" s="265" t="s">
        <v>6195</v>
      </c>
      <c r="E9" s="265" t="s">
        <v>8</v>
      </c>
      <c r="F9" s="265" t="s">
        <v>6</v>
      </c>
      <c r="G9" s="266"/>
      <c r="H9" s="17"/>
      <c r="I9" s="266"/>
      <c r="J9" s="265"/>
      <c r="K9" s="265"/>
    </row>
    <row r="10" spans="1:11" ht="45" customHeight="1" x14ac:dyDescent="0.3">
      <c r="A10" s="265" t="s">
        <v>3438</v>
      </c>
      <c r="B10" s="265" t="s">
        <v>3439</v>
      </c>
      <c r="C10" s="265" t="s">
        <v>3440</v>
      </c>
      <c r="D10" s="265" t="s">
        <v>6195</v>
      </c>
      <c r="E10" s="265" t="s">
        <v>4</v>
      </c>
      <c r="F10" s="265" t="s">
        <v>6</v>
      </c>
      <c r="G10" s="266"/>
      <c r="H10" s="17"/>
      <c r="I10" s="266"/>
      <c r="J10" s="265"/>
      <c r="K10" s="265"/>
    </row>
    <row r="11" spans="1:11" ht="45" customHeight="1" x14ac:dyDescent="0.3">
      <c r="A11" s="265" t="s">
        <v>3725</v>
      </c>
      <c r="B11" s="265" t="s">
        <v>3726</v>
      </c>
      <c r="C11" s="265" t="s">
        <v>3727</v>
      </c>
      <c r="D11" s="265" t="s">
        <v>6195</v>
      </c>
      <c r="E11" s="265" t="s">
        <v>4</v>
      </c>
      <c r="F11" s="265" t="s">
        <v>6</v>
      </c>
      <c r="G11" s="266"/>
      <c r="H11" s="17"/>
      <c r="I11" s="266"/>
      <c r="J11" s="265"/>
      <c r="K11" s="265"/>
    </row>
    <row r="12" spans="1:11" ht="43.2" x14ac:dyDescent="0.3">
      <c r="A12" s="24" t="s">
        <v>6135</v>
      </c>
      <c r="B12" s="20" t="s">
        <v>6136</v>
      </c>
      <c r="C12" s="20" t="s">
        <v>6137</v>
      </c>
      <c r="D12" s="22" t="s">
        <v>6196</v>
      </c>
      <c r="E12" s="22" t="s">
        <v>8</v>
      </c>
      <c r="F12" s="22" t="s">
        <v>6</v>
      </c>
      <c r="G12" s="17"/>
      <c r="H12" s="17"/>
      <c r="I12" s="17"/>
      <c r="J12" s="7"/>
      <c r="K12" s="18"/>
    </row>
    <row r="13" spans="1:11" x14ac:dyDescent="0.3">
      <c r="A13" s="24"/>
      <c r="B13" s="20"/>
      <c r="C13" s="20"/>
      <c r="D13" s="22"/>
      <c r="E13" s="22"/>
      <c r="F13" s="22"/>
      <c r="G13" s="17"/>
      <c r="H13" s="17"/>
      <c r="I13" s="17"/>
      <c r="J13" s="7"/>
      <c r="K13" s="18"/>
    </row>
    <row r="14" spans="1:11" x14ac:dyDescent="0.3">
      <c r="A14" s="24"/>
      <c r="B14" s="20"/>
      <c r="C14" s="20"/>
      <c r="D14" s="22"/>
      <c r="E14" s="22"/>
      <c r="F14" s="22"/>
      <c r="G14" s="17"/>
      <c r="H14" s="17"/>
      <c r="I14" s="17"/>
      <c r="J14" s="7"/>
      <c r="K14" s="18"/>
    </row>
    <row r="15" spans="1:11" x14ac:dyDescent="0.3">
      <c r="A15" s="24"/>
      <c r="B15" s="20"/>
      <c r="C15" s="20"/>
      <c r="D15" s="22"/>
      <c r="E15" s="22"/>
      <c r="F15" s="22"/>
      <c r="G15" s="17"/>
      <c r="H15" s="17"/>
      <c r="I15" s="17"/>
      <c r="J15" s="7"/>
      <c r="K15" s="18"/>
    </row>
    <row r="16" spans="1:11" x14ac:dyDescent="0.3">
      <c r="A16" s="24"/>
      <c r="B16" s="20"/>
      <c r="C16" s="20"/>
      <c r="D16" s="22"/>
      <c r="E16" s="22"/>
      <c r="F16" s="22"/>
      <c r="G16" s="17"/>
      <c r="H16" s="17"/>
      <c r="I16" s="17"/>
      <c r="J16" s="7"/>
      <c r="K16" s="18"/>
    </row>
    <row r="17" spans="1:11" x14ac:dyDescent="0.3">
      <c r="A17" s="24"/>
      <c r="B17" s="20"/>
      <c r="C17" s="20"/>
      <c r="D17" s="22"/>
      <c r="E17" s="22"/>
      <c r="F17" s="22"/>
      <c r="G17" s="17"/>
      <c r="H17" s="17"/>
      <c r="I17" s="17"/>
      <c r="J17" s="7"/>
      <c r="K17" s="18"/>
    </row>
    <row r="18" spans="1:11" x14ac:dyDescent="0.3">
      <c r="A18" s="24"/>
      <c r="B18" s="20"/>
      <c r="C18" s="20"/>
      <c r="D18" s="22"/>
      <c r="E18" s="22"/>
      <c r="F18" s="22"/>
      <c r="G18" s="17"/>
      <c r="H18" s="17"/>
      <c r="I18" s="17"/>
      <c r="J18" s="7"/>
      <c r="K18" s="18"/>
    </row>
    <row r="19" spans="1:11" x14ac:dyDescent="0.3">
      <c r="A19" s="24"/>
      <c r="B19" s="20"/>
      <c r="C19" s="20"/>
      <c r="D19" s="22"/>
      <c r="E19" s="22"/>
      <c r="F19" s="22"/>
      <c r="G19" s="17"/>
      <c r="H19" s="17"/>
      <c r="I19" s="17"/>
      <c r="J19" s="7"/>
      <c r="K19" s="18"/>
    </row>
    <row r="20" spans="1:11" x14ac:dyDescent="0.3">
      <c r="A20" s="24"/>
      <c r="B20" s="20"/>
      <c r="C20" s="20"/>
      <c r="D20" s="22"/>
      <c r="E20" s="22"/>
      <c r="F20" s="22"/>
      <c r="G20" s="17"/>
      <c r="H20" s="17"/>
      <c r="I20" s="17"/>
      <c r="J20" s="7"/>
      <c r="K20" s="18"/>
    </row>
    <row r="21" spans="1:11" x14ac:dyDescent="0.3">
      <c r="A21" s="24"/>
      <c r="B21" s="20"/>
      <c r="C21" s="20"/>
      <c r="D21" s="22"/>
      <c r="E21" s="22"/>
      <c r="F21" s="22"/>
      <c r="G21" s="17"/>
      <c r="H21" s="17"/>
      <c r="I21" s="17"/>
      <c r="J21" s="7"/>
      <c r="K21" s="18"/>
    </row>
    <row r="22" spans="1:11" x14ac:dyDescent="0.3">
      <c r="A22" s="24"/>
      <c r="B22" s="20"/>
      <c r="C22" s="20"/>
      <c r="D22" s="22"/>
      <c r="E22" s="22"/>
      <c r="F22" s="22"/>
      <c r="G22" s="17"/>
      <c r="H22" s="17"/>
      <c r="I22" s="17"/>
      <c r="J22" s="7"/>
      <c r="K22" s="18"/>
    </row>
    <row r="23" spans="1:11" x14ac:dyDescent="0.3">
      <c r="A23" s="24"/>
      <c r="B23" s="20"/>
      <c r="C23" s="20"/>
      <c r="D23" s="22"/>
      <c r="E23" s="22"/>
      <c r="F23" s="22"/>
      <c r="G23" s="17"/>
      <c r="H23" s="17"/>
      <c r="I23" s="17"/>
      <c r="J23" s="7"/>
      <c r="K23" s="18"/>
    </row>
    <row r="24" spans="1:11" x14ac:dyDescent="0.3">
      <c r="A24" s="24"/>
      <c r="B24" s="20"/>
      <c r="C24" s="20"/>
      <c r="D24" s="22"/>
      <c r="E24" s="22"/>
      <c r="F24" s="22"/>
      <c r="G24" s="17"/>
      <c r="H24" s="17"/>
      <c r="I24" s="17"/>
      <c r="J24" s="7"/>
      <c r="K24" s="18"/>
    </row>
    <row r="25" spans="1:11" x14ac:dyDescent="0.3">
      <c r="A25" s="24"/>
      <c r="B25" s="20"/>
      <c r="C25" s="20"/>
      <c r="D25" s="22"/>
      <c r="E25" s="22"/>
      <c r="F25" s="22"/>
      <c r="G25" s="17"/>
      <c r="H25" s="17"/>
      <c r="I25" s="17"/>
      <c r="J25" s="7"/>
      <c r="K25" s="18"/>
    </row>
    <row r="26" spans="1:11" x14ac:dyDescent="0.3">
      <c r="A26" s="24"/>
      <c r="B26" s="20"/>
      <c r="C26" s="20"/>
      <c r="D26" s="22"/>
      <c r="E26" s="22"/>
      <c r="F26" s="22"/>
      <c r="G26" s="17"/>
      <c r="H26" s="17"/>
      <c r="I26" s="17"/>
      <c r="J26" s="7"/>
      <c r="K26" s="18"/>
    </row>
    <row r="27" spans="1:11" x14ac:dyDescent="0.3">
      <c r="A27" s="24"/>
      <c r="B27" s="20"/>
      <c r="C27" s="20"/>
      <c r="D27" s="22"/>
      <c r="E27" s="22"/>
      <c r="F27" s="22"/>
      <c r="G27" s="17"/>
      <c r="H27" s="17"/>
      <c r="I27" s="17"/>
      <c r="J27" s="7"/>
      <c r="K27" s="18"/>
    </row>
    <row r="28" spans="1:11" x14ac:dyDescent="0.3">
      <c r="A28" s="24"/>
      <c r="B28" s="20"/>
      <c r="C28" s="20"/>
      <c r="D28" s="22"/>
      <c r="E28" s="22"/>
      <c r="F28" s="22"/>
      <c r="G28" s="17"/>
      <c r="H28" s="17"/>
      <c r="I28" s="17"/>
      <c r="J28" s="7"/>
      <c r="K28" s="18"/>
    </row>
    <row r="29" spans="1:11" x14ac:dyDescent="0.3">
      <c r="A29" s="24"/>
      <c r="B29" s="20"/>
      <c r="C29" s="20"/>
      <c r="D29" s="22"/>
      <c r="E29" s="22"/>
      <c r="F29" s="22"/>
      <c r="G29" s="17"/>
      <c r="H29" s="17"/>
      <c r="I29" s="17"/>
      <c r="J29" s="7"/>
      <c r="K29" s="18"/>
    </row>
    <row r="30" spans="1:11" x14ac:dyDescent="0.3">
      <c r="A30" s="24"/>
      <c r="B30" s="20"/>
      <c r="C30" s="20"/>
      <c r="D30" s="22"/>
      <c r="E30" s="22"/>
      <c r="F30" s="22"/>
      <c r="G30" s="17"/>
      <c r="H30" s="17"/>
      <c r="I30" s="17"/>
      <c r="J30" s="7"/>
      <c r="K30" s="18"/>
    </row>
    <row r="31" spans="1:11" x14ac:dyDescent="0.3">
      <c r="A31" s="24"/>
      <c r="B31" s="20"/>
      <c r="C31" s="20"/>
      <c r="D31" s="22"/>
      <c r="E31" s="22"/>
      <c r="F31" s="22"/>
      <c r="G31" s="17"/>
      <c r="H31" s="17"/>
      <c r="I31" s="17"/>
      <c r="J31" s="7"/>
      <c r="K31" s="18"/>
    </row>
    <row r="32" spans="1:11" x14ac:dyDescent="0.3">
      <c r="A32" s="24"/>
      <c r="B32" s="20"/>
      <c r="C32" s="20"/>
      <c r="D32" s="22"/>
      <c r="E32" s="22"/>
      <c r="F32" s="22"/>
      <c r="G32" s="17"/>
      <c r="H32" s="17"/>
      <c r="I32" s="17"/>
      <c r="J32" s="7"/>
      <c r="K32" s="18"/>
    </row>
    <row r="33" spans="1:11" x14ac:dyDescent="0.3">
      <c r="A33" s="24"/>
      <c r="B33" s="20"/>
      <c r="C33" s="20"/>
      <c r="D33" s="22"/>
      <c r="E33" s="22"/>
      <c r="F33" s="22"/>
      <c r="G33" s="17"/>
      <c r="H33" s="17"/>
      <c r="I33" s="17"/>
      <c r="J33" s="7"/>
      <c r="K33" s="18"/>
    </row>
    <row r="34" spans="1:11" x14ac:dyDescent="0.3">
      <c r="A34" s="24"/>
      <c r="B34" s="20"/>
      <c r="C34" s="20"/>
      <c r="D34" s="22"/>
      <c r="E34" s="22"/>
      <c r="F34" s="22"/>
      <c r="G34" s="17"/>
      <c r="H34" s="17"/>
      <c r="I34" s="17"/>
      <c r="J34" s="7"/>
      <c r="K34" s="18"/>
    </row>
    <row r="35" spans="1:11" x14ac:dyDescent="0.3">
      <c r="A35" s="24"/>
      <c r="B35" s="20"/>
      <c r="C35" s="20"/>
      <c r="D35" s="22"/>
      <c r="E35" s="22"/>
      <c r="F35" s="22"/>
      <c r="G35" s="17"/>
      <c r="H35" s="17"/>
      <c r="I35" s="17"/>
      <c r="J35" s="7"/>
      <c r="K35" s="18"/>
    </row>
    <row r="36" spans="1:11" x14ac:dyDescent="0.3">
      <c r="A36" s="24"/>
      <c r="B36" s="20"/>
      <c r="C36" s="20"/>
      <c r="D36" s="22"/>
      <c r="E36" s="22"/>
      <c r="F36" s="22"/>
      <c r="G36" s="17"/>
      <c r="H36" s="17"/>
      <c r="I36" s="17"/>
      <c r="J36" s="7"/>
      <c r="K36" s="18"/>
    </row>
    <row r="37" spans="1:11" x14ac:dyDescent="0.3">
      <c r="A37" s="24"/>
      <c r="B37" s="20"/>
      <c r="C37" s="20"/>
      <c r="D37" s="22"/>
      <c r="E37" s="22"/>
      <c r="F37" s="22"/>
      <c r="G37" s="17"/>
      <c r="H37" s="17"/>
      <c r="I37" s="17"/>
      <c r="J37" s="7"/>
      <c r="K37" s="18"/>
    </row>
    <row r="38" spans="1:1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47" priority="1">
      <formula>$F3="m"</formula>
    </cfRule>
  </conditionalFormatting>
  <conditionalFormatting sqref="A3:K59">
    <cfRule type="expression" dxfId="46" priority="3">
      <formula>$F3="v"</formula>
    </cfRule>
    <cfRule type="expression" dxfId="45" priority="4">
      <formula>$F3="no"</formula>
    </cfRule>
  </conditionalFormatting>
  <conditionalFormatting sqref="A3:IK59">
    <cfRule type="expression" dxfId="44" priority="2">
      <formula>$F3="d"</formula>
    </cfRule>
  </conditionalFormatting>
  <pageMargins left="0.7" right="0.2" top="0.2" bottom="0.2" header="0.05" footer="0.3"/>
  <pageSetup orientation="landscape" r:id="rId1"/>
  <headerFooter>
    <oddHeader>&amp;L&amp;A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85A7F-45CE-40C4-AB04-639519FF5130}">
  <dimension ref="A2:K47"/>
  <sheetViews>
    <sheetView workbookViewId="0">
      <selection activeCell="B5" sqref="B5"/>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6"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57</v>
      </c>
      <c r="B3" s="265" t="s">
        <v>58</v>
      </c>
      <c r="C3" s="265" t="s">
        <v>59</v>
      </c>
      <c r="D3" s="265" t="s">
        <v>6195</v>
      </c>
      <c r="E3" s="265" t="s">
        <v>4</v>
      </c>
      <c r="F3" s="265" t="s">
        <v>5</v>
      </c>
      <c r="G3" s="266"/>
      <c r="H3" s="266"/>
      <c r="I3" s="266"/>
      <c r="J3" s="265"/>
      <c r="K3" s="265" t="s">
        <v>13</v>
      </c>
    </row>
    <row r="4" spans="1:11" ht="45" customHeight="1" x14ac:dyDescent="0.3">
      <c r="A4" s="265" t="s">
        <v>506</v>
      </c>
      <c r="B4" s="265" t="s">
        <v>507</v>
      </c>
      <c r="C4" s="265" t="s">
        <v>508</v>
      </c>
      <c r="D4" s="265" t="s">
        <v>6195</v>
      </c>
      <c r="E4" s="265" t="s">
        <v>4</v>
      </c>
      <c r="F4" s="265" t="s">
        <v>5</v>
      </c>
      <c r="G4" s="266"/>
      <c r="H4" s="266"/>
      <c r="I4" s="266"/>
      <c r="J4" s="265"/>
      <c r="K4" s="265" t="s">
        <v>13</v>
      </c>
    </row>
    <row r="5" spans="1:11" ht="45" customHeight="1" x14ac:dyDescent="0.3">
      <c r="A5" s="265" t="s">
        <v>510</v>
      </c>
      <c r="B5" s="265" t="s">
        <v>511</v>
      </c>
      <c r="C5" s="265" t="s">
        <v>512</v>
      </c>
      <c r="D5" s="265" t="s">
        <v>6195</v>
      </c>
      <c r="E5" s="265" t="s">
        <v>4</v>
      </c>
      <c r="F5" s="265" t="s">
        <v>5</v>
      </c>
      <c r="G5" s="266"/>
      <c r="H5" s="266"/>
      <c r="I5" s="266"/>
      <c r="J5" s="265"/>
      <c r="K5" s="265"/>
    </row>
    <row r="6" spans="1:11" ht="45" customHeight="1" x14ac:dyDescent="0.3">
      <c r="A6" s="265" t="s">
        <v>514</v>
      </c>
      <c r="B6" s="265" t="s">
        <v>515</v>
      </c>
      <c r="C6" s="265" t="s">
        <v>516</v>
      </c>
      <c r="D6" s="265" t="s">
        <v>6195</v>
      </c>
      <c r="E6" s="265" t="s">
        <v>4</v>
      </c>
      <c r="F6" s="265" t="s">
        <v>6</v>
      </c>
      <c r="G6" s="266"/>
      <c r="H6" s="266"/>
      <c r="I6" s="266"/>
      <c r="J6" s="265"/>
      <c r="K6" s="265" t="s">
        <v>517</v>
      </c>
    </row>
    <row r="7" spans="1:11" ht="45" customHeight="1" x14ac:dyDescent="0.3">
      <c r="A7" s="265" t="s">
        <v>519</v>
      </c>
      <c r="B7" s="265" t="s">
        <v>520</v>
      </c>
      <c r="C7" s="265" t="s">
        <v>521</v>
      </c>
      <c r="D7" s="265" t="s">
        <v>6195</v>
      </c>
      <c r="E7" s="265" t="s">
        <v>4</v>
      </c>
      <c r="F7" s="265" t="s">
        <v>5</v>
      </c>
      <c r="G7" s="266"/>
      <c r="H7" s="266"/>
      <c r="I7" s="266"/>
      <c r="J7" s="265"/>
      <c r="K7" s="265" t="s">
        <v>517</v>
      </c>
    </row>
    <row r="8" spans="1:11" ht="45" customHeight="1" x14ac:dyDescent="0.3">
      <c r="A8" s="265" t="s">
        <v>523</v>
      </c>
      <c r="B8" s="265" t="s">
        <v>524</v>
      </c>
      <c r="C8" s="265" t="s">
        <v>525</v>
      </c>
      <c r="D8" s="265" t="s">
        <v>6195</v>
      </c>
      <c r="E8" s="265" t="s">
        <v>4</v>
      </c>
      <c r="F8" s="265" t="s">
        <v>5</v>
      </c>
      <c r="G8" s="266"/>
      <c r="H8" s="266"/>
      <c r="I8" s="266"/>
      <c r="J8" s="265"/>
      <c r="K8" s="265" t="s">
        <v>517</v>
      </c>
    </row>
    <row r="9" spans="1:11" ht="45" customHeight="1" x14ac:dyDescent="0.3">
      <c r="A9" s="265" t="s">
        <v>527</v>
      </c>
      <c r="B9" s="265" t="s">
        <v>528</v>
      </c>
      <c r="C9" s="265" t="s">
        <v>529</v>
      </c>
      <c r="D9" s="265" t="s">
        <v>6195</v>
      </c>
      <c r="E9" s="265" t="s">
        <v>4</v>
      </c>
      <c r="F9" s="265" t="s">
        <v>5</v>
      </c>
      <c r="G9" s="266"/>
      <c r="H9" s="266"/>
      <c r="I9" s="266"/>
      <c r="J9" s="265"/>
      <c r="K9" s="265" t="s">
        <v>517</v>
      </c>
    </row>
    <row r="10" spans="1:11" ht="45" customHeight="1" x14ac:dyDescent="0.3">
      <c r="A10" s="265" t="s">
        <v>985</v>
      </c>
      <c r="B10" s="265" t="s">
        <v>986</v>
      </c>
      <c r="C10" s="265" t="s">
        <v>987</v>
      </c>
      <c r="D10" s="265" t="s">
        <v>6195</v>
      </c>
      <c r="E10" s="265" t="s">
        <v>8</v>
      </c>
      <c r="F10" s="265" t="s">
        <v>5</v>
      </c>
      <c r="G10" s="266"/>
      <c r="H10" s="266"/>
      <c r="I10" s="266"/>
      <c r="J10" s="265"/>
      <c r="K10" s="265" t="s">
        <v>13</v>
      </c>
    </row>
    <row r="11" spans="1:11" ht="45" customHeight="1" x14ac:dyDescent="0.3">
      <c r="A11" s="265" t="s">
        <v>991</v>
      </c>
      <c r="B11" s="265" t="s">
        <v>992</v>
      </c>
      <c r="C11" s="265" t="s">
        <v>993</v>
      </c>
      <c r="D11" s="265" t="s">
        <v>6195</v>
      </c>
      <c r="E11" s="265" t="s">
        <v>8</v>
      </c>
      <c r="F11" s="265" t="s">
        <v>5</v>
      </c>
      <c r="G11" s="266"/>
      <c r="H11" s="266"/>
      <c r="I11" s="266"/>
      <c r="J11" s="265"/>
      <c r="K11" s="265" t="s">
        <v>13</v>
      </c>
    </row>
    <row r="12" spans="1:11" ht="45" customHeight="1" x14ac:dyDescent="0.3">
      <c r="A12" s="265" t="s">
        <v>996</v>
      </c>
      <c r="B12" s="265" t="s">
        <v>997</v>
      </c>
      <c r="C12" s="265" t="s">
        <v>998</v>
      </c>
      <c r="D12" s="265" t="s">
        <v>6195</v>
      </c>
      <c r="E12" s="265" t="s">
        <v>8</v>
      </c>
      <c r="F12" s="265" t="s">
        <v>5</v>
      </c>
      <c r="G12" s="266"/>
      <c r="H12" s="266"/>
      <c r="I12" s="266"/>
      <c r="J12" s="265"/>
      <c r="K12" s="265" t="s">
        <v>13</v>
      </c>
    </row>
    <row r="13" spans="1:11" ht="45" customHeight="1" x14ac:dyDescent="0.3">
      <c r="A13" s="265" t="s">
        <v>1001</v>
      </c>
      <c r="B13" s="265" t="s">
        <v>1002</v>
      </c>
      <c r="C13" s="265" t="s">
        <v>1003</v>
      </c>
      <c r="D13" s="265" t="s">
        <v>6195</v>
      </c>
      <c r="E13" s="265" t="s">
        <v>8</v>
      </c>
      <c r="F13" s="265" t="s">
        <v>5</v>
      </c>
      <c r="G13" s="266"/>
      <c r="H13" s="266"/>
      <c r="I13" s="266"/>
      <c r="J13" s="265"/>
      <c r="K13" s="265" t="s">
        <v>13</v>
      </c>
    </row>
    <row r="14" spans="1:11" ht="45" customHeight="1" x14ac:dyDescent="0.3">
      <c r="A14" s="265" t="s">
        <v>1006</v>
      </c>
      <c r="B14" s="265" t="s">
        <v>1007</v>
      </c>
      <c r="C14" s="265" t="s">
        <v>1008</v>
      </c>
      <c r="D14" s="265" t="s">
        <v>6195</v>
      </c>
      <c r="E14" s="265" t="s">
        <v>8</v>
      </c>
      <c r="F14" s="265" t="s">
        <v>5</v>
      </c>
      <c r="G14" s="266"/>
      <c r="H14" s="266"/>
      <c r="I14" s="266"/>
      <c r="J14" s="265"/>
      <c r="K14" s="265" t="s">
        <v>13</v>
      </c>
    </row>
    <row r="15" spans="1:11" ht="45" customHeight="1" x14ac:dyDescent="0.3">
      <c r="A15" s="265" t="s">
        <v>1011</v>
      </c>
      <c r="B15" s="265" t="s">
        <v>1012</v>
      </c>
      <c r="C15" s="265" t="s">
        <v>1013</v>
      </c>
      <c r="D15" s="265" t="s">
        <v>6195</v>
      </c>
      <c r="E15" s="265" t="s">
        <v>8</v>
      </c>
      <c r="F15" s="265" t="s">
        <v>5</v>
      </c>
      <c r="G15" s="266"/>
      <c r="H15" s="266"/>
      <c r="I15" s="266"/>
      <c r="J15" s="265"/>
      <c r="K15" s="265" t="s">
        <v>13</v>
      </c>
    </row>
    <row r="16" spans="1:11" ht="45" customHeight="1" x14ac:dyDescent="0.3">
      <c r="A16" s="265" t="s">
        <v>1015</v>
      </c>
      <c r="B16" s="265" t="s">
        <v>1016</v>
      </c>
      <c r="C16" s="265" t="s">
        <v>1017</v>
      </c>
      <c r="D16" s="265" t="s">
        <v>6195</v>
      </c>
      <c r="E16" s="265" t="s">
        <v>4</v>
      </c>
      <c r="F16" s="265" t="s">
        <v>6</v>
      </c>
      <c r="G16" s="266"/>
      <c r="H16" s="266"/>
      <c r="I16" s="266"/>
      <c r="J16" s="265"/>
      <c r="K16" s="265" t="s">
        <v>13</v>
      </c>
    </row>
    <row r="17" spans="1:11" ht="45" customHeight="1" x14ac:dyDescent="0.3">
      <c r="A17" s="265" t="s">
        <v>2496</v>
      </c>
      <c r="B17" s="265" t="s">
        <v>2497</v>
      </c>
      <c r="C17" s="265" t="s">
        <v>2498</v>
      </c>
      <c r="D17" s="265" t="s">
        <v>6195</v>
      </c>
      <c r="E17" s="265" t="s">
        <v>8</v>
      </c>
      <c r="F17" s="265" t="s">
        <v>5</v>
      </c>
      <c r="G17" s="266"/>
      <c r="H17" s="266"/>
      <c r="I17" s="266"/>
      <c r="J17" s="265"/>
      <c r="K17" s="265" t="s">
        <v>2079</v>
      </c>
    </row>
    <row r="18" spans="1:11" ht="45" customHeight="1" x14ac:dyDescent="0.3">
      <c r="A18" s="265" t="s">
        <v>2502</v>
      </c>
      <c r="B18" s="265" t="s">
        <v>2503</v>
      </c>
      <c r="C18" s="265" t="s">
        <v>2504</v>
      </c>
      <c r="D18" s="265" t="s">
        <v>6195</v>
      </c>
      <c r="E18" s="265" t="s">
        <v>8</v>
      </c>
      <c r="F18" s="265" t="s">
        <v>6</v>
      </c>
      <c r="G18" s="266"/>
      <c r="H18" s="266"/>
      <c r="I18" s="266"/>
      <c r="J18" s="265"/>
      <c r="K18" s="265" t="s">
        <v>2079</v>
      </c>
    </row>
    <row r="19" spans="1:11" ht="45" customHeight="1" x14ac:dyDescent="0.3">
      <c r="A19" s="265" t="s">
        <v>2506</v>
      </c>
      <c r="B19" s="265" t="s">
        <v>2507</v>
      </c>
      <c r="C19" s="265" t="s">
        <v>2508</v>
      </c>
      <c r="D19" s="265" t="s">
        <v>6195</v>
      </c>
      <c r="E19" s="265" t="s">
        <v>4</v>
      </c>
      <c r="F19" s="265" t="s">
        <v>5</v>
      </c>
      <c r="G19" s="266"/>
      <c r="H19" s="266"/>
      <c r="I19" s="266"/>
      <c r="J19" s="265"/>
      <c r="K19" s="265" t="s">
        <v>13</v>
      </c>
    </row>
    <row r="20" spans="1:11" ht="45" customHeight="1" x14ac:dyDescent="0.3">
      <c r="A20" s="265" t="s">
        <v>2902</v>
      </c>
      <c r="B20" s="265" t="s">
        <v>2903</v>
      </c>
      <c r="C20" s="265" t="s">
        <v>2904</v>
      </c>
      <c r="D20" s="265" t="s">
        <v>6195</v>
      </c>
      <c r="E20" s="265" t="s">
        <v>8</v>
      </c>
      <c r="F20" s="265" t="s">
        <v>6</v>
      </c>
      <c r="G20" s="266"/>
      <c r="H20" s="266"/>
      <c r="I20" s="266"/>
      <c r="J20" s="265"/>
      <c r="K20" s="265" t="s">
        <v>2079</v>
      </c>
    </row>
    <row r="21" spans="1:11" ht="45" customHeight="1" x14ac:dyDescent="0.3">
      <c r="A21" s="265" t="s">
        <v>2908</v>
      </c>
      <c r="B21" s="265" t="s">
        <v>2909</v>
      </c>
      <c r="C21" s="265" t="s">
        <v>2910</v>
      </c>
      <c r="D21" s="265" t="s">
        <v>6195</v>
      </c>
      <c r="E21" s="265" t="s">
        <v>8</v>
      </c>
      <c r="F21" s="265" t="s">
        <v>6</v>
      </c>
      <c r="G21" s="266"/>
      <c r="H21" s="266"/>
      <c r="I21" s="266"/>
      <c r="J21" s="265"/>
      <c r="K21" s="265" t="s">
        <v>2079</v>
      </c>
    </row>
    <row r="22" spans="1:11" ht="45" customHeight="1" x14ac:dyDescent="0.3">
      <c r="A22" s="265" t="s">
        <v>3443</v>
      </c>
      <c r="B22" s="265" t="s">
        <v>3444</v>
      </c>
      <c r="C22" s="265" t="s">
        <v>3445</v>
      </c>
      <c r="D22" s="265" t="s">
        <v>6195</v>
      </c>
      <c r="E22" s="265" t="s">
        <v>8</v>
      </c>
      <c r="F22" s="265" t="s">
        <v>6</v>
      </c>
      <c r="G22" s="266"/>
      <c r="H22" s="266"/>
      <c r="I22" s="266"/>
      <c r="J22" s="265"/>
      <c r="K22" s="265" t="s">
        <v>13</v>
      </c>
    </row>
    <row r="23" spans="1:11" ht="45" customHeight="1" x14ac:dyDescent="0.3">
      <c r="A23" s="265" t="s">
        <v>3448</v>
      </c>
      <c r="B23" s="265" t="s">
        <v>3449</v>
      </c>
      <c r="C23" s="265" t="s">
        <v>3450</v>
      </c>
      <c r="D23" s="265" t="s">
        <v>6195</v>
      </c>
      <c r="E23" s="265" t="s">
        <v>8</v>
      </c>
      <c r="F23" s="265" t="s">
        <v>6</v>
      </c>
      <c r="G23" s="266"/>
      <c r="H23" s="266"/>
      <c r="I23" s="266"/>
      <c r="J23" s="265"/>
      <c r="K23" s="265" t="s">
        <v>13</v>
      </c>
    </row>
    <row r="24" spans="1:11" ht="45" customHeight="1" x14ac:dyDescent="0.3">
      <c r="A24" s="265" t="s">
        <v>3453</v>
      </c>
      <c r="B24" s="265" t="s">
        <v>3454</v>
      </c>
      <c r="C24" s="265" t="s">
        <v>3455</v>
      </c>
      <c r="D24" s="265" t="s">
        <v>6195</v>
      </c>
      <c r="E24" s="265" t="s">
        <v>8</v>
      </c>
      <c r="F24" s="265" t="s">
        <v>6</v>
      </c>
      <c r="G24" s="266"/>
      <c r="H24" s="266"/>
      <c r="I24" s="266"/>
      <c r="J24" s="265"/>
      <c r="K24" s="265" t="s">
        <v>13</v>
      </c>
    </row>
    <row r="25" spans="1:11" ht="45" customHeight="1" x14ac:dyDescent="0.3">
      <c r="A25" s="265" t="s">
        <v>3458</v>
      </c>
      <c r="B25" s="265" t="s">
        <v>3459</v>
      </c>
      <c r="C25" s="265" t="s">
        <v>3460</v>
      </c>
      <c r="D25" s="265" t="s">
        <v>6195</v>
      </c>
      <c r="E25" s="265" t="s">
        <v>8</v>
      </c>
      <c r="F25" s="265" t="s">
        <v>5</v>
      </c>
      <c r="G25" s="266"/>
      <c r="H25" s="266"/>
      <c r="I25" s="266"/>
      <c r="J25" s="265"/>
      <c r="K25" s="265" t="s">
        <v>13</v>
      </c>
    </row>
    <row r="26" spans="1:11" ht="45" customHeight="1" x14ac:dyDescent="0.3">
      <c r="A26" s="265" t="s">
        <v>3463</v>
      </c>
      <c r="B26" s="265" t="s">
        <v>3464</v>
      </c>
      <c r="C26" s="265" t="s">
        <v>3465</v>
      </c>
      <c r="D26" s="265" t="s">
        <v>6195</v>
      </c>
      <c r="E26" s="265" t="s">
        <v>8</v>
      </c>
      <c r="F26" s="265" t="s">
        <v>5</v>
      </c>
      <c r="G26" s="266"/>
      <c r="H26" s="266"/>
      <c r="I26" s="266"/>
      <c r="J26" s="265"/>
      <c r="K26" s="265" t="s">
        <v>13</v>
      </c>
    </row>
    <row r="27" spans="1:11" ht="45" customHeight="1" x14ac:dyDescent="0.3">
      <c r="A27" s="265" t="s">
        <v>3468</v>
      </c>
      <c r="B27" s="265" t="s">
        <v>3469</v>
      </c>
      <c r="C27" s="265" t="s">
        <v>3470</v>
      </c>
      <c r="D27" s="265" t="s">
        <v>6195</v>
      </c>
      <c r="E27" s="265" t="s">
        <v>8</v>
      </c>
      <c r="F27" s="265" t="s">
        <v>5</v>
      </c>
      <c r="G27" s="266"/>
      <c r="H27" s="266"/>
      <c r="I27" s="266"/>
      <c r="J27" s="265"/>
      <c r="K27" s="265" t="s">
        <v>13</v>
      </c>
    </row>
    <row r="28" spans="1:11" ht="45" customHeight="1" x14ac:dyDescent="0.3">
      <c r="A28" s="265" t="s">
        <v>3473</v>
      </c>
      <c r="B28" s="265" t="s">
        <v>3474</v>
      </c>
      <c r="C28" s="265" t="s">
        <v>3475</v>
      </c>
      <c r="D28" s="265" t="s">
        <v>6195</v>
      </c>
      <c r="E28" s="265" t="s">
        <v>8</v>
      </c>
      <c r="F28" s="265" t="s">
        <v>5</v>
      </c>
      <c r="G28" s="266"/>
      <c r="H28" s="266"/>
      <c r="I28" s="266"/>
      <c r="J28" s="265"/>
      <c r="K28" s="265" t="s">
        <v>13</v>
      </c>
    </row>
    <row r="29" spans="1:11" ht="45" customHeight="1" x14ac:dyDescent="0.3">
      <c r="A29" s="265" t="s">
        <v>3477</v>
      </c>
      <c r="B29" s="265" t="s">
        <v>3478</v>
      </c>
      <c r="C29" s="265" t="s">
        <v>3479</v>
      </c>
      <c r="D29" s="265" t="s">
        <v>6195</v>
      </c>
      <c r="E29" s="265" t="s">
        <v>4</v>
      </c>
      <c r="F29" s="265" t="s">
        <v>5</v>
      </c>
      <c r="G29" s="266"/>
      <c r="H29" s="266"/>
      <c r="I29" s="266"/>
      <c r="J29" s="265"/>
      <c r="K29" s="265" t="s">
        <v>517</v>
      </c>
    </row>
    <row r="30" spans="1:11" ht="45" customHeight="1" x14ac:dyDescent="0.3">
      <c r="A30" s="265" t="s">
        <v>3481</v>
      </c>
      <c r="B30" s="265" t="s">
        <v>3482</v>
      </c>
      <c r="C30" s="265" t="s">
        <v>3483</v>
      </c>
      <c r="D30" s="265" t="s">
        <v>6195</v>
      </c>
      <c r="E30" s="265" t="s">
        <v>4</v>
      </c>
      <c r="F30" s="265" t="s">
        <v>6</v>
      </c>
      <c r="G30" s="266"/>
      <c r="H30" s="266"/>
      <c r="I30" s="266"/>
      <c r="J30" s="265"/>
      <c r="K30" s="265" t="s">
        <v>13</v>
      </c>
    </row>
    <row r="31" spans="1:11" ht="45" customHeight="1" x14ac:dyDescent="0.3">
      <c r="A31" s="265" t="s">
        <v>3706</v>
      </c>
      <c r="B31" s="265" t="s">
        <v>3707</v>
      </c>
      <c r="C31" s="265" t="s">
        <v>3708</v>
      </c>
      <c r="D31" s="265" t="s">
        <v>6195</v>
      </c>
      <c r="E31" s="265" t="s">
        <v>8</v>
      </c>
      <c r="F31" s="265" t="s">
        <v>6</v>
      </c>
      <c r="G31" s="266"/>
      <c r="H31" s="266"/>
      <c r="I31" s="266"/>
      <c r="J31" s="265"/>
      <c r="K31" s="265" t="s">
        <v>2079</v>
      </c>
    </row>
    <row r="32" spans="1:11" ht="45" customHeight="1" x14ac:dyDescent="0.3">
      <c r="A32" s="265" t="s">
        <v>3711</v>
      </c>
      <c r="B32" s="265" t="s">
        <v>3712</v>
      </c>
      <c r="C32" s="265" t="s">
        <v>2508</v>
      </c>
      <c r="D32" s="265" t="s">
        <v>6195</v>
      </c>
      <c r="E32" s="265" t="s">
        <v>8</v>
      </c>
      <c r="F32" s="265" t="s">
        <v>6</v>
      </c>
      <c r="G32" s="266"/>
      <c r="H32" s="266"/>
      <c r="I32" s="266"/>
      <c r="J32" s="265"/>
      <c r="K32" s="265" t="s">
        <v>2079</v>
      </c>
    </row>
    <row r="33" spans="1:11" ht="45" customHeight="1" x14ac:dyDescent="0.3">
      <c r="A33" s="24"/>
      <c r="B33" s="20"/>
      <c r="C33" s="20"/>
      <c r="D33" s="22"/>
      <c r="E33" s="22"/>
      <c r="F33" s="22"/>
      <c r="G33" s="17"/>
      <c r="H33" s="17"/>
      <c r="I33" s="17"/>
      <c r="J33" s="7"/>
      <c r="K33" s="18"/>
    </row>
    <row r="34" spans="1:11" ht="45" customHeight="1" x14ac:dyDescent="0.3">
      <c r="A34" s="24"/>
      <c r="B34" s="20"/>
      <c r="C34" s="20"/>
      <c r="D34" s="22"/>
      <c r="E34" s="22"/>
      <c r="F34" s="22"/>
      <c r="G34" s="17"/>
      <c r="H34" s="17"/>
      <c r="I34" s="17"/>
      <c r="J34" s="7"/>
      <c r="K34" s="18"/>
    </row>
    <row r="35" spans="1:11" ht="45" customHeight="1" x14ac:dyDescent="0.3">
      <c r="A35" s="24"/>
      <c r="B35" s="20"/>
      <c r="C35" s="20"/>
      <c r="D35" s="22"/>
      <c r="E35" s="22"/>
      <c r="F35" s="22"/>
      <c r="G35" s="17"/>
      <c r="H35" s="17"/>
      <c r="I35" s="17"/>
      <c r="J35" s="7"/>
      <c r="K35" s="18"/>
    </row>
    <row r="36" spans="1:11" ht="45" customHeight="1" x14ac:dyDescent="0.3">
      <c r="A36" s="24"/>
      <c r="B36" s="20"/>
      <c r="C36" s="20"/>
      <c r="D36" s="22"/>
      <c r="E36" s="22"/>
      <c r="F36" s="22"/>
      <c r="G36" s="17"/>
      <c r="H36" s="17"/>
      <c r="I36" s="17"/>
      <c r="J36" s="7"/>
      <c r="K36" s="18"/>
    </row>
    <row r="37" spans="1:11" ht="45" customHeight="1" x14ac:dyDescent="0.3">
      <c r="A37" s="24"/>
      <c r="B37" s="20"/>
      <c r="C37" s="20"/>
      <c r="D37" s="22"/>
      <c r="E37" s="22"/>
      <c r="F37" s="22"/>
      <c r="G37" s="17"/>
      <c r="H37" s="17"/>
      <c r="I37" s="17"/>
      <c r="J37" s="7"/>
      <c r="K37" s="18"/>
    </row>
    <row r="38" spans="1:11" ht="45" customHeight="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43" priority="2">
      <formula>$F3="d"</formula>
    </cfRule>
  </conditionalFormatting>
  <conditionalFormatting sqref="A3:K59">
    <cfRule type="expression" dxfId="42" priority="1">
      <formula>$F3="m"</formula>
    </cfRule>
    <cfRule type="expression" dxfId="41" priority="3">
      <formula>$F3="v"</formula>
    </cfRule>
    <cfRule type="expression" dxfId="40" priority="4">
      <formula>$F3="no"</formula>
    </cfRule>
  </conditionalFormatting>
  <pageMargins left="0.7" right="0.2" top="0.2" bottom="0.2" header="0.05" footer="0.3"/>
  <pageSetup orientation="landscape" r:id="rId1"/>
  <headerFooter>
    <oddHeader>&amp;L&amp;A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57526-EEDD-4AD0-97EE-7730A245220E}">
  <dimension ref="A2:K47"/>
  <sheetViews>
    <sheetView topLeftCell="A29" workbookViewId="0">
      <selection activeCell="A8" sqref="A8"/>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8867187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1472</v>
      </c>
      <c r="B3" s="265" t="s">
        <v>1473</v>
      </c>
      <c r="C3" s="265" t="s">
        <v>1474</v>
      </c>
      <c r="D3" s="265" t="s">
        <v>6195</v>
      </c>
      <c r="E3" s="265" t="s">
        <v>4</v>
      </c>
      <c r="F3" s="265" t="s">
        <v>6</v>
      </c>
      <c r="G3" s="266"/>
      <c r="H3" s="266"/>
      <c r="I3" s="266"/>
      <c r="J3" s="265"/>
      <c r="K3" s="265"/>
    </row>
    <row r="4" spans="1:11" ht="45" customHeight="1" x14ac:dyDescent="0.3">
      <c r="A4" s="265" t="s">
        <v>1477</v>
      </c>
      <c r="B4" s="265" t="s">
        <v>1478</v>
      </c>
      <c r="C4" s="265" t="s">
        <v>1479</v>
      </c>
      <c r="D4" s="265" t="s">
        <v>6195</v>
      </c>
      <c r="E4" s="265" t="s">
        <v>4</v>
      </c>
      <c r="F4" s="265" t="s">
        <v>6</v>
      </c>
      <c r="G4" s="266"/>
      <c r="H4" s="266"/>
      <c r="I4" s="266"/>
      <c r="J4" s="265"/>
      <c r="K4" s="265"/>
    </row>
    <row r="5" spans="1:11" ht="45" customHeight="1" x14ac:dyDescent="0.3">
      <c r="A5" s="265" t="s">
        <v>1481</v>
      </c>
      <c r="B5" s="265" t="s">
        <v>1482</v>
      </c>
      <c r="C5" s="265" t="s">
        <v>1483</v>
      </c>
      <c r="D5" s="265" t="s">
        <v>6195</v>
      </c>
      <c r="E5" s="265" t="s">
        <v>4</v>
      </c>
      <c r="F5" s="265" t="s">
        <v>6</v>
      </c>
      <c r="G5" s="266"/>
      <c r="H5" s="266"/>
      <c r="I5" s="266"/>
      <c r="J5" s="265"/>
      <c r="K5" s="265"/>
    </row>
    <row r="6" spans="1:11" ht="45" customHeight="1" x14ac:dyDescent="0.3">
      <c r="A6" s="265" t="s">
        <v>1485</v>
      </c>
      <c r="B6" s="265" t="s">
        <v>1486</v>
      </c>
      <c r="C6" s="265" t="s">
        <v>1487</v>
      </c>
      <c r="D6" s="265" t="s">
        <v>6195</v>
      </c>
      <c r="E6" s="265" t="s">
        <v>4</v>
      </c>
      <c r="F6" s="265" t="s">
        <v>6</v>
      </c>
      <c r="G6" s="266"/>
      <c r="H6" s="266"/>
      <c r="I6" s="266"/>
      <c r="J6" s="265"/>
      <c r="K6" s="265"/>
    </row>
    <row r="7" spans="1:11" ht="45" customHeight="1" x14ac:dyDescent="0.3">
      <c r="A7" s="265" t="s">
        <v>2767</v>
      </c>
      <c r="B7" s="265" t="s">
        <v>2768</v>
      </c>
      <c r="C7" s="265" t="s">
        <v>2769</v>
      </c>
      <c r="D7" s="265" t="s">
        <v>6195</v>
      </c>
      <c r="E7" s="265" t="s">
        <v>4</v>
      </c>
      <c r="F7" s="265" t="s">
        <v>6</v>
      </c>
      <c r="G7" s="266"/>
      <c r="H7" s="266"/>
      <c r="I7" s="266"/>
      <c r="J7" s="265"/>
      <c r="K7" s="265" t="s">
        <v>183</v>
      </c>
    </row>
    <row r="8" spans="1:11" ht="45" customHeight="1" x14ac:dyDescent="0.3">
      <c r="A8" s="265" t="s">
        <v>3718</v>
      </c>
      <c r="B8" s="265" t="s">
        <v>2503</v>
      </c>
      <c r="C8" s="265" t="s">
        <v>3719</v>
      </c>
      <c r="D8" s="265" t="s">
        <v>6195</v>
      </c>
      <c r="E8" s="265" t="s">
        <v>4</v>
      </c>
      <c r="F8" s="265" t="s">
        <v>6</v>
      </c>
      <c r="G8" s="266"/>
      <c r="H8" s="266"/>
      <c r="I8" s="266"/>
      <c r="J8" s="265"/>
      <c r="K8" s="265" t="s">
        <v>13</v>
      </c>
    </row>
    <row r="9" spans="1:11" ht="45" customHeight="1" x14ac:dyDescent="0.3">
      <c r="A9" s="265" t="s">
        <v>3721</v>
      </c>
      <c r="B9" s="265" t="s">
        <v>3722</v>
      </c>
      <c r="C9" s="265" t="s">
        <v>3723</v>
      </c>
      <c r="D9" s="265" t="s">
        <v>6195</v>
      </c>
      <c r="E9" s="265" t="s">
        <v>4</v>
      </c>
      <c r="F9" s="265" t="s">
        <v>5</v>
      </c>
      <c r="G9" s="266"/>
      <c r="H9" s="266"/>
      <c r="I9" s="266"/>
      <c r="J9" s="265"/>
      <c r="K9" s="265"/>
    </row>
    <row r="10" spans="1:11" ht="45" customHeight="1" x14ac:dyDescent="0.3">
      <c r="A10" s="265" t="s">
        <v>3949</v>
      </c>
      <c r="B10" s="265" t="s">
        <v>3950</v>
      </c>
      <c r="C10" s="265" t="s">
        <v>3951</v>
      </c>
      <c r="D10" s="265" t="s">
        <v>6195</v>
      </c>
      <c r="E10" s="265" t="s">
        <v>4</v>
      </c>
      <c r="F10" s="265" t="s">
        <v>6</v>
      </c>
      <c r="G10" s="266"/>
      <c r="H10" s="266"/>
      <c r="I10" s="266"/>
      <c r="J10" s="265"/>
      <c r="K10" s="265" t="s">
        <v>13</v>
      </c>
    </row>
    <row r="11" spans="1:11" ht="45" customHeight="1" x14ac:dyDescent="0.3">
      <c r="A11" s="265" t="s">
        <v>3953</v>
      </c>
      <c r="B11" s="265" t="s">
        <v>3954</v>
      </c>
      <c r="C11" s="265" t="s">
        <v>3955</v>
      </c>
      <c r="D11" s="265" t="s">
        <v>6195</v>
      </c>
      <c r="E11" s="265" t="s">
        <v>4</v>
      </c>
      <c r="F11" s="265" t="s">
        <v>6</v>
      </c>
      <c r="G11" s="266"/>
      <c r="H11" s="266"/>
      <c r="I11" s="266"/>
      <c r="J11" s="265"/>
      <c r="K11" s="265" t="s">
        <v>13</v>
      </c>
    </row>
    <row r="12" spans="1:11" ht="45" customHeight="1" x14ac:dyDescent="0.3">
      <c r="A12" s="265" t="s">
        <v>3957</v>
      </c>
      <c r="B12" s="265" t="s">
        <v>3958</v>
      </c>
      <c r="C12" s="265" t="s">
        <v>3959</v>
      </c>
      <c r="D12" s="265" t="s">
        <v>6195</v>
      </c>
      <c r="E12" s="265" t="s">
        <v>4</v>
      </c>
      <c r="F12" s="265" t="s">
        <v>5</v>
      </c>
      <c r="G12" s="266"/>
      <c r="H12" s="266"/>
      <c r="I12" s="266"/>
      <c r="J12" s="265"/>
      <c r="K12" s="265" t="s">
        <v>183</v>
      </c>
    </row>
    <row r="13" spans="1:11" ht="45" customHeight="1" x14ac:dyDescent="0.3">
      <c r="A13" s="265" t="s">
        <v>4270</v>
      </c>
      <c r="B13" s="265" t="s">
        <v>4271</v>
      </c>
      <c r="C13" s="265" t="s">
        <v>4272</v>
      </c>
      <c r="D13" s="265" t="s">
        <v>6195</v>
      </c>
      <c r="E13" s="265" t="s">
        <v>8</v>
      </c>
      <c r="F13" s="265" t="s">
        <v>5</v>
      </c>
      <c r="G13" s="266"/>
      <c r="H13" s="266"/>
      <c r="I13" s="266"/>
      <c r="J13" s="265"/>
      <c r="K13" s="265" t="s">
        <v>13</v>
      </c>
    </row>
    <row r="14" spans="1:11" ht="45" customHeight="1" x14ac:dyDescent="0.3">
      <c r="A14" s="265" t="s">
        <v>4275</v>
      </c>
      <c r="B14" s="265" t="s">
        <v>5606</v>
      </c>
      <c r="C14" s="265" t="s">
        <v>5607</v>
      </c>
      <c r="D14" s="265" t="s">
        <v>6195</v>
      </c>
      <c r="E14" s="265" t="s">
        <v>8</v>
      </c>
      <c r="F14" s="265" t="s">
        <v>5</v>
      </c>
      <c r="G14" s="266"/>
      <c r="H14" s="266"/>
      <c r="I14" s="266"/>
      <c r="J14" s="265"/>
      <c r="K14" s="265" t="s">
        <v>13</v>
      </c>
    </row>
    <row r="15" spans="1:11" ht="45" customHeight="1" x14ac:dyDescent="0.3">
      <c r="A15" s="265" t="s">
        <v>4279</v>
      </c>
      <c r="B15" s="265" t="s">
        <v>4276</v>
      </c>
      <c r="C15" s="265" t="s">
        <v>4280</v>
      </c>
      <c r="D15" s="265" t="s">
        <v>6195</v>
      </c>
      <c r="E15" s="265" t="s">
        <v>8</v>
      </c>
      <c r="F15" s="265" t="s">
        <v>5</v>
      </c>
      <c r="G15" s="266"/>
      <c r="H15" s="266"/>
      <c r="I15" s="266"/>
      <c r="J15" s="265"/>
      <c r="K15" s="265" t="s">
        <v>13</v>
      </c>
    </row>
    <row r="16" spans="1:11" ht="45" customHeight="1" x14ac:dyDescent="0.3">
      <c r="A16" s="265" t="s">
        <v>4283</v>
      </c>
      <c r="B16" s="265" t="s">
        <v>4284</v>
      </c>
      <c r="C16" s="265" t="s">
        <v>4285</v>
      </c>
      <c r="D16" s="265" t="s">
        <v>6195</v>
      </c>
      <c r="E16" s="265" t="s">
        <v>8</v>
      </c>
      <c r="F16" s="265" t="s">
        <v>5</v>
      </c>
      <c r="G16" s="266"/>
      <c r="H16" s="266"/>
      <c r="I16" s="266"/>
      <c r="J16" s="265"/>
      <c r="K16" s="265" t="s">
        <v>13</v>
      </c>
    </row>
    <row r="17" spans="1:11" ht="45" customHeight="1" x14ac:dyDescent="0.3">
      <c r="A17" s="265" t="s">
        <v>4288</v>
      </c>
      <c r="B17" s="265" t="s">
        <v>5609</v>
      </c>
      <c r="C17" s="265" t="s">
        <v>5610</v>
      </c>
      <c r="D17" s="265" t="s">
        <v>6195</v>
      </c>
      <c r="E17" s="265" t="s">
        <v>8</v>
      </c>
      <c r="F17" s="265" t="s">
        <v>5</v>
      </c>
      <c r="G17" s="266"/>
      <c r="H17" s="266"/>
      <c r="I17" s="266"/>
      <c r="J17" s="265"/>
      <c r="K17" s="265" t="s">
        <v>13</v>
      </c>
    </row>
    <row r="18" spans="1:11" ht="45" customHeight="1" x14ac:dyDescent="0.3">
      <c r="A18" s="265" t="s">
        <v>4293</v>
      </c>
      <c r="B18" s="265" t="s">
        <v>4294</v>
      </c>
      <c r="C18" s="265" t="s">
        <v>4295</v>
      </c>
      <c r="D18" s="265" t="s">
        <v>6195</v>
      </c>
      <c r="E18" s="265" t="s">
        <v>8</v>
      </c>
      <c r="F18" s="265" t="s">
        <v>5</v>
      </c>
      <c r="G18" s="266"/>
      <c r="H18" s="266"/>
      <c r="I18" s="266"/>
      <c r="J18" s="265"/>
      <c r="K18" s="265" t="s">
        <v>13</v>
      </c>
    </row>
    <row r="19" spans="1:11" ht="45" customHeight="1" x14ac:dyDescent="0.3">
      <c r="A19" s="265" t="s">
        <v>4298</v>
      </c>
      <c r="B19" s="265" t="s">
        <v>4299</v>
      </c>
      <c r="C19" s="265" t="s">
        <v>4300</v>
      </c>
      <c r="D19" s="265" t="s">
        <v>6195</v>
      </c>
      <c r="E19" s="265" t="s">
        <v>8</v>
      </c>
      <c r="F19" s="265" t="s">
        <v>5</v>
      </c>
      <c r="G19" s="266"/>
      <c r="H19" s="266"/>
      <c r="I19" s="266"/>
      <c r="J19" s="265"/>
      <c r="K19" s="265" t="s">
        <v>13</v>
      </c>
    </row>
    <row r="20" spans="1:11" ht="45" customHeight="1" x14ac:dyDescent="0.3">
      <c r="A20" s="265" t="s">
        <v>4303</v>
      </c>
      <c r="B20" s="265" t="s">
        <v>4304</v>
      </c>
      <c r="C20" s="265" t="s">
        <v>4305</v>
      </c>
      <c r="D20" s="265" t="s">
        <v>6195</v>
      </c>
      <c r="E20" s="265" t="s">
        <v>8</v>
      </c>
      <c r="F20" s="265" t="s">
        <v>5</v>
      </c>
      <c r="G20" s="266"/>
      <c r="H20" s="266"/>
      <c r="I20" s="266"/>
      <c r="J20" s="265"/>
      <c r="K20" s="265" t="s">
        <v>13</v>
      </c>
    </row>
    <row r="21" spans="1:11" ht="45" customHeight="1" x14ac:dyDescent="0.3">
      <c r="A21" s="265" t="s">
        <v>4308</v>
      </c>
      <c r="B21" s="265" t="s">
        <v>4309</v>
      </c>
      <c r="C21" s="265" t="s">
        <v>4310</v>
      </c>
      <c r="D21" s="265" t="s">
        <v>6195</v>
      </c>
      <c r="E21" s="265" t="s">
        <v>8</v>
      </c>
      <c r="F21" s="265" t="s">
        <v>5</v>
      </c>
      <c r="G21" s="266"/>
      <c r="H21" s="266"/>
      <c r="I21" s="266"/>
      <c r="J21" s="265"/>
      <c r="K21" s="265" t="s">
        <v>13</v>
      </c>
    </row>
    <row r="22" spans="1:11" ht="45" customHeight="1" x14ac:dyDescent="0.3">
      <c r="A22" s="265" t="s">
        <v>4313</v>
      </c>
      <c r="B22" s="265" t="s">
        <v>5611</v>
      </c>
      <c r="C22" s="265" t="s">
        <v>5612</v>
      </c>
      <c r="D22" s="265" t="s">
        <v>6195</v>
      </c>
      <c r="E22" s="265" t="s">
        <v>8</v>
      </c>
      <c r="F22" s="265" t="s">
        <v>5</v>
      </c>
      <c r="G22" s="266"/>
      <c r="H22" s="266"/>
      <c r="I22" s="266"/>
      <c r="J22" s="265"/>
      <c r="K22" s="265" t="s">
        <v>13</v>
      </c>
    </row>
    <row r="23" spans="1:11" ht="45" customHeight="1" x14ac:dyDescent="0.3">
      <c r="A23" s="265" t="s">
        <v>4318</v>
      </c>
      <c r="B23" s="265" t="s">
        <v>5613</v>
      </c>
      <c r="C23" s="265" t="s">
        <v>5614</v>
      </c>
      <c r="D23" s="265" t="s">
        <v>6195</v>
      </c>
      <c r="E23" s="265" t="s">
        <v>8</v>
      </c>
      <c r="F23" s="265" t="s">
        <v>5</v>
      </c>
      <c r="G23" s="266"/>
      <c r="H23" s="266"/>
      <c r="I23" s="266"/>
      <c r="J23" s="265"/>
      <c r="K23" s="265" t="s">
        <v>13</v>
      </c>
    </row>
    <row r="24" spans="1:11" ht="45" customHeight="1" x14ac:dyDescent="0.3">
      <c r="A24" s="265" t="s">
        <v>4322</v>
      </c>
      <c r="B24" s="265" t="s">
        <v>4323</v>
      </c>
      <c r="C24" s="265" t="s">
        <v>4324</v>
      </c>
      <c r="D24" s="265" t="s">
        <v>6195</v>
      </c>
      <c r="E24" s="265" t="s">
        <v>4</v>
      </c>
      <c r="F24" s="265" t="s">
        <v>6</v>
      </c>
      <c r="G24" s="266"/>
      <c r="H24" s="266"/>
      <c r="I24" s="266"/>
      <c r="J24" s="265"/>
      <c r="K24" s="265" t="s">
        <v>13</v>
      </c>
    </row>
    <row r="25" spans="1:11" ht="45" customHeight="1" x14ac:dyDescent="0.3">
      <c r="A25" s="265" t="s">
        <v>4326</v>
      </c>
      <c r="B25" s="265" t="s">
        <v>4960</v>
      </c>
      <c r="C25" s="265" t="s">
        <v>4961</v>
      </c>
      <c r="D25" s="265" t="s">
        <v>6195</v>
      </c>
      <c r="E25" s="265" t="s">
        <v>4</v>
      </c>
      <c r="F25" s="265" t="s">
        <v>6</v>
      </c>
      <c r="G25" s="266"/>
      <c r="H25" s="266"/>
      <c r="I25" s="266"/>
      <c r="J25" s="265"/>
      <c r="K25" s="265" t="s">
        <v>13</v>
      </c>
    </row>
    <row r="26" spans="1:11" ht="45" customHeight="1" x14ac:dyDescent="0.3">
      <c r="A26" s="265" t="s">
        <v>4283</v>
      </c>
      <c r="B26" s="265" t="s">
        <v>4284</v>
      </c>
      <c r="C26" s="265" t="s">
        <v>4285</v>
      </c>
      <c r="D26" s="265" t="s">
        <v>23</v>
      </c>
      <c r="E26" s="265" t="s">
        <v>8</v>
      </c>
      <c r="F26" s="265" t="s">
        <v>5</v>
      </c>
      <c r="G26" s="266"/>
      <c r="H26" s="266"/>
      <c r="I26" s="266"/>
      <c r="J26" s="265"/>
      <c r="K26" s="265" t="s">
        <v>13</v>
      </c>
    </row>
    <row r="27" spans="1:11" ht="45" customHeight="1" x14ac:dyDescent="0.3">
      <c r="A27" s="265" t="s">
        <v>4288</v>
      </c>
      <c r="B27" s="265" t="s">
        <v>4289</v>
      </c>
      <c r="C27" s="265" t="s">
        <v>4290</v>
      </c>
      <c r="D27" s="265" t="s">
        <v>23</v>
      </c>
      <c r="E27" s="265" t="s">
        <v>8</v>
      </c>
      <c r="F27" s="265" t="s">
        <v>5</v>
      </c>
      <c r="G27" s="266"/>
      <c r="H27" s="266"/>
      <c r="I27" s="266"/>
      <c r="J27" s="265"/>
      <c r="K27" s="265" t="s">
        <v>13</v>
      </c>
    </row>
    <row r="28" spans="1:11" ht="45" customHeight="1" x14ac:dyDescent="0.3">
      <c r="A28" s="265" t="s">
        <v>4293</v>
      </c>
      <c r="B28" s="265" t="s">
        <v>4294</v>
      </c>
      <c r="C28" s="265" t="s">
        <v>4295</v>
      </c>
      <c r="D28" s="265" t="s">
        <v>23</v>
      </c>
      <c r="E28" s="265" t="s">
        <v>8</v>
      </c>
      <c r="F28" s="265" t="s">
        <v>5</v>
      </c>
      <c r="G28" s="266"/>
      <c r="H28" s="266"/>
      <c r="I28" s="266"/>
      <c r="J28" s="265"/>
      <c r="K28" s="265" t="s">
        <v>13</v>
      </c>
    </row>
    <row r="29" spans="1:11" ht="45" customHeight="1" x14ac:dyDescent="0.3">
      <c r="A29" s="265" t="s">
        <v>4298</v>
      </c>
      <c r="B29" s="265" t="s">
        <v>4299</v>
      </c>
      <c r="C29" s="265" t="s">
        <v>4300</v>
      </c>
      <c r="D29" s="265" t="s">
        <v>23</v>
      </c>
      <c r="E29" s="265" t="s">
        <v>8</v>
      </c>
      <c r="F29" s="265" t="s">
        <v>5</v>
      </c>
      <c r="G29" s="266"/>
      <c r="H29" s="266"/>
      <c r="I29" s="266"/>
      <c r="J29" s="265"/>
      <c r="K29" s="265" t="s">
        <v>13</v>
      </c>
    </row>
    <row r="30" spans="1:11" ht="45" customHeight="1" x14ac:dyDescent="0.3">
      <c r="A30" s="265" t="s">
        <v>4303</v>
      </c>
      <c r="B30" s="265" t="s">
        <v>4304</v>
      </c>
      <c r="C30" s="265" t="s">
        <v>4305</v>
      </c>
      <c r="D30" s="265" t="s">
        <v>23</v>
      </c>
      <c r="E30" s="265" t="s">
        <v>8</v>
      </c>
      <c r="F30" s="265" t="s">
        <v>5</v>
      </c>
      <c r="G30" s="266"/>
      <c r="H30" s="266"/>
      <c r="I30" s="266"/>
      <c r="J30" s="265"/>
      <c r="K30" s="265" t="s">
        <v>13</v>
      </c>
    </row>
    <row r="31" spans="1:11" ht="45" customHeight="1" x14ac:dyDescent="0.3">
      <c r="A31" s="265" t="s">
        <v>4308</v>
      </c>
      <c r="B31" s="265" t="s">
        <v>4309</v>
      </c>
      <c r="C31" s="265" t="s">
        <v>4310</v>
      </c>
      <c r="D31" s="265" t="s">
        <v>23</v>
      </c>
      <c r="E31" s="265" t="s">
        <v>8</v>
      </c>
      <c r="F31" s="265" t="s">
        <v>5</v>
      </c>
      <c r="G31" s="266"/>
      <c r="H31" s="266"/>
      <c r="I31" s="266"/>
      <c r="J31" s="265"/>
      <c r="K31" s="265" t="s">
        <v>13</v>
      </c>
    </row>
    <row r="32" spans="1:11" ht="45" customHeight="1" x14ac:dyDescent="0.3">
      <c r="A32" s="265" t="s">
        <v>4313</v>
      </c>
      <c r="B32" s="265" t="s">
        <v>4314</v>
      </c>
      <c r="C32" s="265" t="s">
        <v>4315</v>
      </c>
      <c r="D32" s="265" t="s">
        <v>23</v>
      </c>
      <c r="E32" s="265" t="s">
        <v>8</v>
      </c>
      <c r="F32" s="265" t="s">
        <v>5</v>
      </c>
      <c r="G32" s="266"/>
      <c r="H32" s="266"/>
      <c r="I32" s="266"/>
      <c r="J32" s="265"/>
      <c r="K32" s="265" t="s">
        <v>13</v>
      </c>
    </row>
    <row r="33" spans="1:11" ht="45" customHeight="1" x14ac:dyDescent="0.3">
      <c r="A33" s="265" t="s">
        <v>4318</v>
      </c>
      <c r="B33" s="265" t="s">
        <v>4319</v>
      </c>
      <c r="C33" s="265" t="s">
        <v>4320</v>
      </c>
      <c r="D33" s="265" t="s">
        <v>23</v>
      </c>
      <c r="E33" s="265" t="s">
        <v>8</v>
      </c>
      <c r="F33" s="265" t="s">
        <v>5</v>
      </c>
      <c r="G33" s="266"/>
      <c r="H33" s="266"/>
      <c r="I33" s="266"/>
      <c r="J33" s="265"/>
      <c r="K33" s="265" t="s">
        <v>13</v>
      </c>
    </row>
    <row r="34" spans="1:11" ht="45" customHeight="1" x14ac:dyDescent="0.3">
      <c r="A34" s="265" t="s">
        <v>4322</v>
      </c>
      <c r="B34" s="265" t="s">
        <v>4323</v>
      </c>
      <c r="C34" s="265" t="s">
        <v>4324</v>
      </c>
      <c r="D34" s="265" t="s">
        <v>23</v>
      </c>
      <c r="E34" s="265" t="s">
        <v>4</v>
      </c>
      <c r="F34" s="265" t="s">
        <v>6</v>
      </c>
      <c r="G34" s="266"/>
      <c r="H34" s="266"/>
      <c r="I34" s="266"/>
      <c r="J34" s="265"/>
      <c r="K34" s="265" t="s">
        <v>13</v>
      </c>
    </row>
    <row r="35" spans="1:11" ht="45" customHeight="1" x14ac:dyDescent="0.3">
      <c r="A35" s="265" t="s">
        <v>4326</v>
      </c>
      <c r="B35" s="265" t="s">
        <v>4327</v>
      </c>
      <c r="C35" s="265" t="s">
        <v>4328</v>
      </c>
      <c r="D35" s="265" t="s">
        <v>23</v>
      </c>
      <c r="E35" s="265" t="s">
        <v>4</v>
      </c>
      <c r="F35" s="265" t="s">
        <v>6</v>
      </c>
      <c r="G35" s="266"/>
      <c r="H35" s="266"/>
      <c r="I35" s="266"/>
      <c r="J35" s="265"/>
      <c r="K35" s="265" t="s">
        <v>13</v>
      </c>
    </row>
    <row r="36" spans="1:11" ht="45" customHeight="1" x14ac:dyDescent="0.3">
      <c r="A36" s="24"/>
      <c r="B36" s="20"/>
      <c r="C36" s="20"/>
      <c r="D36" s="22"/>
      <c r="E36" s="22"/>
      <c r="F36" s="22"/>
      <c r="G36" s="17"/>
      <c r="H36" s="17"/>
      <c r="I36" s="17"/>
      <c r="J36" s="7"/>
      <c r="K36" s="18"/>
    </row>
    <row r="37" spans="1:11" ht="45" customHeight="1" x14ac:dyDescent="0.3">
      <c r="A37" s="24"/>
      <c r="B37" s="20"/>
      <c r="C37" s="20"/>
      <c r="D37" s="22"/>
      <c r="E37" s="22"/>
      <c r="F37" s="22"/>
      <c r="G37" s="17"/>
      <c r="H37" s="17"/>
      <c r="I37" s="17"/>
      <c r="J37" s="7"/>
      <c r="K37" s="18"/>
    </row>
    <row r="38" spans="1:11" ht="45" customHeight="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39" priority="1">
      <formula>$F3="m"</formula>
    </cfRule>
    <cfRule type="expression" dxfId="38" priority="2">
      <formula>$F3="d"</formula>
    </cfRule>
  </conditionalFormatting>
  <conditionalFormatting sqref="A3:K59">
    <cfRule type="expression" dxfId="37" priority="4">
      <formula>$F3="v"</formula>
    </cfRule>
    <cfRule type="expression" dxfId="36" priority="5">
      <formula>$F3="no"</formula>
    </cfRule>
  </conditionalFormatting>
  <pageMargins left="0.7" right="0.2" top="0.2" bottom="0.2" header="0.05" footer="0.3"/>
  <pageSetup orientation="landscape" r:id="rId1"/>
  <headerFooter>
    <oddHeader>&amp;L&amp;A</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4494-05D5-44A6-9DC9-E8A9EFD1D502}">
  <dimension ref="A2:K47"/>
  <sheetViews>
    <sheetView topLeftCell="A2" workbookViewId="0">
      <selection activeCell="A3" sqref="A3"/>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564</v>
      </c>
      <c r="B3" s="265" t="s">
        <v>565</v>
      </c>
      <c r="C3" s="265" t="s">
        <v>566</v>
      </c>
      <c r="D3" s="265" t="s">
        <v>6195</v>
      </c>
      <c r="E3" s="265" t="s">
        <v>8</v>
      </c>
      <c r="F3" s="265" t="s">
        <v>6</v>
      </c>
      <c r="G3" s="266"/>
      <c r="H3" s="266"/>
      <c r="I3" s="266"/>
      <c r="J3" s="265"/>
      <c r="K3" s="265" t="s">
        <v>9</v>
      </c>
    </row>
    <row r="4" spans="1:11" ht="45" customHeight="1" x14ac:dyDescent="0.3">
      <c r="A4" s="265" t="s">
        <v>570</v>
      </c>
      <c r="B4" s="265" t="s">
        <v>571</v>
      </c>
      <c r="C4" s="265" t="s">
        <v>572</v>
      </c>
      <c r="D4" s="265" t="s">
        <v>6195</v>
      </c>
      <c r="E4" s="265" t="s">
        <v>8</v>
      </c>
      <c r="F4" s="265" t="s">
        <v>6</v>
      </c>
      <c r="G4" s="266"/>
      <c r="H4" s="266"/>
      <c r="I4" s="266"/>
      <c r="J4" s="265"/>
      <c r="K4" s="265" t="s">
        <v>9</v>
      </c>
    </row>
    <row r="5" spans="1:11" ht="45" customHeight="1" x14ac:dyDescent="0.3">
      <c r="A5" s="265" t="s">
        <v>577</v>
      </c>
      <c r="B5" s="265" t="s">
        <v>578</v>
      </c>
      <c r="C5" s="265" t="s">
        <v>579</v>
      </c>
      <c r="D5" s="265" t="s">
        <v>6195</v>
      </c>
      <c r="E5" s="265" t="s">
        <v>8</v>
      </c>
      <c r="F5" s="265" t="s">
        <v>6</v>
      </c>
      <c r="G5" s="266"/>
      <c r="H5" s="266"/>
      <c r="I5" s="266"/>
      <c r="J5" s="265"/>
      <c r="K5" s="265"/>
    </row>
    <row r="6" spans="1:11" ht="45" customHeight="1" x14ac:dyDescent="0.3">
      <c r="A6" s="265" t="s">
        <v>582</v>
      </c>
      <c r="B6" s="265" t="s">
        <v>583</v>
      </c>
      <c r="C6" s="265" t="s">
        <v>584</v>
      </c>
      <c r="D6" s="265" t="s">
        <v>6195</v>
      </c>
      <c r="E6" s="265" t="s">
        <v>8</v>
      </c>
      <c r="F6" s="265" t="s">
        <v>6</v>
      </c>
      <c r="G6" s="266"/>
      <c r="H6" s="266"/>
      <c r="I6" s="266"/>
      <c r="J6" s="265"/>
      <c r="K6" s="265" t="s">
        <v>585</v>
      </c>
    </row>
    <row r="7" spans="1:11" ht="45" customHeight="1" x14ac:dyDescent="0.3">
      <c r="A7" s="265" t="s">
        <v>587</v>
      </c>
      <c r="B7" s="265" t="s">
        <v>588</v>
      </c>
      <c r="C7" s="265" t="s">
        <v>573</v>
      </c>
      <c r="D7" s="265" t="s">
        <v>6195</v>
      </c>
      <c r="E7" s="265" t="s">
        <v>4</v>
      </c>
      <c r="F7" s="265" t="s">
        <v>5</v>
      </c>
      <c r="G7" s="266"/>
      <c r="H7" s="266"/>
      <c r="I7" s="266"/>
      <c r="J7" s="265"/>
      <c r="K7" s="265" t="s">
        <v>9</v>
      </c>
    </row>
    <row r="8" spans="1:11" ht="45" customHeight="1" x14ac:dyDescent="0.3">
      <c r="A8" s="265" t="s">
        <v>590</v>
      </c>
      <c r="B8" s="265" t="s">
        <v>591</v>
      </c>
      <c r="C8" s="265" t="s">
        <v>592</v>
      </c>
      <c r="D8" s="265" t="s">
        <v>6195</v>
      </c>
      <c r="E8" s="265" t="s">
        <v>4</v>
      </c>
      <c r="F8" s="265" t="s">
        <v>5</v>
      </c>
      <c r="G8" s="266"/>
      <c r="H8" s="266"/>
      <c r="I8" s="266"/>
      <c r="J8" s="265"/>
      <c r="K8" s="265" t="s">
        <v>170</v>
      </c>
    </row>
    <row r="9" spans="1:11" ht="45" customHeight="1" x14ac:dyDescent="0.3">
      <c r="A9" s="265" t="s">
        <v>692</v>
      </c>
      <c r="B9" s="265" t="s">
        <v>693</v>
      </c>
      <c r="C9" s="265" t="s">
        <v>694</v>
      </c>
      <c r="D9" s="265" t="s">
        <v>6195</v>
      </c>
      <c r="E9" s="265" t="s">
        <v>4</v>
      </c>
      <c r="F9" s="265" t="s">
        <v>5</v>
      </c>
      <c r="G9" s="266"/>
      <c r="H9" s="266"/>
      <c r="I9" s="266"/>
      <c r="J9" s="265"/>
      <c r="K9" s="265" t="s">
        <v>695</v>
      </c>
    </row>
    <row r="10" spans="1:11" ht="45" customHeight="1" x14ac:dyDescent="0.3">
      <c r="A10" s="265" t="s">
        <v>697</v>
      </c>
      <c r="B10" s="265" t="s">
        <v>698</v>
      </c>
      <c r="C10" s="265" t="s">
        <v>699</v>
      </c>
      <c r="D10" s="265" t="s">
        <v>6195</v>
      </c>
      <c r="E10" s="265" t="s">
        <v>4</v>
      </c>
      <c r="F10" s="265" t="s">
        <v>6</v>
      </c>
      <c r="G10" s="266"/>
      <c r="H10" s="266"/>
      <c r="I10" s="266"/>
      <c r="J10" s="265"/>
      <c r="K10" s="265" t="s">
        <v>9</v>
      </c>
    </row>
    <row r="11" spans="1:11" ht="45" customHeight="1" x14ac:dyDescent="0.3">
      <c r="A11" s="265" t="s">
        <v>701</v>
      </c>
      <c r="B11" s="265" t="s">
        <v>702</v>
      </c>
      <c r="C11" s="265" t="s">
        <v>703</v>
      </c>
      <c r="D11" s="265" t="s">
        <v>6195</v>
      </c>
      <c r="E11" s="265" t="s">
        <v>4</v>
      </c>
      <c r="F11" s="265" t="s">
        <v>6</v>
      </c>
      <c r="G11" s="266"/>
      <c r="H11" s="266"/>
      <c r="I11" s="266"/>
      <c r="J11" s="265"/>
      <c r="K11" s="265" t="s">
        <v>9</v>
      </c>
    </row>
    <row r="12" spans="1:11" ht="45" customHeight="1" x14ac:dyDescent="0.3">
      <c r="A12" s="265" t="s">
        <v>705</v>
      </c>
      <c r="B12" s="265" t="s">
        <v>706</v>
      </c>
      <c r="C12" s="265" t="s">
        <v>707</v>
      </c>
      <c r="D12" s="265" t="s">
        <v>6195</v>
      </c>
      <c r="E12" s="265" t="s">
        <v>4</v>
      </c>
      <c r="F12" s="265" t="s">
        <v>6</v>
      </c>
      <c r="G12" s="266"/>
      <c r="H12" s="266"/>
      <c r="I12" s="266"/>
      <c r="J12" s="265"/>
      <c r="K12" s="265" t="s">
        <v>9</v>
      </c>
    </row>
    <row r="13" spans="1:11" ht="45" customHeight="1" x14ac:dyDescent="0.3">
      <c r="A13" s="265" t="s">
        <v>709</v>
      </c>
      <c r="B13" s="265" t="s">
        <v>710</v>
      </c>
      <c r="C13" s="265" t="s">
        <v>711</v>
      </c>
      <c r="D13" s="265" t="s">
        <v>6195</v>
      </c>
      <c r="E13" s="265" t="s">
        <v>4</v>
      </c>
      <c r="F13" s="265" t="s">
        <v>6</v>
      </c>
      <c r="G13" s="266"/>
      <c r="H13" s="266"/>
      <c r="I13" s="266"/>
      <c r="J13" s="265"/>
      <c r="K13" s="265" t="s">
        <v>9</v>
      </c>
    </row>
    <row r="14" spans="1:11" ht="45" customHeight="1" x14ac:dyDescent="0.3">
      <c r="A14" s="265" t="s">
        <v>1605</v>
      </c>
      <c r="B14" s="265" t="s">
        <v>1606</v>
      </c>
      <c r="C14" s="265" t="s">
        <v>1607</v>
      </c>
      <c r="D14" s="265" t="s">
        <v>6195</v>
      </c>
      <c r="E14" s="265" t="s">
        <v>8</v>
      </c>
      <c r="F14" s="265" t="s">
        <v>6</v>
      </c>
      <c r="G14" s="266"/>
      <c r="H14" s="266"/>
      <c r="I14" s="266"/>
      <c r="J14" s="265"/>
      <c r="K14" s="265" t="s">
        <v>9</v>
      </c>
    </row>
    <row r="15" spans="1:11" ht="45" customHeight="1" x14ac:dyDescent="0.3">
      <c r="A15" s="265" t="s">
        <v>1610</v>
      </c>
      <c r="B15" s="265" t="s">
        <v>1611</v>
      </c>
      <c r="C15" s="265" t="s">
        <v>1612</v>
      </c>
      <c r="D15" s="265" t="s">
        <v>6195</v>
      </c>
      <c r="E15" s="265" t="s">
        <v>8</v>
      </c>
      <c r="F15" s="265" t="s">
        <v>6</v>
      </c>
      <c r="G15" s="266"/>
      <c r="H15" s="266"/>
      <c r="I15" s="266"/>
      <c r="J15" s="265"/>
      <c r="K15" s="265" t="s">
        <v>9</v>
      </c>
    </row>
    <row r="16" spans="1:11" ht="45" customHeight="1" x14ac:dyDescent="0.3">
      <c r="A16" s="265" t="s">
        <v>1615</v>
      </c>
      <c r="B16" s="265" t="s">
        <v>1616</v>
      </c>
      <c r="C16" s="265" t="s">
        <v>1617</v>
      </c>
      <c r="D16" s="265" t="s">
        <v>6195</v>
      </c>
      <c r="E16" s="265" t="s">
        <v>8</v>
      </c>
      <c r="F16" s="265" t="s">
        <v>6</v>
      </c>
      <c r="G16" s="266"/>
      <c r="H16" s="266"/>
      <c r="I16" s="266"/>
      <c r="J16" s="265"/>
      <c r="K16" s="265"/>
    </row>
    <row r="17" spans="1:11" ht="45" customHeight="1" x14ac:dyDescent="0.3">
      <c r="A17" s="265" t="s">
        <v>2511</v>
      </c>
      <c r="B17" s="265" t="s">
        <v>2512</v>
      </c>
      <c r="C17" s="265" t="s">
        <v>2513</v>
      </c>
      <c r="D17" s="265" t="s">
        <v>6195</v>
      </c>
      <c r="E17" s="265" t="s">
        <v>4</v>
      </c>
      <c r="F17" s="265" t="s">
        <v>6</v>
      </c>
      <c r="G17" s="266"/>
      <c r="H17" s="266"/>
      <c r="I17" s="266"/>
      <c r="J17" s="265"/>
      <c r="K17" s="265"/>
    </row>
    <row r="18" spans="1:11" ht="45" customHeight="1" x14ac:dyDescent="0.3">
      <c r="A18" s="265" t="s">
        <v>2517</v>
      </c>
      <c r="B18" s="265" t="s">
        <v>2518</v>
      </c>
      <c r="C18" s="265" t="s">
        <v>2519</v>
      </c>
      <c r="D18" s="265" t="s">
        <v>6195</v>
      </c>
      <c r="E18" s="265" t="s">
        <v>4</v>
      </c>
      <c r="F18" s="265" t="s">
        <v>6</v>
      </c>
      <c r="G18" s="266"/>
      <c r="H18" s="266"/>
      <c r="I18" s="266"/>
      <c r="J18" s="265"/>
      <c r="K18" s="265"/>
    </row>
    <row r="19" spans="1:11" ht="45" customHeight="1" x14ac:dyDescent="0.3">
      <c r="A19" s="265"/>
      <c r="B19" s="265"/>
      <c r="C19" s="265"/>
      <c r="D19" s="265"/>
      <c r="E19" s="265"/>
      <c r="F19" s="265"/>
      <c r="G19" s="266"/>
      <c r="H19" s="266"/>
      <c r="I19" s="266"/>
      <c r="J19" s="265"/>
      <c r="K19" s="265"/>
    </row>
    <row r="20" spans="1:11" ht="45" customHeight="1" x14ac:dyDescent="0.3">
      <c r="A20" s="265"/>
      <c r="B20" s="265"/>
      <c r="C20" s="265"/>
      <c r="D20" s="265"/>
      <c r="E20" s="265"/>
      <c r="F20" s="265"/>
      <c r="G20" s="266"/>
      <c r="H20" s="266"/>
      <c r="I20" s="266"/>
      <c r="J20" s="265"/>
      <c r="K20" s="265"/>
    </row>
    <row r="21" spans="1:11" ht="45" customHeight="1" x14ac:dyDescent="0.3">
      <c r="A21" s="265"/>
      <c r="B21" s="265"/>
      <c r="C21" s="265"/>
      <c r="D21" s="265"/>
      <c r="E21" s="265"/>
      <c r="F21" s="265"/>
      <c r="G21" s="266"/>
      <c r="H21" s="266"/>
      <c r="I21" s="266"/>
      <c r="J21" s="265"/>
      <c r="K21" s="265"/>
    </row>
    <row r="22" spans="1:11" ht="45" customHeight="1" x14ac:dyDescent="0.3">
      <c r="A22" s="24"/>
      <c r="B22" s="20"/>
      <c r="C22" s="20"/>
      <c r="D22" s="22"/>
      <c r="E22" s="22"/>
      <c r="F22" s="22"/>
      <c r="G22" s="17"/>
      <c r="H22" s="17"/>
      <c r="I22" s="17"/>
      <c r="J22" s="7"/>
      <c r="K22" s="18"/>
    </row>
    <row r="23" spans="1:11" ht="45" customHeight="1" x14ac:dyDescent="0.3">
      <c r="A23" s="24"/>
      <c r="B23" s="20"/>
      <c r="C23" s="20"/>
      <c r="D23" s="22"/>
      <c r="E23" s="22"/>
      <c r="F23" s="22"/>
      <c r="G23" s="17"/>
      <c r="H23" s="17"/>
      <c r="I23" s="17"/>
      <c r="J23" s="7"/>
      <c r="K23" s="18"/>
    </row>
    <row r="24" spans="1:11" ht="45" customHeight="1" x14ac:dyDescent="0.3">
      <c r="A24" s="24"/>
      <c r="B24" s="20"/>
      <c r="C24" s="20"/>
      <c r="D24" s="22"/>
      <c r="E24" s="22"/>
      <c r="F24" s="22"/>
      <c r="G24" s="17"/>
      <c r="H24" s="17"/>
      <c r="I24" s="17"/>
      <c r="J24" s="7"/>
      <c r="K24" s="18"/>
    </row>
    <row r="25" spans="1:11" ht="45" customHeight="1" x14ac:dyDescent="0.3">
      <c r="A25" s="24"/>
      <c r="B25" s="20"/>
      <c r="C25" s="20"/>
      <c r="D25" s="22"/>
      <c r="E25" s="22"/>
      <c r="F25" s="22"/>
      <c r="G25" s="17"/>
      <c r="H25" s="17"/>
      <c r="I25" s="17"/>
      <c r="J25" s="7"/>
      <c r="K25" s="18"/>
    </row>
    <row r="26" spans="1:11" ht="45" customHeight="1" x14ac:dyDescent="0.3">
      <c r="A26" s="24"/>
      <c r="B26" s="20"/>
      <c r="C26" s="20"/>
      <c r="D26" s="22"/>
      <c r="E26" s="22"/>
      <c r="F26" s="22"/>
      <c r="G26" s="17"/>
      <c r="H26" s="17"/>
      <c r="I26" s="17"/>
      <c r="J26" s="7"/>
      <c r="K26" s="18"/>
    </row>
    <row r="27" spans="1:11" x14ac:dyDescent="0.3">
      <c r="A27" s="24"/>
      <c r="B27" s="20"/>
      <c r="C27" s="20"/>
      <c r="D27" s="22"/>
      <c r="E27" s="22"/>
      <c r="F27" s="22"/>
      <c r="G27" s="17"/>
      <c r="H27" s="17"/>
      <c r="I27" s="17"/>
      <c r="J27" s="7"/>
      <c r="K27" s="18"/>
    </row>
    <row r="28" spans="1:11" x14ac:dyDescent="0.3">
      <c r="A28" s="24"/>
      <c r="B28" s="20"/>
      <c r="C28" s="20"/>
      <c r="D28" s="22"/>
      <c r="E28" s="22"/>
      <c r="F28" s="22"/>
      <c r="G28" s="17"/>
      <c r="H28" s="17"/>
      <c r="I28" s="17"/>
      <c r="J28" s="7"/>
      <c r="K28" s="18"/>
    </row>
    <row r="29" spans="1:11" x14ac:dyDescent="0.3">
      <c r="A29" s="24"/>
      <c r="B29" s="20"/>
      <c r="C29" s="20"/>
      <c r="D29" s="22"/>
      <c r="E29" s="22"/>
      <c r="F29" s="22"/>
      <c r="G29" s="17"/>
      <c r="H29" s="17"/>
      <c r="I29" s="17"/>
      <c r="J29" s="7"/>
      <c r="K29" s="18"/>
    </row>
    <row r="30" spans="1:11" x14ac:dyDescent="0.3">
      <c r="A30" s="24"/>
      <c r="B30" s="20"/>
      <c r="C30" s="20"/>
      <c r="D30" s="22"/>
      <c r="E30" s="22"/>
      <c r="F30" s="22"/>
      <c r="G30" s="17"/>
      <c r="H30" s="17"/>
      <c r="I30" s="17"/>
      <c r="J30" s="7"/>
      <c r="K30" s="18"/>
    </row>
    <row r="31" spans="1:11" x14ac:dyDescent="0.3">
      <c r="A31" s="24"/>
      <c r="B31" s="20"/>
      <c r="C31" s="20"/>
      <c r="D31" s="22"/>
      <c r="E31" s="22"/>
      <c r="F31" s="22"/>
      <c r="G31" s="17"/>
      <c r="H31" s="17"/>
      <c r="I31" s="17"/>
      <c r="J31" s="7"/>
      <c r="K31" s="18"/>
    </row>
    <row r="32" spans="1:11" x14ac:dyDescent="0.3">
      <c r="A32" s="24"/>
      <c r="B32" s="20"/>
      <c r="C32" s="20"/>
      <c r="D32" s="22"/>
      <c r="E32" s="22"/>
      <c r="F32" s="22"/>
      <c r="G32" s="17"/>
      <c r="H32" s="17"/>
      <c r="I32" s="17"/>
      <c r="J32" s="7"/>
      <c r="K32" s="18"/>
    </row>
    <row r="33" spans="1:11" x14ac:dyDescent="0.3">
      <c r="A33" s="24"/>
      <c r="B33" s="20"/>
      <c r="C33" s="20"/>
      <c r="D33" s="22"/>
      <c r="E33" s="22"/>
      <c r="F33" s="22"/>
      <c r="G33" s="17"/>
      <c r="H33" s="17"/>
      <c r="I33" s="17"/>
      <c r="J33" s="7"/>
      <c r="K33" s="18"/>
    </row>
    <row r="34" spans="1:11" x14ac:dyDescent="0.3">
      <c r="A34" s="24"/>
      <c r="B34" s="20"/>
      <c r="C34" s="20"/>
      <c r="D34" s="22"/>
      <c r="E34" s="22"/>
      <c r="F34" s="22"/>
      <c r="G34" s="17"/>
      <c r="H34" s="17"/>
      <c r="I34" s="17"/>
      <c r="J34" s="7"/>
      <c r="K34" s="18"/>
    </row>
    <row r="35" spans="1:11" x14ac:dyDescent="0.3">
      <c r="A35" s="24"/>
      <c r="B35" s="20"/>
      <c r="C35" s="20"/>
      <c r="D35" s="22"/>
      <c r="E35" s="22"/>
      <c r="F35" s="22"/>
      <c r="G35" s="17"/>
      <c r="H35" s="17"/>
      <c r="I35" s="17"/>
      <c r="J35" s="7"/>
      <c r="K35" s="18"/>
    </row>
    <row r="36" spans="1:11" x14ac:dyDescent="0.3">
      <c r="A36" s="24"/>
      <c r="B36" s="20"/>
      <c r="C36" s="20"/>
      <c r="D36" s="22"/>
      <c r="E36" s="22"/>
      <c r="F36" s="22"/>
      <c r="G36" s="17"/>
      <c r="H36" s="17"/>
      <c r="I36" s="17"/>
      <c r="J36" s="7"/>
      <c r="K36" s="18"/>
    </row>
    <row r="37" spans="1:11" x14ac:dyDescent="0.3">
      <c r="A37" s="24"/>
      <c r="B37" s="20"/>
      <c r="C37" s="20"/>
      <c r="D37" s="22"/>
      <c r="E37" s="22"/>
      <c r="F37" s="22"/>
      <c r="G37" s="17"/>
      <c r="H37" s="17"/>
      <c r="I37" s="17"/>
      <c r="J37" s="7"/>
      <c r="K37" s="18"/>
    </row>
    <row r="38" spans="1:1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35" priority="1">
      <formula>$F3="m"</formula>
    </cfRule>
    <cfRule type="expression" dxfId="34" priority="2">
      <formula>$F3="d"</formula>
    </cfRule>
  </conditionalFormatting>
  <conditionalFormatting sqref="A3:K59">
    <cfRule type="expression" dxfId="33" priority="3">
      <formula>$F3="v"</formula>
    </cfRule>
    <cfRule type="expression" dxfId="32" priority="4">
      <formula>$F3="no"</formula>
    </cfRule>
  </conditionalFormatting>
  <pageMargins left="0.7" right="0.2" top="0.2" bottom="0.2" header="0.05" footer="0.3"/>
  <pageSetup orientation="landscape" r:id="rId1"/>
  <headerFooter>
    <oddHeader>&amp;L&amp;A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8092B-5EBD-446D-B63B-3E24FD16B628}">
  <dimension ref="A2:K64"/>
  <sheetViews>
    <sheetView topLeftCell="A44" workbookViewId="0">
      <selection activeCell="A48" sqref="A48:K48"/>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440</v>
      </c>
      <c r="B3" s="265" t="s">
        <v>441</v>
      </c>
      <c r="C3" s="265" t="s">
        <v>442</v>
      </c>
      <c r="D3" s="265" t="s">
        <v>6195</v>
      </c>
      <c r="E3" s="265" t="s">
        <v>4</v>
      </c>
      <c r="F3" s="265" t="s">
        <v>5</v>
      </c>
      <c r="G3" s="266"/>
      <c r="H3" s="266"/>
      <c r="I3" s="266"/>
      <c r="J3" s="265"/>
      <c r="K3" s="265" t="s">
        <v>15</v>
      </c>
    </row>
    <row r="4" spans="1:11" ht="45" customHeight="1" x14ac:dyDescent="0.3">
      <c r="A4" s="265" t="s">
        <v>4702</v>
      </c>
      <c r="B4" s="265" t="s">
        <v>4711</v>
      </c>
      <c r="C4" s="265" t="s">
        <v>4703</v>
      </c>
      <c r="D4" s="265" t="s">
        <v>6195</v>
      </c>
      <c r="E4" s="265" t="s">
        <v>4</v>
      </c>
      <c r="F4" s="265" t="s">
        <v>5</v>
      </c>
      <c r="G4" s="266"/>
      <c r="H4" s="266"/>
      <c r="I4" s="266"/>
      <c r="J4" s="265"/>
      <c r="K4" s="265" t="s">
        <v>10</v>
      </c>
    </row>
    <row r="5" spans="1:11" ht="45" customHeight="1" x14ac:dyDescent="0.3">
      <c r="A5" s="265" t="s">
        <v>4706</v>
      </c>
      <c r="B5" s="265" t="s">
        <v>4712</v>
      </c>
      <c r="C5" s="265" t="s">
        <v>4707</v>
      </c>
      <c r="D5" s="265" t="s">
        <v>6195</v>
      </c>
      <c r="E5" s="265" t="s">
        <v>4</v>
      </c>
      <c r="F5" s="265" t="s">
        <v>5</v>
      </c>
      <c r="G5" s="266"/>
      <c r="H5" s="266"/>
      <c r="I5" s="266"/>
      <c r="J5" s="265"/>
      <c r="K5" s="265" t="s">
        <v>10</v>
      </c>
    </row>
    <row r="6" spans="1:11" ht="45" customHeight="1" x14ac:dyDescent="0.3">
      <c r="A6" s="265" t="s">
        <v>444</v>
      </c>
      <c r="B6" s="265" t="s">
        <v>445</v>
      </c>
      <c r="C6" s="265" t="s">
        <v>446</v>
      </c>
      <c r="D6" s="265" t="s">
        <v>6194</v>
      </c>
      <c r="E6" s="265" t="s">
        <v>8</v>
      </c>
      <c r="F6" s="265" t="s">
        <v>5</v>
      </c>
      <c r="G6" s="266"/>
      <c r="H6" s="266"/>
      <c r="I6" s="266"/>
      <c r="J6" s="265"/>
      <c r="K6" s="265"/>
    </row>
    <row r="7" spans="1:11" ht="45" customHeight="1" x14ac:dyDescent="0.3">
      <c r="A7" s="265" t="s">
        <v>4709</v>
      </c>
      <c r="B7" s="265" t="s">
        <v>3687</v>
      </c>
      <c r="C7" s="265" t="s">
        <v>4710</v>
      </c>
      <c r="D7" s="265" t="s">
        <v>6195</v>
      </c>
      <c r="E7" s="265" t="s">
        <v>4</v>
      </c>
      <c r="F7" s="265" t="s">
        <v>6</v>
      </c>
      <c r="G7" s="266"/>
      <c r="H7" s="266"/>
      <c r="I7" s="266"/>
      <c r="J7" s="265"/>
      <c r="K7" s="265" t="s">
        <v>10</v>
      </c>
    </row>
    <row r="8" spans="1:11" ht="45" customHeight="1" x14ac:dyDescent="0.3">
      <c r="A8" s="265" t="s">
        <v>532</v>
      </c>
      <c r="B8" s="265" t="s">
        <v>533</v>
      </c>
      <c r="C8" s="265" t="s">
        <v>534</v>
      </c>
      <c r="D8" s="265" t="s">
        <v>6195</v>
      </c>
      <c r="E8" s="265" t="s">
        <v>8</v>
      </c>
      <c r="F8" s="265" t="s">
        <v>6</v>
      </c>
      <c r="G8" s="266"/>
      <c r="H8" s="266"/>
      <c r="I8" s="266"/>
      <c r="J8" s="265"/>
      <c r="K8" s="265" t="s">
        <v>536</v>
      </c>
    </row>
    <row r="9" spans="1:11" ht="45" customHeight="1" x14ac:dyDescent="0.3">
      <c r="A9" s="265" t="s">
        <v>539</v>
      </c>
      <c r="B9" s="265" t="s">
        <v>540</v>
      </c>
      <c r="C9" s="265" t="s">
        <v>541</v>
      </c>
      <c r="D9" s="265" t="s">
        <v>6195</v>
      </c>
      <c r="E9" s="265" t="s">
        <v>8</v>
      </c>
      <c r="F9" s="265" t="s">
        <v>6</v>
      </c>
      <c r="G9" s="266"/>
      <c r="H9" s="266"/>
      <c r="I9" s="266"/>
      <c r="J9" s="265"/>
      <c r="K9" s="265" t="s">
        <v>536</v>
      </c>
    </row>
    <row r="10" spans="1:11" ht="45" customHeight="1" x14ac:dyDescent="0.3">
      <c r="A10" s="265" t="s">
        <v>544</v>
      </c>
      <c r="B10" s="265" t="s">
        <v>545</v>
      </c>
      <c r="C10" s="265" t="s">
        <v>546</v>
      </c>
      <c r="D10" s="265" t="s">
        <v>6195</v>
      </c>
      <c r="E10" s="265" t="s">
        <v>8</v>
      </c>
      <c r="F10" s="265" t="s">
        <v>6</v>
      </c>
      <c r="G10" s="266"/>
      <c r="H10" s="266"/>
      <c r="I10" s="266"/>
      <c r="J10" s="265"/>
      <c r="K10" s="265" t="s">
        <v>146</v>
      </c>
    </row>
    <row r="11" spans="1:11" ht="45" customHeight="1" x14ac:dyDescent="0.3">
      <c r="A11" s="265" t="s">
        <v>549</v>
      </c>
      <c r="B11" s="265" t="s">
        <v>550</v>
      </c>
      <c r="C11" s="265" t="s">
        <v>551</v>
      </c>
      <c r="D11" s="265" t="s">
        <v>6195</v>
      </c>
      <c r="E11" s="265" t="s">
        <v>8</v>
      </c>
      <c r="F11" s="265" t="s">
        <v>6</v>
      </c>
      <c r="G11" s="266"/>
      <c r="H11" s="266"/>
      <c r="I11" s="266"/>
      <c r="J11" s="265"/>
      <c r="K11" s="265" t="s">
        <v>536</v>
      </c>
    </row>
    <row r="12" spans="1:11" ht="45" customHeight="1" x14ac:dyDescent="0.3">
      <c r="A12" s="265" t="s">
        <v>554</v>
      </c>
      <c r="B12" s="265" t="s">
        <v>555</v>
      </c>
      <c r="C12" s="265" t="s">
        <v>556</v>
      </c>
      <c r="D12" s="265" t="s">
        <v>6195</v>
      </c>
      <c r="E12" s="265" t="s">
        <v>8</v>
      </c>
      <c r="F12" s="265" t="s">
        <v>6</v>
      </c>
      <c r="G12" s="266"/>
      <c r="H12" s="266"/>
      <c r="I12" s="266"/>
      <c r="J12" s="265"/>
      <c r="K12" s="265" t="s">
        <v>536</v>
      </c>
    </row>
    <row r="13" spans="1:11" ht="45" customHeight="1" x14ac:dyDescent="0.3">
      <c r="A13" s="265" t="s">
        <v>559</v>
      </c>
      <c r="B13" s="265" t="s">
        <v>560</v>
      </c>
      <c r="C13" s="265" t="s">
        <v>561</v>
      </c>
      <c r="D13" s="265" t="s">
        <v>6195</v>
      </c>
      <c r="E13" s="265" t="s">
        <v>8</v>
      </c>
      <c r="F13" s="265" t="s">
        <v>6</v>
      </c>
      <c r="G13" s="266"/>
      <c r="H13" s="266"/>
      <c r="I13" s="266"/>
      <c r="J13" s="265"/>
      <c r="K13" s="265" t="s">
        <v>146</v>
      </c>
    </row>
    <row r="14" spans="1:11" ht="45" customHeight="1" x14ac:dyDescent="0.3">
      <c r="A14" s="265" t="s">
        <v>599</v>
      </c>
      <c r="B14" s="265" t="s">
        <v>600</v>
      </c>
      <c r="C14" s="265" t="s">
        <v>601</v>
      </c>
      <c r="D14" s="265" t="s">
        <v>6195</v>
      </c>
      <c r="E14" s="265" t="s">
        <v>8</v>
      </c>
      <c r="F14" s="265" t="s">
        <v>5</v>
      </c>
      <c r="G14" s="266"/>
      <c r="H14" s="266"/>
      <c r="I14" s="266"/>
      <c r="J14" s="265"/>
      <c r="K14" s="265" t="s">
        <v>10</v>
      </c>
    </row>
    <row r="15" spans="1:11" ht="45" customHeight="1" x14ac:dyDescent="0.3">
      <c r="A15" s="265" t="s">
        <v>603</v>
      </c>
      <c r="B15" s="265" t="s">
        <v>4780</v>
      </c>
      <c r="C15" s="265" t="s">
        <v>3488</v>
      </c>
      <c r="D15" s="265" t="s">
        <v>6195</v>
      </c>
      <c r="E15" s="265" t="s">
        <v>4</v>
      </c>
      <c r="F15" s="265" t="s">
        <v>5</v>
      </c>
      <c r="G15" s="266"/>
      <c r="H15" s="266"/>
      <c r="I15" s="266"/>
      <c r="J15" s="265"/>
      <c r="K15" s="265" t="s">
        <v>10</v>
      </c>
    </row>
    <row r="16" spans="1:11" ht="45" customHeight="1" x14ac:dyDescent="0.3">
      <c r="A16" s="265" t="s">
        <v>1343</v>
      </c>
      <c r="B16" s="265" t="s">
        <v>1344</v>
      </c>
      <c r="C16" s="265" t="s">
        <v>1345</v>
      </c>
      <c r="D16" s="265" t="s">
        <v>6195</v>
      </c>
      <c r="E16" s="265" t="s">
        <v>8</v>
      </c>
      <c r="F16" s="265" t="s">
        <v>6</v>
      </c>
      <c r="G16" s="266"/>
      <c r="H16" s="266"/>
      <c r="I16" s="266"/>
      <c r="J16" s="265"/>
      <c r="K16" s="265" t="s">
        <v>146</v>
      </c>
    </row>
    <row r="17" spans="1:11" ht="45" customHeight="1" x14ac:dyDescent="0.3">
      <c r="A17" s="265" t="s">
        <v>1348</v>
      </c>
      <c r="B17" s="265" t="s">
        <v>1349</v>
      </c>
      <c r="C17" s="265" t="s">
        <v>1350</v>
      </c>
      <c r="D17" s="265" t="s">
        <v>6195</v>
      </c>
      <c r="E17" s="265" t="s">
        <v>8</v>
      </c>
      <c r="F17" s="265" t="s">
        <v>6</v>
      </c>
      <c r="G17" s="266"/>
      <c r="H17" s="266"/>
      <c r="I17" s="266"/>
      <c r="J17" s="265"/>
      <c r="K17" s="265" t="s">
        <v>146</v>
      </c>
    </row>
    <row r="18" spans="1:11" ht="45" customHeight="1" x14ac:dyDescent="0.3">
      <c r="A18" s="265" t="s">
        <v>1494</v>
      </c>
      <c r="B18" s="265" t="s">
        <v>1495</v>
      </c>
      <c r="C18" s="265" t="s">
        <v>1496</v>
      </c>
      <c r="D18" s="265" t="s">
        <v>6195</v>
      </c>
      <c r="E18" s="265" t="s">
        <v>4</v>
      </c>
      <c r="F18" s="265" t="s">
        <v>5</v>
      </c>
      <c r="G18" s="266"/>
      <c r="H18" s="266"/>
      <c r="I18" s="266"/>
      <c r="J18" s="265"/>
      <c r="K18" s="265" t="s">
        <v>13</v>
      </c>
    </row>
    <row r="19" spans="1:11" ht="45" customHeight="1" x14ac:dyDescent="0.3">
      <c r="A19" s="265" t="s">
        <v>2067</v>
      </c>
      <c r="B19" s="265" t="s">
        <v>2068</v>
      </c>
      <c r="C19" s="265" t="s">
        <v>2069</v>
      </c>
      <c r="D19" s="265" t="s">
        <v>6195</v>
      </c>
      <c r="E19" s="265" t="s">
        <v>4</v>
      </c>
      <c r="F19" s="265" t="s">
        <v>5</v>
      </c>
      <c r="G19" s="266"/>
      <c r="H19" s="266"/>
      <c r="I19" s="266"/>
      <c r="J19" s="265"/>
      <c r="K19" s="265" t="s">
        <v>13</v>
      </c>
    </row>
    <row r="20" spans="1:11" ht="45" customHeight="1" x14ac:dyDescent="0.3">
      <c r="A20" s="265" t="s">
        <v>2071</v>
      </c>
      <c r="B20" s="265" t="s">
        <v>2072</v>
      </c>
      <c r="C20" s="265" t="s">
        <v>2073</v>
      </c>
      <c r="D20" s="265" t="s">
        <v>6195</v>
      </c>
      <c r="E20" s="265" t="s">
        <v>4</v>
      </c>
      <c r="F20" s="265" t="s">
        <v>5</v>
      </c>
      <c r="G20" s="266"/>
      <c r="H20" s="266"/>
      <c r="I20" s="266"/>
      <c r="J20" s="265"/>
      <c r="K20" s="265" t="s">
        <v>4472</v>
      </c>
    </row>
    <row r="21" spans="1:11" ht="45" customHeight="1" x14ac:dyDescent="0.3">
      <c r="A21" s="265" t="s">
        <v>2458</v>
      </c>
      <c r="B21" s="265" t="s">
        <v>2459</v>
      </c>
      <c r="C21" s="265" t="s">
        <v>2460</v>
      </c>
      <c r="D21" s="265" t="s">
        <v>6195</v>
      </c>
      <c r="E21" s="265" t="s">
        <v>4</v>
      </c>
      <c r="F21" s="265" t="s">
        <v>5</v>
      </c>
      <c r="G21" s="266"/>
      <c r="H21" s="266"/>
      <c r="I21" s="266"/>
      <c r="J21" s="265"/>
      <c r="K21" s="265" t="s">
        <v>4472</v>
      </c>
    </row>
    <row r="22" spans="1:11" ht="45" customHeight="1" x14ac:dyDescent="0.3">
      <c r="A22" s="265" t="s">
        <v>2462</v>
      </c>
      <c r="B22" s="265" t="s">
        <v>2463</v>
      </c>
      <c r="C22" s="265" t="s">
        <v>2464</v>
      </c>
      <c r="D22" s="265" t="s">
        <v>6195</v>
      </c>
      <c r="E22" s="265" t="s">
        <v>4</v>
      </c>
      <c r="F22" s="265" t="s">
        <v>5</v>
      </c>
      <c r="G22" s="266"/>
      <c r="H22" s="266"/>
      <c r="I22" s="266"/>
      <c r="J22" s="265"/>
      <c r="K22" s="265" t="s">
        <v>4472</v>
      </c>
    </row>
    <row r="23" spans="1:11" ht="45" customHeight="1" x14ac:dyDescent="0.3">
      <c r="A23" s="265" t="s">
        <v>2466</v>
      </c>
      <c r="B23" s="265" t="s">
        <v>2467</v>
      </c>
      <c r="C23" s="265" t="s">
        <v>2468</v>
      </c>
      <c r="D23" s="265" t="s">
        <v>6195</v>
      </c>
      <c r="E23" s="265" t="s">
        <v>4</v>
      </c>
      <c r="F23" s="265" t="s">
        <v>6</v>
      </c>
      <c r="G23" s="266"/>
      <c r="H23" s="266"/>
      <c r="I23" s="266"/>
      <c r="J23" s="265"/>
      <c r="K23" s="265"/>
    </row>
    <row r="24" spans="1:11" ht="45" customHeight="1" x14ac:dyDescent="0.3">
      <c r="A24" s="265" t="s">
        <v>2771</v>
      </c>
      <c r="B24" s="265" t="s">
        <v>2772</v>
      </c>
      <c r="C24" s="265" t="s">
        <v>2773</v>
      </c>
      <c r="D24" s="265" t="s">
        <v>6195</v>
      </c>
      <c r="E24" s="265" t="s">
        <v>4</v>
      </c>
      <c r="F24" s="265" t="s">
        <v>5</v>
      </c>
      <c r="G24" s="266"/>
      <c r="H24" s="266"/>
      <c r="I24" s="266"/>
      <c r="J24" s="265"/>
      <c r="K24" s="265" t="s">
        <v>4472</v>
      </c>
    </row>
    <row r="25" spans="1:11" ht="45" customHeight="1" x14ac:dyDescent="0.3">
      <c r="A25" s="265" t="s">
        <v>2775</v>
      </c>
      <c r="B25" s="265" t="s">
        <v>2776</v>
      </c>
      <c r="C25" s="265" t="s">
        <v>2777</v>
      </c>
      <c r="D25" s="265" t="s">
        <v>6195</v>
      </c>
      <c r="E25" s="265" t="s">
        <v>4</v>
      </c>
      <c r="F25" s="265" t="s">
        <v>5</v>
      </c>
      <c r="G25" s="266"/>
      <c r="H25" s="266"/>
      <c r="I25" s="266"/>
      <c r="J25" s="265"/>
      <c r="K25" s="265" t="s">
        <v>13</v>
      </c>
    </row>
    <row r="26" spans="1:11" ht="45" customHeight="1" x14ac:dyDescent="0.3">
      <c r="A26" s="265" t="s">
        <v>3112</v>
      </c>
      <c r="B26" s="265" t="s">
        <v>3113</v>
      </c>
      <c r="C26" s="265" t="s">
        <v>3114</v>
      </c>
      <c r="D26" s="265" t="s">
        <v>6195</v>
      </c>
      <c r="E26" s="265" t="s">
        <v>4</v>
      </c>
      <c r="F26" s="265" t="s">
        <v>5</v>
      </c>
      <c r="G26" s="266"/>
      <c r="H26" s="266"/>
      <c r="I26" s="266"/>
      <c r="J26" s="265"/>
      <c r="K26" s="265" t="s">
        <v>13</v>
      </c>
    </row>
    <row r="27" spans="1:11" ht="45" customHeight="1" x14ac:dyDescent="0.3">
      <c r="A27" s="265" t="s">
        <v>3116</v>
      </c>
      <c r="B27" s="265" t="s">
        <v>3117</v>
      </c>
      <c r="C27" s="265" t="s">
        <v>3118</v>
      </c>
      <c r="D27" s="265" t="s">
        <v>6195</v>
      </c>
      <c r="E27" s="265" t="s">
        <v>4</v>
      </c>
      <c r="F27" s="265" t="s">
        <v>5</v>
      </c>
      <c r="G27" s="266"/>
      <c r="H27" s="266"/>
      <c r="I27" s="266"/>
      <c r="J27" s="265"/>
      <c r="K27" s="265" t="s">
        <v>13</v>
      </c>
    </row>
    <row r="28" spans="1:11" ht="45" customHeight="1" x14ac:dyDescent="0.3">
      <c r="A28" s="265" t="s">
        <v>3485</v>
      </c>
      <c r="B28" s="265" t="s">
        <v>3486</v>
      </c>
      <c r="C28" s="265" t="s">
        <v>3487</v>
      </c>
      <c r="D28" s="265" t="s">
        <v>6195</v>
      </c>
      <c r="E28" s="265" t="s">
        <v>4</v>
      </c>
      <c r="F28" s="265" t="s">
        <v>5</v>
      </c>
      <c r="G28" s="266"/>
      <c r="H28" s="266"/>
      <c r="I28" s="266"/>
      <c r="J28" s="265"/>
      <c r="K28" s="265"/>
    </row>
    <row r="29" spans="1:11" ht="45" customHeight="1" x14ac:dyDescent="0.3">
      <c r="A29" s="265" t="s">
        <v>3490</v>
      </c>
      <c r="B29" s="265" t="s">
        <v>3491</v>
      </c>
      <c r="C29" s="265" t="s">
        <v>3492</v>
      </c>
      <c r="D29" s="265" t="s">
        <v>6195</v>
      </c>
      <c r="E29" s="265" t="s">
        <v>4</v>
      </c>
      <c r="F29" s="265" t="s">
        <v>6</v>
      </c>
      <c r="G29" s="266"/>
      <c r="H29" s="266"/>
      <c r="I29" s="266"/>
      <c r="J29" s="265"/>
      <c r="K29" s="265"/>
    </row>
    <row r="30" spans="1:11" ht="45" customHeight="1" x14ac:dyDescent="0.3">
      <c r="A30" s="265" t="s">
        <v>3495</v>
      </c>
      <c r="B30" s="265" t="s">
        <v>3496</v>
      </c>
      <c r="C30" s="265" t="s">
        <v>3497</v>
      </c>
      <c r="D30" s="265" t="s">
        <v>6196</v>
      </c>
      <c r="E30" s="265" t="s">
        <v>8</v>
      </c>
      <c r="F30" s="265" t="s">
        <v>6</v>
      </c>
      <c r="G30" s="266"/>
      <c r="H30" s="266"/>
      <c r="I30" s="266"/>
      <c r="J30" s="265"/>
      <c r="K30" s="265"/>
    </row>
    <row r="31" spans="1:11" ht="45" customHeight="1" x14ac:dyDescent="0.3">
      <c r="A31" s="265" t="s">
        <v>3499</v>
      </c>
      <c r="B31" s="265" t="s">
        <v>4935</v>
      </c>
      <c r="C31" s="265" t="s">
        <v>4936</v>
      </c>
      <c r="D31" s="265" t="s">
        <v>6195</v>
      </c>
      <c r="E31" s="265" t="s">
        <v>4</v>
      </c>
      <c r="F31" s="265" t="s">
        <v>5</v>
      </c>
      <c r="G31" s="266"/>
      <c r="H31" s="266"/>
      <c r="I31" s="266"/>
      <c r="J31" s="265"/>
      <c r="K31" s="265" t="s">
        <v>10</v>
      </c>
    </row>
    <row r="32" spans="1:11" ht="45" customHeight="1" x14ac:dyDescent="0.3">
      <c r="A32" s="265" t="s">
        <v>3502</v>
      </c>
      <c r="B32" s="265" t="s">
        <v>3503</v>
      </c>
      <c r="C32" s="265" t="s">
        <v>3504</v>
      </c>
      <c r="D32" s="265" t="s">
        <v>6196</v>
      </c>
      <c r="E32" s="265" t="s">
        <v>8</v>
      </c>
      <c r="F32" s="265" t="s">
        <v>6</v>
      </c>
      <c r="G32" s="266"/>
      <c r="H32" s="266"/>
      <c r="I32" s="266"/>
      <c r="J32" s="265"/>
      <c r="K32" s="265" t="s">
        <v>146</v>
      </c>
    </row>
    <row r="33" spans="1:11" ht="45" customHeight="1" x14ac:dyDescent="0.3">
      <c r="A33" s="265" t="s">
        <v>3507</v>
      </c>
      <c r="B33" s="265" t="s">
        <v>3508</v>
      </c>
      <c r="C33" s="265" t="s">
        <v>3509</v>
      </c>
      <c r="D33" s="265" t="s">
        <v>6196</v>
      </c>
      <c r="E33" s="265" t="s">
        <v>8</v>
      </c>
      <c r="F33" s="265" t="s">
        <v>5</v>
      </c>
      <c r="G33" s="266"/>
      <c r="H33" s="266"/>
      <c r="I33" s="266"/>
      <c r="J33" s="265"/>
      <c r="K33" s="265" t="s">
        <v>146</v>
      </c>
    </row>
    <row r="34" spans="1:11" ht="45" customHeight="1" x14ac:dyDescent="0.3">
      <c r="A34" s="265" t="s">
        <v>3512</v>
      </c>
      <c r="B34" s="265" t="s">
        <v>3513</v>
      </c>
      <c r="C34" s="265" t="s">
        <v>3514</v>
      </c>
      <c r="D34" s="265" t="s">
        <v>6196</v>
      </c>
      <c r="E34" s="265" t="s">
        <v>8</v>
      </c>
      <c r="F34" s="265" t="s">
        <v>5</v>
      </c>
      <c r="G34" s="266"/>
      <c r="H34" s="266"/>
      <c r="I34" s="266"/>
      <c r="J34" s="265"/>
      <c r="K34" s="265" t="s">
        <v>146</v>
      </c>
    </row>
    <row r="35" spans="1:11" ht="45" customHeight="1" x14ac:dyDescent="0.3">
      <c r="A35" s="265" t="s">
        <v>3517</v>
      </c>
      <c r="B35" s="265" t="s">
        <v>3518</v>
      </c>
      <c r="C35" s="265" t="s">
        <v>3519</v>
      </c>
      <c r="D35" s="265" t="s">
        <v>6196</v>
      </c>
      <c r="E35" s="265" t="s">
        <v>8</v>
      </c>
      <c r="F35" s="265" t="s">
        <v>5</v>
      </c>
      <c r="G35" s="266"/>
      <c r="H35" s="266"/>
      <c r="I35" s="266"/>
      <c r="J35" s="265"/>
      <c r="K35" s="265" t="s">
        <v>146</v>
      </c>
    </row>
    <row r="36" spans="1:11" ht="45" customHeight="1" x14ac:dyDescent="0.3">
      <c r="A36" s="265" t="s">
        <v>3522</v>
      </c>
      <c r="B36" s="265" t="s">
        <v>3523</v>
      </c>
      <c r="C36" s="265" t="s">
        <v>3524</v>
      </c>
      <c r="D36" s="265" t="s">
        <v>6196</v>
      </c>
      <c r="E36" s="265" t="s">
        <v>8</v>
      </c>
      <c r="F36" s="265" t="s">
        <v>5</v>
      </c>
      <c r="G36" s="266"/>
      <c r="H36" s="266"/>
      <c r="I36" s="266"/>
      <c r="J36" s="265"/>
      <c r="K36" s="265" t="s">
        <v>146</v>
      </c>
    </row>
    <row r="37" spans="1:11" ht="45" customHeight="1" x14ac:dyDescent="0.3">
      <c r="A37" s="265" t="s">
        <v>3527</v>
      </c>
      <c r="B37" s="265" t="s">
        <v>3528</v>
      </c>
      <c r="C37" s="265" t="s">
        <v>3529</v>
      </c>
      <c r="D37" s="265" t="s">
        <v>6196</v>
      </c>
      <c r="E37" s="265" t="s">
        <v>8</v>
      </c>
      <c r="F37" s="265" t="s">
        <v>5</v>
      </c>
      <c r="G37" s="266"/>
      <c r="H37" s="266"/>
      <c r="I37" s="266"/>
      <c r="J37" s="265"/>
      <c r="K37" s="265"/>
    </row>
    <row r="38" spans="1:11" ht="45" customHeight="1" x14ac:dyDescent="0.3">
      <c r="A38" s="265" t="s">
        <v>3531</v>
      </c>
      <c r="B38" s="265" t="s">
        <v>3532</v>
      </c>
      <c r="C38" s="265" t="s">
        <v>3533</v>
      </c>
      <c r="D38" s="265" t="s">
        <v>6195</v>
      </c>
      <c r="E38" s="265" t="s">
        <v>4</v>
      </c>
      <c r="F38" s="265" t="s">
        <v>5</v>
      </c>
      <c r="G38" s="266"/>
      <c r="H38" s="266"/>
      <c r="I38" s="266"/>
      <c r="J38" s="265"/>
      <c r="K38" s="265"/>
    </row>
    <row r="39" spans="1:11" ht="45" customHeight="1" x14ac:dyDescent="0.3">
      <c r="A39" s="265" t="s">
        <v>3535</v>
      </c>
      <c r="B39" s="265" t="s">
        <v>3536</v>
      </c>
      <c r="C39" s="265" t="s">
        <v>3537</v>
      </c>
      <c r="D39" s="265" t="s">
        <v>6195</v>
      </c>
      <c r="E39" s="265" t="s">
        <v>4</v>
      </c>
      <c r="F39" s="265" t="s">
        <v>5</v>
      </c>
      <c r="G39" s="266"/>
      <c r="H39" s="266"/>
      <c r="I39" s="266"/>
      <c r="J39" s="265"/>
      <c r="K39" s="265"/>
    </row>
    <row r="40" spans="1:11" ht="45" customHeight="1" x14ac:dyDescent="0.3">
      <c r="A40" s="265" t="s">
        <v>3539</v>
      </c>
      <c r="B40" s="265" t="s">
        <v>4937</v>
      </c>
      <c r="C40" s="265" t="s">
        <v>4938</v>
      </c>
      <c r="D40" s="265" t="s">
        <v>6195</v>
      </c>
      <c r="E40" s="265" t="s">
        <v>4</v>
      </c>
      <c r="F40" s="265" t="s">
        <v>5</v>
      </c>
      <c r="G40" s="266"/>
      <c r="H40" s="266"/>
      <c r="I40" s="266"/>
      <c r="J40" s="265"/>
      <c r="K40" s="265" t="s">
        <v>10</v>
      </c>
    </row>
    <row r="41" spans="1:11" ht="45" customHeight="1" x14ac:dyDescent="0.3">
      <c r="A41" s="265" t="s">
        <v>3541</v>
      </c>
      <c r="B41" s="265" t="s">
        <v>3542</v>
      </c>
      <c r="C41" s="265" t="s">
        <v>3543</v>
      </c>
      <c r="D41" s="265" t="s">
        <v>6195</v>
      </c>
      <c r="E41" s="265" t="s">
        <v>4</v>
      </c>
      <c r="F41" s="265" t="s">
        <v>5</v>
      </c>
      <c r="G41" s="266"/>
      <c r="H41" s="266"/>
      <c r="I41" s="266"/>
      <c r="J41" s="265"/>
      <c r="K41" s="265" t="s">
        <v>10</v>
      </c>
    </row>
    <row r="42" spans="1:11" ht="45" customHeight="1" x14ac:dyDescent="0.3">
      <c r="A42" s="265" t="s">
        <v>3545</v>
      </c>
      <c r="B42" s="265" t="s">
        <v>4939</v>
      </c>
      <c r="C42" s="265" t="s">
        <v>4940</v>
      </c>
      <c r="D42" s="265" t="s">
        <v>6195</v>
      </c>
      <c r="E42" s="265" t="s">
        <v>4</v>
      </c>
      <c r="F42" s="265" t="s">
        <v>5</v>
      </c>
      <c r="G42" s="266"/>
      <c r="H42" s="266"/>
      <c r="I42" s="266"/>
      <c r="J42" s="265"/>
      <c r="K42" s="265" t="s">
        <v>10</v>
      </c>
    </row>
    <row r="43" spans="1:11" ht="45" customHeight="1" x14ac:dyDescent="0.3">
      <c r="A43" s="265" t="s">
        <v>3547</v>
      </c>
      <c r="B43" s="265" t="s">
        <v>3548</v>
      </c>
      <c r="C43" s="265" t="s">
        <v>3549</v>
      </c>
      <c r="D43" s="265" t="s">
        <v>6195</v>
      </c>
      <c r="E43" s="265" t="s">
        <v>4</v>
      </c>
      <c r="F43" s="265" t="s">
        <v>5</v>
      </c>
      <c r="G43" s="266"/>
      <c r="H43" s="266"/>
      <c r="I43" s="266"/>
      <c r="J43" s="265"/>
      <c r="K43" s="265" t="s">
        <v>4472</v>
      </c>
    </row>
    <row r="44" spans="1:11" ht="45" customHeight="1" x14ac:dyDescent="0.3">
      <c r="A44" s="265" t="s">
        <v>3551</v>
      </c>
      <c r="B44" s="265" t="s">
        <v>4941</v>
      </c>
      <c r="C44" s="265" t="s">
        <v>4942</v>
      </c>
      <c r="D44" s="265" t="s">
        <v>6195</v>
      </c>
      <c r="E44" s="265" t="s">
        <v>4</v>
      </c>
      <c r="F44" s="265" t="s">
        <v>5</v>
      </c>
      <c r="G44" s="266"/>
      <c r="H44" s="266"/>
      <c r="I44" s="266"/>
      <c r="J44" s="265"/>
      <c r="K44" s="265" t="s">
        <v>10</v>
      </c>
    </row>
    <row r="45" spans="1:11" ht="45" customHeight="1" x14ac:dyDescent="0.3">
      <c r="A45" s="265" t="s">
        <v>3553</v>
      </c>
      <c r="B45" s="265" t="s">
        <v>4943</v>
      </c>
      <c r="C45" s="265" t="s">
        <v>4944</v>
      </c>
      <c r="D45" s="265" t="s">
        <v>6195</v>
      </c>
      <c r="E45" s="265" t="s">
        <v>4</v>
      </c>
      <c r="F45" s="265" t="s">
        <v>5</v>
      </c>
      <c r="G45" s="266"/>
      <c r="H45" s="266"/>
      <c r="I45" s="266"/>
      <c r="J45" s="265"/>
      <c r="K45" s="265" t="s">
        <v>10</v>
      </c>
    </row>
    <row r="46" spans="1:11" ht="45" customHeight="1" x14ac:dyDescent="0.3">
      <c r="A46" s="265" t="s">
        <v>3555</v>
      </c>
      <c r="B46" s="265" t="s">
        <v>3556</v>
      </c>
      <c r="C46" s="265" t="s">
        <v>3557</v>
      </c>
      <c r="D46" s="265" t="s">
        <v>6195</v>
      </c>
      <c r="E46" s="265" t="s">
        <v>4</v>
      </c>
      <c r="F46" s="265" t="s">
        <v>5</v>
      </c>
      <c r="G46" s="266"/>
      <c r="H46" s="266"/>
      <c r="I46" s="266"/>
      <c r="J46" s="265"/>
      <c r="K46" s="265" t="s">
        <v>13</v>
      </c>
    </row>
    <row r="47" spans="1:11" ht="45" customHeight="1" x14ac:dyDescent="0.3">
      <c r="A47" s="265" t="s">
        <v>3641</v>
      </c>
      <c r="B47" s="265" t="s">
        <v>3642</v>
      </c>
      <c r="C47" s="265" t="s">
        <v>3643</v>
      </c>
      <c r="D47" s="265" t="s">
        <v>6195</v>
      </c>
      <c r="E47" s="265" t="s">
        <v>4</v>
      </c>
      <c r="F47" s="265" t="s">
        <v>6</v>
      </c>
      <c r="G47" s="266"/>
      <c r="H47" s="266"/>
      <c r="I47" s="266"/>
      <c r="J47" s="265"/>
      <c r="K47" s="265" t="s">
        <v>4472</v>
      </c>
    </row>
    <row r="48" spans="1:11" ht="45" customHeight="1" x14ac:dyDescent="0.3">
      <c r="A48" s="24"/>
      <c r="B48" s="19"/>
      <c r="C48" s="19"/>
      <c r="D48" s="25"/>
      <c r="E48" s="25"/>
      <c r="F48" s="25"/>
      <c r="G48" s="27"/>
      <c r="H48" s="27"/>
      <c r="I48" s="27"/>
      <c r="J48" s="18"/>
      <c r="K48" s="18"/>
    </row>
    <row r="49" spans="1:11" ht="45" customHeight="1" x14ac:dyDescent="0.3">
      <c r="A49" s="24"/>
      <c r="B49" s="19"/>
      <c r="C49" s="19"/>
      <c r="D49" s="25"/>
      <c r="E49" s="25"/>
      <c r="F49" s="25"/>
      <c r="G49" s="27"/>
      <c r="H49" s="27"/>
      <c r="I49" s="27"/>
      <c r="J49" s="18"/>
      <c r="K49" s="18"/>
    </row>
    <row r="50" spans="1:11" ht="45" customHeight="1" x14ac:dyDescent="0.3">
      <c r="A50" s="24"/>
      <c r="B50" s="19"/>
      <c r="C50" s="19"/>
      <c r="D50" s="25"/>
      <c r="E50" s="25"/>
      <c r="F50" s="25"/>
      <c r="G50" s="27"/>
      <c r="H50" s="27"/>
      <c r="I50" s="27"/>
      <c r="J50" s="18"/>
      <c r="K50" s="18"/>
    </row>
    <row r="51" spans="1:11" ht="45" customHeight="1" x14ac:dyDescent="0.3">
      <c r="A51" s="24"/>
      <c r="B51" s="19"/>
      <c r="C51" s="19"/>
      <c r="D51" s="25"/>
      <c r="E51" s="25"/>
      <c r="F51" s="25"/>
      <c r="G51" s="27"/>
      <c r="H51" s="27"/>
      <c r="I51" s="27"/>
      <c r="J51" s="18"/>
      <c r="K51" s="18"/>
    </row>
    <row r="52" spans="1:11" ht="45" customHeight="1" x14ac:dyDescent="0.3">
      <c r="A52" s="7"/>
      <c r="B52" s="7"/>
      <c r="C52" s="7"/>
      <c r="D52" s="7"/>
      <c r="E52" s="7"/>
      <c r="F52" s="7"/>
      <c r="G52" s="17"/>
      <c r="H52" s="17"/>
      <c r="I52" s="17"/>
      <c r="J52" s="7"/>
      <c r="K52" s="7"/>
    </row>
    <row r="53" spans="1:11" ht="45" customHeight="1" x14ac:dyDescent="0.3">
      <c r="A53" s="7"/>
      <c r="B53" s="7"/>
      <c r="C53" s="7"/>
      <c r="D53" s="7"/>
      <c r="E53" s="7"/>
      <c r="F53" s="7"/>
      <c r="G53" s="17"/>
      <c r="H53" s="17"/>
      <c r="I53" s="17"/>
      <c r="J53" s="7"/>
      <c r="K53" s="7"/>
    </row>
    <row r="54" spans="1:11" ht="45" customHeight="1" x14ac:dyDescent="0.3">
      <c r="A54" s="7"/>
      <c r="B54" s="7"/>
      <c r="C54" s="7"/>
      <c r="D54" s="7"/>
      <c r="E54" s="7"/>
      <c r="F54" s="7"/>
      <c r="G54" s="17"/>
      <c r="H54" s="17"/>
      <c r="I54" s="17"/>
      <c r="J54" s="7"/>
      <c r="K54" s="7"/>
    </row>
    <row r="55" spans="1:11" ht="45" customHeight="1" x14ac:dyDescent="0.3">
      <c r="A55" s="7"/>
      <c r="B55" s="7"/>
      <c r="C55" s="7"/>
      <c r="D55" s="7"/>
      <c r="E55" s="7"/>
      <c r="F55" s="7"/>
      <c r="G55" s="17"/>
      <c r="H55" s="17"/>
      <c r="I55" s="17"/>
      <c r="J55" s="7"/>
      <c r="K55" s="7"/>
    </row>
    <row r="56" spans="1:11" ht="45" customHeight="1" x14ac:dyDescent="0.3">
      <c r="A56" s="7"/>
      <c r="B56" s="7"/>
      <c r="C56" s="7"/>
      <c r="D56" s="7"/>
      <c r="E56" s="7"/>
      <c r="F56" s="7"/>
      <c r="G56" s="17"/>
      <c r="H56" s="17"/>
      <c r="I56" s="17"/>
      <c r="J56" s="7"/>
      <c r="K56" s="7"/>
    </row>
    <row r="57" spans="1:11" ht="45" customHeight="1" x14ac:dyDescent="0.3">
      <c r="A57" s="7"/>
      <c r="B57" s="7"/>
      <c r="C57" s="7"/>
      <c r="D57" s="7"/>
      <c r="E57" s="7"/>
      <c r="F57" s="7"/>
      <c r="G57" s="17"/>
      <c r="H57" s="17"/>
      <c r="I57" s="17"/>
      <c r="J57" s="7"/>
      <c r="K57" s="7"/>
    </row>
    <row r="58" spans="1:11" ht="45" customHeight="1" x14ac:dyDescent="0.3">
      <c r="A58" s="7"/>
      <c r="B58" s="7"/>
      <c r="C58" s="7"/>
      <c r="D58" s="7"/>
      <c r="E58" s="7"/>
      <c r="F58" s="7"/>
      <c r="G58" s="17"/>
      <c r="H58" s="17"/>
      <c r="I58" s="17"/>
      <c r="J58" s="7"/>
      <c r="K58" s="7"/>
    </row>
    <row r="59" spans="1:11" ht="45" customHeight="1" x14ac:dyDescent="0.3">
      <c r="A59" s="7"/>
      <c r="B59" s="7"/>
      <c r="C59" s="7"/>
      <c r="D59" s="7"/>
      <c r="E59" s="7"/>
      <c r="F59" s="7"/>
      <c r="G59" s="17"/>
      <c r="H59" s="17"/>
      <c r="I59" s="17"/>
      <c r="J59" s="7"/>
      <c r="K59" s="7"/>
    </row>
    <row r="60" spans="1:11" ht="45" customHeight="1" x14ac:dyDescent="0.3">
      <c r="A60" s="7"/>
      <c r="B60" s="7"/>
      <c r="C60" s="7"/>
      <c r="D60" s="7"/>
      <c r="E60" s="7"/>
      <c r="F60" s="7"/>
      <c r="G60" s="17"/>
      <c r="H60" s="17"/>
      <c r="I60" s="17"/>
      <c r="J60" s="7"/>
      <c r="K60" s="7"/>
    </row>
    <row r="61" spans="1:11" ht="45" customHeight="1" x14ac:dyDescent="0.3">
      <c r="A61" s="7"/>
      <c r="B61" s="7"/>
      <c r="C61" s="7"/>
      <c r="D61" s="7"/>
      <c r="E61" s="7"/>
      <c r="F61" s="7"/>
      <c r="G61" s="17"/>
      <c r="H61" s="17"/>
      <c r="I61" s="17"/>
      <c r="J61" s="7"/>
      <c r="K61" s="7"/>
    </row>
    <row r="62" spans="1:11" ht="45" customHeight="1" x14ac:dyDescent="0.3">
      <c r="A62" s="7"/>
      <c r="B62" s="7"/>
      <c r="C62" s="7"/>
      <c r="D62" s="7"/>
      <c r="E62" s="7"/>
      <c r="F62" s="7"/>
      <c r="G62" s="17"/>
      <c r="H62" s="17"/>
      <c r="I62" s="17"/>
      <c r="J62" s="7"/>
      <c r="K62" s="7"/>
    </row>
    <row r="63" spans="1:11" x14ac:dyDescent="0.3">
      <c r="A63" s="7"/>
      <c r="B63" s="7"/>
      <c r="C63" s="7"/>
      <c r="D63" s="7"/>
      <c r="E63" s="7"/>
      <c r="F63" s="7"/>
      <c r="G63" s="17"/>
      <c r="H63" s="17"/>
      <c r="I63" s="17"/>
      <c r="J63" s="7"/>
      <c r="K63" s="7"/>
    </row>
    <row r="64" spans="1:11" x14ac:dyDescent="0.3">
      <c r="A64" s="7"/>
      <c r="B64" s="7"/>
      <c r="C64" s="7"/>
      <c r="D64" s="7"/>
      <c r="E64" s="7"/>
      <c r="F64" s="7"/>
      <c r="G64" s="17"/>
      <c r="H64" s="17"/>
      <c r="I64" s="17"/>
      <c r="J64" s="7"/>
      <c r="K64" s="7"/>
    </row>
  </sheetData>
  <conditionalFormatting sqref="A3:I59">
    <cfRule type="expression" dxfId="31" priority="1">
      <formula>$F3="m"</formula>
    </cfRule>
    <cfRule type="expression" dxfId="30" priority="2">
      <formula>$F3="d"</formula>
    </cfRule>
  </conditionalFormatting>
  <conditionalFormatting sqref="A3:K59">
    <cfRule type="expression" dxfId="29" priority="3">
      <formula>$F3="v"</formula>
    </cfRule>
    <cfRule type="expression" dxfId="28" priority="4">
      <formula>$F3="no"</formula>
    </cfRule>
  </conditionalFormatting>
  <pageMargins left="0.7" right="0.2" top="0.2" bottom="0.2" header="0.05" footer="0.3"/>
  <pageSetup orientation="landscape" r:id="rId1"/>
  <headerFooter>
    <oddHeader>&amp;L&amp;A</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CFA57-D6E5-4DF9-B22B-41E986C711D7}">
  <dimension ref="A2:K62"/>
  <sheetViews>
    <sheetView topLeftCell="A45" workbookViewId="0">
      <selection activeCell="A54" sqref="A54"/>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4496</v>
      </c>
      <c r="B3" s="265" t="s">
        <v>4497</v>
      </c>
      <c r="C3" s="265" t="s">
        <v>4498</v>
      </c>
      <c r="D3" s="265" t="s">
        <v>6196</v>
      </c>
      <c r="E3" s="265" t="s">
        <v>8</v>
      </c>
      <c r="F3" s="265" t="s">
        <v>6</v>
      </c>
      <c r="G3" s="266"/>
      <c r="H3" s="266"/>
      <c r="I3" s="266"/>
      <c r="J3" s="265"/>
      <c r="K3" s="265"/>
    </row>
    <row r="4" spans="1:11" ht="45" customHeight="1" x14ac:dyDescent="0.3">
      <c r="A4" s="265" t="s">
        <v>4502</v>
      </c>
      <c r="B4" s="265" t="s">
        <v>4503</v>
      </c>
      <c r="C4" s="265" t="s">
        <v>4504</v>
      </c>
      <c r="D4" s="265" t="s">
        <v>6196</v>
      </c>
      <c r="E4" s="265" t="s">
        <v>8</v>
      </c>
      <c r="F4" s="265" t="s">
        <v>6</v>
      </c>
      <c r="G4" s="266"/>
      <c r="H4" s="266"/>
      <c r="I4" s="266"/>
      <c r="J4" s="265"/>
      <c r="K4" s="265"/>
    </row>
    <row r="5" spans="1:11" ht="45" customHeight="1" x14ac:dyDescent="0.3">
      <c r="A5" s="265" t="s">
        <v>4507</v>
      </c>
      <c r="B5" s="265" t="s">
        <v>4508</v>
      </c>
      <c r="C5" s="265" t="s">
        <v>4509</v>
      </c>
      <c r="D5" s="265" t="s">
        <v>6196</v>
      </c>
      <c r="E5" s="265" t="s">
        <v>8</v>
      </c>
      <c r="F5" s="265" t="s">
        <v>6</v>
      </c>
      <c r="G5" s="266"/>
      <c r="H5" s="266"/>
      <c r="I5" s="266"/>
      <c r="J5" s="265"/>
      <c r="K5" s="265"/>
    </row>
    <row r="6" spans="1:11" ht="45" customHeight="1" x14ac:dyDescent="0.3">
      <c r="A6" s="265" t="s">
        <v>4512</v>
      </c>
      <c r="B6" s="265" t="s">
        <v>4513</v>
      </c>
      <c r="C6" s="265" t="s">
        <v>4514</v>
      </c>
      <c r="D6" s="265" t="s">
        <v>6196</v>
      </c>
      <c r="E6" s="265" t="s">
        <v>8</v>
      </c>
      <c r="F6" s="265" t="s">
        <v>6</v>
      </c>
      <c r="G6" s="266"/>
      <c r="H6" s="266"/>
      <c r="I6" s="266"/>
      <c r="J6" s="265"/>
      <c r="K6" s="265"/>
    </row>
    <row r="7" spans="1:11" ht="45" customHeight="1" x14ac:dyDescent="0.3">
      <c r="A7" s="265" t="s">
        <v>454</v>
      </c>
      <c r="B7" s="265" t="s">
        <v>455</v>
      </c>
      <c r="C7" s="265" t="s">
        <v>456</v>
      </c>
      <c r="D7" s="265" t="s">
        <v>6195</v>
      </c>
      <c r="E7" s="265" t="s">
        <v>8</v>
      </c>
      <c r="F7" s="265" t="s">
        <v>5</v>
      </c>
      <c r="G7" s="266"/>
      <c r="H7" s="266"/>
      <c r="I7" s="266"/>
      <c r="J7" s="265"/>
      <c r="K7" s="265"/>
    </row>
    <row r="8" spans="1:11" ht="45" customHeight="1" x14ac:dyDescent="0.3">
      <c r="A8" s="265" t="s">
        <v>460</v>
      </c>
      <c r="B8" s="265" t="s">
        <v>461</v>
      </c>
      <c r="C8" s="265" t="s">
        <v>462</v>
      </c>
      <c r="D8" s="265" t="s">
        <v>6195</v>
      </c>
      <c r="E8" s="265" t="s">
        <v>8</v>
      </c>
      <c r="F8" s="265" t="s">
        <v>5</v>
      </c>
      <c r="G8" s="266"/>
      <c r="H8" s="266"/>
      <c r="I8" s="266"/>
      <c r="J8" s="265"/>
      <c r="K8" s="265"/>
    </row>
    <row r="9" spans="1:11" ht="45" customHeight="1" x14ac:dyDescent="0.3">
      <c r="A9" s="265" t="s">
        <v>465</v>
      </c>
      <c r="B9" s="265" t="s">
        <v>466</v>
      </c>
      <c r="C9" s="265" t="s">
        <v>467</v>
      </c>
      <c r="D9" s="265" t="s">
        <v>6195</v>
      </c>
      <c r="E9" s="265" t="s">
        <v>8</v>
      </c>
      <c r="F9" s="265" t="s">
        <v>5</v>
      </c>
      <c r="G9" s="266"/>
      <c r="H9" s="266"/>
      <c r="I9" s="266"/>
      <c r="J9" s="265"/>
      <c r="K9" s="265"/>
    </row>
    <row r="10" spans="1:11" ht="45" customHeight="1" x14ac:dyDescent="0.3">
      <c r="A10" s="265" t="s">
        <v>470</v>
      </c>
      <c r="B10" s="265" t="s">
        <v>471</v>
      </c>
      <c r="C10" s="265" t="s">
        <v>472</v>
      </c>
      <c r="D10" s="265" t="s">
        <v>6195</v>
      </c>
      <c r="E10" s="265" t="s">
        <v>8</v>
      </c>
      <c r="F10" s="265" t="s">
        <v>5</v>
      </c>
      <c r="G10" s="266"/>
      <c r="H10" s="266"/>
      <c r="I10" s="266"/>
      <c r="J10" s="265"/>
      <c r="K10" s="265"/>
    </row>
    <row r="11" spans="1:11" ht="45" customHeight="1" x14ac:dyDescent="0.3">
      <c r="A11" s="265" t="s">
        <v>475</v>
      </c>
      <c r="B11" s="265" t="s">
        <v>476</v>
      </c>
      <c r="C11" s="265" t="s">
        <v>477</v>
      </c>
      <c r="D11" s="265" t="s">
        <v>6196</v>
      </c>
      <c r="E11" s="265" t="s">
        <v>8</v>
      </c>
      <c r="F11" s="265" t="s">
        <v>5</v>
      </c>
      <c r="G11" s="266"/>
      <c r="H11" s="266"/>
      <c r="I11" s="266"/>
      <c r="J11" s="265"/>
      <c r="K11" s="265"/>
    </row>
    <row r="12" spans="1:11" ht="45" customHeight="1" x14ac:dyDescent="0.3">
      <c r="A12" s="265" t="s">
        <v>480</v>
      </c>
      <c r="B12" s="265" t="s">
        <v>481</v>
      </c>
      <c r="C12" s="265" t="s">
        <v>482</v>
      </c>
      <c r="D12" s="265" t="s">
        <v>6196</v>
      </c>
      <c r="E12" s="265" t="s">
        <v>8</v>
      </c>
      <c r="F12" s="265" t="s">
        <v>5</v>
      </c>
      <c r="G12" s="266"/>
      <c r="H12" s="266"/>
      <c r="I12" s="266"/>
      <c r="J12" s="265"/>
      <c r="K12" s="265"/>
    </row>
    <row r="13" spans="1:11" ht="45" customHeight="1" x14ac:dyDescent="0.3">
      <c r="A13" s="265" t="s">
        <v>485</v>
      </c>
      <c r="B13" s="265" t="s">
        <v>486</v>
      </c>
      <c r="C13" s="265" t="s">
        <v>487</v>
      </c>
      <c r="D13" s="265" t="s">
        <v>6196</v>
      </c>
      <c r="E13" s="265" t="s">
        <v>8</v>
      </c>
      <c r="F13" s="265" t="s">
        <v>5</v>
      </c>
      <c r="G13" s="266"/>
      <c r="H13" s="266"/>
      <c r="I13" s="266"/>
      <c r="J13" s="265"/>
      <c r="K13" s="265"/>
    </row>
    <row r="14" spans="1:11" ht="45" customHeight="1" x14ac:dyDescent="0.3">
      <c r="A14" s="265" t="s">
        <v>490</v>
      </c>
      <c r="B14" s="265" t="s">
        <v>491</v>
      </c>
      <c r="C14" s="265" t="s">
        <v>492</v>
      </c>
      <c r="D14" s="265" t="s">
        <v>6196</v>
      </c>
      <c r="E14" s="265" t="s">
        <v>8</v>
      </c>
      <c r="F14" s="265" t="s">
        <v>5</v>
      </c>
      <c r="G14" s="266"/>
      <c r="H14" s="266"/>
      <c r="I14" s="266"/>
      <c r="J14" s="265"/>
      <c r="K14" s="265"/>
    </row>
    <row r="15" spans="1:11" ht="45" customHeight="1" x14ac:dyDescent="0.3">
      <c r="A15" s="265" t="s">
        <v>595</v>
      </c>
      <c r="B15" s="265" t="s">
        <v>596</v>
      </c>
      <c r="C15" s="265" t="s">
        <v>597</v>
      </c>
      <c r="D15" s="265" t="s">
        <v>6196</v>
      </c>
      <c r="E15" s="265" t="s">
        <v>8</v>
      </c>
      <c r="F15" s="265" t="s">
        <v>6</v>
      </c>
      <c r="G15" s="266"/>
      <c r="H15" s="266"/>
      <c r="I15" s="266"/>
      <c r="J15" s="265"/>
      <c r="K15" s="265" t="s">
        <v>4713</v>
      </c>
    </row>
    <row r="16" spans="1:11" ht="45" customHeight="1" x14ac:dyDescent="0.3">
      <c r="A16" s="265" t="s">
        <v>1111</v>
      </c>
      <c r="B16" s="265" t="s">
        <v>1112</v>
      </c>
      <c r="C16" s="265" t="s">
        <v>1113</v>
      </c>
      <c r="D16" s="265" t="s">
        <v>6195</v>
      </c>
      <c r="E16" s="265" t="s">
        <v>4</v>
      </c>
      <c r="F16" s="265" t="s">
        <v>5</v>
      </c>
      <c r="G16" s="266"/>
      <c r="H16" s="266"/>
      <c r="I16" s="266"/>
      <c r="J16" s="265"/>
      <c r="K16" s="265" t="s">
        <v>13</v>
      </c>
    </row>
    <row r="17" spans="1:11" ht="45" customHeight="1" x14ac:dyDescent="0.3">
      <c r="A17" s="265" t="s">
        <v>2018</v>
      </c>
      <c r="B17" s="265" t="s">
        <v>2019</v>
      </c>
      <c r="C17" s="265" t="s">
        <v>2020</v>
      </c>
      <c r="D17" s="265" t="s">
        <v>6195</v>
      </c>
      <c r="E17" s="265" t="s">
        <v>8</v>
      </c>
      <c r="F17" s="265" t="s">
        <v>5</v>
      </c>
      <c r="G17" s="266"/>
      <c r="H17" s="266"/>
      <c r="I17" s="266"/>
      <c r="J17" s="265"/>
      <c r="K17" s="265" t="s">
        <v>15</v>
      </c>
    </row>
    <row r="18" spans="1:11" ht="45" customHeight="1" x14ac:dyDescent="0.3">
      <c r="A18" s="265" t="s">
        <v>2023</v>
      </c>
      <c r="B18" s="265" t="s">
        <v>2024</v>
      </c>
      <c r="C18" s="265" t="s">
        <v>2025</v>
      </c>
      <c r="D18" s="265" t="s">
        <v>6195</v>
      </c>
      <c r="E18" s="265" t="s">
        <v>8</v>
      </c>
      <c r="F18" s="265" t="s">
        <v>5</v>
      </c>
      <c r="G18" s="266"/>
      <c r="H18" s="266"/>
      <c r="I18" s="266"/>
      <c r="J18" s="265"/>
      <c r="K18" s="265" t="s">
        <v>15</v>
      </c>
    </row>
    <row r="19" spans="1:11" ht="45" customHeight="1" x14ac:dyDescent="0.3">
      <c r="A19" s="265" t="s">
        <v>2028</v>
      </c>
      <c r="B19" s="265" t="s">
        <v>5353</v>
      </c>
      <c r="C19" s="265" t="s">
        <v>5354</v>
      </c>
      <c r="D19" s="265" t="s">
        <v>6195</v>
      </c>
      <c r="E19" s="265" t="s">
        <v>8</v>
      </c>
      <c r="F19" s="265" t="s">
        <v>5</v>
      </c>
      <c r="G19" s="266"/>
      <c r="H19" s="266"/>
      <c r="I19" s="266"/>
      <c r="J19" s="265"/>
      <c r="K19" s="265" t="s">
        <v>15</v>
      </c>
    </row>
    <row r="20" spans="1:11" ht="45" customHeight="1" x14ac:dyDescent="0.3">
      <c r="A20" s="265" t="s">
        <v>2031</v>
      </c>
      <c r="B20" s="265" t="s">
        <v>1405</v>
      </c>
      <c r="C20" s="265" t="s">
        <v>2032</v>
      </c>
      <c r="D20" s="265" t="s">
        <v>6195</v>
      </c>
      <c r="E20" s="265" t="s">
        <v>8</v>
      </c>
      <c r="F20" s="265" t="s">
        <v>5</v>
      </c>
      <c r="G20" s="266"/>
      <c r="H20" s="266"/>
      <c r="I20" s="266"/>
      <c r="J20" s="265"/>
      <c r="K20" s="265" t="s">
        <v>15</v>
      </c>
    </row>
    <row r="21" spans="1:11" ht="45" customHeight="1" x14ac:dyDescent="0.3">
      <c r="A21" s="265" t="s">
        <v>5355</v>
      </c>
      <c r="B21" s="265" t="s">
        <v>2035</v>
      </c>
      <c r="C21" s="265" t="s">
        <v>2036</v>
      </c>
      <c r="D21" s="265" t="s">
        <v>6196</v>
      </c>
      <c r="E21" s="265" t="s">
        <v>8</v>
      </c>
      <c r="F21" s="265" t="s">
        <v>5</v>
      </c>
      <c r="G21" s="266"/>
      <c r="H21" s="266"/>
      <c r="I21" s="266"/>
      <c r="J21" s="265"/>
      <c r="K21" s="265" t="s">
        <v>15</v>
      </c>
    </row>
    <row r="22" spans="1:11" ht="45" customHeight="1" x14ac:dyDescent="0.3">
      <c r="A22" s="265" t="s">
        <v>5356</v>
      </c>
      <c r="B22" s="265" t="s">
        <v>5357</v>
      </c>
      <c r="C22" s="265" t="s">
        <v>5358</v>
      </c>
      <c r="D22" s="265" t="s">
        <v>6195</v>
      </c>
      <c r="E22" s="265" t="s">
        <v>8</v>
      </c>
      <c r="F22" s="265" t="s">
        <v>5</v>
      </c>
      <c r="G22" s="266"/>
      <c r="H22" s="266"/>
      <c r="I22" s="266"/>
      <c r="J22" s="265"/>
      <c r="K22" s="265" t="s">
        <v>15</v>
      </c>
    </row>
    <row r="23" spans="1:11" ht="45" customHeight="1" x14ac:dyDescent="0.3">
      <c r="A23" s="265" t="s">
        <v>2040</v>
      </c>
      <c r="B23" s="265" t="s">
        <v>2041</v>
      </c>
      <c r="C23" s="265" t="s">
        <v>2042</v>
      </c>
      <c r="D23" s="265" t="s">
        <v>6195</v>
      </c>
      <c r="E23" s="265" t="s">
        <v>4</v>
      </c>
      <c r="F23" s="265" t="s">
        <v>6</v>
      </c>
      <c r="G23" s="266"/>
      <c r="H23" s="266"/>
      <c r="I23" s="266"/>
      <c r="J23" s="265"/>
      <c r="K23" s="265" t="s">
        <v>15</v>
      </c>
    </row>
    <row r="24" spans="1:11" ht="45" customHeight="1" x14ac:dyDescent="0.3">
      <c r="A24" s="265" t="s">
        <v>2044</v>
      </c>
      <c r="B24" s="265" t="s">
        <v>4905</v>
      </c>
      <c r="C24" s="265" t="s">
        <v>4906</v>
      </c>
      <c r="D24" s="265" t="s">
        <v>6195</v>
      </c>
      <c r="E24" s="265" t="s">
        <v>4</v>
      </c>
      <c r="F24" s="265" t="s">
        <v>6</v>
      </c>
      <c r="G24" s="266"/>
      <c r="H24" s="266"/>
      <c r="I24" s="266"/>
      <c r="J24" s="265"/>
      <c r="K24" s="265" t="s">
        <v>15</v>
      </c>
    </row>
    <row r="25" spans="1:11" ht="45" customHeight="1" x14ac:dyDescent="0.3">
      <c r="A25" s="265" t="s">
        <v>2046</v>
      </c>
      <c r="B25" s="265" t="s">
        <v>2047</v>
      </c>
      <c r="C25" s="265" t="s">
        <v>2048</v>
      </c>
      <c r="D25" s="265" t="s">
        <v>6195</v>
      </c>
      <c r="E25" s="265" t="s">
        <v>4</v>
      </c>
      <c r="F25" s="265" t="s">
        <v>5</v>
      </c>
      <c r="G25" s="266"/>
      <c r="H25" s="266"/>
      <c r="I25" s="266"/>
      <c r="J25" s="265"/>
      <c r="K25" s="265" t="s">
        <v>15</v>
      </c>
    </row>
    <row r="26" spans="1:11" ht="45" customHeight="1" x14ac:dyDescent="0.3">
      <c r="A26" s="265" t="s">
        <v>2051</v>
      </c>
      <c r="B26" s="265" t="s">
        <v>5359</v>
      </c>
      <c r="C26" s="265" t="s">
        <v>5360</v>
      </c>
      <c r="D26" s="265" t="s">
        <v>6195</v>
      </c>
      <c r="E26" s="265" t="s">
        <v>8</v>
      </c>
      <c r="F26" s="265" t="s">
        <v>5</v>
      </c>
      <c r="G26" s="266"/>
      <c r="H26" s="266"/>
      <c r="I26" s="266"/>
      <c r="J26" s="265"/>
      <c r="K26" s="265" t="s">
        <v>15</v>
      </c>
    </row>
    <row r="27" spans="1:11" ht="45" customHeight="1" x14ac:dyDescent="0.3">
      <c r="A27" s="265" t="s">
        <v>2054</v>
      </c>
      <c r="B27" s="265" t="s">
        <v>5361</v>
      </c>
      <c r="C27" s="265" t="s">
        <v>5362</v>
      </c>
      <c r="D27" s="265" t="s">
        <v>6195</v>
      </c>
      <c r="E27" s="265" t="s">
        <v>8</v>
      </c>
      <c r="F27" s="265" t="s">
        <v>5</v>
      </c>
      <c r="G27" s="266"/>
      <c r="H27" s="266"/>
      <c r="I27" s="266"/>
      <c r="J27" s="265"/>
      <c r="K27" s="265" t="s">
        <v>15</v>
      </c>
    </row>
    <row r="28" spans="1:11" ht="45" customHeight="1" x14ac:dyDescent="0.3">
      <c r="A28" s="265" t="s">
        <v>2057</v>
      </c>
      <c r="B28" s="265" t="s">
        <v>2058</v>
      </c>
      <c r="C28" s="265" t="s">
        <v>2059</v>
      </c>
      <c r="D28" s="265" t="s">
        <v>6195</v>
      </c>
      <c r="E28" s="265" t="s">
        <v>8</v>
      </c>
      <c r="F28" s="265" t="s">
        <v>5</v>
      </c>
      <c r="G28" s="266"/>
      <c r="H28" s="266"/>
      <c r="I28" s="266"/>
      <c r="J28" s="265"/>
      <c r="K28" s="265" t="s">
        <v>15</v>
      </c>
    </row>
    <row r="29" spans="1:11" ht="45" customHeight="1" x14ac:dyDescent="0.3">
      <c r="A29" s="265" t="s">
        <v>2062</v>
      </c>
      <c r="B29" s="265" t="s">
        <v>2063</v>
      </c>
      <c r="C29" s="265" t="s">
        <v>2064</v>
      </c>
      <c r="D29" s="265" t="s">
        <v>6195</v>
      </c>
      <c r="E29" s="265" t="s">
        <v>8</v>
      </c>
      <c r="F29" s="265" t="s">
        <v>5</v>
      </c>
      <c r="G29" s="266"/>
      <c r="H29" s="266"/>
      <c r="I29" s="266"/>
      <c r="J29" s="265"/>
      <c r="K29" s="265" t="s">
        <v>15</v>
      </c>
    </row>
    <row r="30" spans="1:11" ht="45" customHeight="1" x14ac:dyDescent="0.3">
      <c r="A30" s="265" t="s">
        <v>2349</v>
      </c>
      <c r="B30" s="265" t="s">
        <v>2350</v>
      </c>
      <c r="C30" s="265" t="s">
        <v>2351</v>
      </c>
      <c r="D30" s="265" t="s">
        <v>6196</v>
      </c>
      <c r="E30" s="265" t="s">
        <v>8</v>
      </c>
      <c r="F30" s="265" t="s">
        <v>6</v>
      </c>
      <c r="G30" s="266"/>
      <c r="H30" s="266"/>
      <c r="I30" s="266"/>
      <c r="J30" s="265"/>
      <c r="K30" s="265" t="s">
        <v>2353</v>
      </c>
    </row>
    <row r="31" spans="1:11" ht="45" customHeight="1" x14ac:dyDescent="0.3">
      <c r="A31" s="265" t="s">
        <v>2356</v>
      </c>
      <c r="B31" s="265" t="s">
        <v>2357</v>
      </c>
      <c r="C31" s="265" t="s">
        <v>2358</v>
      </c>
      <c r="D31" s="265" t="s">
        <v>6196</v>
      </c>
      <c r="E31" s="265" t="s">
        <v>8</v>
      </c>
      <c r="F31" s="265" t="s">
        <v>6</v>
      </c>
      <c r="G31" s="266"/>
      <c r="H31" s="266"/>
      <c r="I31" s="266"/>
      <c r="J31" s="265"/>
      <c r="K31" s="265" t="s">
        <v>2353</v>
      </c>
    </row>
    <row r="32" spans="1:11" ht="45" customHeight="1" x14ac:dyDescent="0.3">
      <c r="A32" s="265" t="s">
        <v>2362</v>
      </c>
      <c r="B32" s="265" t="s">
        <v>2363</v>
      </c>
      <c r="C32" s="265" t="s">
        <v>2364</v>
      </c>
      <c r="D32" s="265" t="s">
        <v>6196</v>
      </c>
      <c r="E32" s="265" t="s">
        <v>8</v>
      </c>
      <c r="F32" s="265" t="s">
        <v>6</v>
      </c>
      <c r="G32" s="266"/>
      <c r="H32" s="266"/>
      <c r="I32" s="266"/>
      <c r="J32" s="265"/>
      <c r="K32" s="265" t="s">
        <v>2353</v>
      </c>
    </row>
    <row r="33" spans="1:11" ht="45" customHeight="1" x14ac:dyDescent="0.3">
      <c r="A33" s="265" t="s">
        <v>2367</v>
      </c>
      <c r="B33" s="265" t="s">
        <v>2368</v>
      </c>
      <c r="C33" s="265" t="s">
        <v>2369</v>
      </c>
      <c r="D33" s="265" t="s">
        <v>6196</v>
      </c>
      <c r="E33" s="265" t="s">
        <v>8</v>
      </c>
      <c r="F33" s="265" t="s">
        <v>6</v>
      </c>
      <c r="G33" s="266"/>
      <c r="H33" s="266"/>
      <c r="I33" s="266"/>
      <c r="J33" s="265"/>
      <c r="K33" s="265" t="s">
        <v>2353</v>
      </c>
    </row>
    <row r="34" spans="1:11" ht="45" customHeight="1" x14ac:dyDescent="0.3">
      <c r="A34" s="265" t="s">
        <v>4209</v>
      </c>
      <c r="B34" s="265" t="s">
        <v>4667</v>
      </c>
      <c r="C34" s="265" t="s">
        <v>4668</v>
      </c>
      <c r="D34" s="265" t="s">
        <v>6195</v>
      </c>
      <c r="E34" s="265" t="s">
        <v>8</v>
      </c>
      <c r="F34" s="265" t="s">
        <v>5</v>
      </c>
      <c r="G34" s="266"/>
      <c r="H34" s="266"/>
      <c r="I34" s="266"/>
      <c r="J34" s="265"/>
      <c r="K34" s="265" t="s">
        <v>4206</v>
      </c>
    </row>
    <row r="35" spans="1:11" ht="45" customHeight="1" x14ac:dyDescent="0.3">
      <c r="A35" s="265" t="s">
        <v>4212</v>
      </c>
      <c r="B35" s="265" t="s">
        <v>6124</v>
      </c>
      <c r="C35" s="265" t="s">
        <v>4225</v>
      </c>
      <c r="D35" s="265" t="s">
        <v>6195</v>
      </c>
      <c r="E35" s="265" t="s">
        <v>8</v>
      </c>
      <c r="F35" s="265" t="s">
        <v>5</v>
      </c>
      <c r="G35" s="266"/>
      <c r="H35" s="266"/>
      <c r="I35" s="266"/>
      <c r="J35" s="265"/>
      <c r="K35" s="265" t="s">
        <v>4206</v>
      </c>
    </row>
    <row r="36" spans="1:11" ht="45" customHeight="1" x14ac:dyDescent="0.3">
      <c r="A36" s="265" t="s">
        <v>4215</v>
      </c>
      <c r="B36" s="265" t="s">
        <v>6125</v>
      </c>
      <c r="C36" s="265" t="s">
        <v>6126</v>
      </c>
      <c r="D36" s="265" t="s">
        <v>6195</v>
      </c>
      <c r="E36" s="265" t="s">
        <v>8</v>
      </c>
      <c r="F36" s="265" t="s">
        <v>5</v>
      </c>
      <c r="G36" s="266"/>
      <c r="H36" s="266"/>
      <c r="I36" s="266"/>
      <c r="J36" s="265"/>
      <c r="K36" s="265" t="s">
        <v>4206</v>
      </c>
    </row>
    <row r="37" spans="1:11" ht="45" customHeight="1" x14ac:dyDescent="0.3">
      <c r="A37" s="265" t="s">
        <v>4218</v>
      </c>
      <c r="B37" s="265" t="s">
        <v>4669</v>
      </c>
      <c r="C37" s="265" t="s">
        <v>4670</v>
      </c>
      <c r="D37" s="265" t="s">
        <v>6195</v>
      </c>
      <c r="E37" s="265" t="s">
        <v>8</v>
      </c>
      <c r="F37" s="265" t="s">
        <v>5</v>
      </c>
      <c r="G37" s="266"/>
      <c r="H37" s="266"/>
      <c r="I37" s="266"/>
      <c r="J37" s="265"/>
      <c r="K37" s="265" t="s">
        <v>4206</v>
      </c>
    </row>
    <row r="38" spans="1:11" ht="45" customHeight="1" x14ac:dyDescent="0.3">
      <c r="A38" s="265" t="s">
        <v>4221</v>
      </c>
      <c r="B38" s="265" t="s">
        <v>4671</v>
      </c>
      <c r="C38" s="265" t="s">
        <v>4672</v>
      </c>
      <c r="D38" s="265" t="s">
        <v>6195</v>
      </c>
      <c r="E38" s="265" t="s">
        <v>8</v>
      </c>
      <c r="F38" s="265" t="s">
        <v>5</v>
      </c>
      <c r="G38" s="266"/>
      <c r="H38" s="266"/>
      <c r="I38" s="266"/>
      <c r="J38" s="265"/>
      <c r="K38" s="265" t="s">
        <v>4206</v>
      </c>
    </row>
    <row r="39" spans="1:11" ht="45" customHeight="1" x14ac:dyDescent="0.3">
      <c r="A39" s="265" t="s">
        <v>4224</v>
      </c>
      <c r="B39" s="265" t="s">
        <v>4673</v>
      </c>
      <c r="C39" s="265" t="s">
        <v>4225</v>
      </c>
      <c r="D39" s="265" t="s">
        <v>6195</v>
      </c>
      <c r="E39" s="265" t="s">
        <v>8</v>
      </c>
      <c r="F39" s="265" t="s">
        <v>5</v>
      </c>
      <c r="G39" s="266"/>
      <c r="H39" s="266"/>
      <c r="I39" s="266"/>
      <c r="J39" s="265"/>
      <c r="K39" s="265"/>
    </row>
    <row r="40" spans="1:11" ht="45" customHeight="1" x14ac:dyDescent="0.3">
      <c r="A40" s="265" t="s">
        <v>4228</v>
      </c>
      <c r="B40" s="265" t="s">
        <v>4674</v>
      </c>
      <c r="C40" s="265" t="s">
        <v>4675</v>
      </c>
      <c r="D40" s="265" t="s">
        <v>6195</v>
      </c>
      <c r="E40" s="265" t="s">
        <v>8</v>
      </c>
      <c r="F40" s="265" t="s">
        <v>5</v>
      </c>
      <c r="G40" s="266"/>
      <c r="H40" s="266"/>
      <c r="I40" s="266"/>
      <c r="J40" s="265"/>
      <c r="K40" s="265" t="s">
        <v>4206</v>
      </c>
    </row>
    <row r="41" spans="1:11" ht="45" customHeight="1" x14ac:dyDescent="0.3">
      <c r="A41" s="265" t="s">
        <v>4233</v>
      </c>
      <c r="B41" s="265" t="s">
        <v>4234</v>
      </c>
      <c r="C41" s="265" t="s">
        <v>4235</v>
      </c>
      <c r="D41" s="265" t="s">
        <v>6195</v>
      </c>
      <c r="E41" s="265" t="s">
        <v>8</v>
      </c>
      <c r="F41" s="265" t="s">
        <v>5</v>
      </c>
      <c r="G41" s="266"/>
      <c r="H41" s="266"/>
      <c r="I41" s="266"/>
      <c r="J41" s="265"/>
      <c r="K41" s="265" t="s">
        <v>4206</v>
      </c>
    </row>
    <row r="42" spans="1:11" ht="45" customHeight="1" x14ac:dyDescent="0.3">
      <c r="A42" s="265" t="s">
        <v>4238</v>
      </c>
      <c r="B42" s="265" t="s">
        <v>4239</v>
      </c>
      <c r="C42" s="265" t="s">
        <v>4240</v>
      </c>
      <c r="D42" s="265" t="s">
        <v>6195</v>
      </c>
      <c r="E42" s="265" t="s">
        <v>8</v>
      </c>
      <c r="F42" s="265" t="s">
        <v>5</v>
      </c>
      <c r="G42" s="266"/>
      <c r="H42" s="266"/>
      <c r="I42" s="266"/>
      <c r="J42" s="265"/>
      <c r="K42" s="265" t="s">
        <v>4206</v>
      </c>
    </row>
    <row r="43" spans="1:11" ht="45" customHeight="1" x14ac:dyDescent="0.3">
      <c r="A43" s="265" t="s">
        <v>4243</v>
      </c>
      <c r="B43" s="265" t="s">
        <v>4244</v>
      </c>
      <c r="C43" s="265" t="s">
        <v>4245</v>
      </c>
      <c r="D43" s="265" t="s">
        <v>6195</v>
      </c>
      <c r="E43" s="265" t="s">
        <v>8</v>
      </c>
      <c r="F43" s="265" t="s">
        <v>5</v>
      </c>
      <c r="G43" s="266"/>
      <c r="H43" s="266"/>
      <c r="I43" s="266"/>
      <c r="J43" s="265"/>
      <c r="K43" s="265" t="s">
        <v>4206</v>
      </c>
    </row>
    <row r="44" spans="1:11" ht="45" customHeight="1" x14ac:dyDescent="0.3">
      <c r="A44" s="265" t="s">
        <v>4248</v>
      </c>
      <c r="B44" s="265" t="s">
        <v>4249</v>
      </c>
      <c r="C44" s="265" t="s">
        <v>4250</v>
      </c>
      <c r="D44" s="265" t="s">
        <v>6195</v>
      </c>
      <c r="E44" s="265" t="s">
        <v>8</v>
      </c>
      <c r="F44" s="265" t="s">
        <v>5</v>
      </c>
      <c r="G44" s="266"/>
      <c r="H44" s="266"/>
      <c r="I44" s="266"/>
      <c r="J44" s="265"/>
      <c r="K44" s="265" t="s">
        <v>4206</v>
      </c>
    </row>
    <row r="45" spans="1:11" ht="45" customHeight="1" x14ac:dyDescent="0.3">
      <c r="A45" s="265" t="s">
        <v>4253</v>
      </c>
      <c r="B45" s="265" t="s">
        <v>4254</v>
      </c>
      <c r="C45" s="265" t="s">
        <v>4255</v>
      </c>
      <c r="D45" s="265" t="s">
        <v>6195</v>
      </c>
      <c r="E45" s="265" t="s">
        <v>8</v>
      </c>
      <c r="F45" s="265" t="s">
        <v>5</v>
      </c>
      <c r="G45" s="266"/>
      <c r="H45" s="266"/>
      <c r="I45" s="266"/>
      <c r="J45" s="265"/>
      <c r="K45" s="265" t="s">
        <v>4206</v>
      </c>
    </row>
    <row r="46" spans="1:11" ht="45" customHeight="1" x14ac:dyDescent="0.3">
      <c r="A46" s="265" t="s">
        <v>4258</v>
      </c>
      <c r="B46" s="265" t="s">
        <v>4259</v>
      </c>
      <c r="C46" s="265" t="s">
        <v>4260</v>
      </c>
      <c r="D46" s="265" t="s">
        <v>6195</v>
      </c>
      <c r="E46" s="265" t="s">
        <v>8</v>
      </c>
      <c r="F46" s="265" t="s">
        <v>6</v>
      </c>
      <c r="G46" s="266"/>
      <c r="H46" s="266"/>
      <c r="I46" s="266"/>
      <c r="J46" s="265"/>
      <c r="K46" s="265" t="s">
        <v>4206</v>
      </c>
    </row>
    <row r="47" spans="1:11" ht="45" customHeight="1" x14ac:dyDescent="0.3">
      <c r="A47" s="265" t="s">
        <v>4263</v>
      </c>
      <c r="B47" s="265" t="s">
        <v>4676</v>
      </c>
      <c r="C47" s="265" t="s">
        <v>4677</v>
      </c>
      <c r="D47" s="265" t="s">
        <v>6195</v>
      </c>
      <c r="E47" s="265" t="s">
        <v>8</v>
      </c>
      <c r="F47" s="265" t="s">
        <v>5</v>
      </c>
      <c r="G47" s="266"/>
      <c r="H47" s="266"/>
      <c r="I47" s="266"/>
      <c r="J47" s="265"/>
      <c r="K47" s="265" t="s">
        <v>4206</v>
      </c>
    </row>
    <row r="48" spans="1:11" ht="45" customHeight="1" x14ac:dyDescent="0.3">
      <c r="A48" s="265" t="s">
        <v>6129</v>
      </c>
      <c r="B48" s="265" t="s">
        <v>4051</v>
      </c>
      <c r="C48" s="265" t="s">
        <v>6130</v>
      </c>
      <c r="D48" s="265" t="s">
        <v>6196</v>
      </c>
      <c r="E48" s="265" t="s">
        <v>8</v>
      </c>
      <c r="F48" s="265" t="s">
        <v>5</v>
      </c>
      <c r="G48" s="266"/>
      <c r="H48" s="266"/>
      <c r="I48" s="266"/>
      <c r="J48" s="265"/>
      <c r="K48" s="265" t="s">
        <v>4206</v>
      </c>
    </row>
    <row r="49" spans="1:11" ht="45" customHeight="1" x14ac:dyDescent="0.3">
      <c r="A49" s="265" t="s">
        <v>6131</v>
      </c>
      <c r="B49" s="265" t="s">
        <v>6132</v>
      </c>
      <c r="C49" s="265" t="s">
        <v>6133</v>
      </c>
      <c r="D49" s="265" t="s">
        <v>6196</v>
      </c>
      <c r="E49" s="265" t="s">
        <v>8</v>
      </c>
      <c r="F49" s="265" t="s">
        <v>5</v>
      </c>
      <c r="G49" s="266"/>
      <c r="H49" s="266"/>
      <c r="I49" s="266"/>
      <c r="J49" s="265"/>
      <c r="K49" s="265" t="s">
        <v>4206</v>
      </c>
    </row>
    <row r="50" spans="1:11" ht="45" customHeight="1" x14ac:dyDescent="0.3">
      <c r="A50" s="265" t="s">
        <v>4265</v>
      </c>
      <c r="B50" s="265" t="s">
        <v>4266</v>
      </c>
      <c r="C50" s="265" t="s">
        <v>4267</v>
      </c>
      <c r="D50" s="265" t="s">
        <v>6195</v>
      </c>
      <c r="E50" s="265" t="s">
        <v>4</v>
      </c>
      <c r="F50" s="265" t="s">
        <v>5</v>
      </c>
      <c r="G50" s="266"/>
      <c r="H50" s="266"/>
      <c r="I50" s="266"/>
      <c r="J50" s="265"/>
      <c r="K50" s="265" t="s">
        <v>13</v>
      </c>
    </row>
    <row r="51" spans="1:11" ht="45" customHeight="1" x14ac:dyDescent="0.3">
      <c r="A51" s="265"/>
      <c r="B51" s="265"/>
      <c r="C51" s="265"/>
      <c r="D51" s="265"/>
      <c r="E51" s="265"/>
      <c r="F51" s="265"/>
      <c r="G51" s="266"/>
      <c r="H51" s="266"/>
      <c r="I51" s="266"/>
      <c r="J51" s="265"/>
      <c r="K51" s="265"/>
    </row>
    <row r="52" spans="1:11" ht="45" customHeight="1" x14ac:dyDescent="0.3">
      <c r="A52" s="265"/>
      <c r="B52" s="265"/>
      <c r="C52" s="265"/>
      <c r="D52" s="265"/>
      <c r="E52" s="265"/>
      <c r="F52" s="265"/>
      <c r="G52" s="266"/>
      <c r="H52" s="266"/>
      <c r="I52" s="266"/>
      <c r="J52" s="265"/>
      <c r="K52" s="265"/>
    </row>
    <row r="53" spans="1:11" ht="45" customHeight="1" x14ac:dyDescent="0.3">
      <c r="A53" s="265"/>
      <c r="B53" s="265"/>
      <c r="C53" s="265"/>
      <c r="D53" s="265"/>
      <c r="E53" s="265"/>
      <c r="F53" s="265"/>
      <c r="G53" s="266"/>
      <c r="H53" s="266"/>
      <c r="I53" s="266"/>
      <c r="J53" s="265"/>
      <c r="K53" s="265"/>
    </row>
    <row r="54" spans="1:11" ht="45" customHeight="1" x14ac:dyDescent="0.3">
      <c r="A54" s="265"/>
      <c r="B54" s="265"/>
      <c r="C54" s="265"/>
      <c r="D54" s="265"/>
      <c r="E54" s="265"/>
      <c r="F54" s="265"/>
      <c r="G54" s="266"/>
      <c r="H54" s="266"/>
      <c r="I54" s="266"/>
      <c r="J54" s="265"/>
      <c r="K54" s="265"/>
    </row>
    <row r="55" spans="1:11" ht="45" customHeight="1" x14ac:dyDescent="0.3">
      <c r="A55" s="7"/>
      <c r="B55" s="7"/>
      <c r="C55" s="7"/>
      <c r="D55" s="7"/>
      <c r="E55" s="7"/>
      <c r="F55" s="7"/>
      <c r="G55" s="17"/>
      <c r="H55" s="17"/>
      <c r="I55" s="17"/>
      <c r="J55" s="7"/>
      <c r="K55" s="7"/>
    </row>
    <row r="56" spans="1:11" ht="45" customHeight="1" x14ac:dyDescent="0.3">
      <c r="A56" s="7"/>
      <c r="B56" s="7"/>
      <c r="C56" s="7"/>
      <c r="D56" s="7"/>
      <c r="E56" s="7"/>
      <c r="F56" s="7"/>
      <c r="G56" s="17"/>
      <c r="H56" s="17"/>
      <c r="I56" s="17"/>
      <c r="J56" s="7"/>
      <c r="K56" s="7"/>
    </row>
    <row r="57" spans="1:11" ht="45" customHeight="1" x14ac:dyDescent="0.3">
      <c r="A57" s="7"/>
      <c r="B57" s="7"/>
      <c r="C57" s="7"/>
      <c r="D57" s="7"/>
      <c r="E57" s="7"/>
      <c r="F57" s="7"/>
      <c r="G57" s="17"/>
      <c r="H57" s="17"/>
      <c r="I57" s="17"/>
      <c r="J57" s="7"/>
      <c r="K57" s="7"/>
    </row>
    <row r="58" spans="1:11" ht="45" customHeight="1" x14ac:dyDescent="0.3">
      <c r="A58" s="7"/>
      <c r="B58" s="7"/>
      <c r="C58" s="7"/>
      <c r="D58" s="7"/>
      <c r="E58" s="7"/>
      <c r="F58" s="7"/>
      <c r="G58" s="17"/>
      <c r="H58" s="17"/>
      <c r="I58" s="17"/>
      <c r="J58" s="7"/>
      <c r="K58" s="7"/>
    </row>
    <row r="59" spans="1:11" ht="45" customHeight="1" x14ac:dyDescent="0.3">
      <c r="A59" s="7"/>
      <c r="B59" s="7"/>
      <c r="C59" s="7"/>
      <c r="D59" s="7"/>
      <c r="E59" s="7"/>
      <c r="F59" s="7"/>
      <c r="G59" s="17"/>
      <c r="H59" s="17"/>
      <c r="I59" s="17"/>
      <c r="J59" s="7"/>
      <c r="K59" s="7"/>
    </row>
    <row r="60" spans="1:11" ht="45" customHeight="1" x14ac:dyDescent="0.3">
      <c r="A60" s="7"/>
      <c r="B60" s="7"/>
      <c r="C60" s="7"/>
      <c r="D60" s="7"/>
      <c r="E60" s="7"/>
      <c r="F60" s="7"/>
      <c r="G60" s="17"/>
      <c r="H60" s="17"/>
      <c r="I60" s="17"/>
      <c r="J60" s="7"/>
      <c r="K60" s="7"/>
    </row>
    <row r="61" spans="1:11" ht="45" customHeight="1" x14ac:dyDescent="0.3">
      <c r="A61" s="7"/>
      <c r="B61" s="7"/>
      <c r="C61" s="7"/>
      <c r="D61" s="7"/>
      <c r="E61" s="7"/>
      <c r="F61" s="7"/>
      <c r="G61" s="17"/>
      <c r="H61" s="17"/>
      <c r="I61" s="17"/>
      <c r="J61" s="7"/>
      <c r="K61" s="7"/>
    </row>
    <row r="62" spans="1:11" ht="45" customHeight="1" x14ac:dyDescent="0.3">
      <c r="A62" s="7"/>
      <c r="B62" s="7"/>
      <c r="C62" s="7"/>
      <c r="D62" s="7"/>
      <c r="E62" s="7"/>
      <c r="F62" s="7"/>
      <c r="G62" s="17"/>
      <c r="H62" s="17"/>
      <c r="I62" s="17"/>
      <c r="J62" s="7"/>
      <c r="K62" s="7"/>
    </row>
  </sheetData>
  <conditionalFormatting sqref="A3:I59">
    <cfRule type="expression" dxfId="27" priority="1">
      <formula>$F3="m"</formula>
    </cfRule>
    <cfRule type="expression" dxfId="26" priority="2">
      <formula>$F3="d"</formula>
    </cfRule>
  </conditionalFormatting>
  <conditionalFormatting sqref="A3:K59">
    <cfRule type="expression" dxfId="25" priority="3">
      <formula>$F3="v"</formula>
    </cfRule>
    <cfRule type="expression" dxfId="24" priority="4">
      <formula>$F3="no"</formula>
    </cfRule>
  </conditionalFormatting>
  <pageMargins left="0.7" right="0.2" top="0.2" bottom="0.2" header="0.05" footer="0.3"/>
  <pageSetup orientation="landscape" r:id="rId1"/>
  <headerFooter>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0802D-F00C-45C7-A316-D95A53727592}">
  <dimension ref="A1:A9"/>
  <sheetViews>
    <sheetView workbookViewId="0">
      <selection activeCell="B1061" sqref="B1061:M1140"/>
    </sheetView>
  </sheetViews>
  <sheetFormatPr defaultRowHeight="14.4" x14ac:dyDescent="0.3"/>
  <cols>
    <col min="1" max="1" width="111" customWidth="1"/>
  </cols>
  <sheetData>
    <row r="1" spans="1:1" x14ac:dyDescent="0.3">
      <c r="A1" t="s">
        <v>4680</v>
      </c>
    </row>
    <row r="2" spans="1:1" x14ac:dyDescent="0.3">
      <c r="A2" t="s">
        <v>4681</v>
      </c>
    </row>
    <row r="3" spans="1:1" ht="25.5" customHeight="1" x14ac:dyDescent="0.3">
      <c r="A3" s="4" t="s">
        <v>4687</v>
      </c>
    </row>
    <row r="4" spans="1:1" ht="25.5" customHeight="1" x14ac:dyDescent="0.3">
      <c r="A4" s="261" t="s">
        <v>4688</v>
      </c>
    </row>
    <row r="5" spans="1:1" ht="25.5" customHeight="1" x14ac:dyDescent="0.3">
      <c r="A5" s="262" t="s">
        <v>4689</v>
      </c>
    </row>
    <row r="6" spans="1:1" ht="25.5" customHeight="1" x14ac:dyDescent="0.3">
      <c r="A6" s="263" t="s">
        <v>4694</v>
      </c>
    </row>
    <row r="7" spans="1:1" ht="25.5" customHeight="1" x14ac:dyDescent="0.3">
      <c r="A7" s="264" t="s">
        <v>4690</v>
      </c>
    </row>
    <row r="8" spans="1:1" ht="25.5" customHeight="1" x14ac:dyDescent="0.3">
      <c r="A8" s="4" t="s">
        <v>4695</v>
      </c>
    </row>
    <row r="9" spans="1:1" x14ac:dyDescent="0.3">
      <c r="A9" t="s">
        <v>4995</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04DF-55CA-4525-AA77-6E11AFF02648}">
  <dimension ref="A2:K47"/>
  <sheetViews>
    <sheetView topLeftCell="A21" zoomScaleNormal="100" workbookViewId="0">
      <selection activeCell="K26" sqref="A3:K26"/>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66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96</v>
      </c>
      <c r="B3" s="265" t="s">
        <v>97</v>
      </c>
      <c r="C3" s="265" t="s">
        <v>98</v>
      </c>
      <c r="D3" s="265" t="s">
        <v>6195</v>
      </c>
      <c r="E3" s="265" t="s">
        <v>8</v>
      </c>
      <c r="F3" s="265" t="s">
        <v>5</v>
      </c>
      <c r="G3" s="266"/>
      <c r="H3" s="266"/>
      <c r="I3" s="266"/>
      <c r="J3" s="265"/>
      <c r="K3" s="265"/>
    </row>
    <row r="4" spans="1:11" ht="45" customHeight="1" x14ac:dyDescent="0.3">
      <c r="A4" s="265" t="s">
        <v>103</v>
      </c>
      <c r="B4" s="265" t="s">
        <v>104</v>
      </c>
      <c r="C4" s="265" t="s">
        <v>105</v>
      </c>
      <c r="D4" s="265" t="s">
        <v>6195</v>
      </c>
      <c r="E4" s="265" t="s">
        <v>4</v>
      </c>
      <c r="F4" s="265" t="s">
        <v>5</v>
      </c>
      <c r="G4" s="266"/>
      <c r="H4" s="266"/>
      <c r="I4" s="266"/>
      <c r="J4" s="265"/>
      <c r="K4" s="265" t="s">
        <v>13</v>
      </c>
    </row>
    <row r="5" spans="1:11" ht="45" customHeight="1" x14ac:dyDescent="0.3">
      <c r="A5" s="265" t="s">
        <v>108</v>
      </c>
      <c r="B5" s="265" t="s">
        <v>5301</v>
      </c>
      <c r="C5" s="265" t="s">
        <v>5302</v>
      </c>
      <c r="D5" s="265" t="s">
        <v>6195</v>
      </c>
      <c r="E5" s="265" t="s">
        <v>4</v>
      </c>
      <c r="F5" s="265" t="s">
        <v>5</v>
      </c>
      <c r="G5" s="266"/>
      <c r="H5" s="266"/>
      <c r="I5" s="266"/>
      <c r="J5" s="265"/>
      <c r="K5" s="265" t="s">
        <v>13</v>
      </c>
    </row>
    <row r="6" spans="1:11" ht="45" customHeight="1" x14ac:dyDescent="0.3">
      <c r="A6" s="265" t="s">
        <v>110</v>
      </c>
      <c r="B6" s="265" t="s">
        <v>111</v>
      </c>
      <c r="C6" s="265" t="s">
        <v>112</v>
      </c>
      <c r="D6" s="265" t="s">
        <v>6195</v>
      </c>
      <c r="E6" s="265" t="s">
        <v>4</v>
      </c>
      <c r="F6" s="265" t="s">
        <v>5</v>
      </c>
      <c r="G6" s="266"/>
      <c r="H6" s="266"/>
      <c r="I6" s="266"/>
      <c r="J6" s="265"/>
      <c r="K6" s="265" t="s">
        <v>13</v>
      </c>
    </row>
    <row r="7" spans="1:11" ht="45" customHeight="1" x14ac:dyDescent="0.3">
      <c r="A7" s="265" t="s">
        <v>114</v>
      </c>
      <c r="B7" s="265" t="s">
        <v>115</v>
      </c>
      <c r="C7" s="265" t="s">
        <v>116</v>
      </c>
      <c r="D7" s="265" t="s">
        <v>6195</v>
      </c>
      <c r="E7" s="265" t="s">
        <v>4</v>
      </c>
      <c r="F7" s="265" t="s">
        <v>5</v>
      </c>
      <c r="G7" s="266"/>
      <c r="H7" s="266"/>
      <c r="I7" s="266"/>
      <c r="J7" s="265"/>
      <c r="K7" s="265" t="s">
        <v>13</v>
      </c>
    </row>
    <row r="8" spans="1:11" ht="45" customHeight="1" x14ac:dyDescent="0.3">
      <c r="A8" s="265" t="s">
        <v>118</v>
      </c>
      <c r="B8" s="265" t="s">
        <v>119</v>
      </c>
      <c r="C8" s="265" t="s">
        <v>120</v>
      </c>
      <c r="D8" s="265" t="s">
        <v>6195</v>
      </c>
      <c r="E8" s="265" t="s">
        <v>4</v>
      </c>
      <c r="F8" s="265" t="s">
        <v>5</v>
      </c>
      <c r="G8" s="266"/>
      <c r="H8" s="266"/>
      <c r="I8" s="266"/>
      <c r="J8" s="265"/>
      <c r="K8" s="265" t="s">
        <v>13</v>
      </c>
    </row>
    <row r="9" spans="1:11" ht="45" customHeight="1" x14ac:dyDescent="0.3">
      <c r="A9" s="265" t="s">
        <v>122</v>
      </c>
      <c r="B9" s="265" t="s">
        <v>123</v>
      </c>
      <c r="C9" s="265" t="s">
        <v>124</v>
      </c>
      <c r="D9" s="265" t="s">
        <v>6195</v>
      </c>
      <c r="E9" s="265" t="s">
        <v>4</v>
      </c>
      <c r="F9" s="265" t="s">
        <v>5</v>
      </c>
      <c r="G9" s="266"/>
      <c r="H9" s="266"/>
      <c r="I9" s="266"/>
      <c r="J9" s="265"/>
      <c r="K9" s="265" t="s">
        <v>13</v>
      </c>
    </row>
    <row r="10" spans="1:11" ht="45" customHeight="1" x14ac:dyDescent="0.3">
      <c r="A10" s="265" t="s">
        <v>126</v>
      </c>
      <c r="B10" s="265" t="s">
        <v>127</v>
      </c>
      <c r="C10" s="265" t="s">
        <v>128</v>
      </c>
      <c r="D10" s="265" t="s">
        <v>6195</v>
      </c>
      <c r="E10" s="265" t="s">
        <v>4</v>
      </c>
      <c r="F10" s="265" t="s">
        <v>5</v>
      </c>
      <c r="G10" s="266"/>
      <c r="H10" s="266"/>
      <c r="I10" s="266"/>
      <c r="J10" s="265"/>
      <c r="K10" s="265" t="s">
        <v>13</v>
      </c>
    </row>
    <row r="11" spans="1:11" ht="45" customHeight="1" x14ac:dyDescent="0.3">
      <c r="A11" s="265" t="s">
        <v>130</v>
      </c>
      <c r="B11" s="265" t="s">
        <v>131</v>
      </c>
      <c r="C11" s="265" t="s">
        <v>132</v>
      </c>
      <c r="D11" s="265" t="s">
        <v>6195</v>
      </c>
      <c r="E11" s="265" t="s">
        <v>4</v>
      </c>
      <c r="F11" s="265" t="s">
        <v>5</v>
      </c>
      <c r="G11" s="266"/>
      <c r="H11" s="266"/>
      <c r="I11" s="266"/>
      <c r="J11" s="265"/>
      <c r="K11" s="265" t="s">
        <v>13</v>
      </c>
    </row>
    <row r="12" spans="1:11" ht="45" customHeight="1" x14ac:dyDescent="0.3">
      <c r="A12" s="265" t="s">
        <v>134</v>
      </c>
      <c r="B12" s="265" t="s">
        <v>135</v>
      </c>
      <c r="C12" s="265" t="s">
        <v>136</v>
      </c>
      <c r="D12" s="265" t="s">
        <v>6195</v>
      </c>
      <c r="E12" s="265" t="s">
        <v>4</v>
      </c>
      <c r="F12" s="265" t="s">
        <v>5</v>
      </c>
      <c r="G12" s="266"/>
      <c r="H12" s="266"/>
      <c r="I12" s="266"/>
      <c r="J12" s="265"/>
      <c r="K12" s="265" t="s">
        <v>13</v>
      </c>
    </row>
    <row r="13" spans="1:11" ht="45" customHeight="1" x14ac:dyDescent="0.3">
      <c r="A13" s="265" t="s">
        <v>138</v>
      </c>
      <c r="B13" s="265" t="s">
        <v>139</v>
      </c>
      <c r="C13" s="265" t="s">
        <v>140</v>
      </c>
      <c r="D13" s="265" t="s">
        <v>6195</v>
      </c>
      <c r="E13" s="265" t="s">
        <v>4</v>
      </c>
      <c r="F13" s="265" t="s">
        <v>6</v>
      </c>
      <c r="G13" s="266"/>
      <c r="H13" s="266"/>
      <c r="I13" s="266"/>
      <c r="J13" s="265"/>
      <c r="K13" s="265" t="s">
        <v>13</v>
      </c>
    </row>
    <row r="14" spans="1:11" ht="45" customHeight="1" x14ac:dyDescent="0.3">
      <c r="A14" s="265" t="s">
        <v>5923</v>
      </c>
      <c r="B14" s="265" t="s">
        <v>4814</v>
      </c>
      <c r="C14" s="265" t="s">
        <v>4815</v>
      </c>
      <c r="D14" s="265" t="s">
        <v>6196</v>
      </c>
      <c r="E14" s="265" t="s">
        <v>8</v>
      </c>
      <c r="F14" s="265" t="s">
        <v>5</v>
      </c>
      <c r="G14" s="266"/>
      <c r="H14" s="266"/>
      <c r="I14" s="266"/>
      <c r="J14" s="265"/>
      <c r="K14" s="265" t="s">
        <v>4715</v>
      </c>
    </row>
    <row r="15" spans="1:11" ht="45" customHeight="1" x14ac:dyDescent="0.3">
      <c r="A15" s="265" t="s">
        <v>1158</v>
      </c>
      <c r="B15" s="265" t="s">
        <v>1159</v>
      </c>
      <c r="C15" s="265" t="s">
        <v>1160</v>
      </c>
      <c r="D15" s="265" t="s">
        <v>6196</v>
      </c>
      <c r="E15" s="265" t="s">
        <v>4</v>
      </c>
      <c r="F15" s="265" t="s">
        <v>5</v>
      </c>
      <c r="G15" s="266"/>
      <c r="H15" s="266"/>
      <c r="I15" s="266"/>
      <c r="J15" s="265"/>
      <c r="K15" s="265"/>
    </row>
    <row r="16" spans="1:11" ht="45" customHeight="1" x14ac:dyDescent="0.3">
      <c r="A16" s="265" t="s">
        <v>2378</v>
      </c>
      <c r="B16" s="265" t="s">
        <v>2379</v>
      </c>
      <c r="C16" s="265" t="s">
        <v>2380</v>
      </c>
      <c r="D16" s="265" t="s">
        <v>6195</v>
      </c>
      <c r="E16" s="265" t="s">
        <v>8</v>
      </c>
      <c r="F16" s="265" t="s">
        <v>5</v>
      </c>
      <c r="G16" s="266"/>
      <c r="H16" s="266"/>
      <c r="I16" s="266"/>
      <c r="J16" s="265"/>
      <c r="K16" s="265"/>
    </row>
    <row r="17" spans="1:11" ht="45" customHeight="1" x14ac:dyDescent="0.3">
      <c r="A17" s="265" t="s">
        <v>2384</v>
      </c>
      <c r="B17" s="265" t="s">
        <v>2385</v>
      </c>
      <c r="C17" s="265" t="s">
        <v>2386</v>
      </c>
      <c r="D17" s="265" t="s">
        <v>6195</v>
      </c>
      <c r="E17" s="265" t="s">
        <v>8</v>
      </c>
      <c r="F17" s="265" t="s">
        <v>5</v>
      </c>
      <c r="G17" s="266"/>
      <c r="H17" s="266"/>
      <c r="I17" s="266"/>
      <c r="J17" s="265"/>
      <c r="K17" s="265"/>
    </row>
    <row r="18" spans="1:11" ht="45" customHeight="1" x14ac:dyDescent="0.3">
      <c r="A18" s="265" t="s">
        <v>2389</v>
      </c>
      <c r="B18" s="265" t="s">
        <v>2390</v>
      </c>
      <c r="C18" s="265" t="s">
        <v>2391</v>
      </c>
      <c r="D18" s="265" t="s">
        <v>6195</v>
      </c>
      <c r="E18" s="265" t="s">
        <v>8</v>
      </c>
      <c r="F18" s="265" t="s">
        <v>5</v>
      </c>
      <c r="G18" s="266"/>
      <c r="H18" s="266"/>
      <c r="I18" s="266"/>
      <c r="J18" s="265"/>
      <c r="K18" s="265"/>
    </row>
    <row r="19" spans="1:11" ht="45" customHeight="1" x14ac:dyDescent="0.3">
      <c r="A19" s="265" t="s">
        <v>2394</v>
      </c>
      <c r="B19" s="265" t="s">
        <v>2395</v>
      </c>
      <c r="C19" s="265" t="s">
        <v>2396</v>
      </c>
      <c r="D19" s="265" t="s">
        <v>6195</v>
      </c>
      <c r="E19" s="265" t="s">
        <v>8</v>
      </c>
      <c r="F19" s="265" t="s">
        <v>5</v>
      </c>
      <c r="G19" s="266"/>
      <c r="H19" s="266"/>
      <c r="I19" s="266"/>
      <c r="J19" s="265"/>
      <c r="K19" s="265"/>
    </row>
    <row r="20" spans="1:11" ht="45" customHeight="1" x14ac:dyDescent="0.3">
      <c r="A20" s="265" t="s">
        <v>2399</v>
      </c>
      <c r="B20" s="265" t="s">
        <v>2400</v>
      </c>
      <c r="C20" s="265" t="s">
        <v>2401</v>
      </c>
      <c r="D20" s="265" t="s">
        <v>6195</v>
      </c>
      <c r="E20" s="265" t="s">
        <v>8</v>
      </c>
      <c r="F20" s="265" t="s">
        <v>5</v>
      </c>
      <c r="G20" s="266"/>
      <c r="H20" s="266"/>
      <c r="I20" s="266"/>
      <c r="J20" s="265"/>
      <c r="K20" s="265"/>
    </row>
    <row r="21" spans="1:11" ht="45" customHeight="1" x14ac:dyDescent="0.3">
      <c r="A21" s="265" t="s">
        <v>2404</v>
      </c>
      <c r="B21" s="265" t="s">
        <v>2405</v>
      </c>
      <c r="C21" s="265" t="s">
        <v>2406</v>
      </c>
      <c r="D21" s="265" t="s">
        <v>6195</v>
      </c>
      <c r="E21" s="265" t="s">
        <v>8</v>
      </c>
      <c r="F21" s="265" t="s">
        <v>5</v>
      </c>
      <c r="G21" s="266"/>
      <c r="H21" s="266"/>
      <c r="I21" s="266"/>
      <c r="J21" s="265"/>
      <c r="K21" s="265"/>
    </row>
    <row r="22" spans="1:11" ht="45" customHeight="1" x14ac:dyDescent="0.3">
      <c r="A22" s="265" t="s">
        <v>2409</v>
      </c>
      <c r="B22" s="265" t="s">
        <v>2410</v>
      </c>
      <c r="C22" s="265" t="s">
        <v>2411</v>
      </c>
      <c r="D22" s="265" t="s">
        <v>6195</v>
      </c>
      <c r="E22" s="265" t="s">
        <v>8</v>
      </c>
      <c r="F22" s="265" t="s">
        <v>5</v>
      </c>
      <c r="G22" s="266"/>
      <c r="H22" s="266"/>
      <c r="I22" s="266"/>
      <c r="J22" s="265"/>
      <c r="K22" s="265"/>
    </row>
    <row r="23" spans="1:11" ht="45" customHeight="1" x14ac:dyDescent="0.3">
      <c r="A23" s="265" t="s">
        <v>2414</v>
      </c>
      <c r="B23" s="265" t="s">
        <v>2415</v>
      </c>
      <c r="C23" s="265" t="s">
        <v>2416</v>
      </c>
      <c r="D23" s="265" t="s">
        <v>6195</v>
      </c>
      <c r="E23" s="265" t="s">
        <v>8</v>
      </c>
      <c r="F23" s="265" t="s">
        <v>5</v>
      </c>
      <c r="G23" s="266"/>
      <c r="H23" s="266"/>
      <c r="I23" s="266"/>
      <c r="J23" s="265"/>
      <c r="K23" s="265"/>
    </row>
    <row r="24" spans="1:11" ht="45" customHeight="1" x14ac:dyDescent="0.3">
      <c r="A24" s="24" t="s">
        <v>2640</v>
      </c>
      <c r="B24" s="20" t="s">
        <v>2641</v>
      </c>
      <c r="C24" s="20" t="s">
        <v>2642</v>
      </c>
      <c r="D24" s="22" t="s">
        <v>6194</v>
      </c>
      <c r="E24" s="22" t="s">
        <v>8</v>
      </c>
      <c r="F24" s="22" t="s">
        <v>5</v>
      </c>
      <c r="G24" s="17"/>
      <c r="H24" s="17"/>
      <c r="I24" s="17"/>
      <c r="J24" s="7"/>
      <c r="K24" s="18"/>
    </row>
    <row r="25" spans="1:11" ht="45" customHeight="1" x14ac:dyDescent="0.3">
      <c r="A25" s="24" t="s">
        <v>4948</v>
      </c>
      <c r="B25" s="20" t="s">
        <v>4949</v>
      </c>
      <c r="C25" s="20" t="s">
        <v>4950</v>
      </c>
      <c r="D25" s="22" t="s">
        <v>6194</v>
      </c>
      <c r="E25" s="22" t="s">
        <v>8</v>
      </c>
      <c r="F25" s="22" t="s">
        <v>5</v>
      </c>
      <c r="G25" s="17"/>
      <c r="H25" s="17"/>
      <c r="I25" s="17"/>
      <c r="J25" s="7"/>
      <c r="K25" s="18"/>
    </row>
    <row r="26" spans="1:11" ht="45" customHeight="1" x14ac:dyDescent="0.3">
      <c r="A26" s="24" t="s">
        <v>4954</v>
      </c>
      <c r="B26" s="20" t="s">
        <v>4955</v>
      </c>
      <c r="C26" s="20" t="s">
        <v>4956</v>
      </c>
      <c r="D26" s="22" t="s">
        <v>6194</v>
      </c>
      <c r="E26" s="22" t="s">
        <v>8</v>
      </c>
      <c r="F26" s="22" t="s">
        <v>5</v>
      </c>
      <c r="G26" s="17"/>
      <c r="H26" s="17"/>
      <c r="I26" s="17"/>
      <c r="J26" s="7"/>
      <c r="K26" s="18"/>
    </row>
    <row r="27" spans="1:11" x14ac:dyDescent="0.3">
      <c r="A27" s="24"/>
      <c r="B27" s="20"/>
      <c r="C27" s="20"/>
      <c r="D27" s="22"/>
      <c r="E27" s="22"/>
      <c r="F27" s="22"/>
      <c r="G27" s="17"/>
      <c r="H27" s="17"/>
      <c r="I27" s="17"/>
      <c r="J27" s="7"/>
      <c r="K27" s="18"/>
    </row>
    <row r="28" spans="1:11" x14ac:dyDescent="0.3">
      <c r="A28" s="24"/>
      <c r="B28" s="20"/>
      <c r="C28" s="20"/>
      <c r="D28" s="22"/>
      <c r="E28" s="22"/>
      <c r="F28" s="22"/>
      <c r="G28" s="17"/>
      <c r="H28" s="17"/>
      <c r="I28" s="17"/>
      <c r="J28" s="7"/>
      <c r="K28" s="18"/>
    </row>
    <row r="29" spans="1:11" x14ac:dyDescent="0.3">
      <c r="A29" s="24"/>
      <c r="B29" s="20"/>
      <c r="C29" s="20"/>
      <c r="D29" s="22"/>
      <c r="E29" s="22"/>
      <c r="F29" s="22"/>
      <c r="G29" s="17"/>
      <c r="H29" s="17"/>
      <c r="I29" s="17"/>
      <c r="J29" s="7"/>
      <c r="K29" s="18"/>
    </row>
    <row r="30" spans="1:11" x14ac:dyDescent="0.3">
      <c r="A30" s="24"/>
      <c r="B30" s="20"/>
      <c r="C30" s="20"/>
      <c r="D30" s="22"/>
      <c r="E30" s="22"/>
      <c r="F30" s="22"/>
      <c r="G30" s="17"/>
      <c r="H30" s="17"/>
      <c r="I30" s="17"/>
      <c r="J30" s="7"/>
      <c r="K30" s="18"/>
    </row>
    <row r="31" spans="1:11" x14ac:dyDescent="0.3">
      <c r="A31" s="24"/>
      <c r="B31" s="20"/>
      <c r="C31" s="20"/>
      <c r="D31" s="22"/>
      <c r="E31" s="22"/>
      <c r="F31" s="22"/>
      <c r="G31" s="17"/>
      <c r="H31" s="17"/>
      <c r="I31" s="17"/>
      <c r="J31" s="7"/>
      <c r="K31" s="18"/>
    </row>
    <row r="32" spans="1:11" x14ac:dyDescent="0.3">
      <c r="A32" s="24"/>
      <c r="B32" s="20"/>
      <c r="C32" s="20"/>
      <c r="D32" s="22"/>
      <c r="E32" s="22"/>
      <c r="F32" s="22"/>
      <c r="G32" s="17"/>
      <c r="H32" s="17"/>
      <c r="I32" s="17"/>
      <c r="J32" s="7"/>
      <c r="K32" s="18"/>
    </row>
    <row r="33" spans="1:11" x14ac:dyDescent="0.3">
      <c r="A33" s="24"/>
      <c r="B33" s="20"/>
      <c r="C33" s="20"/>
      <c r="D33" s="22"/>
      <c r="E33" s="22"/>
      <c r="F33" s="22"/>
      <c r="G33" s="17"/>
      <c r="H33" s="17"/>
      <c r="I33" s="17"/>
      <c r="J33" s="7"/>
      <c r="K33" s="18"/>
    </row>
    <row r="34" spans="1:11" x14ac:dyDescent="0.3">
      <c r="A34" s="24"/>
      <c r="B34" s="20"/>
      <c r="C34" s="20"/>
      <c r="D34" s="22"/>
      <c r="E34" s="22"/>
      <c r="F34" s="22"/>
      <c r="G34" s="17"/>
      <c r="H34" s="17"/>
      <c r="I34" s="17"/>
      <c r="J34" s="7"/>
      <c r="K34" s="18"/>
    </row>
    <row r="35" spans="1:11" x14ac:dyDescent="0.3">
      <c r="A35" s="24"/>
      <c r="B35" s="20"/>
      <c r="C35" s="20"/>
      <c r="D35" s="22"/>
      <c r="E35" s="22"/>
      <c r="F35" s="22"/>
      <c r="G35" s="17"/>
      <c r="H35" s="17"/>
      <c r="I35" s="17"/>
      <c r="J35" s="7"/>
      <c r="K35" s="18"/>
    </row>
    <row r="36" spans="1:11" x14ac:dyDescent="0.3">
      <c r="A36" s="24"/>
      <c r="B36" s="20"/>
      <c r="C36" s="20"/>
      <c r="D36" s="22"/>
      <c r="E36" s="22"/>
      <c r="F36" s="22"/>
      <c r="G36" s="17"/>
      <c r="H36" s="17"/>
      <c r="I36" s="17"/>
      <c r="J36" s="7"/>
      <c r="K36" s="18"/>
    </row>
    <row r="37" spans="1:11" x14ac:dyDescent="0.3">
      <c r="A37" s="24"/>
      <c r="B37" s="20"/>
      <c r="C37" s="20"/>
      <c r="D37" s="22"/>
      <c r="E37" s="22"/>
      <c r="F37" s="22"/>
      <c r="G37" s="17"/>
      <c r="H37" s="17"/>
      <c r="I37" s="17"/>
      <c r="J37" s="7"/>
      <c r="K37" s="18"/>
    </row>
    <row r="38" spans="1:1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23" priority="1">
      <formula>$F3="m"</formula>
    </cfRule>
    <cfRule type="expression" dxfId="22" priority="2">
      <formula>$F3="d"</formula>
    </cfRule>
  </conditionalFormatting>
  <conditionalFormatting sqref="A3:K59">
    <cfRule type="expression" dxfId="21" priority="3">
      <formula>$F3="v"</formula>
    </cfRule>
    <cfRule type="expression" dxfId="20" priority="4">
      <formula>$F3="no"</formula>
    </cfRule>
  </conditionalFormatting>
  <pageMargins left="0.7" right="0.2" top="0.2" bottom="0.2" header="0.05" footer="0.3"/>
  <pageSetup orientation="landscape" r:id="rId1"/>
  <headerFooter>
    <oddHeader>&amp;L&amp;A</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8BA38-497A-4D56-8A29-814E2C0F83EB}">
  <dimension ref="A2:K47"/>
  <sheetViews>
    <sheetView workbookViewId="0">
      <selection activeCell="A6" sqref="A6"/>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66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869</v>
      </c>
      <c r="B3" s="265" t="s">
        <v>870</v>
      </c>
      <c r="C3" s="265" t="s">
        <v>871</v>
      </c>
      <c r="D3" s="265" t="s">
        <v>6195</v>
      </c>
      <c r="E3" s="265" t="s">
        <v>4</v>
      </c>
      <c r="F3" s="265" t="s">
        <v>6</v>
      </c>
      <c r="G3" s="266"/>
      <c r="H3" s="266"/>
      <c r="I3" s="266"/>
      <c r="J3" s="265"/>
      <c r="K3" s="265" t="s">
        <v>13</v>
      </c>
    </row>
    <row r="4" spans="1:11" ht="45" customHeight="1" x14ac:dyDescent="0.3">
      <c r="A4" s="265" t="s">
        <v>876</v>
      </c>
      <c r="B4" s="265" t="s">
        <v>877</v>
      </c>
      <c r="C4" s="265" t="s">
        <v>878</v>
      </c>
      <c r="D4" s="265" t="s">
        <v>6195</v>
      </c>
      <c r="E4" s="265" t="s">
        <v>8</v>
      </c>
      <c r="F4" s="265" t="s">
        <v>6</v>
      </c>
      <c r="G4" s="266"/>
      <c r="H4" s="266"/>
      <c r="I4" s="266"/>
      <c r="J4" s="265"/>
      <c r="K4" s="265" t="s">
        <v>13</v>
      </c>
    </row>
    <row r="5" spans="1:11" ht="45" customHeight="1" x14ac:dyDescent="0.3">
      <c r="A5" s="265" t="s">
        <v>881</v>
      </c>
      <c r="B5" s="265" t="s">
        <v>882</v>
      </c>
      <c r="C5" s="265" t="s">
        <v>883</v>
      </c>
      <c r="D5" s="265" t="s">
        <v>6195</v>
      </c>
      <c r="E5" s="265" t="s">
        <v>8</v>
      </c>
      <c r="F5" s="265" t="s">
        <v>6</v>
      </c>
      <c r="G5" s="266"/>
      <c r="H5" s="266"/>
      <c r="I5" s="266"/>
      <c r="J5" s="265"/>
      <c r="K5" s="265" t="s">
        <v>13</v>
      </c>
    </row>
    <row r="6" spans="1:11" ht="45" customHeight="1" x14ac:dyDescent="0.3">
      <c r="A6" s="265" t="s">
        <v>885</v>
      </c>
      <c r="B6" s="265" t="s">
        <v>4523</v>
      </c>
      <c r="C6" s="265" t="s">
        <v>4524</v>
      </c>
      <c r="D6" s="265" t="s">
        <v>6195</v>
      </c>
      <c r="E6" s="265" t="s">
        <v>4</v>
      </c>
      <c r="F6" s="265" t="s">
        <v>5</v>
      </c>
      <c r="G6" s="266"/>
      <c r="H6" s="266"/>
      <c r="I6" s="266"/>
      <c r="J6" s="265"/>
      <c r="K6" s="265" t="s">
        <v>13</v>
      </c>
    </row>
    <row r="7" spans="1:11" ht="45" customHeight="1" x14ac:dyDescent="0.3">
      <c r="A7" s="265" t="s">
        <v>888</v>
      </c>
      <c r="B7" s="265" t="s">
        <v>889</v>
      </c>
      <c r="C7" s="265" t="s">
        <v>890</v>
      </c>
      <c r="D7" s="265" t="s">
        <v>6195</v>
      </c>
      <c r="E7" s="265" t="s">
        <v>8</v>
      </c>
      <c r="F7" s="265" t="s">
        <v>6</v>
      </c>
      <c r="G7" s="266"/>
      <c r="H7" s="266"/>
      <c r="I7" s="266"/>
      <c r="J7" s="265"/>
      <c r="K7" s="265" t="s">
        <v>13</v>
      </c>
    </row>
    <row r="8" spans="1:11" ht="45" customHeight="1" x14ac:dyDescent="0.3">
      <c r="A8" s="265" t="s">
        <v>893</v>
      </c>
      <c r="B8" s="265" t="s">
        <v>894</v>
      </c>
      <c r="C8" s="265" t="s">
        <v>895</v>
      </c>
      <c r="D8" s="265" t="s">
        <v>6195</v>
      </c>
      <c r="E8" s="265" t="s">
        <v>8</v>
      </c>
      <c r="F8" s="265" t="s">
        <v>6</v>
      </c>
      <c r="G8" s="266"/>
      <c r="H8" s="266"/>
      <c r="I8" s="266"/>
      <c r="J8" s="265"/>
      <c r="K8" s="265" t="s">
        <v>13</v>
      </c>
    </row>
    <row r="9" spans="1:11" ht="45" customHeight="1" x14ac:dyDescent="0.3">
      <c r="A9" s="265" t="s">
        <v>898</v>
      </c>
      <c r="B9" s="265" t="s">
        <v>899</v>
      </c>
      <c r="C9" s="265" t="s">
        <v>900</v>
      </c>
      <c r="D9" s="265" t="s">
        <v>6195</v>
      </c>
      <c r="E9" s="265" t="s">
        <v>8</v>
      </c>
      <c r="F9" s="265" t="s">
        <v>6</v>
      </c>
      <c r="G9" s="266"/>
      <c r="H9" s="266"/>
      <c r="I9" s="266"/>
      <c r="J9" s="265"/>
      <c r="K9" s="265" t="s">
        <v>13</v>
      </c>
    </row>
    <row r="10" spans="1:11" ht="45" customHeight="1" x14ac:dyDescent="0.3">
      <c r="A10" s="265" t="s">
        <v>903</v>
      </c>
      <c r="B10" s="265" t="s">
        <v>4525</v>
      </c>
      <c r="C10" s="265" t="s">
        <v>4526</v>
      </c>
      <c r="D10" s="265" t="s">
        <v>6195</v>
      </c>
      <c r="E10" s="265" t="s">
        <v>8</v>
      </c>
      <c r="F10" s="265" t="s">
        <v>6</v>
      </c>
      <c r="G10" s="266"/>
      <c r="H10" s="266"/>
      <c r="I10" s="266"/>
      <c r="J10" s="265"/>
      <c r="K10" s="265" t="s">
        <v>13</v>
      </c>
    </row>
    <row r="11" spans="1:11" ht="45" customHeight="1" x14ac:dyDescent="0.3">
      <c r="A11" s="24"/>
      <c r="B11" s="20"/>
      <c r="C11" s="20"/>
      <c r="D11" s="22"/>
      <c r="E11" s="22"/>
      <c r="F11" s="22"/>
      <c r="G11" s="17"/>
      <c r="H11" s="17"/>
      <c r="I11" s="17"/>
      <c r="J11" s="7"/>
      <c r="K11" s="18"/>
    </row>
    <row r="12" spans="1:11" ht="45" customHeight="1" x14ac:dyDescent="0.3">
      <c r="A12" s="24"/>
      <c r="B12" s="20"/>
      <c r="C12" s="20"/>
      <c r="D12" s="22"/>
      <c r="E12" s="22"/>
      <c r="F12" s="22"/>
      <c r="G12" s="17"/>
      <c r="H12" s="17"/>
      <c r="I12" s="17"/>
      <c r="J12" s="7"/>
      <c r="K12" s="18"/>
    </row>
    <row r="13" spans="1:11" ht="45" customHeight="1" x14ac:dyDescent="0.3">
      <c r="A13" s="24"/>
      <c r="B13" s="20"/>
      <c r="C13" s="20"/>
      <c r="D13" s="22"/>
      <c r="E13" s="22"/>
      <c r="F13" s="22"/>
      <c r="G13" s="17"/>
      <c r="H13" s="17"/>
      <c r="I13" s="17"/>
      <c r="J13" s="7"/>
      <c r="K13" s="18"/>
    </row>
    <row r="14" spans="1:11" ht="45" customHeight="1" x14ac:dyDescent="0.3">
      <c r="A14" s="24"/>
      <c r="B14" s="20"/>
      <c r="C14" s="20"/>
      <c r="D14" s="22"/>
      <c r="E14" s="22"/>
      <c r="F14" s="22"/>
      <c r="G14" s="17"/>
      <c r="H14" s="17"/>
      <c r="I14" s="17"/>
      <c r="J14" s="7"/>
      <c r="K14" s="18"/>
    </row>
    <row r="15" spans="1:11" x14ac:dyDescent="0.3">
      <c r="A15" s="24"/>
      <c r="B15" s="20"/>
      <c r="C15" s="20"/>
      <c r="D15" s="22"/>
      <c r="E15" s="22"/>
      <c r="F15" s="22"/>
      <c r="G15" s="17"/>
      <c r="H15" s="17"/>
      <c r="I15" s="17"/>
      <c r="J15" s="7"/>
      <c r="K15" s="18"/>
    </row>
    <row r="16" spans="1:11" x14ac:dyDescent="0.3">
      <c r="A16" s="24"/>
      <c r="B16" s="20"/>
      <c r="C16" s="20"/>
      <c r="D16" s="22"/>
      <c r="E16" s="22"/>
      <c r="F16" s="22"/>
      <c r="G16" s="17"/>
      <c r="H16" s="17"/>
      <c r="I16" s="17"/>
      <c r="J16" s="7"/>
      <c r="K16" s="18"/>
    </row>
    <row r="17" spans="1:11" x14ac:dyDescent="0.3">
      <c r="A17" s="24"/>
      <c r="B17" s="20"/>
      <c r="C17" s="20"/>
      <c r="D17" s="22"/>
      <c r="E17" s="22"/>
      <c r="F17" s="22"/>
      <c r="G17" s="17"/>
      <c r="H17" s="17"/>
      <c r="I17" s="17"/>
      <c r="J17" s="7"/>
      <c r="K17" s="18"/>
    </row>
    <row r="18" spans="1:11" x14ac:dyDescent="0.3">
      <c r="A18" s="24"/>
      <c r="B18" s="20"/>
      <c r="C18" s="20"/>
      <c r="D18" s="22"/>
      <c r="E18" s="22"/>
      <c r="F18" s="22"/>
      <c r="G18" s="17"/>
      <c r="H18" s="17"/>
      <c r="I18" s="17"/>
      <c r="J18" s="7"/>
      <c r="K18" s="18"/>
    </row>
    <row r="19" spans="1:11" x14ac:dyDescent="0.3">
      <c r="A19" s="24"/>
      <c r="B19" s="20"/>
      <c r="C19" s="20"/>
      <c r="D19" s="22"/>
      <c r="E19" s="22"/>
      <c r="F19" s="22"/>
      <c r="G19" s="17"/>
      <c r="H19" s="17"/>
      <c r="I19" s="17"/>
      <c r="J19" s="7"/>
      <c r="K19" s="18"/>
    </row>
    <row r="20" spans="1:11" x14ac:dyDescent="0.3">
      <c r="A20" s="24"/>
      <c r="B20" s="20"/>
      <c r="C20" s="20"/>
      <c r="D20" s="22"/>
      <c r="E20" s="22"/>
      <c r="F20" s="22"/>
      <c r="G20" s="17"/>
      <c r="H20" s="17"/>
      <c r="I20" s="17"/>
      <c r="J20" s="7"/>
      <c r="K20" s="18"/>
    </row>
    <row r="21" spans="1:11" x14ac:dyDescent="0.3">
      <c r="A21" s="24"/>
      <c r="B21" s="20"/>
      <c r="C21" s="20"/>
      <c r="D21" s="22"/>
      <c r="E21" s="22"/>
      <c r="F21" s="22"/>
      <c r="G21" s="17"/>
      <c r="H21" s="17"/>
      <c r="I21" s="17"/>
      <c r="J21" s="7"/>
      <c r="K21" s="18"/>
    </row>
    <row r="22" spans="1:11" x14ac:dyDescent="0.3">
      <c r="A22" s="24"/>
      <c r="B22" s="20"/>
      <c r="C22" s="20"/>
      <c r="D22" s="22"/>
      <c r="E22" s="22"/>
      <c r="F22" s="22"/>
      <c r="G22" s="17"/>
      <c r="H22" s="17"/>
      <c r="I22" s="17"/>
      <c r="J22" s="7"/>
      <c r="K22" s="18"/>
    </row>
    <row r="23" spans="1:11" x14ac:dyDescent="0.3">
      <c r="A23" s="24"/>
      <c r="B23" s="20"/>
      <c r="C23" s="20"/>
      <c r="D23" s="22"/>
      <c r="E23" s="22"/>
      <c r="F23" s="22"/>
      <c r="G23" s="17"/>
      <c r="H23" s="17"/>
      <c r="I23" s="17"/>
      <c r="J23" s="7"/>
      <c r="K23" s="18"/>
    </row>
    <row r="24" spans="1:11" x14ac:dyDescent="0.3">
      <c r="A24" s="24"/>
      <c r="B24" s="20"/>
      <c r="C24" s="20"/>
      <c r="D24" s="22"/>
      <c r="E24" s="22"/>
      <c r="F24" s="22"/>
      <c r="G24" s="17"/>
      <c r="H24" s="17"/>
      <c r="I24" s="17"/>
      <c r="J24" s="7"/>
      <c r="K24" s="18"/>
    </row>
    <row r="25" spans="1:11" x14ac:dyDescent="0.3">
      <c r="A25" s="24"/>
      <c r="B25" s="20"/>
      <c r="C25" s="20"/>
      <c r="D25" s="22"/>
      <c r="E25" s="22"/>
      <c r="F25" s="22"/>
      <c r="G25" s="17"/>
      <c r="H25" s="17"/>
      <c r="I25" s="17"/>
      <c r="J25" s="7"/>
      <c r="K25" s="18"/>
    </row>
    <row r="26" spans="1:11" x14ac:dyDescent="0.3">
      <c r="A26" s="24"/>
      <c r="B26" s="20"/>
      <c r="C26" s="20"/>
      <c r="D26" s="22"/>
      <c r="E26" s="22"/>
      <c r="F26" s="22"/>
      <c r="G26" s="17"/>
      <c r="H26" s="17"/>
      <c r="I26" s="17"/>
      <c r="J26" s="7"/>
      <c r="K26" s="18"/>
    </row>
    <row r="27" spans="1:11" x14ac:dyDescent="0.3">
      <c r="A27" s="24"/>
      <c r="B27" s="20"/>
      <c r="C27" s="20"/>
      <c r="D27" s="22"/>
      <c r="E27" s="22"/>
      <c r="F27" s="22"/>
      <c r="G27" s="17"/>
      <c r="H27" s="17"/>
      <c r="I27" s="17"/>
      <c r="J27" s="7"/>
      <c r="K27" s="18"/>
    </row>
    <row r="28" spans="1:11" x14ac:dyDescent="0.3">
      <c r="A28" s="24"/>
      <c r="B28" s="20"/>
      <c r="C28" s="20"/>
      <c r="D28" s="22"/>
      <c r="E28" s="22"/>
      <c r="F28" s="22"/>
      <c r="G28" s="17"/>
      <c r="H28" s="17"/>
      <c r="I28" s="17"/>
      <c r="J28" s="7"/>
      <c r="K28" s="18"/>
    </row>
    <row r="29" spans="1:11" x14ac:dyDescent="0.3">
      <c r="A29" s="24"/>
      <c r="B29" s="20"/>
      <c r="C29" s="20"/>
      <c r="D29" s="22"/>
      <c r="E29" s="22"/>
      <c r="F29" s="22"/>
      <c r="G29" s="17"/>
      <c r="H29" s="17"/>
      <c r="I29" s="17"/>
      <c r="J29" s="7"/>
      <c r="K29" s="18"/>
    </row>
    <row r="30" spans="1:11" x14ac:dyDescent="0.3">
      <c r="A30" s="24"/>
      <c r="B30" s="20"/>
      <c r="C30" s="20"/>
      <c r="D30" s="22"/>
      <c r="E30" s="22"/>
      <c r="F30" s="22"/>
      <c r="G30" s="17"/>
      <c r="H30" s="17"/>
      <c r="I30" s="17"/>
      <c r="J30" s="7"/>
      <c r="K30" s="18"/>
    </row>
    <row r="31" spans="1:11" x14ac:dyDescent="0.3">
      <c r="A31" s="24"/>
      <c r="B31" s="20"/>
      <c r="C31" s="20"/>
      <c r="D31" s="22"/>
      <c r="E31" s="22"/>
      <c r="F31" s="22"/>
      <c r="G31" s="17"/>
      <c r="H31" s="17"/>
      <c r="I31" s="17"/>
      <c r="J31" s="7"/>
      <c r="K31" s="18"/>
    </row>
    <row r="32" spans="1:11" x14ac:dyDescent="0.3">
      <c r="A32" s="24"/>
      <c r="B32" s="20"/>
      <c r="C32" s="20"/>
      <c r="D32" s="22"/>
      <c r="E32" s="22"/>
      <c r="F32" s="22"/>
      <c r="G32" s="17"/>
      <c r="H32" s="17"/>
      <c r="I32" s="17"/>
      <c r="J32" s="7"/>
      <c r="K32" s="18"/>
    </row>
    <row r="33" spans="1:11" x14ac:dyDescent="0.3">
      <c r="A33" s="24"/>
      <c r="B33" s="20"/>
      <c r="C33" s="20"/>
      <c r="D33" s="22"/>
      <c r="E33" s="22"/>
      <c r="F33" s="22"/>
      <c r="G33" s="17"/>
      <c r="H33" s="17"/>
      <c r="I33" s="17"/>
      <c r="J33" s="7"/>
      <c r="K33" s="18"/>
    </row>
    <row r="34" spans="1:11" x14ac:dyDescent="0.3">
      <c r="A34" s="24"/>
      <c r="B34" s="20"/>
      <c r="C34" s="20"/>
      <c r="D34" s="22"/>
      <c r="E34" s="22"/>
      <c r="F34" s="22"/>
      <c r="G34" s="17"/>
      <c r="H34" s="17"/>
      <c r="I34" s="17"/>
      <c r="J34" s="7"/>
      <c r="K34" s="18"/>
    </row>
    <row r="35" spans="1:11" x14ac:dyDescent="0.3">
      <c r="A35" s="24"/>
      <c r="B35" s="20"/>
      <c r="C35" s="20"/>
      <c r="D35" s="22"/>
      <c r="E35" s="22"/>
      <c r="F35" s="22"/>
      <c r="G35" s="17"/>
      <c r="H35" s="17"/>
      <c r="I35" s="17"/>
      <c r="J35" s="7"/>
      <c r="K35" s="18"/>
    </row>
    <row r="36" spans="1:11" x14ac:dyDescent="0.3">
      <c r="A36" s="24"/>
      <c r="B36" s="20"/>
      <c r="C36" s="20"/>
      <c r="D36" s="22"/>
      <c r="E36" s="22"/>
      <c r="F36" s="22"/>
      <c r="G36" s="17"/>
      <c r="H36" s="17"/>
      <c r="I36" s="17"/>
      <c r="J36" s="7"/>
      <c r="K36" s="18"/>
    </row>
    <row r="37" spans="1:11" x14ac:dyDescent="0.3">
      <c r="A37" s="24"/>
      <c r="B37" s="20"/>
      <c r="C37" s="20"/>
      <c r="D37" s="22"/>
      <c r="E37" s="22"/>
      <c r="F37" s="22"/>
      <c r="G37" s="17"/>
      <c r="H37" s="17"/>
      <c r="I37" s="17"/>
      <c r="J37" s="7"/>
      <c r="K37" s="18"/>
    </row>
    <row r="38" spans="1:1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19" priority="1">
      <formula>$F3="m"</formula>
    </cfRule>
    <cfRule type="expression" dxfId="18" priority="2">
      <formula>$F3="d"</formula>
    </cfRule>
  </conditionalFormatting>
  <conditionalFormatting sqref="A3:K59">
    <cfRule type="expression" dxfId="17" priority="3">
      <formula>$F3="v"</formula>
    </cfRule>
    <cfRule type="expression" dxfId="16" priority="4">
      <formula>$F3="no"</formula>
    </cfRule>
  </conditionalFormatting>
  <pageMargins left="0.7" right="0.2" top="0.2" bottom="0.2" header="0.05" footer="0.3"/>
  <pageSetup orientation="landscape" r:id="rId1"/>
  <headerFooter>
    <oddHeader>&amp;L&amp;A</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2E4F-D71D-4D76-AB72-92754A68E049}">
  <dimension ref="A2:K50"/>
  <sheetViews>
    <sheetView topLeftCell="A46" workbookViewId="0">
      <selection activeCell="L3" sqref="L3:L47"/>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66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664</v>
      </c>
      <c r="B3" s="265" t="s">
        <v>665</v>
      </c>
      <c r="C3" s="265" t="s">
        <v>666</v>
      </c>
      <c r="D3" s="265" t="s">
        <v>6195</v>
      </c>
      <c r="E3" s="265" t="s">
        <v>4</v>
      </c>
      <c r="F3" s="265" t="s">
        <v>6</v>
      </c>
      <c r="G3" s="266"/>
      <c r="H3" s="266"/>
      <c r="I3" s="266"/>
      <c r="J3" s="265"/>
      <c r="K3" s="265" t="s">
        <v>13</v>
      </c>
    </row>
    <row r="4" spans="1:11" ht="45" customHeight="1" x14ac:dyDescent="0.3">
      <c r="A4" s="265" t="s">
        <v>979</v>
      </c>
      <c r="B4" s="265" t="s">
        <v>980</v>
      </c>
      <c r="C4" s="265" t="s">
        <v>981</v>
      </c>
      <c r="D4" s="265" t="s">
        <v>6195</v>
      </c>
      <c r="E4" s="265" t="s">
        <v>4</v>
      </c>
      <c r="F4" s="265" t="s">
        <v>5</v>
      </c>
      <c r="G4" s="266"/>
      <c r="H4" s="266"/>
      <c r="I4" s="266"/>
      <c r="J4" s="265"/>
      <c r="K4" s="265" t="s">
        <v>12</v>
      </c>
    </row>
    <row r="5" spans="1:11" ht="45" customHeight="1" x14ac:dyDescent="0.3">
      <c r="A5" s="265" t="s">
        <v>1019</v>
      </c>
      <c r="B5" s="265" t="s">
        <v>1020</v>
      </c>
      <c r="C5" s="265" t="s">
        <v>1021</v>
      </c>
      <c r="D5" s="265" t="s">
        <v>6195</v>
      </c>
      <c r="E5" s="265" t="s">
        <v>4</v>
      </c>
      <c r="F5" s="265" t="s">
        <v>5</v>
      </c>
      <c r="G5" s="266"/>
      <c r="H5" s="266"/>
      <c r="I5" s="266"/>
      <c r="J5" s="265"/>
      <c r="K5" s="265"/>
    </row>
    <row r="6" spans="1:11" ht="45" customHeight="1" x14ac:dyDescent="0.3">
      <c r="A6" s="265" t="s">
        <v>1024</v>
      </c>
      <c r="B6" s="265" t="s">
        <v>1025</v>
      </c>
      <c r="C6" s="265" t="s">
        <v>1026</v>
      </c>
      <c r="D6" s="265" t="s">
        <v>6195</v>
      </c>
      <c r="E6" s="265" t="s">
        <v>8</v>
      </c>
      <c r="F6" s="265" t="s">
        <v>6</v>
      </c>
      <c r="G6" s="266"/>
      <c r="H6" s="266"/>
      <c r="I6" s="266"/>
      <c r="J6" s="265"/>
      <c r="K6" s="265" t="s">
        <v>11</v>
      </c>
    </row>
    <row r="7" spans="1:11" ht="45" customHeight="1" x14ac:dyDescent="0.3">
      <c r="A7" s="265" t="s">
        <v>1029</v>
      </c>
      <c r="B7" s="265" t="s">
        <v>1030</v>
      </c>
      <c r="C7" s="265" t="s">
        <v>1031</v>
      </c>
      <c r="D7" s="265" t="s">
        <v>6195</v>
      </c>
      <c r="E7" s="265" t="s">
        <v>8</v>
      </c>
      <c r="F7" s="265" t="s">
        <v>6</v>
      </c>
      <c r="G7" s="266"/>
      <c r="H7" s="266"/>
      <c r="I7" s="266"/>
      <c r="J7" s="265"/>
      <c r="K7" s="265" t="s">
        <v>13</v>
      </c>
    </row>
    <row r="8" spans="1:11" ht="45" customHeight="1" x14ac:dyDescent="0.3">
      <c r="A8" s="265" t="s">
        <v>1033</v>
      </c>
      <c r="B8" s="265" t="s">
        <v>4805</v>
      </c>
      <c r="C8" s="265" t="s">
        <v>4806</v>
      </c>
      <c r="D8" s="265" t="s">
        <v>6195</v>
      </c>
      <c r="E8" s="265" t="s">
        <v>4</v>
      </c>
      <c r="F8" s="265" t="s">
        <v>6</v>
      </c>
      <c r="G8" s="266"/>
      <c r="H8" s="266"/>
      <c r="I8" s="266"/>
      <c r="J8" s="265"/>
      <c r="K8" s="265" t="s">
        <v>13</v>
      </c>
    </row>
    <row r="9" spans="1:11" ht="45" customHeight="1" x14ac:dyDescent="0.3">
      <c r="A9" s="265" t="s">
        <v>1035</v>
      </c>
      <c r="B9" s="265" t="s">
        <v>4807</v>
      </c>
      <c r="C9" s="265" t="s">
        <v>4808</v>
      </c>
      <c r="D9" s="265" t="s">
        <v>6195</v>
      </c>
      <c r="E9" s="265" t="s">
        <v>4</v>
      </c>
      <c r="F9" s="265" t="s">
        <v>5</v>
      </c>
      <c r="G9" s="266"/>
      <c r="H9" s="266"/>
      <c r="I9" s="266"/>
      <c r="J9" s="265"/>
      <c r="K9" s="265" t="s">
        <v>13</v>
      </c>
    </row>
    <row r="10" spans="1:11" ht="45" customHeight="1" x14ac:dyDescent="0.3">
      <c r="A10" s="265" t="s">
        <v>1513</v>
      </c>
      <c r="B10" s="265" t="s">
        <v>1514</v>
      </c>
      <c r="C10" s="265" t="s">
        <v>1515</v>
      </c>
      <c r="D10" s="265" t="s">
        <v>6198</v>
      </c>
      <c r="E10" s="265" t="s">
        <v>8</v>
      </c>
      <c r="F10" s="265" t="s">
        <v>6</v>
      </c>
      <c r="G10" s="266"/>
      <c r="H10" s="266"/>
      <c r="I10" s="266"/>
      <c r="J10" s="265"/>
      <c r="K10" s="265" t="s">
        <v>10</v>
      </c>
    </row>
    <row r="11" spans="1:11" ht="45" customHeight="1" x14ac:dyDescent="0.3">
      <c r="A11" s="265" t="s">
        <v>1519</v>
      </c>
      <c r="B11" s="265" t="s">
        <v>1520</v>
      </c>
      <c r="C11" s="265" t="s">
        <v>1521</v>
      </c>
      <c r="D11" s="265" t="s">
        <v>6198</v>
      </c>
      <c r="E11" s="265" t="s">
        <v>8</v>
      </c>
      <c r="F11" s="265" t="s">
        <v>6</v>
      </c>
      <c r="G11" s="266"/>
      <c r="H11" s="266"/>
      <c r="I11" s="266"/>
      <c r="J11" s="265"/>
      <c r="K11" s="265" t="s">
        <v>10</v>
      </c>
    </row>
    <row r="12" spans="1:11" ht="45" customHeight="1" x14ac:dyDescent="0.3">
      <c r="A12" s="265" t="s">
        <v>1524</v>
      </c>
      <c r="B12" s="265" t="s">
        <v>1525</v>
      </c>
      <c r="C12" s="265" t="s">
        <v>1526</v>
      </c>
      <c r="D12" s="265" t="s">
        <v>6198</v>
      </c>
      <c r="E12" s="265" t="s">
        <v>8</v>
      </c>
      <c r="F12" s="265" t="s">
        <v>6</v>
      </c>
      <c r="G12" s="266"/>
      <c r="H12" s="266"/>
      <c r="I12" s="266"/>
      <c r="J12" s="265"/>
      <c r="K12" s="265" t="s">
        <v>10</v>
      </c>
    </row>
    <row r="13" spans="1:11" ht="45" customHeight="1" x14ac:dyDescent="0.3">
      <c r="A13" s="265" t="s">
        <v>1529</v>
      </c>
      <c r="B13" s="265" t="s">
        <v>1530</v>
      </c>
      <c r="C13" s="265" t="s">
        <v>1531</v>
      </c>
      <c r="D13" s="265" t="s">
        <v>6198</v>
      </c>
      <c r="E13" s="265" t="s">
        <v>8</v>
      </c>
      <c r="F13" s="265" t="s">
        <v>6</v>
      </c>
      <c r="G13" s="266"/>
      <c r="H13" s="266"/>
      <c r="I13" s="266"/>
      <c r="J13" s="265"/>
      <c r="K13" s="265" t="s">
        <v>10</v>
      </c>
    </row>
    <row r="14" spans="1:11" ht="45" customHeight="1" x14ac:dyDescent="0.3">
      <c r="A14" s="265" t="s">
        <v>1997</v>
      </c>
      <c r="B14" s="265" t="s">
        <v>1998</v>
      </c>
      <c r="C14" s="265" t="s">
        <v>1999</v>
      </c>
      <c r="D14" s="265" t="s">
        <v>6195</v>
      </c>
      <c r="E14" s="265" t="s">
        <v>4</v>
      </c>
      <c r="F14" s="265" t="s">
        <v>5</v>
      </c>
      <c r="G14" s="266"/>
      <c r="H14" s="266"/>
      <c r="I14" s="266"/>
      <c r="J14" s="265"/>
      <c r="K14" s="265" t="s">
        <v>2001</v>
      </c>
    </row>
    <row r="15" spans="1:11" ht="45" customHeight="1" x14ac:dyDescent="0.3">
      <c r="A15" s="265" t="s">
        <v>2003</v>
      </c>
      <c r="B15" s="265" t="s">
        <v>2004</v>
      </c>
      <c r="C15" s="265" t="s">
        <v>2005</v>
      </c>
      <c r="D15" s="265" t="s">
        <v>6195</v>
      </c>
      <c r="E15" s="265" t="s">
        <v>4</v>
      </c>
      <c r="F15" s="265" t="s">
        <v>5</v>
      </c>
      <c r="G15" s="266"/>
      <c r="H15" s="266"/>
      <c r="I15" s="266"/>
      <c r="J15" s="265"/>
      <c r="K15" s="265" t="s">
        <v>2001</v>
      </c>
    </row>
    <row r="16" spans="1:11" ht="45" customHeight="1" x14ac:dyDescent="0.3">
      <c r="A16" s="265" t="s">
        <v>2007</v>
      </c>
      <c r="B16" s="265" t="s">
        <v>2008</v>
      </c>
      <c r="C16" s="265" t="s">
        <v>2009</v>
      </c>
      <c r="D16" s="265" t="s">
        <v>6195</v>
      </c>
      <c r="E16" s="265" t="s">
        <v>4</v>
      </c>
      <c r="F16" s="265" t="s">
        <v>5</v>
      </c>
      <c r="G16" s="266"/>
      <c r="H16" s="266"/>
      <c r="I16" s="266"/>
      <c r="J16" s="265"/>
      <c r="K16" s="265" t="s">
        <v>2001</v>
      </c>
    </row>
    <row r="17" spans="1:11" ht="45" customHeight="1" x14ac:dyDescent="0.3">
      <c r="A17" s="265" t="s">
        <v>2011</v>
      </c>
      <c r="B17" s="265" t="s">
        <v>2012</v>
      </c>
      <c r="C17" s="265" t="s">
        <v>2013</v>
      </c>
      <c r="D17" s="265" t="s">
        <v>6195</v>
      </c>
      <c r="E17" s="265" t="s">
        <v>4</v>
      </c>
      <c r="F17" s="265" t="s">
        <v>5</v>
      </c>
      <c r="G17" s="266"/>
      <c r="H17" s="266"/>
      <c r="I17" s="266"/>
      <c r="J17" s="265"/>
      <c r="K17" s="265" t="s">
        <v>2001</v>
      </c>
    </row>
    <row r="18" spans="1:11" ht="45" customHeight="1" x14ac:dyDescent="0.3">
      <c r="A18" s="265" t="s">
        <v>4892</v>
      </c>
      <c r="B18" s="265" t="s">
        <v>4893</v>
      </c>
      <c r="C18" s="265" t="s">
        <v>4894</v>
      </c>
      <c r="D18" s="265" t="s">
        <v>6195</v>
      </c>
      <c r="E18" s="265" t="s">
        <v>4</v>
      </c>
      <c r="F18" s="265" t="s">
        <v>5</v>
      </c>
      <c r="G18" s="266"/>
      <c r="H18" s="266"/>
      <c r="I18" s="266"/>
      <c r="J18" s="265"/>
      <c r="K18" s="265"/>
    </row>
    <row r="19" spans="1:11" ht="45" customHeight="1" x14ac:dyDescent="0.3">
      <c r="A19" s="265" t="s">
        <v>4897</v>
      </c>
      <c r="B19" s="265" t="s">
        <v>4893</v>
      </c>
      <c r="C19" s="265" t="s">
        <v>4898</v>
      </c>
      <c r="D19" s="265" t="s">
        <v>6195</v>
      </c>
      <c r="E19" s="265" t="s">
        <v>4</v>
      </c>
      <c r="F19" s="265" t="s">
        <v>5</v>
      </c>
      <c r="G19" s="266"/>
      <c r="H19" s="266"/>
      <c r="I19" s="266"/>
      <c r="J19" s="265"/>
      <c r="K19" s="265"/>
    </row>
    <row r="20" spans="1:11" ht="45" customHeight="1" x14ac:dyDescent="0.3">
      <c r="A20" s="265" t="s">
        <v>4900</v>
      </c>
      <c r="B20" s="265" t="s">
        <v>4901</v>
      </c>
      <c r="C20" s="265" t="s">
        <v>4894</v>
      </c>
      <c r="D20" s="265" t="s">
        <v>6195</v>
      </c>
      <c r="E20" s="265" t="s">
        <v>4</v>
      </c>
      <c r="F20" s="265" t="s">
        <v>5</v>
      </c>
      <c r="G20" s="266"/>
      <c r="H20" s="266"/>
      <c r="I20" s="266"/>
      <c r="J20" s="265"/>
      <c r="K20" s="265"/>
    </row>
    <row r="21" spans="1:11" ht="45" customHeight="1" x14ac:dyDescent="0.3">
      <c r="A21" s="265" t="s">
        <v>4903</v>
      </c>
      <c r="B21" s="265" t="s">
        <v>4901</v>
      </c>
      <c r="C21" s="265" t="s">
        <v>4898</v>
      </c>
      <c r="D21" s="265" t="s">
        <v>6195</v>
      </c>
      <c r="E21" s="265" t="s">
        <v>4</v>
      </c>
      <c r="F21" s="265" t="s">
        <v>5</v>
      </c>
      <c r="G21" s="266"/>
      <c r="H21" s="266"/>
      <c r="I21" s="266"/>
      <c r="J21" s="265"/>
      <c r="K21" s="265"/>
    </row>
    <row r="22" spans="1:11" ht="45" customHeight="1" x14ac:dyDescent="0.3">
      <c r="A22" s="265" t="s">
        <v>4595</v>
      </c>
      <c r="B22" s="265" t="s">
        <v>4596</v>
      </c>
      <c r="C22" s="265" t="s">
        <v>4597</v>
      </c>
      <c r="D22" s="265" t="s">
        <v>6195</v>
      </c>
      <c r="E22" s="265" t="s">
        <v>4</v>
      </c>
      <c r="F22" s="265" t="s">
        <v>5</v>
      </c>
      <c r="G22" s="266"/>
      <c r="H22" s="266"/>
      <c r="I22" s="266"/>
      <c r="J22" s="265"/>
      <c r="K22" s="265"/>
    </row>
    <row r="23" spans="1:11" ht="45" customHeight="1" x14ac:dyDescent="0.3">
      <c r="A23" s="265" t="s">
        <v>4600</v>
      </c>
      <c r="B23" s="265" t="s">
        <v>4904</v>
      </c>
      <c r="C23" s="265" t="s">
        <v>4601</v>
      </c>
      <c r="D23" s="265" t="s">
        <v>6195</v>
      </c>
      <c r="E23" s="265" t="s">
        <v>4</v>
      </c>
      <c r="F23" s="265" t="s">
        <v>5</v>
      </c>
      <c r="G23" s="266"/>
      <c r="H23" s="266"/>
      <c r="I23" s="266"/>
      <c r="J23" s="265"/>
      <c r="K23" s="265"/>
    </row>
    <row r="24" spans="1:11" ht="45" customHeight="1" x14ac:dyDescent="0.3">
      <c r="A24" s="265" t="s">
        <v>4603</v>
      </c>
      <c r="B24" s="265" t="s">
        <v>4604</v>
      </c>
      <c r="C24" s="265" t="s">
        <v>4605</v>
      </c>
      <c r="D24" s="265" t="s">
        <v>6195</v>
      </c>
      <c r="E24" s="265" t="s">
        <v>4</v>
      </c>
      <c r="F24" s="265" t="s">
        <v>5</v>
      </c>
      <c r="G24" s="266"/>
      <c r="H24" s="266"/>
      <c r="I24" s="266"/>
      <c r="J24" s="265"/>
      <c r="K24" s="265"/>
    </row>
    <row r="25" spans="1:11" ht="45" customHeight="1" x14ac:dyDescent="0.3">
      <c r="A25" s="265" t="s">
        <v>4607</v>
      </c>
      <c r="B25" s="265" t="s">
        <v>4608</v>
      </c>
      <c r="C25" s="265" t="s">
        <v>4609</v>
      </c>
      <c r="D25" s="265" t="s">
        <v>6195</v>
      </c>
      <c r="E25" s="265" t="s">
        <v>4</v>
      </c>
      <c r="F25" s="265" t="s">
        <v>5</v>
      </c>
      <c r="G25" s="266"/>
      <c r="H25" s="266"/>
      <c r="I25" s="266"/>
      <c r="J25" s="265"/>
      <c r="K25" s="265"/>
    </row>
    <row r="26" spans="1:11" ht="45" customHeight="1" x14ac:dyDescent="0.3">
      <c r="A26" s="265" t="s">
        <v>2208</v>
      </c>
      <c r="B26" s="265" t="s">
        <v>2209</v>
      </c>
      <c r="C26" s="265" t="s">
        <v>2210</v>
      </c>
      <c r="D26" s="265" t="s">
        <v>6195</v>
      </c>
      <c r="E26" s="265" t="s">
        <v>8</v>
      </c>
      <c r="F26" s="265" t="s">
        <v>6</v>
      </c>
      <c r="G26" s="266"/>
      <c r="H26" s="266"/>
      <c r="I26" s="266"/>
      <c r="J26" s="265"/>
      <c r="K26" s="265"/>
    </row>
    <row r="27" spans="1:11" ht="45" customHeight="1" x14ac:dyDescent="0.3">
      <c r="A27" s="265" t="s">
        <v>2214</v>
      </c>
      <c r="B27" s="265" t="s">
        <v>2215</v>
      </c>
      <c r="C27" s="265" t="s">
        <v>2216</v>
      </c>
      <c r="D27" s="265" t="s">
        <v>6195</v>
      </c>
      <c r="E27" s="265" t="s">
        <v>8</v>
      </c>
      <c r="F27" s="265" t="s">
        <v>5</v>
      </c>
      <c r="G27" s="266"/>
      <c r="H27" s="266"/>
      <c r="I27" s="266"/>
      <c r="J27" s="265"/>
      <c r="K27" s="265"/>
    </row>
    <row r="28" spans="1:11" ht="45" customHeight="1" x14ac:dyDescent="0.3">
      <c r="A28" s="265" t="s">
        <v>2219</v>
      </c>
      <c r="B28" s="265" t="s">
        <v>2220</v>
      </c>
      <c r="C28" s="265" t="s">
        <v>2221</v>
      </c>
      <c r="D28" s="265" t="s">
        <v>6195</v>
      </c>
      <c r="E28" s="265" t="s">
        <v>8</v>
      </c>
      <c r="F28" s="265" t="s">
        <v>5</v>
      </c>
      <c r="G28" s="266"/>
      <c r="H28" s="266"/>
      <c r="I28" s="266"/>
      <c r="J28" s="265"/>
      <c r="K28" s="265"/>
    </row>
    <row r="29" spans="1:11" ht="45" customHeight="1" x14ac:dyDescent="0.3">
      <c r="A29" s="265" t="s">
        <v>2224</v>
      </c>
      <c r="B29" s="265" t="s">
        <v>2225</v>
      </c>
      <c r="C29" s="265" t="s">
        <v>2226</v>
      </c>
      <c r="D29" s="265" t="s">
        <v>6195</v>
      </c>
      <c r="E29" s="265" t="s">
        <v>8</v>
      </c>
      <c r="F29" s="265" t="s">
        <v>5</v>
      </c>
      <c r="G29" s="266"/>
      <c r="H29" s="266"/>
      <c r="I29" s="266"/>
      <c r="J29" s="265"/>
      <c r="K29" s="265"/>
    </row>
    <row r="30" spans="1:11" ht="45" customHeight="1" x14ac:dyDescent="0.3">
      <c r="A30" s="265" t="s">
        <v>2229</v>
      </c>
      <c r="B30" s="265" t="s">
        <v>2230</v>
      </c>
      <c r="C30" s="265" t="s">
        <v>2231</v>
      </c>
      <c r="D30" s="265" t="s">
        <v>6195</v>
      </c>
      <c r="E30" s="265" t="s">
        <v>8</v>
      </c>
      <c r="F30" s="265" t="s">
        <v>6</v>
      </c>
      <c r="G30" s="266"/>
      <c r="H30" s="266"/>
      <c r="I30" s="266"/>
      <c r="J30" s="265"/>
      <c r="K30" s="265"/>
    </row>
    <row r="31" spans="1:11" ht="45" customHeight="1" x14ac:dyDescent="0.3">
      <c r="A31" s="265" t="s">
        <v>2234</v>
      </c>
      <c r="B31" s="265" t="s">
        <v>2209</v>
      </c>
      <c r="C31" s="265" t="s">
        <v>2235</v>
      </c>
      <c r="D31" s="265" t="s">
        <v>6195</v>
      </c>
      <c r="E31" s="265" t="s">
        <v>8</v>
      </c>
      <c r="F31" s="265" t="s">
        <v>5</v>
      </c>
      <c r="G31" s="266"/>
      <c r="H31" s="266"/>
      <c r="I31" s="266"/>
      <c r="J31" s="265"/>
      <c r="K31" s="265"/>
    </row>
    <row r="32" spans="1:11" ht="45" customHeight="1" x14ac:dyDescent="0.3">
      <c r="A32" s="265" t="s">
        <v>2238</v>
      </c>
      <c r="B32" s="265" t="s">
        <v>2239</v>
      </c>
      <c r="C32" s="265" t="s">
        <v>2240</v>
      </c>
      <c r="D32" s="265" t="s">
        <v>6195</v>
      </c>
      <c r="E32" s="265" t="s">
        <v>8</v>
      </c>
      <c r="F32" s="265" t="s">
        <v>6</v>
      </c>
      <c r="G32" s="266"/>
      <c r="H32" s="266"/>
      <c r="I32" s="266"/>
      <c r="J32" s="265"/>
      <c r="K32" s="265"/>
    </row>
    <row r="33" spans="1:11" ht="45" customHeight="1" x14ac:dyDescent="0.3">
      <c r="A33" s="265" t="s">
        <v>2243</v>
      </c>
      <c r="B33" s="265" t="s">
        <v>2244</v>
      </c>
      <c r="C33" s="265" t="s">
        <v>2245</v>
      </c>
      <c r="D33" s="265" t="s">
        <v>6195</v>
      </c>
      <c r="E33" s="265" t="s">
        <v>8</v>
      </c>
      <c r="F33" s="265" t="s">
        <v>5</v>
      </c>
      <c r="G33" s="266"/>
      <c r="H33" s="266"/>
      <c r="I33" s="266"/>
      <c r="J33" s="265"/>
      <c r="K33" s="265"/>
    </row>
    <row r="34" spans="1:11" ht="45" customHeight="1" x14ac:dyDescent="0.3">
      <c r="A34" s="265" t="s">
        <v>2248</v>
      </c>
      <c r="B34" s="265" t="s">
        <v>2249</v>
      </c>
      <c r="C34" s="265" t="s">
        <v>2250</v>
      </c>
      <c r="D34" s="265" t="s">
        <v>6195</v>
      </c>
      <c r="E34" s="265" t="s">
        <v>8</v>
      </c>
      <c r="F34" s="265" t="s">
        <v>6</v>
      </c>
      <c r="G34" s="266"/>
      <c r="H34" s="266"/>
      <c r="I34" s="266"/>
      <c r="J34" s="265"/>
      <c r="K34" s="265"/>
    </row>
    <row r="35" spans="1:11" ht="45" customHeight="1" x14ac:dyDescent="0.3">
      <c r="A35" s="265" t="s">
        <v>2253</v>
      </c>
      <c r="B35" s="265" t="s">
        <v>2254</v>
      </c>
      <c r="C35" s="265" t="s">
        <v>2255</v>
      </c>
      <c r="D35" s="265" t="s">
        <v>6195</v>
      </c>
      <c r="E35" s="265" t="s">
        <v>8</v>
      </c>
      <c r="F35" s="265" t="s">
        <v>5</v>
      </c>
      <c r="G35" s="266"/>
      <c r="H35" s="266"/>
      <c r="I35" s="266"/>
      <c r="J35" s="265"/>
      <c r="K35" s="265"/>
    </row>
    <row r="36" spans="1:11" ht="45" customHeight="1" x14ac:dyDescent="0.3">
      <c r="A36" s="265" t="s">
        <v>2258</v>
      </c>
      <c r="B36" s="265" t="s">
        <v>2259</v>
      </c>
      <c r="C36" s="265" t="s">
        <v>2260</v>
      </c>
      <c r="D36" s="265" t="s">
        <v>6195</v>
      </c>
      <c r="E36" s="265" t="s">
        <v>8</v>
      </c>
      <c r="F36" s="265" t="s">
        <v>5</v>
      </c>
      <c r="G36" s="266"/>
      <c r="H36" s="266"/>
      <c r="I36" s="266"/>
      <c r="J36" s="265"/>
      <c r="K36" s="265"/>
    </row>
    <row r="37" spans="1:11" ht="45" customHeight="1" x14ac:dyDescent="0.3">
      <c r="A37" s="265" t="s">
        <v>2263</v>
      </c>
      <c r="B37" s="265" t="s">
        <v>2264</v>
      </c>
      <c r="C37" s="265" t="s">
        <v>2265</v>
      </c>
      <c r="D37" s="265" t="s">
        <v>6195</v>
      </c>
      <c r="E37" s="265" t="s">
        <v>8</v>
      </c>
      <c r="F37" s="265" t="s">
        <v>5</v>
      </c>
      <c r="G37" s="266"/>
      <c r="H37" s="266"/>
      <c r="I37" s="266"/>
      <c r="J37" s="265"/>
      <c r="K37" s="265"/>
    </row>
    <row r="38" spans="1:11" ht="45" customHeight="1" x14ac:dyDescent="0.3">
      <c r="A38" s="265" t="s">
        <v>2471</v>
      </c>
      <c r="B38" s="265" t="s">
        <v>2472</v>
      </c>
      <c r="C38" s="265" t="s">
        <v>2473</v>
      </c>
      <c r="D38" s="265" t="s">
        <v>6194</v>
      </c>
      <c r="E38" s="265" t="s">
        <v>8</v>
      </c>
      <c r="F38" s="265" t="s">
        <v>5</v>
      </c>
      <c r="G38" s="266"/>
      <c r="H38" s="266"/>
      <c r="I38" s="266"/>
      <c r="J38" s="265"/>
      <c r="K38" s="265"/>
    </row>
    <row r="39" spans="1:11" ht="45" customHeight="1" x14ac:dyDescent="0.3">
      <c r="A39" s="265" t="s">
        <v>2476</v>
      </c>
      <c r="B39" s="265" t="s">
        <v>2477</v>
      </c>
      <c r="C39" s="265" t="s">
        <v>2478</v>
      </c>
      <c r="D39" s="265" t="s">
        <v>6194</v>
      </c>
      <c r="E39" s="265" t="s">
        <v>8</v>
      </c>
      <c r="F39" s="265" t="s">
        <v>5</v>
      </c>
      <c r="G39" s="266"/>
      <c r="H39" s="266"/>
      <c r="I39" s="266"/>
      <c r="J39" s="265"/>
      <c r="K39" s="265"/>
    </row>
    <row r="40" spans="1:11" ht="57.6" x14ac:dyDescent="0.3">
      <c r="A40" s="265" t="s">
        <v>2480</v>
      </c>
      <c r="B40" s="265" t="s">
        <v>2481</v>
      </c>
      <c r="C40" s="265" t="s">
        <v>2482</v>
      </c>
      <c r="D40" s="265" t="s">
        <v>6195</v>
      </c>
      <c r="E40" s="265" t="s">
        <v>4</v>
      </c>
      <c r="F40" s="265" t="s">
        <v>5</v>
      </c>
      <c r="G40" s="266"/>
      <c r="H40" s="266"/>
      <c r="I40" s="266"/>
      <c r="J40" s="265"/>
      <c r="K40" s="265" t="s">
        <v>13</v>
      </c>
    </row>
    <row r="41" spans="1:11" ht="57.6" x14ac:dyDescent="0.3">
      <c r="A41" s="265" t="s">
        <v>2485</v>
      </c>
      <c r="B41" s="265" t="s">
        <v>2486</v>
      </c>
      <c r="C41" s="265" t="s">
        <v>2487</v>
      </c>
      <c r="D41" s="265" t="s">
        <v>6195</v>
      </c>
      <c r="E41" s="265" t="s">
        <v>4</v>
      </c>
      <c r="F41" s="265" t="s">
        <v>6</v>
      </c>
      <c r="G41" s="266"/>
      <c r="H41" s="266"/>
      <c r="I41" s="266"/>
      <c r="J41" s="265"/>
      <c r="K41" s="265" t="s">
        <v>13</v>
      </c>
    </row>
    <row r="42" spans="1:11" ht="28.8" x14ac:dyDescent="0.3">
      <c r="A42" s="265" t="s">
        <v>3842</v>
      </c>
      <c r="B42" s="265" t="s">
        <v>3843</v>
      </c>
      <c r="C42" s="265" t="s">
        <v>3844</v>
      </c>
      <c r="D42" s="265" t="s">
        <v>6194</v>
      </c>
      <c r="E42" s="265" t="s">
        <v>8</v>
      </c>
      <c r="F42" s="265" t="s">
        <v>5</v>
      </c>
      <c r="G42" s="266"/>
      <c r="H42" s="266"/>
      <c r="I42" s="266"/>
      <c r="J42" s="265"/>
      <c r="K42" s="265"/>
    </row>
    <row r="43" spans="1:11" ht="28.8" x14ac:dyDescent="0.3">
      <c r="A43" s="265" t="s">
        <v>3847</v>
      </c>
      <c r="B43" s="265" t="s">
        <v>3848</v>
      </c>
      <c r="C43" s="265" t="s">
        <v>3849</v>
      </c>
      <c r="D43" s="265" t="s">
        <v>6194</v>
      </c>
      <c r="E43" s="265" t="s">
        <v>8</v>
      </c>
      <c r="F43" s="265" t="s">
        <v>5</v>
      </c>
      <c r="G43" s="266"/>
      <c r="H43" s="266"/>
      <c r="I43" s="266"/>
      <c r="J43" s="265"/>
      <c r="K43" s="265"/>
    </row>
    <row r="44" spans="1:11" ht="45" customHeight="1" x14ac:dyDescent="0.3">
      <c r="A44" s="24" t="s">
        <v>3852</v>
      </c>
      <c r="B44" s="20" t="s">
        <v>3853</v>
      </c>
      <c r="C44" s="20" t="s">
        <v>3854</v>
      </c>
      <c r="D44" s="22" t="s">
        <v>6194</v>
      </c>
      <c r="E44" s="22" t="s">
        <v>8</v>
      </c>
      <c r="F44" s="22" t="s">
        <v>6</v>
      </c>
      <c r="G44" s="17"/>
      <c r="H44" s="17"/>
      <c r="I44" s="17"/>
      <c r="J44" s="7"/>
      <c r="K44" s="16"/>
    </row>
    <row r="45" spans="1:11" ht="45" customHeight="1" x14ac:dyDescent="0.3">
      <c r="A45" s="24" t="s">
        <v>3857</v>
      </c>
      <c r="B45" s="20" t="s">
        <v>3858</v>
      </c>
      <c r="C45" s="20" t="s">
        <v>3859</v>
      </c>
      <c r="D45" s="22" t="s">
        <v>6194</v>
      </c>
      <c r="E45" s="22" t="s">
        <v>8</v>
      </c>
      <c r="F45" s="22" t="s">
        <v>5</v>
      </c>
      <c r="G45" s="17"/>
      <c r="H45" s="17"/>
      <c r="I45" s="17"/>
      <c r="J45" s="7"/>
      <c r="K45" s="16"/>
    </row>
    <row r="46" spans="1:11" ht="45" customHeight="1" x14ac:dyDescent="0.3">
      <c r="A46" s="24" t="s">
        <v>3861</v>
      </c>
      <c r="B46" s="20" t="s">
        <v>3862</v>
      </c>
      <c r="C46" s="20" t="s">
        <v>3863</v>
      </c>
      <c r="D46" s="22" t="s">
        <v>6195</v>
      </c>
      <c r="E46" s="22" t="s">
        <v>4</v>
      </c>
      <c r="F46" s="22" t="s">
        <v>6</v>
      </c>
      <c r="G46" s="17"/>
      <c r="H46" s="17"/>
      <c r="I46" s="17"/>
      <c r="J46" s="7"/>
      <c r="K46" s="16" t="s">
        <v>10</v>
      </c>
    </row>
    <row r="47" spans="1:11" ht="45" customHeight="1" x14ac:dyDescent="0.3">
      <c r="A47" s="24" t="s">
        <v>3865</v>
      </c>
      <c r="B47" s="20" t="s">
        <v>3866</v>
      </c>
      <c r="C47" s="20" t="s">
        <v>3867</v>
      </c>
      <c r="D47" s="22" t="s">
        <v>6195</v>
      </c>
      <c r="E47" s="22" t="s">
        <v>4</v>
      </c>
      <c r="F47" s="22" t="s">
        <v>5</v>
      </c>
      <c r="G47" s="17"/>
      <c r="H47" s="17"/>
      <c r="I47" s="17"/>
      <c r="J47" s="7"/>
      <c r="K47" s="16" t="s">
        <v>10</v>
      </c>
    </row>
    <row r="48" spans="1:11" ht="45" customHeight="1" x14ac:dyDescent="0.3">
      <c r="A48" s="24"/>
      <c r="B48" s="20"/>
      <c r="C48" s="20"/>
      <c r="D48" s="22"/>
      <c r="E48" s="22"/>
      <c r="F48" s="22"/>
      <c r="G48" s="17"/>
      <c r="H48" s="17"/>
      <c r="I48" s="17"/>
      <c r="J48" s="7"/>
      <c r="K48" s="16"/>
    </row>
    <row r="49" spans="1:11" ht="45" customHeight="1" x14ac:dyDescent="0.3">
      <c r="A49" s="24"/>
      <c r="B49" s="20"/>
      <c r="C49" s="20"/>
      <c r="D49" s="22"/>
      <c r="E49" s="22"/>
      <c r="F49" s="22"/>
      <c r="G49" s="17"/>
      <c r="H49" s="17"/>
      <c r="I49" s="17"/>
      <c r="J49" s="7"/>
      <c r="K49" s="16"/>
    </row>
    <row r="50" spans="1:11" ht="45" customHeight="1" x14ac:dyDescent="0.3">
      <c r="A50" s="24"/>
      <c r="B50" s="20"/>
      <c r="C50" s="20"/>
      <c r="D50" s="22"/>
      <c r="E50" s="22"/>
      <c r="F50" s="22"/>
      <c r="G50" s="17"/>
      <c r="H50" s="17"/>
      <c r="I50" s="17"/>
      <c r="J50" s="7"/>
      <c r="K50" s="16"/>
    </row>
  </sheetData>
  <conditionalFormatting sqref="A3:I62">
    <cfRule type="expression" dxfId="15" priority="1">
      <formula>$F3="m"</formula>
    </cfRule>
    <cfRule type="expression" dxfId="14" priority="2">
      <formula>$F3="d"</formula>
    </cfRule>
  </conditionalFormatting>
  <conditionalFormatting sqref="A3:K62">
    <cfRule type="expression" dxfId="13" priority="3">
      <formula>$F3="v"</formula>
    </cfRule>
    <cfRule type="expression" dxfId="12" priority="4">
      <formula>$F3="no"</formula>
    </cfRule>
  </conditionalFormatting>
  <pageMargins left="0.7" right="0.2" top="0.2" bottom="0.2" header="0.05" footer="0.3"/>
  <pageSetup orientation="landscape" r:id="rId1"/>
  <headerFooter>
    <oddHeader>&amp;L&amp;A</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83A7-244D-4533-8E13-3F8C28A6122D}">
  <dimension ref="A2:K47"/>
  <sheetViews>
    <sheetView topLeftCell="A12" workbookViewId="0">
      <selection activeCell="A5" sqref="A5"/>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66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0.049999999999997" customHeight="1" x14ac:dyDescent="0.3">
      <c r="A3" s="265" t="s">
        <v>1534</v>
      </c>
      <c r="B3" s="265" t="s">
        <v>4834</v>
      </c>
      <c r="C3" s="265" t="s">
        <v>4835</v>
      </c>
      <c r="D3" s="265" t="s">
        <v>6195</v>
      </c>
      <c r="E3" s="265" t="s">
        <v>8</v>
      </c>
      <c r="F3" s="265" t="s">
        <v>6</v>
      </c>
      <c r="G3" s="266"/>
      <c r="H3" s="266"/>
      <c r="I3" s="266"/>
      <c r="J3" s="265"/>
      <c r="K3" s="286" t="s">
        <v>10</v>
      </c>
    </row>
    <row r="4" spans="1:11" ht="40.049999999999997" customHeight="1" x14ac:dyDescent="0.3">
      <c r="A4" s="265" t="s">
        <v>4838</v>
      </c>
      <c r="B4" s="265" t="s">
        <v>4839</v>
      </c>
      <c r="C4" s="265" t="s">
        <v>4840</v>
      </c>
      <c r="D4" s="265" t="s">
        <v>6195</v>
      </c>
      <c r="E4" s="265" t="s">
        <v>8</v>
      </c>
      <c r="F4" s="265" t="s">
        <v>6</v>
      </c>
      <c r="G4" s="266"/>
      <c r="H4" s="266"/>
      <c r="I4" s="266"/>
      <c r="J4" s="265"/>
      <c r="K4" s="286" t="s">
        <v>10</v>
      </c>
    </row>
    <row r="5" spans="1:11" ht="40.049999999999997" customHeight="1" x14ac:dyDescent="0.3">
      <c r="A5" s="265" t="s">
        <v>1538</v>
      </c>
      <c r="B5" s="265" t="s">
        <v>4842</v>
      </c>
      <c r="C5" s="265" t="s">
        <v>4843</v>
      </c>
      <c r="D5" s="265" t="s">
        <v>6195</v>
      </c>
      <c r="E5" s="265" t="s">
        <v>8</v>
      </c>
      <c r="F5" s="265" t="s">
        <v>6</v>
      </c>
      <c r="G5" s="266"/>
      <c r="H5" s="266"/>
      <c r="I5" s="266"/>
      <c r="J5" s="265"/>
      <c r="K5" s="286" t="s">
        <v>1539</v>
      </c>
    </row>
    <row r="6" spans="1:11" ht="40.049999999999997" customHeight="1" x14ac:dyDescent="0.3">
      <c r="A6" s="265" t="s">
        <v>1542</v>
      </c>
      <c r="B6" s="265" t="s">
        <v>4844</v>
      </c>
      <c r="C6" s="265" t="s">
        <v>4845</v>
      </c>
      <c r="D6" s="265" t="s">
        <v>6195</v>
      </c>
      <c r="E6" s="265" t="s">
        <v>8</v>
      </c>
      <c r="F6" s="265" t="s">
        <v>6</v>
      </c>
      <c r="G6" s="266"/>
      <c r="H6" s="266"/>
      <c r="I6" s="266"/>
      <c r="J6" s="265"/>
      <c r="K6" s="286" t="s">
        <v>10</v>
      </c>
    </row>
    <row r="7" spans="1:11" ht="40.049999999999997" customHeight="1" x14ac:dyDescent="0.3">
      <c r="A7" s="265" t="s">
        <v>1545</v>
      </c>
      <c r="B7" s="265" t="s">
        <v>4846</v>
      </c>
      <c r="C7" s="265" t="s">
        <v>4847</v>
      </c>
      <c r="D7" s="265" t="s">
        <v>6195</v>
      </c>
      <c r="E7" s="265" t="s">
        <v>8</v>
      </c>
      <c r="F7" s="265" t="s">
        <v>6</v>
      </c>
      <c r="G7" s="266"/>
      <c r="H7" s="266"/>
      <c r="I7" s="266"/>
      <c r="J7" s="265"/>
      <c r="K7" s="286" t="s">
        <v>10</v>
      </c>
    </row>
    <row r="8" spans="1:11" ht="40.049999999999997" customHeight="1" x14ac:dyDescent="0.3">
      <c r="A8" s="265" t="s">
        <v>1548</v>
      </c>
      <c r="B8" s="265" t="s">
        <v>4848</v>
      </c>
      <c r="C8" s="265" t="s">
        <v>4849</v>
      </c>
      <c r="D8" s="265" t="s">
        <v>6195</v>
      </c>
      <c r="E8" s="265" t="s">
        <v>8</v>
      </c>
      <c r="F8" s="265" t="s">
        <v>6</v>
      </c>
      <c r="G8" s="266"/>
      <c r="H8" s="266"/>
      <c r="I8" s="266"/>
      <c r="J8" s="265"/>
      <c r="K8" s="286" t="s">
        <v>1549</v>
      </c>
    </row>
    <row r="9" spans="1:11" ht="40.049999999999997" customHeight="1" x14ac:dyDescent="0.3">
      <c r="A9" s="265" t="s">
        <v>1552</v>
      </c>
      <c r="B9" s="265" t="s">
        <v>1553</v>
      </c>
      <c r="C9" s="265" t="s">
        <v>1554</v>
      </c>
      <c r="D9" s="265" t="s">
        <v>6195</v>
      </c>
      <c r="E9" s="265" t="s">
        <v>8</v>
      </c>
      <c r="F9" s="265" t="s">
        <v>6</v>
      </c>
      <c r="G9" s="266"/>
      <c r="H9" s="266"/>
      <c r="I9" s="266"/>
      <c r="J9" s="265"/>
      <c r="K9" s="286" t="s">
        <v>10</v>
      </c>
    </row>
    <row r="10" spans="1:11" ht="40.049999999999997" customHeight="1" x14ac:dyDescent="0.3">
      <c r="A10" s="265" t="s">
        <v>4852</v>
      </c>
      <c r="B10" s="265" t="s">
        <v>4853</v>
      </c>
      <c r="C10" s="265" t="s">
        <v>4854</v>
      </c>
      <c r="D10" s="265" t="s">
        <v>6195</v>
      </c>
      <c r="E10" s="265" t="s">
        <v>8</v>
      </c>
      <c r="F10" s="265" t="s">
        <v>6</v>
      </c>
      <c r="G10" s="266"/>
      <c r="H10" s="266"/>
      <c r="I10" s="266"/>
      <c r="J10" s="265"/>
      <c r="K10" s="286" t="s">
        <v>10</v>
      </c>
    </row>
    <row r="11" spans="1:11" ht="40.049999999999997" customHeight="1" x14ac:dyDescent="0.3">
      <c r="A11" s="265" t="s">
        <v>4857</v>
      </c>
      <c r="B11" s="265" t="s">
        <v>4858</v>
      </c>
      <c r="C11" s="265" t="s">
        <v>4859</v>
      </c>
      <c r="D11" s="265" t="s">
        <v>6195</v>
      </c>
      <c r="E11" s="265" t="s">
        <v>8</v>
      </c>
      <c r="F11" s="265" t="s">
        <v>6</v>
      </c>
      <c r="G11" s="266"/>
      <c r="H11" s="266"/>
      <c r="I11" s="266"/>
      <c r="J11" s="265"/>
      <c r="K11" s="286" t="s">
        <v>10</v>
      </c>
    </row>
    <row r="12" spans="1:11" ht="40.049999999999997" customHeight="1" x14ac:dyDescent="0.3">
      <c r="A12" s="265" t="s">
        <v>4862</v>
      </c>
      <c r="B12" s="265" t="s">
        <v>4863</v>
      </c>
      <c r="C12" s="265" t="s">
        <v>4864</v>
      </c>
      <c r="D12" s="265" t="s">
        <v>6195</v>
      </c>
      <c r="E12" s="265" t="s">
        <v>8</v>
      </c>
      <c r="F12" s="265" t="s">
        <v>6</v>
      </c>
      <c r="G12" s="266"/>
      <c r="H12" s="266"/>
      <c r="I12" s="266"/>
      <c r="J12" s="265"/>
      <c r="K12" s="286" t="s">
        <v>10</v>
      </c>
    </row>
    <row r="13" spans="1:11" ht="40.049999999999997" customHeight="1" x14ac:dyDescent="0.3">
      <c r="A13" s="265" t="s">
        <v>1557</v>
      </c>
      <c r="B13" s="265" t="s">
        <v>1558</v>
      </c>
      <c r="C13" s="265" t="s">
        <v>1559</v>
      </c>
      <c r="D13" s="265" t="s">
        <v>6198</v>
      </c>
      <c r="E13" s="265" t="s">
        <v>8</v>
      </c>
      <c r="F13" s="265" t="s">
        <v>6</v>
      </c>
      <c r="G13" s="266"/>
      <c r="H13" s="266"/>
      <c r="I13" s="266"/>
      <c r="J13" s="265"/>
      <c r="K13" s="286"/>
    </row>
    <row r="14" spans="1:11" ht="40.049999999999997" customHeight="1" x14ac:dyDescent="0.3">
      <c r="A14" s="265" t="s">
        <v>1562</v>
      </c>
      <c r="B14" s="265" t="s">
        <v>1563</v>
      </c>
      <c r="C14" s="265" t="s">
        <v>1564</v>
      </c>
      <c r="D14" s="265" t="s">
        <v>6194</v>
      </c>
      <c r="E14" s="265" t="s">
        <v>8</v>
      </c>
      <c r="F14" s="265" t="s">
        <v>5</v>
      </c>
      <c r="G14" s="266"/>
      <c r="H14" s="266"/>
      <c r="I14" s="266"/>
      <c r="J14" s="265"/>
      <c r="K14" s="286" t="s">
        <v>17</v>
      </c>
    </row>
    <row r="15" spans="1:11" ht="40.049999999999997" customHeight="1" x14ac:dyDescent="0.3">
      <c r="A15" s="265" t="s">
        <v>1566</v>
      </c>
      <c r="B15" s="265" t="s">
        <v>1567</v>
      </c>
      <c r="C15" s="265" t="s">
        <v>1568</v>
      </c>
      <c r="D15" s="265" t="s">
        <v>6195</v>
      </c>
      <c r="E15" s="265" t="s">
        <v>4</v>
      </c>
      <c r="F15" s="265" t="s">
        <v>5</v>
      </c>
      <c r="G15" s="266"/>
      <c r="H15" s="266"/>
      <c r="I15" s="266"/>
      <c r="J15" s="265"/>
      <c r="K15" s="286" t="s">
        <v>1569</v>
      </c>
    </row>
    <row r="16" spans="1:11" ht="40.049999999999997" customHeight="1" x14ac:dyDescent="0.3">
      <c r="A16" s="265" t="s">
        <v>1571</v>
      </c>
      <c r="B16" s="265" t="s">
        <v>1572</v>
      </c>
      <c r="C16" s="265" t="s">
        <v>1573</v>
      </c>
      <c r="D16" s="265" t="s">
        <v>6195</v>
      </c>
      <c r="E16" s="265" t="s">
        <v>4</v>
      </c>
      <c r="F16" s="265" t="s">
        <v>6</v>
      </c>
      <c r="G16" s="266"/>
      <c r="H16" s="266"/>
      <c r="I16" s="266"/>
      <c r="J16" s="265"/>
      <c r="K16" s="286" t="s">
        <v>1569</v>
      </c>
    </row>
    <row r="17" spans="1:11" ht="40.049999999999997" customHeight="1" x14ac:dyDescent="0.3">
      <c r="A17" s="265" t="s">
        <v>1575</v>
      </c>
      <c r="B17" s="265" t="s">
        <v>1576</v>
      </c>
      <c r="C17" s="265" t="s">
        <v>1577</v>
      </c>
      <c r="D17" s="265" t="s">
        <v>6195</v>
      </c>
      <c r="E17" s="265" t="s">
        <v>4</v>
      </c>
      <c r="F17" s="265" t="s">
        <v>5</v>
      </c>
      <c r="G17" s="266"/>
      <c r="H17" s="266"/>
      <c r="I17" s="266"/>
      <c r="J17" s="265"/>
      <c r="K17" s="286" t="s">
        <v>1569</v>
      </c>
    </row>
    <row r="18" spans="1:11" ht="40.049999999999997" customHeight="1" x14ac:dyDescent="0.3">
      <c r="A18" s="24" t="s">
        <v>1579</v>
      </c>
      <c r="B18" s="20" t="s">
        <v>1580</v>
      </c>
      <c r="C18" s="20" t="s">
        <v>1581</v>
      </c>
      <c r="D18" s="22" t="s">
        <v>6195</v>
      </c>
      <c r="E18" s="22" t="s">
        <v>4</v>
      </c>
      <c r="F18" s="22" t="s">
        <v>5</v>
      </c>
      <c r="G18" s="17"/>
      <c r="H18" s="17"/>
      <c r="I18" s="17"/>
      <c r="J18" s="7"/>
      <c r="K18" s="287" t="s">
        <v>1569</v>
      </c>
    </row>
    <row r="19" spans="1:11" ht="40.049999999999997" customHeight="1" x14ac:dyDescent="0.3">
      <c r="A19" s="24" t="s">
        <v>1583</v>
      </c>
      <c r="B19" s="20" t="s">
        <v>1584</v>
      </c>
      <c r="C19" s="20" t="s">
        <v>1585</v>
      </c>
      <c r="D19" s="22" t="s">
        <v>6195</v>
      </c>
      <c r="E19" s="22" t="s">
        <v>4</v>
      </c>
      <c r="F19" s="22" t="s">
        <v>6</v>
      </c>
      <c r="G19" s="17"/>
      <c r="H19" s="17"/>
      <c r="I19" s="17"/>
      <c r="J19" s="7"/>
      <c r="K19" s="287" t="s">
        <v>1569</v>
      </c>
    </row>
    <row r="20" spans="1:11" ht="40.049999999999997" customHeight="1" x14ac:dyDescent="0.3">
      <c r="A20" s="24" t="s">
        <v>4907</v>
      </c>
      <c r="B20" s="20" t="s">
        <v>2103</v>
      </c>
      <c r="C20" s="20" t="s">
        <v>2104</v>
      </c>
      <c r="D20" s="22" t="s">
        <v>6198</v>
      </c>
      <c r="E20" s="22" t="s">
        <v>8</v>
      </c>
      <c r="F20" s="22" t="s">
        <v>5</v>
      </c>
      <c r="G20" s="17"/>
      <c r="H20" s="17"/>
      <c r="I20" s="17"/>
      <c r="J20" s="7"/>
      <c r="K20" s="287"/>
    </row>
    <row r="21" spans="1:11" ht="40.049999999999997" customHeight="1" x14ac:dyDescent="0.3">
      <c r="A21" s="24" t="s">
        <v>4909</v>
      </c>
      <c r="B21" s="20" t="s">
        <v>2107</v>
      </c>
      <c r="C21" s="20" t="s">
        <v>2108</v>
      </c>
      <c r="D21" s="22" t="s">
        <v>6198</v>
      </c>
      <c r="E21" s="22" t="s">
        <v>8</v>
      </c>
      <c r="F21" s="22" t="s">
        <v>5</v>
      </c>
      <c r="G21" s="17"/>
      <c r="H21" s="17"/>
      <c r="I21" s="17"/>
      <c r="J21" s="7"/>
      <c r="K21" s="287"/>
    </row>
    <row r="22" spans="1:11" ht="40.049999999999997" customHeight="1" x14ac:dyDescent="0.3">
      <c r="A22" s="24"/>
      <c r="B22" s="20"/>
      <c r="C22" s="20"/>
      <c r="D22" s="22"/>
      <c r="E22" s="22"/>
      <c r="F22" s="22"/>
      <c r="G22" s="17"/>
      <c r="H22" s="17"/>
      <c r="I22" s="17"/>
      <c r="J22" s="7"/>
      <c r="K22" s="18"/>
    </row>
    <row r="23" spans="1:11" ht="40.049999999999997" customHeight="1" x14ac:dyDescent="0.3">
      <c r="A23" s="24"/>
      <c r="B23" s="20"/>
      <c r="C23" s="20"/>
      <c r="D23" s="22"/>
      <c r="E23" s="22"/>
      <c r="F23" s="22"/>
      <c r="G23" s="17"/>
      <c r="H23" s="17"/>
      <c r="I23" s="17"/>
      <c r="J23" s="7"/>
      <c r="K23" s="18"/>
    </row>
    <row r="24" spans="1:11" ht="40.049999999999997" customHeight="1" x14ac:dyDescent="0.3">
      <c r="A24" s="24"/>
      <c r="B24" s="20"/>
      <c r="C24" s="20"/>
      <c r="D24" s="22"/>
      <c r="E24" s="22"/>
      <c r="F24" s="22"/>
      <c r="G24" s="17"/>
      <c r="H24" s="17"/>
      <c r="I24" s="17"/>
      <c r="J24" s="7"/>
      <c r="K24" s="18"/>
    </row>
    <row r="25" spans="1:11" ht="40.049999999999997" customHeight="1" x14ac:dyDescent="0.3">
      <c r="A25" s="24"/>
      <c r="B25" s="20"/>
      <c r="C25" s="20"/>
      <c r="D25" s="22"/>
      <c r="E25" s="22"/>
      <c r="F25" s="22"/>
      <c r="G25" s="17"/>
      <c r="H25" s="17"/>
      <c r="I25" s="17"/>
      <c r="J25" s="7"/>
      <c r="K25" s="18"/>
    </row>
    <row r="26" spans="1:11" ht="40.049999999999997" customHeight="1" x14ac:dyDescent="0.3">
      <c r="A26" s="24"/>
      <c r="B26" s="20"/>
      <c r="C26" s="20"/>
      <c r="D26" s="22"/>
      <c r="E26" s="22"/>
      <c r="F26" s="22"/>
      <c r="G26" s="17"/>
      <c r="H26" s="17"/>
      <c r="I26" s="17"/>
      <c r="J26" s="7"/>
      <c r="K26" s="18"/>
    </row>
    <row r="27" spans="1:11" ht="40.049999999999997" customHeight="1" x14ac:dyDescent="0.3">
      <c r="A27" s="24"/>
      <c r="B27" s="20"/>
      <c r="C27" s="20"/>
      <c r="D27" s="22"/>
      <c r="E27" s="22"/>
      <c r="F27" s="22"/>
      <c r="G27" s="17"/>
      <c r="H27" s="17"/>
      <c r="I27" s="17"/>
      <c r="J27" s="7"/>
      <c r="K27" s="18"/>
    </row>
    <row r="28" spans="1:11" ht="40.049999999999997" customHeight="1" x14ac:dyDescent="0.3">
      <c r="A28" s="24"/>
      <c r="B28" s="20"/>
      <c r="C28" s="20"/>
      <c r="D28" s="22"/>
      <c r="E28" s="22"/>
      <c r="F28" s="22"/>
      <c r="G28" s="17"/>
      <c r="H28" s="17"/>
      <c r="I28" s="17"/>
      <c r="J28" s="7"/>
      <c r="K28" s="18"/>
    </row>
    <row r="29" spans="1:11" ht="40.049999999999997" customHeight="1" x14ac:dyDescent="0.3">
      <c r="A29" s="24"/>
      <c r="B29" s="20"/>
      <c r="C29" s="20"/>
      <c r="D29" s="22"/>
      <c r="E29" s="22"/>
      <c r="F29" s="22"/>
      <c r="G29" s="17"/>
      <c r="H29" s="17"/>
      <c r="I29" s="17"/>
      <c r="J29" s="7"/>
      <c r="K29" s="18"/>
    </row>
    <row r="30" spans="1:11" ht="40.049999999999997" customHeight="1" x14ac:dyDescent="0.3">
      <c r="A30" s="24"/>
      <c r="B30" s="20"/>
      <c r="C30" s="20"/>
      <c r="D30" s="22"/>
      <c r="E30" s="22"/>
      <c r="F30" s="22"/>
      <c r="G30" s="17"/>
      <c r="H30" s="17"/>
      <c r="I30" s="17"/>
      <c r="J30" s="7"/>
      <c r="K30" s="18"/>
    </row>
    <row r="31" spans="1:11" ht="40.049999999999997" customHeight="1" x14ac:dyDescent="0.3">
      <c r="A31" s="24"/>
      <c r="B31" s="20"/>
      <c r="C31" s="20"/>
      <c r="D31" s="22"/>
      <c r="E31" s="22"/>
      <c r="F31" s="22"/>
      <c r="G31" s="17"/>
      <c r="H31" s="17"/>
      <c r="I31" s="17"/>
      <c r="J31" s="7"/>
      <c r="K31" s="18"/>
    </row>
    <row r="32" spans="1:11" ht="40.049999999999997" customHeight="1" x14ac:dyDescent="0.3">
      <c r="A32" s="24"/>
      <c r="B32" s="20"/>
      <c r="C32" s="20"/>
      <c r="D32" s="22"/>
      <c r="E32" s="22"/>
      <c r="F32" s="22"/>
      <c r="G32" s="17"/>
      <c r="H32" s="17"/>
      <c r="I32" s="17"/>
      <c r="J32" s="7"/>
      <c r="K32" s="18"/>
    </row>
    <row r="33" spans="1:11" ht="40.049999999999997" customHeight="1" x14ac:dyDescent="0.3">
      <c r="A33" s="24"/>
      <c r="B33" s="20"/>
      <c r="C33" s="20"/>
      <c r="D33" s="22"/>
      <c r="E33" s="22"/>
      <c r="F33" s="22"/>
      <c r="G33" s="17"/>
      <c r="H33" s="17"/>
      <c r="I33" s="17"/>
      <c r="J33" s="7"/>
      <c r="K33" s="18"/>
    </row>
    <row r="34" spans="1:11" ht="40.049999999999997" customHeight="1" x14ac:dyDescent="0.3">
      <c r="A34" s="24"/>
      <c r="B34" s="20"/>
      <c r="C34" s="20"/>
      <c r="D34" s="22"/>
      <c r="E34" s="22"/>
      <c r="F34" s="22"/>
      <c r="G34" s="17"/>
      <c r="H34" s="17"/>
      <c r="I34" s="17"/>
      <c r="J34" s="7"/>
      <c r="K34" s="18"/>
    </row>
    <row r="35" spans="1:11" ht="40.049999999999997" customHeight="1" x14ac:dyDescent="0.3">
      <c r="A35" s="24"/>
      <c r="B35" s="20"/>
      <c r="C35" s="20"/>
      <c r="D35" s="22"/>
      <c r="E35" s="22"/>
      <c r="F35" s="22"/>
      <c r="G35" s="17"/>
      <c r="H35" s="17"/>
      <c r="I35" s="17"/>
      <c r="J35" s="7"/>
      <c r="K35" s="18"/>
    </row>
    <row r="36" spans="1:11" ht="40.049999999999997" customHeight="1" x14ac:dyDescent="0.3">
      <c r="A36" s="24"/>
      <c r="B36" s="20"/>
      <c r="C36" s="20"/>
      <c r="D36" s="22"/>
      <c r="E36" s="22"/>
      <c r="F36" s="22"/>
      <c r="G36" s="17"/>
      <c r="H36" s="17"/>
      <c r="I36" s="17"/>
      <c r="J36" s="7"/>
      <c r="K36" s="18"/>
    </row>
    <row r="37" spans="1:11" ht="40.049999999999997" customHeight="1" x14ac:dyDescent="0.3">
      <c r="A37" s="24"/>
      <c r="B37" s="20"/>
      <c r="C37" s="20"/>
      <c r="D37" s="22"/>
      <c r="E37" s="22"/>
      <c r="F37" s="22"/>
      <c r="G37" s="17"/>
      <c r="H37" s="17"/>
      <c r="I37" s="17"/>
      <c r="J37" s="7"/>
      <c r="K37" s="18"/>
    </row>
    <row r="38" spans="1:11" ht="40.049999999999997" customHeight="1" x14ac:dyDescent="0.3">
      <c r="A38" s="24"/>
      <c r="B38" s="20"/>
      <c r="C38" s="20"/>
      <c r="D38" s="22"/>
      <c r="E38" s="22"/>
      <c r="F38" s="22"/>
      <c r="G38" s="17"/>
      <c r="H38" s="17"/>
      <c r="I38" s="17"/>
      <c r="J38" s="7"/>
      <c r="K38" s="18"/>
    </row>
    <row r="39" spans="1:11" ht="40.049999999999997" customHeight="1" x14ac:dyDescent="0.3">
      <c r="A39" s="24"/>
      <c r="B39" s="20"/>
      <c r="C39" s="20"/>
      <c r="D39" s="22"/>
      <c r="E39" s="22"/>
      <c r="F39" s="22"/>
      <c r="G39" s="17"/>
      <c r="H39" s="17"/>
      <c r="I39" s="17"/>
      <c r="J39" s="7"/>
      <c r="K39" s="18"/>
    </row>
    <row r="40" spans="1:11" ht="40.049999999999997" customHeight="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11" priority="1">
      <formula>$F3="m"</formula>
    </cfRule>
    <cfRule type="expression" dxfId="10" priority="2">
      <formula>$F3="d"</formula>
    </cfRule>
  </conditionalFormatting>
  <conditionalFormatting sqref="A3:K59">
    <cfRule type="expression" dxfId="9" priority="3">
      <formula>$F3="v"</formula>
    </cfRule>
    <cfRule type="expression" dxfId="8" priority="4">
      <formula>$F3="no"</formula>
    </cfRule>
  </conditionalFormatting>
  <pageMargins left="0.7" right="0.2" top="0.2" bottom="0.2" header="0.05" footer="0.3"/>
  <pageSetup orientation="landscape" r:id="rId1"/>
  <headerFooter>
    <oddHeader>&amp;L&amp;A</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3689F-5AE0-4D50-B8AC-F3A5A7BAA1AB}">
  <dimension ref="A2:L47"/>
  <sheetViews>
    <sheetView topLeftCell="A23" workbookViewId="0">
      <selection activeCell="A6" sqref="A6"/>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88671875" customWidth="1"/>
  </cols>
  <sheetData>
    <row r="2" spans="1:12" ht="28.8" x14ac:dyDescent="0.3">
      <c r="A2" t="s">
        <v>0</v>
      </c>
      <c r="B2" t="s">
        <v>1</v>
      </c>
      <c r="C2" t="s">
        <v>2</v>
      </c>
      <c r="D2" t="s">
        <v>21</v>
      </c>
      <c r="E2" t="s">
        <v>22</v>
      </c>
      <c r="F2" t="s">
        <v>20</v>
      </c>
      <c r="G2" s="4" t="s">
        <v>24</v>
      </c>
      <c r="H2" s="4" t="s">
        <v>25</v>
      </c>
      <c r="I2" s="4" t="s">
        <v>26</v>
      </c>
      <c r="J2" s="4" t="s">
        <v>19</v>
      </c>
      <c r="K2" s="4" t="s">
        <v>3</v>
      </c>
    </row>
    <row r="3" spans="1:12" ht="45" customHeight="1" x14ac:dyDescent="0.3">
      <c r="A3" s="265" t="s">
        <v>46</v>
      </c>
      <c r="B3" s="265" t="s">
        <v>40</v>
      </c>
      <c r="C3" s="265" t="s">
        <v>47</v>
      </c>
      <c r="D3" s="265" t="s">
        <v>6195</v>
      </c>
      <c r="E3" s="265" t="s">
        <v>4</v>
      </c>
      <c r="F3" s="265" t="s">
        <v>6</v>
      </c>
      <c r="G3" s="266"/>
      <c r="H3" s="266"/>
      <c r="I3" s="266"/>
      <c r="J3" s="265"/>
      <c r="K3" s="265"/>
      <c r="L3" t="s">
        <v>48</v>
      </c>
    </row>
    <row r="4" spans="1:12" ht="45" customHeight="1" x14ac:dyDescent="0.3">
      <c r="A4" s="265" t="s">
        <v>2268</v>
      </c>
      <c r="B4" s="265" t="s">
        <v>2269</v>
      </c>
      <c r="C4" s="265" t="s">
        <v>2270</v>
      </c>
      <c r="D4" s="265" t="s">
        <v>6194</v>
      </c>
      <c r="E4" s="265" t="s">
        <v>8</v>
      </c>
      <c r="F4" s="265" t="s">
        <v>5</v>
      </c>
      <c r="G4" s="266"/>
      <c r="H4" s="266"/>
      <c r="I4" s="266"/>
      <c r="J4" s="265"/>
      <c r="K4" s="265"/>
      <c r="L4" t="s">
        <v>48</v>
      </c>
    </row>
    <row r="5" spans="1:12" ht="45" customHeight="1" x14ac:dyDescent="0.3">
      <c r="A5" s="265" t="s">
        <v>2273</v>
      </c>
      <c r="B5" s="265" t="s">
        <v>2274</v>
      </c>
      <c r="C5" s="265" t="s">
        <v>2275</v>
      </c>
      <c r="D5" s="265" t="s">
        <v>6194</v>
      </c>
      <c r="E5" s="265" t="s">
        <v>8</v>
      </c>
      <c r="F5" s="265" t="s">
        <v>5</v>
      </c>
      <c r="G5" s="266"/>
      <c r="H5" s="266"/>
      <c r="I5" s="266"/>
      <c r="J5" s="265"/>
      <c r="K5" s="265"/>
      <c r="L5" t="s">
        <v>48</v>
      </c>
    </row>
    <row r="6" spans="1:12" ht="45" customHeight="1" x14ac:dyDescent="0.3">
      <c r="A6" s="265" t="s">
        <v>2278</v>
      </c>
      <c r="B6" s="265" t="s">
        <v>2279</v>
      </c>
      <c r="C6" s="265" t="s">
        <v>2280</v>
      </c>
      <c r="D6" s="265" t="s">
        <v>6195</v>
      </c>
      <c r="E6" s="265" t="s">
        <v>8</v>
      </c>
      <c r="F6" s="265" t="s">
        <v>5</v>
      </c>
      <c r="G6" s="266"/>
      <c r="H6" s="266"/>
      <c r="I6" s="266"/>
      <c r="J6" s="265"/>
      <c r="K6" s="265" t="s">
        <v>1043</v>
      </c>
      <c r="L6" t="s">
        <v>48</v>
      </c>
    </row>
    <row r="7" spans="1:12" ht="45" customHeight="1" x14ac:dyDescent="0.3">
      <c r="A7" s="265" t="s">
        <v>2283</v>
      </c>
      <c r="B7" s="265" t="s">
        <v>2284</v>
      </c>
      <c r="C7" s="265" t="s">
        <v>2285</v>
      </c>
      <c r="D7" s="265" t="s">
        <v>6195</v>
      </c>
      <c r="E7" s="265" t="s">
        <v>8</v>
      </c>
      <c r="F7" s="265" t="s">
        <v>5</v>
      </c>
      <c r="G7" s="266"/>
      <c r="H7" s="266"/>
      <c r="I7" s="266"/>
      <c r="J7" s="265"/>
      <c r="K7" s="265" t="s">
        <v>1043</v>
      </c>
      <c r="L7" t="s">
        <v>48</v>
      </c>
    </row>
    <row r="8" spans="1:12" ht="45" customHeight="1" x14ac:dyDescent="0.3">
      <c r="A8" s="265" t="s">
        <v>2288</v>
      </c>
      <c r="B8" s="265" t="s">
        <v>2289</v>
      </c>
      <c r="C8" s="265" t="s">
        <v>2290</v>
      </c>
      <c r="D8" s="265" t="s">
        <v>6195</v>
      </c>
      <c r="E8" s="265" t="s">
        <v>8</v>
      </c>
      <c r="F8" s="265" t="s">
        <v>6</v>
      </c>
      <c r="G8" s="266"/>
      <c r="H8" s="266"/>
      <c r="I8" s="266"/>
      <c r="J8" s="265"/>
      <c r="K8" s="265" t="s">
        <v>1043</v>
      </c>
      <c r="L8" t="s">
        <v>48</v>
      </c>
    </row>
    <row r="9" spans="1:12" ht="45" customHeight="1" x14ac:dyDescent="0.3">
      <c r="A9" s="265" t="s">
        <v>2293</v>
      </c>
      <c r="B9" s="265" t="s">
        <v>2294</v>
      </c>
      <c r="C9" s="265" t="s">
        <v>2295</v>
      </c>
      <c r="D9" s="265" t="s">
        <v>6195</v>
      </c>
      <c r="E9" s="265" t="s">
        <v>8</v>
      </c>
      <c r="F9" s="265" t="s">
        <v>5</v>
      </c>
      <c r="G9" s="266"/>
      <c r="H9" s="266"/>
      <c r="I9" s="266"/>
      <c r="J9" s="265"/>
      <c r="K9" s="265" t="s">
        <v>1043</v>
      </c>
      <c r="L9" t="s">
        <v>48</v>
      </c>
    </row>
    <row r="10" spans="1:12" ht="45" customHeight="1" x14ac:dyDescent="0.3">
      <c r="A10" s="265" t="s">
        <v>2298</v>
      </c>
      <c r="B10" s="265" t="s">
        <v>2299</v>
      </c>
      <c r="C10" s="265" t="s">
        <v>2300</v>
      </c>
      <c r="D10" s="265" t="s">
        <v>6195</v>
      </c>
      <c r="E10" s="265" t="s">
        <v>8</v>
      </c>
      <c r="F10" s="265" t="s">
        <v>5</v>
      </c>
      <c r="G10" s="266"/>
      <c r="H10" s="266"/>
      <c r="I10" s="266"/>
      <c r="J10" s="265"/>
      <c r="K10" s="265" t="s">
        <v>1043</v>
      </c>
      <c r="L10" t="s">
        <v>48</v>
      </c>
    </row>
    <row r="11" spans="1:12" ht="45" customHeight="1" x14ac:dyDescent="0.3">
      <c r="A11" s="265" t="s">
        <v>2303</v>
      </c>
      <c r="B11" s="265" t="s">
        <v>2304</v>
      </c>
      <c r="C11" s="265" t="s">
        <v>2305</v>
      </c>
      <c r="D11" s="265" t="s">
        <v>6195</v>
      </c>
      <c r="E11" s="265" t="s">
        <v>8</v>
      </c>
      <c r="F11" s="265" t="s">
        <v>5</v>
      </c>
      <c r="G11" s="266"/>
      <c r="H11" s="266"/>
      <c r="I11" s="266"/>
      <c r="J11" s="265"/>
      <c r="K11" s="265" t="s">
        <v>1043</v>
      </c>
      <c r="L11" t="s">
        <v>48</v>
      </c>
    </row>
    <row r="12" spans="1:12" ht="45" customHeight="1" x14ac:dyDescent="0.3">
      <c r="A12" s="265" t="s">
        <v>2308</v>
      </c>
      <c r="B12" s="265" t="s">
        <v>2309</v>
      </c>
      <c r="C12" s="265" t="s">
        <v>2310</v>
      </c>
      <c r="D12" s="265" t="s">
        <v>6195</v>
      </c>
      <c r="E12" s="265" t="s">
        <v>8</v>
      </c>
      <c r="F12" s="265" t="s">
        <v>6</v>
      </c>
      <c r="G12" s="266"/>
      <c r="H12" s="266"/>
      <c r="I12" s="266"/>
      <c r="J12" s="265"/>
      <c r="K12" s="265" t="s">
        <v>1043</v>
      </c>
      <c r="L12" t="s">
        <v>48</v>
      </c>
    </row>
    <row r="13" spans="1:12" ht="45" customHeight="1" x14ac:dyDescent="0.3">
      <c r="A13" s="265" t="s">
        <v>2313</v>
      </c>
      <c r="B13" s="265" t="s">
        <v>2314</v>
      </c>
      <c r="C13" s="265" t="s">
        <v>2315</v>
      </c>
      <c r="D13" s="265" t="s">
        <v>6195</v>
      </c>
      <c r="E13" s="265" t="s">
        <v>8</v>
      </c>
      <c r="F13" s="265" t="s">
        <v>5</v>
      </c>
      <c r="G13" s="266"/>
      <c r="H13" s="266"/>
      <c r="I13" s="266"/>
      <c r="J13" s="265"/>
      <c r="K13" s="265" t="s">
        <v>1043</v>
      </c>
      <c r="L13" t="s">
        <v>48</v>
      </c>
    </row>
    <row r="14" spans="1:12" ht="45" customHeight="1" x14ac:dyDescent="0.3">
      <c r="A14" s="265" t="s">
        <v>2318</v>
      </c>
      <c r="B14" s="265" t="s">
        <v>2319</v>
      </c>
      <c r="C14" s="265" t="s">
        <v>2320</v>
      </c>
      <c r="D14" s="265" t="s">
        <v>6195</v>
      </c>
      <c r="E14" s="265" t="s">
        <v>8</v>
      </c>
      <c r="F14" s="265" t="s">
        <v>5</v>
      </c>
      <c r="G14" s="266"/>
      <c r="H14" s="266"/>
      <c r="I14" s="266"/>
      <c r="J14" s="265"/>
      <c r="K14" s="265" t="s">
        <v>1043</v>
      </c>
      <c r="L14" t="s">
        <v>48</v>
      </c>
    </row>
    <row r="15" spans="1:12" ht="45" customHeight="1" x14ac:dyDescent="0.3">
      <c r="A15" s="265" t="s">
        <v>2323</v>
      </c>
      <c r="B15" s="265" t="s">
        <v>2324</v>
      </c>
      <c r="C15" s="265" t="s">
        <v>2325</v>
      </c>
      <c r="D15" s="265" t="s">
        <v>6195</v>
      </c>
      <c r="E15" s="265" t="s">
        <v>8</v>
      </c>
      <c r="F15" s="265" t="s">
        <v>6</v>
      </c>
      <c r="G15" s="266"/>
      <c r="H15" s="266"/>
      <c r="I15" s="266"/>
      <c r="J15" s="265"/>
      <c r="K15" s="265" t="s">
        <v>1043</v>
      </c>
      <c r="L15" t="s">
        <v>48</v>
      </c>
    </row>
    <row r="16" spans="1:12" ht="45" customHeight="1" x14ac:dyDescent="0.3">
      <c r="A16" s="265" t="s">
        <v>2328</v>
      </c>
      <c r="B16" s="265" t="s">
        <v>2329</v>
      </c>
      <c r="C16" s="265" t="s">
        <v>2330</v>
      </c>
      <c r="D16" s="265" t="s">
        <v>6195</v>
      </c>
      <c r="E16" s="265" t="s">
        <v>8</v>
      </c>
      <c r="F16" s="265" t="s">
        <v>5</v>
      </c>
      <c r="G16" s="266"/>
      <c r="H16" s="266"/>
      <c r="I16" s="266"/>
      <c r="J16" s="265"/>
      <c r="K16" s="265" t="s">
        <v>1043</v>
      </c>
      <c r="L16" t="s">
        <v>48</v>
      </c>
    </row>
    <row r="17" spans="1:12" ht="45" customHeight="1" x14ac:dyDescent="0.3">
      <c r="A17" s="265" t="s">
        <v>2333</v>
      </c>
      <c r="B17" s="265" t="s">
        <v>2334</v>
      </c>
      <c r="C17" s="265" t="s">
        <v>2335</v>
      </c>
      <c r="D17" s="265" t="s">
        <v>6195</v>
      </c>
      <c r="E17" s="265" t="s">
        <v>8</v>
      </c>
      <c r="F17" s="265" t="s">
        <v>5</v>
      </c>
      <c r="G17" s="266"/>
      <c r="H17" s="266"/>
      <c r="I17" s="266"/>
      <c r="J17" s="265"/>
      <c r="K17" s="265" t="s">
        <v>1043</v>
      </c>
      <c r="L17" t="s">
        <v>48</v>
      </c>
    </row>
    <row r="18" spans="1:12" ht="45" customHeight="1" x14ac:dyDescent="0.3">
      <c r="A18" s="265" t="s">
        <v>2339</v>
      </c>
      <c r="B18" s="265" t="s">
        <v>2340</v>
      </c>
      <c r="C18" s="265" t="s">
        <v>2341</v>
      </c>
      <c r="D18" s="265" t="s">
        <v>6195</v>
      </c>
      <c r="E18" s="265" t="s">
        <v>8</v>
      </c>
      <c r="F18" s="265" t="s">
        <v>5</v>
      </c>
      <c r="G18" s="266"/>
      <c r="H18" s="266"/>
      <c r="I18" s="266"/>
      <c r="J18" s="265"/>
      <c r="K18" s="265" t="s">
        <v>1043</v>
      </c>
      <c r="L18" t="s">
        <v>48</v>
      </c>
    </row>
    <row r="19" spans="1:12" ht="45" customHeight="1" x14ac:dyDescent="0.3">
      <c r="A19" s="265" t="s">
        <v>2344</v>
      </c>
      <c r="B19" s="265" t="s">
        <v>2345</v>
      </c>
      <c r="C19" s="265" t="s">
        <v>2346</v>
      </c>
      <c r="D19" s="265" t="s">
        <v>6195</v>
      </c>
      <c r="E19" s="265" t="s">
        <v>8</v>
      </c>
      <c r="F19" s="265" t="s">
        <v>6</v>
      </c>
      <c r="G19" s="266"/>
      <c r="H19" s="266"/>
      <c r="I19" s="266"/>
      <c r="J19" s="265"/>
      <c r="K19" s="265" t="s">
        <v>1043</v>
      </c>
      <c r="L19" t="s">
        <v>48</v>
      </c>
    </row>
    <row r="20" spans="1:12" ht="45" customHeight="1" x14ac:dyDescent="0.3">
      <c r="A20" s="265" t="s">
        <v>2763</v>
      </c>
      <c r="B20" s="265" t="s">
        <v>2764</v>
      </c>
      <c r="C20" s="265" t="s">
        <v>2765</v>
      </c>
      <c r="D20" s="265" t="s">
        <v>6195</v>
      </c>
      <c r="E20" s="265" t="s">
        <v>4</v>
      </c>
      <c r="F20" s="265" t="s">
        <v>5</v>
      </c>
      <c r="G20" s="266"/>
      <c r="H20" s="266"/>
      <c r="I20" s="266"/>
      <c r="J20" s="265"/>
      <c r="K20" s="265"/>
      <c r="L20" t="s">
        <v>48</v>
      </c>
    </row>
    <row r="21" spans="1:12" ht="45" customHeight="1" x14ac:dyDescent="0.3">
      <c r="A21" s="265" t="s">
        <v>2913</v>
      </c>
      <c r="B21" s="265" t="s">
        <v>2914</v>
      </c>
      <c r="C21" s="265" t="s">
        <v>2915</v>
      </c>
      <c r="D21" s="265" t="s">
        <v>6195</v>
      </c>
      <c r="E21" s="265" t="s">
        <v>8</v>
      </c>
      <c r="F21" s="265" t="s">
        <v>6</v>
      </c>
      <c r="G21" s="266"/>
      <c r="H21" s="266"/>
      <c r="I21" s="266"/>
      <c r="J21" s="265"/>
      <c r="K21" s="265" t="s">
        <v>1043</v>
      </c>
      <c r="L21" t="s">
        <v>48</v>
      </c>
    </row>
    <row r="22" spans="1:12" ht="45" customHeight="1" x14ac:dyDescent="0.3">
      <c r="A22" s="265" t="s">
        <v>2922</v>
      </c>
      <c r="B22" s="265" t="s">
        <v>2923</v>
      </c>
      <c r="C22" s="265" t="s">
        <v>2924</v>
      </c>
      <c r="D22" s="265" t="s">
        <v>6195</v>
      </c>
      <c r="E22" s="265" t="s">
        <v>8</v>
      </c>
      <c r="F22" s="265" t="s">
        <v>5</v>
      </c>
      <c r="G22" s="266"/>
      <c r="H22" s="266"/>
      <c r="I22" s="266"/>
      <c r="J22" s="265"/>
      <c r="K22" s="265" t="s">
        <v>1043</v>
      </c>
      <c r="L22" t="s">
        <v>48</v>
      </c>
    </row>
    <row r="23" spans="1:12" ht="45" customHeight="1" x14ac:dyDescent="0.3">
      <c r="A23" s="265" t="s">
        <v>2927</v>
      </c>
      <c r="B23" s="265" t="s">
        <v>2928</v>
      </c>
      <c r="C23" s="265" t="s">
        <v>2929</v>
      </c>
      <c r="D23" s="265" t="s">
        <v>6195</v>
      </c>
      <c r="E23" s="265" t="s">
        <v>8</v>
      </c>
      <c r="F23" s="265" t="s">
        <v>5</v>
      </c>
      <c r="G23" s="266"/>
      <c r="H23" s="266"/>
      <c r="I23" s="266"/>
      <c r="J23" s="265"/>
      <c r="K23" s="265" t="s">
        <v>1043</v>
      </c>
      <c r="L23" t="s">
        <v>48</v>
      </c>
    </row>
    <row r="24" spans="1:12" ht="45" customHeight="1" x14ac:dyDescent="0.3">
      <c r="A24" s="265" t="s">
        <v>2932</v>
      </c>
      <c r="B24" s="265" t="s">
        <v>2933</v>
      </c>
      <c r="C24" s="265" t="s">
        <v>2934</v>
      </c>
      <c r="D24" s="265" t="s">
        <v>6195</v>
      </c>
      <c r="E24" s="265" t="s">
        <v>8</v>
      </c>
      <c r="F24" s="265" t="s">
        <v>5</v>
      </c>
      <c r="G24" s="266"/>
      <c r="H24" s="266"/>
      <c r="I24" s="266"/>
      <c r="J24" s="265"/>
      <c r="K24" s="265" t="s">
        <v>1043</v>
      </c>
      <c r="L24" t="s">
        <v>48</v>
      </c>
    </row>
    <row r="25" spans="1:12" ht="45" customHeight="1" x14ac:dyDescent="0.3">
      <c r="A25" s="265" t="s">
        <v>2936</v>
      </c>
      <c r="B25" s="265" t="s">
        <v>2937</v>
      </c>
      <c r="C25" s="265" t="s">
        <v>2938</v>
      </c>
      <c r="D25" s="265" t="s">
        <v>6195</v>
      </c>
      <c r="E25" s="265" t="s">
        <v>4</v>
      </c>
      <c r="F25" s="265" t="s">
        <v>5</v>
      </c>
      <c r="G25" s="266"/>
      <c r="H25" s="266"/>
      <c r="I25" s="266"/>
      <c r="J25" s="265"/>
      <c r="K25" s="265" t="s">
        <v>13</v>
      </c>
      <c r="L25" t="s">
        <v>48</v>
      </c>
    </row>
    <row r="26" spans="1:12" ht="45" customHeight="1" x14ac:dyDescent="0.3">
      <c r="A26" s="265" t="s">
        <v>2941</v>
      </c>
      <c r="B26" s="265" t="s">
        <v>2942</v>
      </c>
      <c r="C26" s="265" t="s">
        <v>2943</v>
      </c>
      <c r="D26" s="265" t="s">
        <v>6196</v>
      </c>
      <c r="E26" s="265" t="s">
        <v>8</v>
      </c>
      <c r="F26" s="265" t="s">
        <v>5</v>
      </c>
      <c r="G26" s="266"/>
      <c r="H26" s="266"/>
      <c r="I26" s="266"/>
      <c r="J26" s="265"/>
      <c r="K26" s="265" t="s">
        <v>1043</v>
      </c>
      <c r="L26" t="s">
        <v>48</v>
      </c>
    </row>
    <row r="27" spans="1:12" ht="45" customHeight="1" x14ac:dyDescent="0.3">
      <c r="A27" s="24" t="s">
        <v>5453</v>
      </c>
      <c r="B27" s="20" t="s">
        <v>2918</v>
      </c>
      <c r="C27" s="20" t="s">
        <v>2919</v>
      </c>
      <c r="D27" s="22" t="s">
        <v>6196</v>
      </c>
      <c r="E27" s="22" t="s">
        <v>8</v>
      </c>
      <c r="F27" s="22" t="s">
        <v>6</v>
      </c>
      <c r="G27" s="17"/>
      <c r="H27" s="17"/>
      <c r="I27" s="17"/>
      <c r="J27" s="7"/>
      <c r="K27" s="18" t="s">
        <v>1043</v>
      </c>
      <c r="L27" t="s">
        <v>48</v>
      </c>
    </row>
    <row r="28" spans="1:12" ht="45" customHeight="1" x14ac:dyDescent="0.3">
      <c r="A28" s="24" t="s">
        <v>3821</v>
      </c>
      <c r="B28" s="20" t="s">
        <v>3822</v>
      </c>
      <c r="C28" s="20" t="s">
        <v>3823</v>
      </c>
      <c r="D28" s="22" t="s">
        <v>6195</v>
      </c>
      <c r="E28" s="22" t="s">
        <v>4</v>
      </c>
      <c r="F28" s="22" t="s">
        <v>5</v>
      </c>
      <c r="G28" s="17"/>
      <c r="H28" s="17"/>
      <c r="I28" s="17"/>
      <c r="J28" s="7"/>
      <c r="K28" s="18"/>
      <c r="L28" t="s">
        <v>48</v>
      </c>
    </row>
    <row r="29" spans="1:12" ht="45" customHeight="1" x14ac:dyDescent="0.3">
      <c r="A29" s="24" t="s">
        <v>4330</v>
      </c>
      <c r="B29" s="20" t="s">
        <v>4331</v>
      </c>
      <c r="C29" s="20" t="s">
        <v>4332</v>
      </c>
      <c r="D29" s="22" t="s">
        <v>6195</v>
      </c>
      <c r="E29" s="22" t="s">
        <v>4</v>
      </c>
      <c r="F29" s="22" t="s">
        <v>5</v>
      </c>
      <c r="G29" s="17"/>
      <c r="H29" s="17"/>
      <c r="I29" s="17"/>
      <c r="J29" s="7"/>
      <c r="K29" s="18"/>
      <c r="L29" t="s">
        <v>48</v>
      </c>
    </row>
    <row r="30" spans="1:12" x14ac:dyDescent="0.3">
      <c r="A30" s="24"/>
      <c r="B30" s="20"/>
      <c r="C30" s="20"/>
      <c r="D30" s="22"/>
      <c r="E30" s="22"/>
      <c r="F30" s="22"/>
      <c r="G30" s="17"/>
      <c r="H30" s="17"/>
      <c r="I30" s="17"/>
      <c r="J30" s="7"/>
      <c r="K30" s="18"/>
    </row>
    <row r="31" spans="1:12" x14ac:dyDescent="0.3">
      <c r="A31" s="24"/>
      <c r="B31" s="20"/>
      <c r="C31" s="20"/>
      <c r="D31" s="22"/>
      <c r="E31" s="22"/>
      <c r="F31" s="22"/>
      <c r="G31" s="17"/>
      <c r="H31" s="17"/>
      <c r="I31" s="17"/>
      <c r="J31" s="7"/>
      <c r="K31" s="18"/>
    </row>
    <row r="32" spans="1:12" x14ac:dyDescent="0.3">
      <c r="A32" s="24"/>
      <c r="B32" s="20"/>
      <c r="C32" s="20"/>
      <c r="D32" s="22"/>
      <c r="E32" s="22"/>
      <c r="F32" s="22"/>
      <c r="G32" s="17"/>
      <c r="H32" s="17"/>
      <c r="I32" s="17"/>
      <c r="J32" s="7"/>
      <c r="K32" s="18"/>
    </row>
    <row r="33" spans="1:11" x14ac:dyDescent="0.3">
      <c r="A33" s="24"/>
      <c r="B33" s="20"/>
      <c r="C33" s="20"/>
      <c r="D33" s="22"/>
      <c r="E33" s="22"/>
      <c r="F33" s="22"/>
      <c r="G33" s="17"/>
      <c r="H33" s="17"/>
      <c r="I33" s="17"/>
      <c r="J33" s="7"/>
      <c r="K33" s="18"/>
    </row>
    <row r="34" spans="1:11" x14ac:dyDescent="0.3">
      <c r="A34" s="24"/>
      <c r="B34" s="20"/>
      <c r="C34" s="20"/>
      <c r="D34" s="22"/>
      <c r="E34" s="22"/>
      <c r="F34" s="22"/>
      <c r="G34" s="17"/>
      <c r="H34" s="17"/>
      <c r="I34" s="17"/>
      <c r="J34" s="7"/>
      <c r="K34" s="18"/>
    </row>
    <row r="35" spans="1:11" x14ac:dyDescent="0.3">
      <c r="A35" s="24"/>
      <c r="B35" s="20"/>
      <c r="C35" s="20"/>
      <c r="D35" s="22"/>
      <c r="E35" s="22"/>
      <c r="F35" s="22"/>
      <c r="G35" s="17"/>
      <c r="H35" s="17"/>
      <c r="I35" s="17"/>
      <c r="J35" s="7"/>
      <c r="K35" s="18"/>
    </row>
    <row r="36" spans="1:11" x14ac:dyDescent="0.3">
      <c r="A36" s="24"/>
      <c r="B36" s="20"/>
      <c r="C36" s="20"/>
      <c r="D36" s="22"/>
      <c r="E36" s="22"/>
      <c r="F36" s="22"/>
      <c r="G36" s="17"/>
      <c r="H36" s="17"/>
      <c r="I36" s="17"/>
      <c r="J36" s="7"/>
      <c r="K36" s="18"/>
    </row>
    <row r="37" spans="1:11" x14ac:dyDescent="0.3">
      <c r="A37" s="24"/>
      <c r="B37" s="20"/>
      <c r="C37" s="20"/>
      <c r="D37" s="22"/>
      <c r="E37" s="22"/>
      <c r="F37" s="22"/>
      <c r="G37" s="17"/>
      <c r="H37" s="17"/>
      <c r="I37" s="17"/>
      <c r="J37" s="7"/>
      <c r="K37" s="18"/>
    </row>
    <row r="38" spans="1:1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7" priority="1">
      <formula>$F3="m"</formula>
    </cfRule>
    <cfRule type="expression" dxfId="6" priority="2">
      <formula>$F3="d"</formula>
    </cfRule>
  </conditionalFormatting>
  <conditionalFormatting sqref="A3:K59">
    <cfRule type="expression" dxfId="5" priority="3">
      <formula>$F3="v"</formula>
    </cfRule>
    <cfRule type="expression" dxfId="4" priority="4">
      <formula>$F3="no"</formula>
    </cfRule>
  </conditionalFormatting>
  <pageMargins left="0.7" right="0.2" top="0.2" bottom="0.2" header="0.05" footer="0.3"/>
  <pageSetup orientation="landscape" r:id="rId1"/>
  <headerFooter>
    <oddHeader>&amp;L&amp;A</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973D-FD5D-4594-9373-C250670B2C0D}">
  <dimension ref="A2:K47"/>
  <sheetViews>
    <sheetView workbookViewId="0">
      <selection activeCell="A4" sqref="A4"/>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554687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39</v>
      </c>
      <c r="B3" s="265" t="s">
        <v>40</v>
      </c>
      <c r="C3" s="265" t="s">
        <v>41</v>
      </c>
      <c r="D3" s="265" t="s">
        <v>6195</v>
      </c>
      <c r="E3" s="265" t="s">
        <v>4</v>
      </c>
      <c r="F3" s="265" t="s">
        <v>5</v>
      </c>
      <c r="G3" s="266"/>
      <c r="H3" s="266"/>
      <c r="I3" s="266"/>
      <c r="J3" s="265"/>
      <c r="K3" s="265" t="s">
        <v>13</v>
      </c>
    </row>
    <row r="4" spans="1:11" ht="45" customHeight="1" x14ac:dyDescent="0.3">
      <c r="A4" s="265" t="s">
        <v>1039</v>
      </c>
      <c r="B4" s="265" t="s">
        <v>1040</v>
      </c>
      <c r="C4" s="265" t="s">
        <v>1041</v>
      </c>
      <c r="D4" s="265" t="s">
        <v>6195</v>
      </c>
      <c r="E4" s="265" t="s">
        <v>8</v>
      </c>
      <c r="F4" s="265" t="s">
        <v>6</v>
      </c>
      <c r="G4" s="266"/>
      <c r="H4" s="266"/>
      <c r="I4" s="266"/>
      <c r="J4" s="265"/>
      <c r="K4" s="265" t="s">
        <v>1043</v>
      </c>
    </row>
    <row r="5" spans="1:11" ht="45" customHeight="1" x14ac:dyDescent="0.3">
      <c r="A5" s="265" t="s">
        <v>1046</v>
      </c>
      <c r="B5" s="265" t="s">
        <v>4532</v>
      </c>
      <c r="C5" s="265" t="s">
        <v>4533</v>
      </c>
      <c r="D5" s="265" t="s">
        <v>6195</v>
      </c>
      <c r="E5" s="265" t="s">
        <v>8</v>
      </c>
      <c r="F5" s="265" t="s">
        <v>5</v>
      </c>
      <c r="G5" s="266"/>
      <c r="H5" s="266"/>
      <c r="I5" s="266"/>
      <c r="J5" s="265"/>
      <c r="K5" s="265" t="s">
        <v>1043</v>
      </c>
    </row>
    <row r="6" spans="1:11" ht="45" customHeight="1" x14ac:dyDescent="0.3">
      <c r="A6" s="265" t="s">
        <v>1049</v>
      </c>
      <c r="B6" s="265" t="s">
        <v>4535</v>
      </c>
      <c r="C6" s="265" t="s">
        <v>4536</v>
      </c>
      <c r="D6" s="265" t="s">
        <v>6195</v>
      </c>
      <c r="E6" s="265" t="s">
        <v>8</v>
      </c>
      <c r="F6" s="265" t="s">
        <v>5</v>
      </c>
      <c r="G6" s="266"/>
      <c r="H6" s="266"/>
      <c r="I6" s="266"/>
      <c r="J6" s="265"/>
      <c r="K6" s="265" t="s">
        <v>1043</v>
      </c>
    </row>
    <row r="7" spans="1:11" ht="45" customHeight="1" x14ac:dyDescent="0.3">
      <c r="A7" s="265" t="s">
        <v>1052</v>
      </c>
      <c r="B7" s="265" t="s">
        <v>1053</v>
      </c>
      <c r="C7" s="265" t="s">
        <v>1054</v>
      </c>
      <c r="D7" s="265" t="s">
        <v>6195</v>
      </c>
      <c r="E7" s="265" t="s">
        <v>8</v>
      </c>
      <c r="F7" s="265" t="s">
        <v>5</v>
      </c>
      <c r="G7" s="266"/>
      <c r="H7" s="266"/>
      <c r="I7" s="266"/>
      <c r="J7" s="265"/>
      <c r="K7" s="265" t="s">
        <v>1043</v>
      </c>
    </row>
    <row r="8" spans="1:11" ht="45" customHeight="1" x14ac:dyDescent="0.3">
      <c r="A8" s="265" t="s">
        <v>1057</v>
      </c>
      <c r="B8" s="265" t="s">
        <v>4537</v>
      </c>
      <c r="C8" s="265" t="s">
        <v>4538</v>
      </c>
      <c r="D8" s="265" t="s">
        <v>6195</v>
      </c>
      <c r="E8" s="265" t="s">
        <v>8</v>
      </c>
      <c r="F8" s="265" t="s">
        <v>5</v>
      </c>
      <c r="G8" s="266"/>
      <c r="H8" s="266"/>
      <c r="I8" s="266"/>
      <c r="J8" s="265"/>
      <c r="K8" s="265" t="s">
        <v>1043</v>
      </c>
    </row>
    <row r="9" spans="1:11" ht="45" customHeight="1" x14ac:dyDescent="0.3">
      <c r="A9" s="265" t="s">
        <v>1060</v>
      </c>
      <c r="B9" s="265" t="s">
        <v>4539</v>
      </c>
      <c r="C9" s="265" t="s">
        <v>4540</v>
      </c>
      <c r="D9" s="265" t="s">
        <v>6195</v>
      </c>
      <c r="E9" s="265" t="s">
        <v>8</v>
      </c>
      <c r="F9" s="265" t="s">
        <v>5</v>
      </c>
      <c r="G9" s="266"/>
      <c r="H9" s="266"/>
      <c r="I9" s="266"/>
      <c r="J9" s="265"/>
      <c r="K9" s="265" t="s">
        <v>1043</v>
      </c>
    </row>
    <row r="10" spans="1:11" ht="45" customHeight="1" x14ac:dyDescent="0.3">
      <c r="A10" s="265" t="s">
        <v>1063</v>
      </c>
      <c r="B10" s="265" t="s">
        <v>4541</v>
      </c>
      <c r="C10" s="265" t="s">
        <v>4542</v>
      </c>
      <c r="D10" s="265" t="s">
        <v>6195</v>
      </c>
      <c r="E10" s="265" t="s">
        <v>8</v>
      </c>
      <c r="F10" s="265" t="s">
        <v>5</v>
      </c>
      <c r="G10" s="266"/>
      <c r="H10" s="266"/>
      <c r="I10" s="266"/>
      <c r="J10" s="265"/>
      <c r="K10" s="265" t="s">
        <v>1043</v>
      </c>
    </row>
    <row r="11" spans="1:11" ht="45" customHeight="1" x14ac:dyDescent="0.3">
      <c r="A11" s="265" t="s">
        <v>1066</v>
      </c>
      <c r="B11" s="265" t="s">
        <v>1067</v>
      </c>
      <c r="C11" s="265" t="s">
        <v>1068</v>
      </c>
      <c r="D11" s="265" t="s">
        <v>6195</v>
      </c>
      <c r="E11" s="265" t="s">
        <v>8</v>
      </c>
      <c r="F11" s="265" t="s">
        <v>6</v>
      </c>
      <c r="G11" s="266"/>
      <c r="H11" s="266"/>
      <c r="I11" s="266"/>
      <c r="J11" s="265"/>
      <c r="K11" s="265" t="s">
        <v>1043</v>
      </c>
    </row>
    <row r="12" spans="1:11" ht="45" customHeight="1" x14ac:dyDescent="0.3">
      <c r="A12" s="265" t="s">
        <v>1071</v>
      </c>
      <c r="B12" s="265" t="s">
        <v>4543</v>
      </c>
      <c r="C12" s="265" t="s">
        <v>4544</v>
      </c>
      <c r="D12" s="265" t="s">
        <v>6196</v>
      </c>
      <c r="E12" s="265" t="s">
        <v>8</v>
      </c>
      <c r="F12" s="265" t="s">
        <v>5</v>
      </c>
      <c r="G12" s="266"/>
      <c r="H12" s="266"/>
      <c r="I12" s="266"/>
      <c r="J12" s="265"/>
      <c r="K12" s="265" t="s">
        <v>1043</v>
      </c>
    </row>
    <row r="13" spans="1:11" ht="45" customHeight="1" x14ac:dyDescent="0.3">
      <c r="A13" s="265" t="s">
        <v>1074</v>
      </c>
      <c r="B13" s="265" t="s">
        <v>4545</v>
      </c>
      <c r="C13" s="265" t="s">
        <v>4536</v>
      </c>
      <c r="D13" s="265" t="s">
        <v>6196</v>
      </c>
      <c r="E13" s="265" t="s">
        <v>8</v>
      </c>
      <c r="F13" s="265" t="s">
        <v>5</v>
      </c>
      <c r="G13" s="266"/>
      <c r="H13" s="266"/>
      <c r="I13" s="266"/>
      <c r="J13" s="265"/>
      <c r="K13" s="265" t="s">
        <v>1043</v>
      </c>
    </row>
    <row r="14" spans="1:11" ht="45" customHeight="1" x14ac:dyDescent="0.3">
      <c r="A14" s="265" t="s">
        <v>1809</v>
      </c>
      <c r="B14" s="265" t="s">
        <v>1810</v>
      </c>
      <c r="C14" s="265" t="s">
        <v>1811</v>
      </c>
      <c r="D14" s="265" t="s">
        <v>6195</v>
      </c>
      <c r="E14" s="265" t="s">
        <v>8</v>
      </c>
      <c r="F14" s="265" t="s">
        <v>5</v>
      </c>
      <c r="G14" s="266"/>
      <c r="H14" s="266"/>
      <c r="I14" s="266"/>
      <c r="J14" s="265"/>
      <c r="K14" s="265" t="s">
        <v>1043</v>
      </c>
    </row>
    <row r="15" spans="1:11" ht="45" customHeight="1" x14ac:dyDescent="0.3">
      <c r="A15" s="265" t="s">
        <v>1814</v>
      </c>
      <c r="B15" s="265" t="s">
        <v>1815</v>
      </c>
      <c r="C15" s="265" t="s">
        <v>1816</v>
      </c>
      <c r="D15" s="265" t="s">
        <v>6195</v>
      </c>
      <c r="E15" s="265" t="s">
        <v>8</v>
      </c>
      <c r="F15" s="265" t="s">
        <v>5</v>
      </c>
      <c r="G15" s="266"/>
      <c r="H15" s="266"/>
      <c r="I15" s="266"/>
      <c r="J15" s="265"/>
      <c r="K15" s="265" t="s">
        <v>1043</v>
      </c>
    </row>
    <row r="16" spans="1:11" ht="45" customHeight="1" x14ac:dyDescent="0.3">
      <c r="A16" s="265" t="s">
        <v>1819</v>
      </c>
      <c r="B16" s="265" t="s">
        <v>1820</v>
      </c>
      <c r="C16" s="265" t="s">
        <v>1821</v>
      </c>
      <c r="D16" s="265" t="s">
        <v>6195</v>
      </c>
      <c r="E16" s="265" t="s">
        <v>8</v>
      </c>
      <c r="F16" s="265" t="s">
        <v>5</v>
      </c>
      <c r="G16" s="266"/>
      <c r="H16" s="266"/>
      <c r="I16" s="266"/>
      <c r="J16" s="265"/>
      <c r="K16" s="265" t="s">
        <v>1043</v>
      </c>
    </row>
    <row r="17" spans="1:11" ht="45" customHeight="1" x14ac:dyDescent="0.3">
      <c r="A17" s="265" t="s">
        <v>1824</v>
      </c>
      <c r="B17" s="265" t="s">
        <v>1825</v>
      </c>
      <c r="C17" s="265" t="s">
        <v>1826</v>
      </c>
      <c r="D17" s="265" t="s">
        <v>6195</v>
      </c>
      <c r="E17" s="265" t="s">
        <v>8</v>
      </c>
      <c r="F17" s="265" t="s">
        <v>5</v>
      </c>
      <c r="G17" s="266"/>
      <c r="H17" s="266"/>
      <c r="I17" s="266"/>
      <c r="J17" s="265"/>
      <c r="K17" s="265" t="s">
        <v>1043</v>
      </c>
    </row>
    <row r="18" spans="1:11" ht="45" customHeight="1" x14ac:dyDescent="0.3">
      <c r="A18" s="265" t="s">
        <v>1829</v>
      </c>
      <c r="B18" s="265" t="s">
        <v>1830</v>
      </c>
      <c r="C18" s="265" t="s">
        <v>1831</v>
      </c>
      <c r="D18" s="265" t="s">
        <v>6195</v>
      </c>
      <c r="E18" s="265" t="s">
        <v>8</v>
      </c>
      <c r="F18" s="265" t="s">
        <v>5</v>
      </c>
      <c r="G18" s="266"/>
      <c r="H18" s="266"/>
      <c r="I18" s="266"/>
      <c r="J18" s="265"/>
      <c r="K18" s="265" t="s">
        <v>1043</v>
      </c>
    </row>
    <row r="19" spans="1:11" ht="45" customHeight="1" x14ac:dyDescent="0.3">
      <c r="A19" s="265" t="s">
        <v>1834</v>
      </c>
      <c r="B19" s="265" t="s">
        <v>1835</v>
      </c>
      <c r="C19" s="265" t="s">
        <v>1836</v>
      </c>
      <c r="D19" s="265" t="s">
        <v>6195</v>
      </c>
      <c r="E19" s="265" t="s">
        <v>8</v>
      </c>
      <c r="F19" s="265" t="s">
        <v>5</v>
      </c>
      <c r="G19" s="266"/>
      <c r="H19" s="266"/>
      <c r="I19" s="266"/>
      <c r="J19" s="265"/>
      <c r="K19" s="265" t="s">
        <v>1043</v>
      </c>
    </row>
    <row r="20" spans="1:11" ht="45" customHeight="1" x14ac:dyDescent="0.3">
      <c r="A20" s="265" t="s">
        <v>1839</v>
      </c>
      <c r="B20" s="265" t="s">
        <v>1840</v>
      </c>
      <c r="C20" s="265" t="s">
        <v>1841</v>
      </c>
      <c r="D20" s="265" t="s">
        <v>6195</v>
      </c>
      <c r="E20" s="265" t="s">
        <v>8</v>
      </c>
      <c r="F20" s="265" t="s">
        <v>5</v>
      </c>
      <c r="G20" s="266"/>
      <c r="H20" s="266"/>
      <c r="I20" s="266"/>
      <c r="J20" s="265"/>
      <c r="K20" s="265" t="s">
        <v>1043</v>
      </c>
    </row>
    <row r="21" spans="1:11" ht="45" customHeight="1" x14ac:dyDescent="0.3">
      <c r="A21" s="265" t="s">
        <v>1844</v>
      </c>
      <c r="B21" s="265" t="s">
        <v>4591</v>
      </c>
      <c r="C21" s="265" t="s">
        <v>4533</v>
      </c>
      <c r="D21" s="265" t="s">
        <v>6195</v>
      </c>
      <c r="E21" s="265" t="s">
        <v>8</v>
      </c>
      <c r="F21" s="265" t="s">
        <v>5</v>
      </c>
      <c r="G21" s="266"/>
      <c r="H21" s="266"/>
      <c r="I21" s="266"/>
      <c r="J21" s="265"/>
      <c r="K21" s="265" t="s">
        <v>1043</v>
      </c>
    </row>
    <row r="22" spans="1:11" ht="45" customHeight="1" x14ac:dyDescent="0.3">
      <c r="A22" s="265" t="s">
        <v>1847</v>
      </c>
      <c r="B22" s="265" t="s">
        <v>1848</v>
      </c>
      <c r="C22" s="265" t="s">
        <v>1849</v>
      </c>
      <c r="D22" s="265" t="s">
        <v>6195</v>
      </c>
      <c r="E22" s="265" t="s">
        <v>8</v>
      </c>
      <c r="F22" s="265" t="s">
        <v>5</v>
      </c>
      <c r="G22" s="266"/>
      <c r="H22" s="266"/>
      <c r="I22" s="266"/>
      <c r="J22" s="265"/>
      <c r="K22" s="265" t="s">
        <v>1043</v>
      </c>
    </row>
    <row r="23" spans="1:11" ht="45" customHeight="1" x14ac:dyDescent="0.3">
      <c r="A23" s="265" t="s">
        <v>1852</v>
      </c>
      <c r="B23" s="265" t="s">
        <v>1853</v>
      </c>
      <c r="C23" s="265" t="s">
        <v>1854</v>
      </c>
      <c r="D23" s="265" t="s">
        <v>6195</v>
      </c>
      <c r="E23" s="265" t="s">
        <v>8</v>
      </c>
      <c r="F23" s="265" t="s">
        <v>5</v>
      </c>
      <c r="G23" s="266"/>
      <c r="H23" s="266"/>
      <c r="I23" s="266"/>
      <c r="J23" s="265"/>
      <c r="K23" s="265" t="s">
        <v>1855</v>
      </c>
    </row>
    <row r="24" spans="1:11" ht="45" customHeight="1" x14ac:dyDescent="0.3">
      <c r="A24" s="265" t="s">
        <v>1858</v>
      </c>
      <c r="B24" s="265" t="s">
        <v>1859</v>
      </c>
      <c r="C24" s="265" t="s">
        <v>1860</v>
      </c>
      <c r="D24" s="265" t="s">
        <v>6195</v>
      </c>
      <c r="E24" s="265" t="s">
        <v>8</v>
      </c>
      <c r="F24" s="265" t="s">
        <v>5</v>
      </c>
      <c r="G24" s="266"/>
      <c r="H24" s="266"/>
      <c r="I24" s="266"/>
      <c r="J24" s="265"/>
      <c r="K24" s="265" t="s">
        <v>1043</v>
      </c>
    </row>
    <row r="25" spans="1:11" ht="45" customHeight="1" x14ac:dyDescent="0.3">
      <c r="A25" s="265" t="s">
        <v>1863</v>
      </c>
      <c r="B25" s="265" t="s">
        <v>1864</v>
      </c>
      <c r="C25" s="265" t="s">
        <v>1860</v>
      </c>
      <c r="D25" s="265" t="s">
        <v>6195</v>
      </c>
      <c r="E25" s="265" t="s">
        <v>8</v>
      </c>
      <c r="F25" s="265" t="s">
        <v>5</v>
      </c>
      <c r="G25" s="266"/>
      <c r="H25" s="266"/>
      <c r="I25" s="266"/>
      <c r="J25" s="265"/>
      <c r="K25" s="265" t="s">
        <v>1043</v>
      </c>
    </row>
    <row r="26" spans="1:11" ht="45" customHeight="1" x14ac:dyDescent="0.3">
      <c r="A26" s="265" t="s">
        <v>1867</v>
      </c>
      <c r="B26" s="265" t="s">
        <v>4592</v>
      </c>
      <c r="C26" s="265" t="s">
        <v>4593</v>
      </c>
      <c r="D26" s="265" t="s">
        <v>6195</v>
      </c>
      <c r="E26" s="265" t="s">
        <v>8</v>
      </c>
      <c r="F26" s="265" t="s">
        <v>5</v>
      </c>
      <c r="G26" s="266"/>
      <c r="H26" s="266"/>
      <c r="I26" s="266"/>
      <c r="J26" s="265"/>
      <c r="K26" s="265" t="s">
        <v>1043</v>
      </c>
    </row>
    <row r="27" spans="1:11" ht="45" customHeight="1" x14ac:dyDescent="0.3">
      <c r="A27" s="265" t="s">
        <v>1870</v>
      </c>
      <c r="B27" s="265" t="s">
        <v>1871</v>
      </c>
      <c r="C27" s="265" t="s">
        <v>1872</v>
      </c>
      <c r="D27" s="265" t="s">
        <v>6195</v>
      </c>
      <c r="E27" s="265" t="s">
        <v>8</v>
      </c>
      <c r="F27" s="265" t="s">
        <v>5</v>
      </c>
      <c r="G27" s="266"/>
      <c r="H27" s="266"/>
      <c r="I27" s="266"/>
      <c r="J27" s="265"/>
      <c r="K27" s="265" t="s">
        <v>1043</v>
      </c>
    </row>
    <row r="28" spans="1:11" ht="45" customHeight="1" x14ac:dyDescent="0.3">
      <c r="A28" s="265" t="s">
        <v>1803</v>
      </c>
      <c r="B28" s="265" t="s">
        <v>1804</v>
      </c>
      <c r="C28" s="265" t="s">
        <v>1805</v>
      </c>
      <c r="D28" s="265" t="s">
        <v>6195</v>
      </c>
      <c r="E28" s="265" t="s">
        <v>8</v>
      </c>
      <c r="F28" s="265" t="s">
        <v>5</v>
      </c>
      <c r="G28" s="266"/>
      <c r="H28" s="266"/>
      <c r="I28" s="266"/>
      <c r="J28" s="265"/>
      <c r="K28" s="265" t="s">
        <v>1806</v>
      </c>
    </row>
    <row r="29" spans="1:11" ht="45" customHeight="1" x14ac:dyDescent="0.3">
      <c r="A29" s="265" t="s">
        <v>1875</v>
      </c>
      <c r="B29" s="265" t="s">
        <v>1876</v>
      </c>
      <c r="C29" s="265" t="s">
        <v>1877</v>
      </c>
      <c r="D29" s="265" t="s">
        <v>6196</v>
      </c>
      <c r="E29" s="265" t="s">
        <v>8</v>
      </c>
      <c r="F29" s="265" t="s">
        <v>5</v>
      </c>
      <c r="G29" s="266"/>
      <c r="H29" s="266"/>
      <c r="I29" s="266"/>
      <c r="J29" s="265"/>
      <c r="K29" s="265" t="s">
        <v>1043</v>
      </c>
    </row>
    <row r="30" spans="1:11" ht="45" customHeight="1" x14ac:dyDescent="0.3">
      <c r="A30" s="265" t="s">
        <v>1880</v>
      </c>
      <c r="B30" s="265" t="s">
        <v>1881</v>
      </c>
      <c r="C30" s="265" t="s">
        <v>1854</v>
      </c>
      <c r="D30" s="265" t="s">
        <v>6196</v>
      </c>
      <c r="E30" s="265" t="s">
        <v>8</v>
      </c>
      <c r="F30" s="265" t="s">
        <v>5</v>
      </c>
      <c r="G30" s="266"/>
      <c r="H30" s="266"/>
      <c r="I30" s="266"/>
      <c r="J30" s="265"/>
      <c r="K30" s="265" t="s">
        <v>1043</v>
      </c>
    </row>
    <row r="31" spans="1:11" ht="45" customHeight="1" x14ac:dyDescent="0.3">
      <c r="A31" s="265" t="s">
        <v>1884</v>
      </c>
      <c r="B31" s="265" t="s">
        <v>1885</v>
      </c>
      <c r="C31" s="265" t="s">
        <v>1886</v>
      </c>
      <c r="D31" s="265" t="s">
        <v>6196</v>
      </c>
      <c r="E31" s="265" t="s">
        <v>8</v>
      </c>
      <c r="F31" s="265" t="s">
        <v>5</v>
      </c>
      <c r="G31" s="266"/>
      <c r="H31" s="266"/>
      <c r="I31" s="266"/>
      <c r="J31" s="265"/>
      <c r="K31" s="265" t="s">
        <v>1043</v>
      </c>
    </row>
    <row r="32" spans="1:11" ht="45" customHeight="1" x14ac:dyDescent="0.3">
      <c r="A32" s="265" t="s">
        <v>1889</v>
      </c>
      <c r="B32" s="265" t="s">
        <v>1890</v>
      </c>
      <c r="C32" s="265" t="s">
        <v>1891</v>
      </c>
      <c r="D32" s="265" t="s">
        <v>6196</v>
      </c>
      <c r="E32" s="265" t="s">
        <v>8</v>
      </c>
      <c r="F32" s="265" t="s">
        <v>5</v>
      </c>
      <c r="G32" s="266"/>
      <c r="H32" s="266"/>
      <c r="I32" s="266"/>
      <c r="J32" s="265"/>
      <c r="K32" s="265" t="s">
        <v>1043</v>
      </c>
    </row>
    <row r="33" spans="1:11" ht="45" customHeight="1" x14ac:dyDescent="0.3">
      <c r="A33" s="265" t="s">
        <v>1894</v>
      </c>
      <c r="B33" s="265" t="s">
        <v>1895</v>
      </c>
      <c r="C33" s="265" t="s">
        <v>1896</v>
      </c>
      <c r="D33" s="265" t="s">
        <v>6196</v>
      </c>
      <c r="E33" s="265" t="s">
        <v>8</v>
      </c>
      <c r="F33" s="265" t="s">
        <v>5</v>
      </c>
      <c r="G33" s="266"/>
      <c r="H33" s="266"/>
      <c r="I33" s="266"/>
      <c r="J33" s="265"/>
      <c r="K33" s="265" t="s">
        <v>1043</v>
      </c>
    </row>
    <row r="34" spans="1:11" ht="45" customHeight="1" x14ac:dyDescent="0.3">
      <c r="A34" s="265" t="s">
        <v>1899</v>
      </c>
      <c r="B34" s="265" t="s">
        <v>1900</v>
      </c>
      <c r="C34" s="265" t="s">
        <v>1901</v>
      </c>
      <c r="D34" s="265" t="s">
        <v>6196</v>
      </c>
      <c r="E34" s="265" t="s">
        <v>8</v>
      </c>
      <c r="F34" s="265" t="s">
        <v>6</v>
      </c>
      <c r="G34" s="266"/>
      <c r="H34" s="266"/>
      <c r="I34" s="266"/>
      <c r="J34" s="265"/>
      <c r="K34" s="265" t="s">
        <v>1043</v>
      </c>
    </row>
    <row r="35" spans="1:11" x14ac:dyDescent="0.3">
      <c r="A35" s="24"/>
      <c r="B35" s="20"/>
      <c r="C35" s="20"/>
      <c r="D35" s="22"/>
      <c r="E35" s="22"/>
      <c r="F35" s="22"/>
      <c r="G35" s="17"/>
      <c r="H35" s="17"/>
      <c r="I35" s="17"/>
      <c r="J35" s="7"/>
      <c r="K35" s="18"/>
    </row>
    <row r="36" spans="1:11" x14ac:dyDescent="0.3">
      <c r="A36" s="24"/>
      <c r="B36" s="20"/>
      <c r="C36" s="20"/>
      <c r="D36" s="22"/>
      <c r="E36" s="22"/>
      <c r="F36" s="22"/>
      <c r="G36" s="17"/>
      <c r="H36" s="17"/>
      <c r="I36" s="17"/>
      <c r="J36" s="7"/>
      <c r="K36" s="18"/>
    </row>
    <row r="37" spans="1:11" x14ac:dyDescent="0.3">
      <c r="A37" s="24"/>
      <c r="B37" s="20"/>
      <c r="C37" s="20"/>
      <c r="D37" s="22"/>
      <c r="E37" s="22"/>
      <c r="F37" s="22"/>
      <c r="G37" s="17"/>
      <c r="H37" s="17"/>
      <c r="I37" s="17"/>
      <c r="J37" s="7"/>
      <c r="K37" s="18"/>
    </row>
    <row r="38" spans="1:11" x14ac:dyDescent="0.3">
      <c r="A38" s="24"/>
      <c r="B38" s="20"/>
      <c r="C38" s="20"/>
      <c r="D38" s="22"/>
      <c r="E38" s="22"/>
      <c r="F38" s="22"/>
      <c r="G38" s="17"/>
      <c r="H38" s="17"/>
      <c r="I38" s="17"/>
      <c r="J38" s="7"/>
      <c r="K38" s="18"/>
    </row>
    <row r="39" spans="1:11" x14ac:dyDescent="0.3">
      <c r="A39" s="24"/>
      <c r="B39" s="20"/>
      <c r="C39" s="20"/>
      <c r="D39" s="22"/>
      <c r="E39" s="22"/>
      <c r="F39" s="22"/>
      <c r="G39" s="17"/>
      <c r="H39" s="17"/>
      <c r="I39" s="17"/>
      <c r="J39" s="7"/>
      <c r="K39" s="18"/>
    </row>
    <row r="40" spans="1:11" x14ac:dyDescent="0.3">
      <c r="A40" s="24"/>
      <c r="B40" s="20"/>
      <c r="C40" s="20"/>
      <c r="D40" s="22"/>
      <c r="E40" s="22"/>
      <c r="F40" s="22"/>
      <c r="G40" s="17"/>
      <c r="H40" s="17"/>
      <c r="I40" s="17"/>
      <c r="J40" s="7"/>
      <c r="K40" s="16"/>
    </row>
    <row r="41" spans="1:11" x14ac:dyDescent="0.3">
      <c r="A41" s="24"/>
      <c r="B41" s="20"/>
      <c r="C41" s="20"/>
      <c r="D41" s="22"/>
      <c r="E41" s="22"/>
      <c r="F41" s="22"/>
      <c r="G41" s="17"/>
      <c r="H41" s="17"/>
      <c r="I41" s="17"/>
      <c r="J41" s="7"/>
      <c r="K41" s="16"/>
    </row>
    <row r="42" spans="1:11" x14ac:dyDescent="0.3">
      <c r="A42" s="24"/>
      <c r="B42" s="20"/>
      <c r="C42" s="20"/>
      <c r="D42" s="22"/>
      <c r="E42" s="22"/>
      <c r="F42" s="22"/>
      <c r="G42" s="17"/>
      <c r="H42" s="17"/>
      <c r="I42" s="17"/>
      <c r="J42" s="7"/>
      <c r="K42" s="16"/>
    </row>
    <row r="43" spans="1:11" x14ac:dyDescent="0.3">
      <c r="A43" s="24"/>
      <c r="B43" s="20"/>
      <c r="C43" s="20"/>
      <c r="D43" s="22"/>
      <c r="E43" s="22"/>
      <c r="F43" s="22"/>
      <c r="G43" s="17"/>
      <c r="H43" s="17"/>
      <c r="I43" s="17"/>
      <c r="J43" s="7"/>
      <c r="K43" s="16"/>
    </row>
    <row r="44" spans="1:11" x14ac:dyDescent="0.3">
      <c r="A44" s="24"/>
      <c r="B44" s="20"/>
      <c r="C44" s="20"/>
      <c r="D44" s="22"/>
      <c r="E44" s="22"/>
      <c r="F44" s="22"/>
      <c r="G44" s="17"/>
      <c r="H44" s="17"/>
      <c r="I44" s="17"/>
      <c r="J44" s="7"/>
      <c r="K44" s="16"/>
    </row>
    <row r="45" spans="1:11" x14ac:dyDescent="0.3">
      <c r="A45" s="24"/>
      <c r="B45" s="20"/>
      <c r="C45" s="20"/>
      <c r="D45" s="22"/>
      <c r="E45" s="22"/>
      <c r="F45" s="22"/>
      <c r="G45" s="17"/>
      <c r="H45" s="17"/>
      <c r="I45" s="17"/>
      <c r="J45" s="7"/>
      <c r="K45" s="16"/>
    </row>
    <row r="46" spans="1:11" x14ac:dyDescent="0.3">
      <c r="A46" s="24"/>
      <c r="B46" s="20"/>
      <c r="C46" s="20"/>
      <c r="D46" s="22"/>
      <c r="E46" s="22"/>
      <c r="F46" s="22"/>
      <c r="G46" s="17"/>
      <c r="H46" s="17"/>
      <c r="I46" s="17"/>
      <c r="J46" s="7"/>
      <c r="K46" s="16"/>
    </row>
    <row r="47" spans="1:11" x14ac:dyDescent="0.3">
      <c r="A47" s="24"/>
      <c r="B47" s="20"/>
      <c r="C47" s="20"/>
      <c r="D47" s="22"/>
      <c r="E47" s="22"/>
      <c r="F47" s="22"/>
      <c r="G47" s="17"/>
      <c r="H47" s="17"/>
      <c r="I47" s="17"/>
      <c r="J47" s="7"/>
      <c r="K47" s="16"/>
    </row>
  </sheetData>
  <conditionalFormatting sqref="A3:I59">
    <cfRule type="expression" dxfId="3" priority="1">
      <formula>$F3="m"</formula>
    </cfRule>
    <cfRule type="expression" dxfId="2" priority="2">
      <formula>$F3="d"</formula>
    </cfRule>
  </conditionalFormatting>
  <conditionalFormatting sqref="A3:K59">
    <cfRule type="expression" dxfId="1" priority="3">
      <formula>$F3="v"</formula>
    </cfRule>
    <cfRule type="expression" dxfId="0" priority="4">
      <formula>$F3="no"</formula>
    </cfRule>
  </conditionalFormatting>
  <pageMargins left="0.7" right="0.2" top="0.2" bottom="0.2" header="0.05" footer="0.3"/>
  <pageSetup orientation="landscape" r:id="rId1"/>
  <headerFooter>
    <oddHeader>&amp;L&amp;A</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DC1D4-CE77-41D9-8BC6-DCBC46CB8A72}">
  <dimension ref="A1:L154"/>
  <sheetViews>
    <sheetView topLeftCell="A36" workbookViewId="0"/>
  </sheetViews>
  <sheetFormatPr defaultRowHeight="14.4" x14ac:dyDescent="0.3"/>
  <cols>
    <col min="2" max="2" width="17.5546875" customWidth="1"/>
    <col min="3" max="4" width="16.6640625" customWidth="1"/>
    <col min="5" max="7" width="3.6640625" customWidth="1"/>
    <col min="8" max="10" width="8.33203125" customWidth="1"/>
    <col min="11" max="11" width="35.6640625" customWidth="1"/>
    <col min="12" max="12" width="5.5546875" customWidth="1"/>
  </cols>
  <sheetData>
    <row r="1" spans="1:12" x14ac:dyDescent="0.3">
      <c r="B1" t="s">
        <v>5634</v>
      </c>
    </row>
    <row r="2" spans="1:12" ht="28.8" x14ac:dyDescent="0.3">
      <c r="A2" t="s">
        <v>5183</v>
      </c>
      <c r="B2" t="s">
        <v>0</v>
      </c>
      <c r="C2" t="s">
        <v>1</v>
      </c>
      <c r="D2" t="s">
        <v>2</v>
      </c>
      <c r="E2" t="s">
        <v>21</v>
      </c>
      <c r="F2" t="s">
        <v>22</v>
      </c>
      <c r="G2" t="s">
        <v>20</v>
      </c>
      <c r="H2" s="4" t="s">
        <v>24</v>
      </c>
      <c r="I2" s="4" t="s">
        <v>25</v>
      </c>
      <c r="J2" s="4" t="s">
        <v>26</v>
      </c>
      <c r="K2" s="4" t="s">
        <v>19</v>
      </c>
      <c r="L2" s="4" t="s">
        <v>3</v>
      </c>
    </row>
    <row r="3" spans="1:12" ht="43.2" x14ac:dyDescent="0.3">
      <c r="B3" s="265" t="s">
        <v>6050</v>
      </c>
      <c r="C3" s="284" t="s">
        <v>6051</v>
      </c>
      <c r="D3" s="284" t="s">
        <v>6052</v>
      </c>
      <c r="E3" s="284" t="s">
        <v>6196</v>
      </c>
      <c r="F3" s="284" t="s">
        <v>8</v>
      </c>
      <c r="G3" s="284" t="s">
        <v>6</v>
      </c>
      <c r="H3" s="285"/>
      <c r="I3" s="285"/>
      <c r="J3" s="285"/>
      <c r="K3" s="284"/>
      <c r="L3" s="284" t="s">
        <v>6054</v>
      </c>
    </row>
    <row r="4" spans="1:12" ht="28.8" x14ac:dyDescent="0.3">
      <c r="B4" s="265" t="s">
        <v>5651</v>
      </c>
      <c r="C4" s="284" t="s">
        <v>5652</v>
      </c>
      <c r="D4" s="284" t="s">
        <v>5653</v>
      </c>
      <c r="E4" s="284" t="s">
        <v>6194</v>
      </c>
      <c r="F4" s="284" t="s">
        <v>16</v>
      </c>
      <c r="G4" s="284" t="s">
        <v>6</v>
      </c>
      <c r="H4" s="285"/>
      <c r="I4" s="285"/>
      <c r="J4" s="285"/>
      <c r="K4" s="284"/>
      <c r="L4" s="284" t="s">
        <v>5646</v>
      </c>
    </row>
    <row r="5" spans="1:12" ht="28.8" x14ac:dyDescent="0.3">
      <c r="B5" s="265" t="s">
        <v>5656</v>
      </c>
      <c r="C5" s="284" t="s">
        <v>5657</v>
      </c>
      <c r="D5" s="284" t="s">
        <v>5658</v>
      </c>
      <c r="E5" s="284" t="s">
        <v>6194</v>
      </c>
      <c r="F5" s="284" t="s">
        <v>16</v>
      </c>
      <c r="G5" s="284" t="s">
        <v>6</v>
      </c>
      <c r="H5" s="285"/>
      <c r="I5" s="285"/>
      <c r="J5" s="285"/>
      <c r="K5" s="284"/>
      <c r="L5" s="284" t="s">
        <v>5646</v>
      </c>
    </row>
    <row r="6" spans="1:12" ht="28.8" x14ac:dyDescent="0.3">
      <c r="B6" s="265" t="s">
        <v>5659</v>
      </c>
      <c r="C6" s="284" t="s">
        <v>5660</v>
      </c>
      <c r="D6" s="284" t="s">
        <v>5661</v>
      </c>
      <c r="E6" s="284" t="s">
        <v>6194</v>
      </c>
      <c r="F6" s="284" t="s">
        <v>16</v>
      </c>
      <c r="G6" s="284" t="s">
        <v>6</v>
      </c>
      <c r="H6" s="285"/>
      <c r="I6" s="285"/>
      <c r="J6" s="285"/>
      <c r="K6" s="284"/>
      <c r="L6" s="284" t="s">
        <v>5646</v>
      </c>
    </row>
    <row r="7" spans="1:12" ht="28.8" x14ac:dyDescent="0.3">
      <c r="B7" s="265" t="s">
        <v>5662</v>
      </c>
      <c r="C7" s="284" t="s">
        <v>5663</v>
      </c>
      <c r="D7" s="284" t="s">
        <v>5664</v>
      </c>
      <c r="E7" s="284" t="s">
        <v>6194</v>
      </c>
      <c r="F7" s="284" t="s">
        <v>16</v>
      </c>
      <c r="G7" s="284" t="s">
        <v>6</v>
      </c>
      <c r="H7" s="285"/>
      <c r="I7" s="285"/>
      <c r="J7" s="285"/>
      <c r="K7" s="284"/>
      <c r="L7" s="284" t="s">
        <v>5646</v>
      </c>
    </row>
    <row r="8" spans="1:12" ht="28.8" x14ac:dyDescent="0.3">
      <c r="B8" s="265" t="s">
        <v>5667</v>
      </c>
      <c r="C8" s="284" t="s">
        <v>5668</v>
      </c>
      <c r="D8" s="284" t="s">
        <v>5669</v>
      </c>
      <c r="E8" s="284" t="s">
        <v>6194</v>
      </c>
      <c r="F8" s="284" t="s">
        <v>16</v>
      </c>
      <c r="G8" s="284" t="s">
        <v>6</v>
      </c>
      <c r="H8" s="285"/>
      <c r="I8" s="285"/>
      <c r="J8" s="285"/>
      <c r="K8" s="284"/>
      <c r="L8" s="284" t="s">
        <v>5646</v>
      </c>
    </row>
    <row r="9" spans="1:12" ht="28.8" x14ac:dyDescent="0.3">
      <c r="B9" s="265" t="s">
        <v>5672</v>
      </c>
      <c r="C9" s="284" t="s">
        <v>5673</v>
      </c>
      <c r="D9" s="284" t="s">
        <v>5674</v>
      </c>
      <c r="E9" s="284" t="s">
        <v>6194</v>
      </c>
      <c r="F9" s="284" t="s">
        <v>16</v>
      </c>
      <c r="G9" s="284" t="s">
        <v>6</v>
      </c>
      <c r="H9" s="285"/>
      <c r="I9" s="285"/>
      <c r="J9" s="285"/>
      <c r="K9" s="284"/>
      <c r="L9" s="284" t="s">
        <v>5646</v>
      </c>
    </row>
    <row r="10" spans="1:12" ht="28.8" x14ac:dyDescent="0.3">
      <c r="B10" s="265" t="s">
        <v>5677</v>
      </c>
      <c r="C10" s="284" t="s">
        <v>5678</v>
      </c>
      <c r="D10" s="284" t="s">
        <v>5679</v>
      </c>
      <c r="E10" s="284" t="s">
        <v>6194</v>
      </c>
      <c r="F10" s="284" t="s">
        <v>16</v>
      </c>
      <c r="G10" s="284" t="s">
        <v>6</v>
      </c>
      <c r="H10" s="285"/>
      <c r="I10" s="285"/>
      <c r="J10" s="285"/>
      <c r="K10" s="284"/>
      <c r="L10" s="284" t="s">
        <v>5646</v>
      </c>
    </row>
    <row r="11" spans="1:12" ht="28.8" x14ac:dyDescent="0.3">
      <c r="B11" s="265" t="s">
        <v>5686</v>
      </c>
      <c r="C11" s="284" t="s">
        <v>5687</v>
      </c>
      <c r="D11" s="284" t="s">
        <v>5688</v>
      </c>
      <c r="E11" s="284" t="s">
        <v>6194</v>
      </c>
      <c r="F11" s="284" t="s">
        <v>16</v>
      </c>
      <c r="G11" s="284" t="s">
        <v>6</v>
      </c>
      <c r="H11" s="285"/>
      <c r="I11" s="285"/>
      <c r="J11" s="285"/>
      <c r="K11" s="284"/>
      <c r="L11" s="284" t="s">
        <v>5646</v>
      </c>
    </row>
    <row r="12" spans="1:12" ht="28.8" x14ac:dyDescent="0.3">
      <c r="B12" s="265" t="s">
        <v>5689</v>
      </c>
      <c r="C12" s="284" t="s">
        <v>5690</v>
      </c>
      <c r="D12" s="284" t="s">
        <v>5691</v>
      </c>
      <c r="E12" s="284" t="s">
        <v>6194</v>
      </c>
      <c r="F12" s="284" t="s">
        <v>16</v>
      </c>
      <c r="G12" s="284" t="s">
        <v>6</v>
      </c>
      <c r="H12" s="285"/>
      <c r="I12" s="285"/>
      <c r="J12" s="285"/>
      <c r="K12" s="284"/>
      <c r="L12" s="284" t="s">
        <v>5646</v>
      </c>
    </row>
    <row r="13" spans="1:12" ht="28.8" x14ac:dyDescent="0.3">
      <c r="B13" s="265" t="s">
        <v>5700</v>
      </c>
      <c r="C13" s="284" t="s">
        <v>5701</v>
      </c>
      <c r="D13" s="284" t="s">
        <v>5702</v>
      </c>
      <c r="E13" s="284" t="s">
        <v>6194</v>
      </c>
      <c r="F13" s="284" t="s">
        <v>16</v>
      </c>
      <c r="G13" s="284" t="s">
        <v>6</v>
      </c>
      <c r="H13" s="285"/>
      <c r="I13" s="285"/>
      <c r="J13" s="285"/>
      <c r="K13" s="284"/>
      <c r="L13" s="284" t="s">
        <v>5646</v>
      </c>
    </row>
    <row r="14" spans="1:12" ht="28.8" x14ac:dyDescent="0.3">
      <c r="B14" s="265" t="s">
        <v>5703</v>
      </c>
      <c r="C14" s="284" t="s">
        <v>5704</v>
      </c>
      <c r="D14" s="284" t="s">
        <v>5705</v>
      </c>
      <c r="E14" s="284" t="s">
        <v>6194</v>
      </c>
      <c r="F14" s="284" t="s">
        <v>16</v>
      </c>
      <c r="G14" s="284" t="s">
        <v>6</v>
      </c>
      <c r="H14" s="285"/>
      <c r="I14" s="285"/>
      <c r="J14" s="285"/>
      <c r="K14" s="284"/>
      <c r="L14" s="284" t="s">
        <v>5646</v>
      </c>
    </row>
    <row r="15" spans="1:12" ht="28.8" x14ac:dyDescent="0.3">
      <c r="B15" s="265" t="s">
        <v>5709</v>
      </c>
      <c r="C15" s="284" t="s">
        <v>5710</v>
      </c>
      <c r="D15" s="284" t="s">
        <v>5711</v>
      </c>
      <c r="E15" s="284" t="s">
        <v>6194</v>
      </c>
      <c r="F15" s="284" t="s">
        <v>16</v>
      </c>
      <c r="G15" s="284" t="s">
        <v>6</v>
      </c>
      <c r="H15" s="285"/>
      <c r="I15" s="285"/>
      <c r="J15" s="285"/>
      <c r="K15" s="284"/>
      <c r="L15" s="284" t="s">
        <v>5646</v>
      </c>
    </row>
    <row r="16" spans="1:12" ht="28.8" x14ac:dyDescent="0.3">
      <c r="B16" s="265" t="s">
        <v>5712</v>
      </c>
      <c r="C16" s="284" t="s">
        <v>5713</v>
      </c>
      <c r="D16" s="284" t="s">
        <v>5714</v>
      </c>
      <c r="E16" s="284" t="s">
        <v>6194</v>
      </c>
      <c r="F16" s="284" t="s">
        <v>16</v>
      </c>
      <c r="G16" s="284" t="s">
        <v>6</v>
      </c>
      <c r="H16" s="285"/>
      <c r="I16" s="285"/>
      <c r="J16" s="285"/>
      <c r="K16" s="284"/>
      <c r="L16" s="284" t="s">
        <v>5646</v>
      </c>
    </row>
    <row r="17" spans="2:12" ht="28.8" x14ac:dyDescent="0.3">
      <c r="B17" s="265" t="s">
        <v>5715</v>
      </c>
      <c r="C17" s="284" t="s">
        <v>5716</v>
      </c>
      <c r="D17" s="284" t="s">
        <v>5717</v>
      </c>
      <c r="E17" s="284" t="s">
        <v>6194</v>
      </c>
      <c r="F17" s="284" t="s">
        <v>16</v>
      </c>
      <c r="G17" s="284" t="s">
        <v>6</v>
      </c>
      <c r="H17" s="285"/>
      <c r="I17" s="285"/>
      <c r="J17" s="285"/>
      <c r="K17" s="284"/>
      <c r="L17" s="284" t="s">
        <v>5646</v>
      </c>
    </row>
    <row r="18" spans="2:12" ht="28.8" x14ac:dyDescent="0.3">
      <c r="B18" s="265" t="s">
        <v>5718</v>
      </c>
      <c r="C18" s="284" t="s">
        <v>5719</v>
      </c>
      <c r="D18" s="284" t="s">
        <v>5720</v>
      </c>
      <c r="E18" s="284" t="s">
        <v>6194</v>
      </c>
      <c r="F18" s="284" t="s">
        <v>16</v>
      </c>
      <c r="G18" s="284" t="s">
        <v>6</v>
      </c>
      <c r="H18" s="285"/>
      <c r="I18" s="285"/>
      <c r="J18" s="285"/>
      <c r="K18" s="284"/>
      <c r="L18" s="284" t="s">
        <v>5646</v>
      </c>
    </row>
    <row r="19" spans="2:12" ht="28.8" x14ac:dyDescent="0.3">
      <c r="B19" s="265" t="s">
        <v>5724</v>
      </c>
      <c r="C19" s="284" t="s">
        <v>5725</v>
      </c>
      <c r="D19" s="284" t="s">
        <v>5726</v>
      </c>
      <c r="E19" s="284" t="s">
        <v>6194</v>
      </c>
      <c r="F19" s="284" t="s">
        <v>16</v>
      </c>
      <c r="G19" s="284" t="s">
        <v>6</v>
      </c>
      <c r="H19" s="285"/>
      <c r="I19" s="285"/>
      <c r="J19" s="285"/>
      <c r="K19" s="284"/>
      <c r="L19" s="284" t="s">
        <v>5646</v>
      </c>
    </row>
    <row r="20" spans="2:12" ht="28.8" x14ac:dyDescent="0.3">
      <c r="B20" s="265" t="s">
        <v>5727</v>
      </c>
      <c r="C20" s="284" t="s">
        <v>5728</v>
      </c>
      <c r="D20" s="284" t="s">
        <v>5729</v>
      </c>
      <c r="E20" s="284" t="s">
        <v>6194</v>
      </c>
      <c r="F20" s="284" t="s">
        <v>16</v>
      </c>
      <c r="G20" s="284" t="s">
        <v>6</v>
      </c>
      <c r="H20" s="285"/>
      <c r="I20" s="285"/>
      <c r="J20" s="285"/>
      <c r="K20" s="284"/>
      <c r="L20" s="284" t="s">
        <v>5646</v>
      </c>
    </row>
    <row r="21" spans="2:12" ht="28.8" x14ac:dyDescent="0.3">
      <c r="B21" s="265" t="s">
        <v>5731</v>
      </c>
      <c r="C21" s="284" t="s">
        <v>5732</v>
      </c>
      <c r="D21" s="284" t="s">
        <v>5733</v>
      </c>
      <c r="E21" s="284" t="s">
        <v>6194</v>
      </c>
      <c r="F21" s="284" t="s">
        <v>16</v>
      </c>
      <c r="G21" s="284" t="s">
        <v>6</v>
      </c>
      <c r="H21" s="285"/>
      <c r="I21" s="285"/>
      <c r="J21" s="285"/>
      <c r="K21" s="284"/>
      <c r="L21" s="284" t="s">
        <v>5646</v>
      </c>
    </row>
    <row r="22" spans="2:12" ht="28.8" x14ac:dyDescent="0.3">
      <c r="B22" s="265" t="s">
        <v>5734</v>
      </c>
      <c r="C22" s="284" t="s">
        <v>5735</v>
      </c>
      <c r="D22" s="284" t="s">
        <v>5736</v>
      </c>
      <c r="E22" s="284" t="s">
        <v>6194</v>
      </c>
      <c r="F22" s="284" t="s">
        <v>16</v>
      </c>
      <c r="G22" s="284" t="s">
        <v>6</v>
      </c>
      <c r="H22" s="285"/>
      <c r="I22" s="285"/>
      <c r="J22" s="285"/>
      <c r="K22" s="284"/>
      <c r="L22" s="284" t="s">
        <v>5646</v>
      </c>
    </row>
    <row r="23" spans="2:12" ht="28.8" x14ac:dyDescent="0.3">
      <c r="B23" s="265" t="s">
        <v>5746</v>
      </c>
      <c r="C23" s="284" t="s">
        <v>5747</v>
      </c>
      <c r="D23" s="284" t="s">
        <v>5748</v>
      </c>
      <c r="E23" s="284" t="s">
        <v>6194</v>
      </c>
      <c r="F23" s="284" t="s">
        <v>16</v>
      </c>
      <c r="G23" s="284" t="s">
        <v>6</v>
      </c>
      <c r="H23" s="285"/>
      <c r="I23" s="285"/>
      <c r="J23" s="285"/>
      <c r="K23" s="284"/>
      <c r="L23" s="284" t="s">
        <v>5646</v>
      </c>
    </row>
    <row r="24" spans="2:12" ht="28.8" x14ac:dyDescent="0.3">
      <c r="B24" s="265" t="s">
        <v>5749</v>
      </c>
      <c r="C24" s="284" t="s">
        <v>5750</v>
      </c>
      <c r="D24" s="284" t="s">
        <v>5751</v>
      </c>
      <c r="E24" s="284" t="s">
        <v>6194</v>
      </c>
      <c r="F24" s="284" t="s">
        <v>16</v>
      </c>
      <c r="G24" s="284" t="s">
        <v>6</v>
      </c>
      <c r="H24" s="285"/>
      <c r="I24" s="285"/>
      <c r="J24" s="285"/>
      <c r="K24" s="284"/>
      <c r="L24" s="284" t="s">
        <v>5646</v>
      </c>
    </row>
    <row r="25" spans="2:12" ht="28.8" x14ac:dyDescent="0.3">
      <c r="B25" s="265" t="s">
        <v>5752</v>
      </c>
      <c r="C25" s="284" t="s">
        <v>5753</v>
      </c>
      <c r="D25" s="284" t="s">
        <v>5754</v>
      </c>
      <c r="E25" s="284" t="s">
        <v>6194</v>
      </c>
      <c r="F25" s="284" t="s">
        <v>16</v>
      </c>
      <c r="G25" s="284" t="s">
        <v>6</v>
      </c>
      <c r="H25" s="285"/>
      <c r="I25" s="285"/>
      <c r="J25" s="285"/>
      <c r="K25" s="284"/>
      <c r="L25" s="284" t="s">
        <v>5646</v>
      </c>
    </row>
    <row r="26" spans="2:12" ht="28.8" x14ac:dyDescent="0.3">
      <c r="B26" s="265" t="s">
        <v>5755</v>
      </c>
      <c r="C26" s="284" t="s">
        <v>5756</v>
      </c>
      <c r="D26" s="284" t="s">
        <v>5757</v>
      </c>
      <c r="E26" s="284" t="s">
        <v>6194</v>
      </c>
      <c r="F26" s="284" t="s">
        <v>16</v>
      </c>
      <c r="G26" s="284" t="s">
        <v>6</v>
      </c>
      <c r="H26" s="285"/>
      <c r="I26" s="285"/>
      <c r="J26" s="285"/>
      <c r="K26" s="284"/>
      <c r="L26" s="284" t="s">
        <v>5646</v>
      </c>
    </row>
    <row r="27" spans="2:12" ht="28.8" x14ac:dyDescent="0.3">
      <c r="B27" s="265" t="s">
        <v>5761</v>
      </c>
      <c r="C27" s="284" t="s">
        <v>5762</v>
      </c>
      <c r="D27" s="284" t="s">
        <v>5763</v>
      </c>
      <c r="E27" s="284" t="s">
        <v>6194</v>
      </c>
      <c r="F27" s="284" t="s">
        <v>16</v>
      </c>
      <c r="G27" s="284" t="s">
        <v>6</v>
      </c>
      <c r="H27" s="285"/>
      <c r="I27" s="285"/>
      <c r="J27" s="285"/>
      <c r="K27" s="284"/>
      <c r="L27" s="284" t="s">
        <v>5646</v>
      </c>
    </row>
    <row r="28" spans="2:12" ht="28.8" x14ac:dyDescent="0.3">
      <c r="B28" s="265" t="s">
        <v>5764</v>
      </c>
      <c r="C28" s="284" t="s">
        <v>5765</v>
      </c>
      <c r="D28" s="284" t="s">
        <v>5766</v>
      </c>
      <c r="E28" s="284" t="s">
        <v>6194</v>
      </c>
      <c r="F28" s="284" t="s">
        <v>16</v>
      </c>
      <c r="G28" s="284" t="s">
        <v>6</v>
      </c>
      <c r="H28" s="285"/>
      <c r="I28" s="285"/>
      <c r="J28" s="285"/>
      <c r="K28" s="284"/>
      <c r="L28" s="284" t="s">
        <v>5646</v>
      </c>
    </row>
    <row r="29" spans="2:12" ht="28.8" x14ac:dyDescent="0.3">
      <c r="B29" s="265" t="s">
        <v>5767</v>
      </c>
      <c r="C29" s="284" t="s">
        <v>5768</v>
      </c>
      <c r="D29" s="284" t="s">
        <v>5769</v>
      </c>
      <c r="E29" s="284" t="s">
        <v>6194</v>
      </c>
      <c r="F29" s="284" t="s">
        <v>16</v>
      </c>
      <c r="G29" s="284" t="s">
        <v>6</v>
      </c>
      <c r="H29" s="285"/>
      <c r="I29" s="285"/>
      <c r="J29" s="285"/>
      <c r="K29" s="284"/>
      <c r="L29" s="284" t="s">
        <v>5646</v>
      </c>
    </row>
    <row r="30" spans="2:12" ht="28.8" x14ac:dyDescent="0.3">
      <c r="B30" s="265" t="s">
        <v>5773</v>
      </c>
      <c r="C30" s="284" t="s">
        <v>5774</v>
      </c>
      <c r="D30" s="284" t="s">
        <v>5775</v>
      </c>
      <c r="E30" s="284" t="s">
        <v>6194</v>
      </c>
      <c r="F30" s="284" t="s">
        <v>16</v>
      </c>
      <c r="G30" s="284" t="s">
        <v>6</v>
      </c>
      <c r="H30" s="285"/>
      <c r="I30" s="285"/>
      <c r="J30" s="285"/>
      <c r="K30" s="284"/>
      <c r="L30" s="284" t="s">
        <v>5646</v>
      </c>
    </row>
    <row r="31" spans="2:12" ht="28.8" x14ac:dyDescent="0.3">
      <c r="B31" s="265" t="s">
        <v>5778</v>
      </c>
      <c r="C31" s="284" t="s">
        <v>5779</v>
      </c>
      <c r="D31" s="284" t="s">
        <v>5780</v>
      </c>
      <c r="E31" s="284" t="s">
        <v>6194</v>
      </c>
      <c r="F31" s="284" t="s">
        <v>16</v>
      </c>
      <c r="G31" s="284" t="s">
        <v>6</v>
      </c>
      <c r="H31" s="285"/>
      <c r="I31" s="285"/>
      <c r="J31" s="285"/>
      <c r="K31" s="284"/>
      <c r="L31" s="284" t="s">
        <v>5646</v>
      </c>
    </row>
    <row r="32" spans="2:12" ht="28.8" x14ac:dyDescent="0.3">
      <c r="B32" s="265" t="s">
        <v>5784</v>
      </c>
      <c r="C32" s="284" t="s">
        <v>5785</v>
      </c>
      <c r="D32" s="284" t="s">
        <v>5786</v>
      </c>
      <c r="E32" s="284" t="s">
        <v>6194</v>
      </c>
      <c r="F32" s="284" t="s">
        <v>16</v>
      </c>
      <c r="G32" s="284" t="s">
        <v>6</v>
      </c>
      <c r="H32" s="285"/>
      <c r="I32" s="285"/>
      <c r="J32" s="285"/>
      <c r="K32" s="284"/>
      <c r="L32" s="284" t="s">
        <v>5646</v>
      </c>
    </row>
    <row r="33" spans="2:12" ht="28.8" x14ac:dyDescent="0.3">
      <c r="B33" s="265" t="s">
        <v>5790</v>
      </c>
      <c r="C33" s="284" t="s">
        <v>5791</v>
      </c>
      <c r="D33" s="284" t="s">
        <v>5792</v>
      </c>
      <c r="E33" s="284" t="s">
        <v>6194</v>
      </c>
      <c r="F33" s="284" t="s">
        <v>16</v>
      </c>
      <c r="G33" s="284" t="s">
        <v>6</v>
      </c>
      <c r="H33" s="285"/>
      <c r="I33" s="285"/>
      <c r="J33" s="285"/>
      <c r="K33" s="284"/>
      <c r="L33" s="284" t="s">
        <v>5646</v>
      </c>
    </row>
    <row r="34" spans="2:12" ht="28.8" x14ac:dyDescent="0.3">
      <c r="B34" s="265" t="s">
        <v>5793</v>
      </c>
      <c r="C34" s="284" t="s">
        <v>5794</v>
      </c>
      <c r="D34" s="284" t="s">
        <v>5795</v>
      </c>
      <c r="E34" s="284" t="s">
        <v>6194</v>
      </c>
      <c r="F34" s="284" t="s">
        <v>16</v>
      </c>
      <c r="G34" s="284" t="s">
        <v>6</v>
      </c>
      <c r="H34" s="285"/>
      <c r="I34" s="285"/>
      <c r="J34" s="285"/>
      <c r="K34" s="284"/>
      <c r="L34" s="284" t="s">
        <v>5646</v>
      </c>
    </row>
    <row r="35" spans="2:12" ht="28.8" x14ac:dyDescent="0.3">
      <c r="B35" s="265" t="s">
        <v>5796</v>
      </c>
      <c r="C35" s="284" t="s">
        <v>5797</v>
      </c>
      <c r="D35" s="284" t="s">
        <v>5798</v>
      </c>
      <c r="E35" s="284" t="s">
        <v>6194</v>
      </c>
      <c r="F35" s="284" t="s">
        <v>16</v>
      </c>
      <c r="G35" s="284" t="s">
        <v>6</v>
      </c>
      <c r="H35" s="285"/>
      <c r="I35" s="285"/>
      <c r="J35" s="285"/>
      <c r="K35" s="284"/>
      <c r="L35" s="284" t="s">
        <v>5646</v>
      </c>
    </row>
    <row r="36" spans="2:12" ht="28.8" x14ac:dyDescent="0.3">
      <c r="B36" s="265" t="s">
        <v>5799</v>
      </c>
      <c r="C36" s="284" t="s">
        <v>5800</v>
      </c>
      <c r="D36" s="284" t="s">
        <v>5801</v>
      </c>
      <c r="E36" s="284" t="s">
        <v>6194</v>
      </c>
      <c r="F36" s="284" t="s">
        <v>16</v>
      </c>
      <c r="G36" s="284" t="s">
        <v>6</v>
      </c>
      <c r="H36" s="285"/>
      <c r="I36" s="285"/>
      <c r="J36" s="285"/>
      <c r="K36" s="284"/>
      <c r="L36" s="284" t="s">
        <v>5646</v>
      </c>
    </row>
    <row r="37" spans="2:12" ht="28.8" x14ac:dyDescent="0.3">
      <c r="B37" s="265" t="s">
        <v>5802</v>
      </c>
      <c r="C37" s="284" t="s">
        <v>5803</v>
      </c>
      <c r="D37" s="284" t="s">
        <v>5804</v>
      </c>
      <c r="E37" s="284" t="s">
        <v>6194</v>
      </c>
      <c r="F37" s="284" t="s">
        <v>16</v>
      </c>
      <c r="G37" s="284" t="s">
        <v>6</v>
      </c>
      <c r="H37" s="285"/>
      <c r="I37" s="285"/>
      <c r="J37" s="285"/>
      <c r="K37" s="284"/>
      <c r="L37" s="284" t="s">
        <v>5646</v>
      </c>
    </row>
    <row r="38" spans="2:12" ht="28.8" x14ac:dyDescent="0.3">
      <c r="B38" s="265" t="s">
        <v>5805</v>
      </c>
      <c r="C38" s="284" t="s">
        <v>5806</v>
      </c>
      <c r="D38" s="284" t="s">
        <v>5807</v>
      </c>
      <c r="E38" s="284" t="s">
        <v>6194</v>
      </c>
      <c r="F38" s="284" t="s">
        <v>16</v>
      </c>
      <c r="G38" s="284" t="s">
        <v>6</v>
      </c>
      <c r="H38" s="285"/>
      <c r="I38" s="285"/>
      <c r="J38" s="285"/>
      <c r="K38" s="284"/>
      <c r="L38" s="284" t="s">
        <v>5646</v>
      </c>
    </row>
    <row r="39" spans="2:12" ht="28.8" x14ac:dyDescent="0.3">
      <c r="B39" s="265" t="s">
        <v>5808</v>
      </c>
      <c r="C39" s="284" t="s">
        <v>5809</v>
      </c>
      <c r="D39" s="284" t="s">
        <v>5810</v>
      </c>
      <c r="E39" s="284" t="s">
        <v>6194</v>
      </c>
      <c r="F39" s="284" t="s">
        <v>16</v>
      </c>
      <c r="G39" s="284" t="s">
        <v>6</v>
      </c>
      <c r="H39" s="285"/>
      <c r="I39" s="285"/>
      <c r="J39" s="285"/>
      <c r="K39" s="284"/>
      <c r="L39" s="284" t="s">
        <v>5646</v>
      </c>
    </row>
    <row r="40" spans="2:12" ht="28.8" x14ac:dyDescent="0.3">
      <c r="B40" s="265" t="s">
        <v>5811</v>
      </c>
      <c r="C40" s="284" t="s">
        <v>5812</v>
      </c>
      <c r="D40" s="284" t="s">
        <v>5813</v>
      </c>
      <c r="E40" s="284" t="s">
        <v>6194</v>
      </c>
      <c r="F40" s="284" t="s">
        <v>16</v>
      </c>
      <c r="G40" s="284" t="s">
        <v>6</v>
      </c>
      <c r="H40" s="285"/>
      <c r="I40" s="285"/>
      <c r="J40" s="285"/>
      <c r="K40" s="284"/>
      <c r="L40" s="284" t="s">
        <v>5646</v>
      </c>
    </row>
    <row r="41" spans="2:12" ht="28.8" x14ac:dyDescent="0.3">
      <c r="B41" s="265" t="s">
        <v>5814</v>
      </c>
      <c r="C41" s="284" t="s">
        <v>5815</v>
      </c>
      <c r="D41" s="284" t="s">
        <v>5816</v>
      </c>
      <c r="E41" s="284" t="s">
        <v>6194</v>
      </c>
      <c r="F41" s="284" t="s">
        <v>16</v>
      </c>
      <c r="G41" s="284" t="s">
        <v>6</v>
      </c>
      <c r="H41" s="285"/>
      <c r="I41" s="285"/>
      <c r="J41" s="285"/>
      <c r="K41" s="284"/>
      <c r="L41" s="284" t="s">
        <v>5646</v>
      </c>
    </row>
    <row r="42" spans="2:12" ht="28.8" x14ac:dyDescent="0.3">
      <c r="B42" s="265" t="s">
        <v>5817</v>
      </c>
      <c r="C42" s="284" t="s">
        <v>5818</v>
      </c>
      <c r="D42" s="284" t="s">
        <v>5819</v>
      </c>
      <c r="E42" s="284" t="s">
        <v>6194</v>
      </c>
      <c r="F42" s="284" t="s">
        <v>16</v>
      </c>
      <c r="G42" s="284" t="s">
        <v>6</v>
      </c>
      <c r="H42" s="285"/>
      <c r="I42" s="285"/>
      <c r="J42" s="285"/>
      <c r="K42" s="284"/>
      <c r="L42" s="284" t="s">
        <v>5646</v>
      </c>
    </row>
    <row r="43" spans="2:12" ht="28.8" x14ac:dyDescent="0.3">
      <c r="B43" s="265" t="s">
        <v>5820</v>
      </c>
      <c r="C43" s="284" t="s">
        <v>5821</v>
      </c>
      <c r="D43" s="284" t="s">
        <v>5822</v>
      </c>
      <c r="E43" s="284" t="s">
        <v>6194</v>
      </c>
      <c r="F43" s="284" t="s">
        <v>16</v>
      </c>
      <c r="G43" s="284" t="s">
        <v>6</v>
      </c>
      <c r="H43" s="285"/>
      <c r="I43" s="285"/>
      <c r="J43" s="285"/>
      <c r="K43" s="284"/>
      <c r="L43" s="284" t="s">
        <v>5646</v>
      </c>
    </row>
    <row r="44" spans="2:12" ht="28.8" x14ac:dyDescent="0.3">
      <c r="B44" s="265" t="s">
        <v>5823</v>
      </c>
      <c r="C44" s="284" t="s">
        <v>5824</v>
      </c>
      <c r="D44" s="284" t="s">
        <v>5825</v>
      </c>
      <c r="E44" s="284" t="s">
        <v>6194</v>
      </c>
      <c r="F44" s="284" t="s">
        <v>16</v>
      </c>
      <c r="G44" s="284" t="s">
        <v>6</v>
      </c>
      <c r="H44" s="285"/>
      <c r="I44" s="285"/>
      <c r="J44" s="285"/>
      <c r="K44" s="284"/>
      <c r="L44" s="284" t="s">
        <v>5646</v>
      </c>
    </row>
    <row r="45" spans="2:12" ht="28.8" x14ac:dyDescent="0.3">
      <c r="B45" s="265" t="s">
        <v>5829</v>
      </c>
      <c r="C45" s="284" t="s">
        <v>5830</v>
      </c>
      <c r="D45" s="284" t="s">
        <v>5831</v>
      </c>
      <c r="E45" s="284" t="s">
        <v>6194</v>
      </c>
      <c r="F45" s="284" t="s">
        <v>16</v>
      </c>
      <c r="G45" s="284" t="s">
        <v>6</v>
      </c>
      <c r="H45" s="285"/>
      <c r="I45" s="285"/>
      <c r="J45" s="285"/>
      <c r="K45" s="284"/>
      <c r="L45" s="284" t="s">
        <v>5646</v>
      </c>
    </row>
    <row r="46" spans="2:12" ht="28.8" x14ac:dyDescent="0.3">
      <c r="B46" s="265" t="s">
        <v>5832</v>
      </c>
      <c r="C46" s="284" t="s">
        <v>5833</v>
      </c>
      <c r="D46" s="284" t="s">
        <v>5834</v>
      </c>
      <c r="E46" s="284" t="s">
        <v>6194</v>
      </c>
      <c r="F46" s="284" t="s">
        <v>16</v>
      </c>
      <c r="G46" s="284" t="s">
        <v>6</v>
      </c>
      <c r="H46" s="285"/>
      <c r="I46" s="285"/>
      <c r="J46" s="285"/>
      <c r="K46" s="284"/>
      <c r="L46" s="284" t="s">
        <v>5646</v>
      </c>
    </row>
    <row r="47" spans="2:12" ht="28.8" x14ac:dyDescent="0.3">
      <c r="B47" s="265" t="s">
        <v>5840</v>
      </c>
      <c r="C47" s="284" t="s">
        <v>5841</v>
      </c>
      <c r="D47" s="284" t="s">
        <v>5842</v>
      </c>
      <c r="E47" s="284" t="s">
        <v>6194</v>
      </c>
      <c r="F47" s="284" t="s">
        <v>16</v>
      </c>
      <c r="G47" s="284" t="s">
        <v>6</v>
      </c>
      <c r="H47" s="285"/>
      <c r="I47" s="285"/>
      <c r="J47" s="285"/>
      <c r="K47" s="284"/>
      <c r="L47" s="284" t="s">
        <v>5646</v>
      </c>
    </row>
    <row r="48" spans="2:12" ht="28.8" x14ac:dyDescent="0.3">
      <c r="B48" s="265" t="s">
        <v>5849</v>
      </c>
      <c r="C48" s="284" t="s">
        <v>5850</v>
      </c>
      <c r="D48" s="284" t="s">
        <v>5851</v>
      </c>
      <c r="E48" s="284" t="s">
        <v>6194</v>
      </c>
      <c r="F48" s="284" t="s">
        <v>16</v>
      </c>
      <c r="G48" s="284" t="s">
        <v>6</v>
      </c>
      <c r="H48" s="285"/>
      <c r="I48" s="285"/>
      <c r="J48" s="285"/>
      <c r="K48" s="284"/>
      <c r="L48" s="284" t="s">
        <v>5646</v>
      </c>
    </row>
    <row r="49" spans="2:12" ht="28.8" x14ac:dyDescent="0.3">
      <c r="B49" s="265" t="s">
        <v>5852</v>
      </c>
      <c r="C49" s="284" t="s">
        <v>5853</v>
      </c>
      <c r="D49" s="284" t="s">
        <v>5854</v>
      </c>
      <c r="E49" s="284" t="s">
        <v>6194</v>
      </c>
      <c r="F49" s="284" t="s">
        <v>16</v>
      </c>
      <c r="G49" s="284" t="s">
        <v>6</v>
      </c>
      <c r="H49" s="285"/>
      <c r="I49" s="285"/>
      <c r="J49" s="285"/>
      <c r="K49" s="284"/>
      <c r="L49" s="284" t="s">
        <v>5646</v>
      </c>
    </row>
    <row r="50" spans="2:12" ht="28.8" x14ac:dyDescent="0.3">
      <c r="B50" s="265" t="s">
        <v>5855</v>
      </c>
      <c r="C50" s="284" t="s">
        <v>5856</v>
      </c>
      <c r="D50" s="284" t="s">
        <v>5857</v>
      </c>
      <c r="E50" s="284" t="s">
        <v>6194</v>
      </c>
      <c r="F50" s="284" t="s">
        <v>16</v>
      </c>
      <c r="G50" s="284" t="s">
        <v>6</v>
      </c>
      <c r="H50" s="285"/>
      <c r="I50" s="285"/>
      <c r="J50" s="285"/>
      <c r="K50" s="284"/>
      <c r="L50" s="284" t="s">
        <v>5646</v>
      </c>
    </row>
    <row r="51" spans="2:12" ht="28.8" x14ac:dyDescent="0.3">
      <c r="B51" s="265" t="s">
        <v>5858</v>
      </c>
      <c r="C51" s="284" t="s">
        <v>5859</v>
      </c>
      <c r="D51" s="284" t="s">
        <v>5860</v>
      </c>
      <c r="E51" s="284" t="s">
        <v>6194</v>
      </c>
      <c r="F51" s="284" t="s">
        <v>16</v>
      </c>
      <c r="G51" s="284" t="s">
        <v>6</v>
      </c>
      <c r="H51" s="285"/>
      <c r="I51" s="285"/>
      <c r="J51" s="285"/>
      <c r="K51" s="284"/>
      <c r="L51" s="284" t="s">
        <v>5646</v>
      </c>
    </row>
    <row r="52" spans="2:12" ht="28.8" x14ac:dyDescent="0.3">
      <c r="B52" s="265" t="s">
        <v>6041</v>
      </c>
      <c r="C52" s="284" t="s">
        <v>5513</v>
      </c>
      <c r="D52" s="284" t="s">
        <v>5131</v>
      </c>
      <c r="E52" s="284" t="s">
        <v>6194</v>
      </c>
      <c r="F52" s="284" t="s">
        <v>16</v>
      </c>
      <c r="G52" s="284" t="s">
        <v>6</v>
      </c>
      <c r="H52" s="285"/>
      <c r="I52" s="285"/>
      <c r="J52" s="285"/>
      <c r="K52" s="284"/>
      <c r="L52" s="284" t="s">
        <v>5288</v>
      </c>
    </row>
    <row r="53" spans="2:12" ht="28.8" x14ac:dyDescent="0.3">
      <c r="B53" s="265" t="s">
        <v>5135</v>
      </c>
      <c r="C53" s="284" t="s">
        <v>5514</v>
      </c>
      <c r="D53" s="284" t="s">
        <v>5136</v>
      </c>
      <c r="E53" s="284" t="s">
        <v>6194</v>
      </c>
      <c r="F53" s="284" t="s">
        <v>16</v>
      </c>
      <c r="G53" s="284" t="s">
        <v>6</v>
      </c>
      <c r="H53" s="285"/>
      <c r="I53" s="285"/>
      <c r="J53" s="285"/>
      <c r="K53" s="284"/>
      <c r="L53" s="284" t="s">
        <v>5289</v>
      </c>
    </row>
    <row r="54" spans="2:12" ht="28.8" x14ac:dyDescent="0.3">
      <c r="B54" s="265" t="s">
        <v>5139</v>
      </c>
      <c r="C54" s="284" t="s">
        <v>5515</v>
      </c>
      <c r="D54" s="284" t="s">
        <v>5140</v>
      </c>
      <c r="E54" s="284" t="s">
        <v>6194</v>
      </c>
      <c r="F54" s="284" t="s">
        <v>16</v>
      </c>
      <c r="G54" s="284" t="s">
        <v>6</v>
      </c>
      <c r="H54" s="285"/>
      <c r="I54" s="285"/>
      <c r="J54" s="285"/>
      <c r="K54" s="284"/>
      <c r="L54" s="284" t="s">
        <v>5290</v>
      </c>
    </row>
    <row r="55" spans="2:12" ht="28.8" x14ac:dyDescent="0.3">
      <c r="B55" s="265" t="s">
        <v>5143</v>
      </c>
      <c r="C55" s="284" t="s">
        <v>5516</v>
      </c>
      <c r="D55" s="284" t="s">
        <v>5144</v>
      </c>
      <c r="E55" s="284" t="s">
        <v>6194</v>
      </c>
      <c r="F55" s="284" t="s">
        <v>16</v>
      </c>
      <c r="G55" s="284" t="s">
        <v>6</v>
      </c>
      <c r="H55" s="285"/>
      <c r="I55" s="285"/>
      <c r="J55" s="285"/>
      <c r="K55" s="284"/>
      <c r="L55" s="284" t="s">
        <v>5291</v>
      </c>
    </row>
    <row r="56" spans="2:12" ht="28.8" x14ac:dyDescent="0.3">
      <c r="B56" s="265" t="s">
        <v>5147</v>
      </c>
      <c r="C56" s="284" t="s">
        <v>5517</v>
      </c>
      <c r="D56" s="284" t="s">
        <v>5148</v>
      </c>
      <c r="E56" s="284" t="s">
        <v>6194</v>
      </c>
      <c r="F56" s="284" t="s">
        <v>16</v>
      </c>
      <c r="G56" s="284" t="s">
        <v>6</v>
      </c>
      <c r="H56" s="285"/>
      <c r="I56" s="285"/>
      <c r="J56" s="285"/>
      <c r="K56" s="284"/>
      <c r="L56" s="284" t="s">
        <v>5289</v>
      </c>
    </row>
    <row r="57" spans="2:12" ht="28.8" x14ac:dyDescent="0.3">
      <c r="B57" s="265" t="s">
        <v>5151</v>
      </c>
      <c r="C57" s="284" t="s">
        <v>5518</v>
      </c>
      <c r="D57" s="284" t="s">
        <v>5152</v>
      </c>
      <c r="E57" s="284" t="s">
        <v>6194</v>
      </c>
      <c r="F57" s="284" t="s">
        <v>16</v>
      </c>
      <c r="G57" s="284" t="s">
        <v>6</v>
      </c>
      <c r="H57" s="285"/>
      <c r="I57" s="285"/>
      <c r="J57" s="285"/>
      <c r="K57" s="284"/>
      <c r="L57" s="284" t="s">
        <v>5289</v>
      </c>
    </row>
    <row r="58" spans="2:12" ht="28.8" x14ac:dyDescent="0.3">
      <c r="B58" s="265" t="s">
        <v>5155</v>
      </c>
      <c r="C58" s="284" t="s">
        <v>5519</v>
      </c>
      <c r="D58" s="284" t="s">
        <v>5156</v>
      </c>
      <c r="E58" s="284" t="s">
        <v>6194</v>
      </c>
      <c r="F58" s="284" t="s">
        <v>16</v>
      </c>
      <c r="G58" s="284" t="s">
        <v>6</v>
      </c>
      <c r="H58" s="285"/>
      <c r="I58" s="285"/>
      <c r="J58" s="285"/>
      <c r="K58" s="284"/>
      <c r="L58" s="284" t="s">
        <v>5291</v>
      </c>
    </row>
    <row r="59" spans="2:12" ht="28.8" x14ac:dyDescent="0.3">
      <c r="B59" s="265" t="s">
        <v>5159</v>
      </c>
      <c r="C59" s="284" t="s">
        <v>5520</v>
      </c>
      <c r="D59" s="284" t="s">
        <v>5160</v>
      </c>
      <c r="E59" s="284" t="s">
        <v>6194</v>
      </c>
      <c r="F59" s="284" t="s">
        <v>16</v>
      </c>
      <c r="G59" s="284" t="s">
        <v>6</v>
      </c>
      <c r="H59" s="285"/>
      <c r="I59" s="285"/>
      <c r="J59" s="285"/>
      <c r="K59" s="284"/>
      <c r="L59" s="284" t="s">
        <v>5291</v>
      </c>
    </row>
    <row r="60" spans="2:12" ht="28.8" x14ac:dyDescent="0.3">
      <c r="B60" s="265" t="s">
        <v>5163</v>
      </c>
      <c r="C60" s="284" t="s">
        <v>5521</v>
      </c>
      <c r="D60" s="284" t="s">
        <v>5164</v>
      </c>
      <c r="E60" s="284" t="s">
        <v>6194</v>
      </c>
      <c r="F60" s="284" t="s">
        <v>16</v>
      </c>
      <c r="G60" s="284" t="s">
        <v>6</v>
      </c>
      <c r="H60" s="285"/>
      <c r="I60" s="285"/>
      <c r="J60" s="285"/>
      <c r="K60" s="284"/>
      <c r="L60" s="284" t="s">
        <v>5292</v>
      </c>
    </row>
    <row r="61" spans="2:12" ht="28.8" x14ac:dyDescent="0.3">
      <c r="B61" s="265" t="s">
        <v>5167</v>
      </c>
      <c r="C61" s="284" t="s">
        <v>5522</v>
      </c>
      <c r="D61" s="284" t="s">
        <v>5168</v>
      </c>
      <c r="E61" s="284" t="s">
        <v>6194</v>
      </c>
      <c r="F61" s="284" t="s">
        <v>16</v>
      </c>
      <c r="G61" s="284" t="s">
        <v>6</v>
      </c>
      <c r="H61" s="285"/>
      <c r="I61" s="285"/>
      <c r="J61" s="285"/>
      <c r="K61" s="284"/>
      <c r="L61" s="284" t="s">
        <v>5291</v>
      </c>
    </row>
    <row r="62" spans="2:12" ht="28.8" x14ac:dyDescent="0.3">
      <c r="B62" s="265" t="s">
        <v>5171</v>
      </c>
      <c r="C62" s="284" t="s">
        <v>5523</v>
      </c>
      <c r="D62" s="284" t="s">
        <v>5172</v>
      </c>
      <c r="E62" s="284" t="s">
        <v>6194</v>
      </c>
      <c r="F62" s="284" t="s">
        <v>16</v>
      </c>
      <c r="G62" s="284" t="s">
        <v>6</v>
      </c>
      <c r="H62" s="285"/>
      <c r="I62" s="285"/>
      <c r="J62" s="285"/>
      <c r="K62" s="284"/>
      <c r="L62" s="284" t="s">
        <v>5293</v>
      </c>
    </row>
    <row r="63" spans="2:12" ht="28.8" x14ac:dyDescent="0.3">
      <c r="B63" s="265" t="s">
        <v>5175</v>
      </c>
      <c r="C63" s="284" t="s">
        <v>5524</v>
      </c>
      <c r="D63" s="284" t="s">
        <v>5176</v>
      </c>
      <c r="E63" s="284" t="s">
        <v>6194</v>
      </c>
      <c r="F63" s="284" t="s">
        <v>16</v>
      </c>
      <c r="G63" s="284" t="s">
        <v>6</v>
      </c>
      <c r="H63" s="285"/>
      <c r="I63" s="285"/>
      <c r="J63" s="285"/>
      <c r="K63" s="284"/>
      <c r="L63" s="284" t="s">
        <v>5292</v>
      </c>
    </row>
    <row r="64" spans="2:12" ht="28.8" x14ac:dyDescent="0.3">
      <c r="B64" s="265" t="s">
        <v>5179</v>
      </c>
      <c r="C64" s="284" t="s">
        <v>5525</v>
      </c>
      <c r="D64" s="284" t="s">
        <v>5180</v>
      </c>
      <c r="E64" s="284" t="s">
        <v>6194</v>
      </c>
      <c r="F64" s="284" t="s">
        <v>16</v>
      </c>
      <c r="G64" s="284" t="s">
        <v>6</v>
      </c>
      <c r="H64" s="285"/>
      <c r="I64" s="285"/>
      <c r="J64" s="285"/>
      <c r="K64" s="284"/>
      <c r="L64" s="284" t="s">
        <v>5290</v>
      </c>
    </row>
    <row r="65" spans="2:12" ht="28.8" x14ac:dyDescent="0.3">
      <c r="B65" s="265" t="s">
        <v>6069</v>
      </c>
      <c r="C65" s="284" t="s">
        <v>5861</v>
      </c>
      <c r="D65" s="284" t="s">
        <v>5862</v>
      </c>
      <c r="E65" s="284" t="s">
        <v>6194</v>
      </c>
      <c r="F65" s="284" t="s">
        <v>16</v>
      </c>
      <c r="G65" s="284" t="s">
        <v>6</v>
      </c>
      <c r="H65" s="285"/>
      <c r="I65" s="285"/>
      <c r="J65" s="285"/>
      <c r="K65" s="284"/>
      <c r="L65" s="284" t="s">
        <v>5294</v>
      </c>
    </row>
    <row r="66" spans="2:12" ht="28.8" x14ac:dyDescent="0.3">
      <c r="B66" s="265" t="s">
        <v>5081</v>
      </c>
      <c r="C66" s="284" t="s">
        <v>5530</v>
      </c>
      <c r="D66" s="284" t="s">
        <v>5188</v>
      </c>
      <c r="E66" s="284" t="s">
        <v>6194</v>
      </c>
      <c r="F66" s="284" t="s">
        <v>16</v>
      </c>
      <c r="G66" s="284" t="s">
        <v>6</v>
      </c>
      <c r="H66" s="285"/>
      <c r="I66" s="285"/>
      <c r="J66" s="285"/>
      <c r="K66" s="284"/>
      <c r="L66" s="284" t="s">
        <v>5295</v>
      </c>
    </row>
    <row r="67" spans="2:12" ht="28.8" x14ac:dyDescent="0.3">
      <c r="B67" s="265" t="s">
        <v>5079</v>
      </c>
      <c r="C67" s="284" t="s">
        <v>5531</v>
      </c>
      <c r="D67" s="284" t="s">
        <v>5190</v>
      </c>
      <c r="E67" s="284" t="s">
        <v>6194</v>
      </c>
      <c r="F67" s="284" t="s">
        <v>16</v>
      </c>
      <c r="G67" s="284" t="s">
        <v>6</v>
      </c>
      <c r="H67" s="285"/>
      <c r="I67" s="285"/>
      <c r="J67" s="285"/>
      <c r="K67" s="284"/>
      <c r="L67" s="284" t="s">
        <v>5294</v>
      </c>
    </row>
    <row r="68" spans="2:12" ht="28.8" x14ac:dyDescent="0.3">
      <c r="B68" s="265" t="s">
        <v>5128</v>
      </c>
      <c r="C68" s="284" t="s">
        <v>5532</v>
      </c>
      <c r="D68" s="284" t="s">
        <v>5193</v>
      </c>
      <c r="E68" s="284" t="s">
        <v>6194</v>
      </c>
      <c r="F68" s="284" t="s">
        <v>16</v>
      </c>
      <c r="G68" s="284" t="s">
        <v>6</v>
      </c>
      <c r="H68" s="285"/>
      <c r="I68" s="285"/>
      <c r="J68" s="285"/>
      <c r="K68" s="284"/>
      <c r="L68" s="284" t="s">
        <v>5294</v>
      </c>
    </row>
    <row r="69" spans="2:12" ht="28.8" x14ac:dyDescent="0.3">
      <c r="B69" s="265" t="s">
        <v>5127</v>
      </c>
      <c r="C69" s="284" t="s">
        <v>5533</v>
      </c>
      <c r="D69" s="284" t="s">
        <v>5196</v>
      </c>
      <c r="E69" s="284" t="s">
        <v>6194</v>
      </c>
      <c r="F69" s="284" t="s">
        <v>16</v>
      </c>
      <c r="G69" s="284" t="s">
        <v>6</v>
      </c>
      <c r="H69" s="285"/>
      <c r="I69" s="285"/>
      <c r="J69" s="285"/>
      <c r="K69" s="284"/>
      <c r="L69" s="284" t="s">
        <v>5294</v>
      </c>
    </row>
    <row r="70" spans="2:12" ht="28.8" x14ac:dyDescent="0.3">
      <c r="B70" s="265" t="s">
        <v>5076</v>
      </c>
      <c r="C70" s="284" t="s">
        <v>5534</v>
      </c>
      <c r="D70" s="284" t="s">
        <v>5077</v>
      </c>
      <c r="E70" s="284" t="s">
        <v>6194</v>
      </c>
      <c r="F70" s="284" t="s">
        <v>16</v>
      </c>
      <c r="G70" s="284" t="s">
        <v>6</v>
      </c>
      <c r="H70" s="285"/>
      <c r="I70" s="285"/>
      <c r="J70" s="285"/>
      <c r="K70" s="284"/>
      <c r="L70" s="284" t="s">
        <v>5294</v>
      </c>
    </row>
    <row r="71" spans="2:12" ht="28.8" x14ac:dyDescent="0.3">
      <c r="B71" s="265" t="s">
        <v>5073</v>
      </c>
      <c r="C71" s="284" t="s">
        <v>5535</v>
      </c>
      <c r="D71" s="284" t="s">
        <v>5074</v>
      </c>
      <c r="E71" s="284" t="s">
        <v>6194</v>
      </c>
      <c r="F71" s="284" t="s">
        <v>16</v>
      </c>
      <c r="G71" s="284" t="s">
        <v>6</v>
      </c>
      <c r="H71" s="285"/>
      <c r="I71" s="285"/>
      <c r="J71" s="285"/>
      <c r="K71" s="284"/>
      <c r="L71" s="284" t="s">
        <v>5294</v>
      </c>
    </row>
    <row r="72" spans="2:12" ht="28.8" x14ac:dyDescent="0.3">
      <c r="B72" s="265" t="s">
        <v>5126</v>
      </c>
      <c r="C72" s="284" t="s">
        <v>5536</v>
      </c>
      <c r="D72" s="284" t="s">
        <v>5201</v>
      </c>
      <c r="E72" s="284" t="s">
        <v>6194</v>
      </c>
      <c r="F72" s="284" t="s">
        <v>16</v>
      </c>
      <c r="G72" s="284" t="s">
        <v>6</v>
      </c>
      <c r="H72" s="285"/>
      <c r="I72" s="285"/>
      <c r="J72" s="285"/>
      <c r="K72" s="284"/>
      <c r="L72" s="284" t="s">
        <v>5294</v>
      </c>
    </row>
    <row r="73" spans="2:12" ht="28.8" x14ac:dyDescent="0.3">
      <c r="B73" s="265" t="s">
        <v>5125</v>
      </c>
      <c r="C73" s="284" t="s">
        <v>5537</v>
      </c>
      <c r="D73" s="284" t="s">
        <v>5204</v>
      </c>
      <c r="E73" s="284" t="s">
        <v>6194</v>
      </c>
      <c r="F73" s="284" t="s">
        <v>16</v>
      </c>
      <c r="G73" s="284" t="s">
        <v>6</v>
      </c>
      <c r="H73" s="285"/>
      <c r="I73" s="285"/>
      <c r="J73" s="285"/>
      <c r="K73" s="284"/>
      <c r="L73" s="284" t="s">
        <v>5294</v>
      </c>
    </row>
    <row r="74" spans="2:12" ht="28.8" x14ac:dyDescent="0.3">
      <c r="B74" s="265" t="s">
        <v>5124</v>
      </c>
      <c r="C74" s="284" t="s">
        <v>6072</v>
      </c>
      <c r="D74" s="284" t="s">
        <v>6073</v>
      </c>
      <c r="E74" s="284" t="s">
        <v>6194</v>
      </c>
      <c r="F74" s="284" t="s">
        <v>16</v>
      </c>
      <c r="G74" s="284" t="s">
        <v>5</v>
      </c>
      <c r="H74" s="285"/>
      <c r="I74" s="285"/>
      <c r="J74" s="285"/>
      <c r="K74" s="284"/>
      <c r="L74" s="284" t="s">
        <v>5294</v>
      </c>
    </row>
    <row r="75" spans="2:12" ht="28.8" x14ac:dyDescent="0.3">
      <c r="B75" s="265" t="s">
        <v>5122</v>
      </c>
      <c r="C75" s="284" t="s">
        <v>5538</v>
      </c>
      <c r="D75" s="284" t="s">
        <v>5123</v>
      </c>
      <c r="E75" s="284" t="s">
        <v>6194</v>
      </c>
      <c r="F75" s="284" t="s">
        <v>16</v>
      </c>
      <c r="G75" s="284" t="s">
        <v>5</v>
      </c>
      <c r="H75" s="285"/>
      <c r="I75" s="285"/>
      <c r="J75" s="285"/>
      <c r="K75" s="284"/>
      <c r="L75" s="284" t="s">
        <v>5294</v>
      </c>
    </row>
    <row r="76" spans="2:12" ht="28.8" x14ac:dyDescent="0.3">
      <c r="B76" s="265" t="s">
        <v>5070</v>
      </c>
      <c r="C76" s="284" t="s">
        <v>5539</v>
      </c>
      <c r="D76" s="284" t="s">
        <v>5071</v>
      </c>
      <c r="E76" s="284" t="s">
        <v>6194</v>
      </c>
      <c r="F76" s="284" t="s">
        <v>16</v>
      </c>
      <c r="G76" s="284" t="s">
        <v>6</v>
      </c>
      <c r="H76" s="285"/>
      <c r="I76" s="285"/>
      <c r="J76" s="285"/>
      <c r="K76" s="284"/>
      <c r="L76" s="284"/>
    </row>
    <row r="77" spans="2:12" ht="28.8" x14ac:dyDescent="0.3">
      <c r="B77" s="265" t="s">
        <v>5067</v>
      </c>
      <c r="C77" s="284" t="s">
        <v>5540</v>
      </c>
      <c r="D77" s="284" t="s">
        <v>5068</v>
      </c>
      <c r="E77" s="284" t="s">
        <v>6194</v>
      </c>
      <c r="F77" s="284" t="s">
        <v>16</v>
      </c>
      <c r="G77" s="284" t="s">
        <v>6</v>
      </c>
      <c r="H77" s="285"/>
      <c r="I77" s="285"/>
      <c r="J77" s="285"/>
      <c r="K77" s="284"/>
      <c r="L77" s="284" t="s">
        <v>5294</v>
      </c>
    </row>
    <row r="78" spans="2:12" ht="28.8" x14ac:dyDescent="0.3">
      <c r="B78" s="265" t="s">
        <v>5065</v>
      </c>
      <c r="C78" s="284" t="s">
        <v>5541</v>
      </c>
      <c r="D78" s="284" t="s">
        <v>5208</v>
      </c>
      <c r="E78" s="284" t="s">
        <v>6194</v>
      </c>
      <c r="F78" s="284" t="s">
        <v>16</v>
      </c>
      <c r="G78" s="284" t="s">
        <v>6</v>
      </c>
      <c r="H78" s="285"/>
      <c r="I78" s="285"/>
      <c r="J78" s="285"/>
      <c r="K78" s="284"/>
      <c r="L78" s="284" t="s">
        <v>5294</v>
      </c>
    </row>
    <row r="79" spans="2:12" ht="28.8" x14ac:dyDescent="0.3">
      <c r="B79" s="265" t="s">
        <v>5121</v>
      </c>
      <c r="C79" s="284" t="s">
        <v>5542</v>
      </c>
      <c r="D79" s="284" t="s">
        <v>5211</v>
      </c>
      <c r="E79" s="284" t="s">
        <v>6194</v>
      </c>
      <c r="F79" s="284" t="s">
        <v>16</v>
      </c>
      <c r="G79" s="284" t="s">
        <v>6</v>
      </c>
      <c r="H79" s="285"/>
      <c r="I79" s="285"/>
      <c r="J79" s="285"/>
      <c r="K79" s="284"/>
      <c r="L79" s="284" t="s">
        <v>5294</v>
      </c>
    </row>
    <row r="80" spans="2:12" ht="28.8" x14ac:dyDescent="0.3">
      <c r="B80" s="265" t="s">
        <v>5120</v>
      </c>
      <c r="C80" s="284" t="s">
        <v>5543</v>
      </c>
      <c r="D80" s="284" t="s">
        <v>5214</v>
      </c>
      <c r="E80" s="284" t="s">
        <v>6194</v>
      </c>
      <c r="F80" s="284" t="s">
        <v>16</v>
      </c>
      <c r="G80" s="284" t="s">
        <v>6</v>
      </c>
      <c r="H80" s="285"/>
      <c r="I80" s="285"/>
      <c r="J80" s="285"/>
      <c r="K80" s="284"/>
      <c r="L80" s="284" t="s">
        <v>5294</v>
      </c>
    </row>
    <row r="81" spans="2:12" ht="28.8" x14ac:dyDescent="0.3">
      <c r="B81" s="265" t="s">
        <v>5118</v>
      </c>
      <c r="C81" s="284" t="s">
        <v>5544</v>
      </c>
      <c r="D81" s="284" t="s">
        <v>5119</v>
      </c>
      <c r="E81" s="284" t="s">
        <v>6194</v>
      </c>
      <c r="F81" s="284" t="s">
        <v>16</v>
      </c>
      <c r="G81" s="284" t="s">
        <v>6</v>
      </c>
      <c r="H81" s="285"/>
      <c r="I81" s="285"/>
      <c r="J81" s="285"/>
      <c r="K81" s="284"/>
      <c r="L81" s="284" t="s">
        <v>5294</v>
      </c>
    </row>
    <row r="82" spans="2:12" ht="28.8" x14ac:dyDescent="0.3">
      <c r="B82" s="265" t="s">
        <v>5062</v>
      </c>
      <c r="C82" s="284" t="s">
        <v>5545</v>
      </c>
      <c r="D82" s="284" t="s">
        <v>5063</v>
      </c>
      <c r="E82" s="284" t="s">
        <v>6194</v>
      </c>
      <c r="F82" s="284" t="s">
        <v>16</v>
      </c>
      <c r="G82" s="284" t="s">
        <v>6</v>
      </c>
      <c r="H82" s="285"/>
      <c r="I82" s="285"/>
      <c r="J82" s="285"/>
      <c r="K82" s="284"/>
      <c r="L82" s="284" t="s">
        <v>5294</v>
      </c>
    </row>
    <row r="83" spans="2:12" ht="45" customHeight="1" x14ac:dyDescent="0.3">
      <c r="B83" s="273" t="s">
        <v>5116</v>
      </c>
      <c r="C83" s="273" t="s">
        <v>5546</v>
      </c>
      <c r="D83" s="273" t="s">
        <v>5117</v>
      </c>
      <c r="E83" s="273" t="s">
        <v>6194</v>
      </c>
      <c r="F83" s="273" t="s">
        <v>16</v>
      </c>
      <c r="G83" s="273" t="s">
        <v>6</v>
      </c>
      <c r="H83" s="273"/>
      <c r="I83" s="273"/>
      <c r="J83" s="273"/>
      <c r="K83" s="273"/>
      <c r="L83" s="273" t="s">
        <v>5294</v>
      </c>
    </row>
    <row r="84" spans="2:12" ht="45" customHeight="1" x14ac:dyDescent="0.3">
      <c r="B84" s="273" t="s">
        <v>5547</v>
      </c>
      <c r="C84" s="273" t="s">
        <v>5548</v>
      </c>
      <c r="D84" s="273" t="s">
        <v>5060</v>
      </c>
      <c r="E84" s="273" t="s">
        <v>6194</v>
      </c>
      <c r="F84" s="273" t="s">
        <v>16</v>
      </c>
      <c r="G84" s="273" t="s">
        <v>6</v>
      </c>
      <c r="H84" s="273"/>
      <c r="I84" s="273"/>
      <c r="J84" s="273"/>
      <c r="K84" s="273"/>
      <c r="L84" s="273" t="s">
        <v>5294</v>
      </c>
    </row>
    <row r="85" spans="2:12" ht="45" customHeight="1" x14ac:dyDescent="0.3">
      <c r="B85" s="273" t="s">
        <v>5057</v>
      </c>
      <c r="C85" s="273" t="s">
        <v>5549</v>
      </c>
      <c r="D85" s="273" t="s">
        <v>5058</v>
      </c>
      <c r="E85" s="273" t="s">
        <v>6194</v>
      </c>
      <c r="F85" s="273" t="s">
        <v>16</v>
      </c>
      <c r="G85" s="273" t="s">
        <v>6</v>
      </c>
      <c r="H85" s="273"/>
      <c r="I85" s="273"/>
      <c r="J85" s="273"/>
      <c r="K85" s="273"/>
      <c r="L85" s="273" t="s">
        <v>5294</v>
      </c>
    </row>
    <row r="86" spans="2:12" ht="45" customHeight="1" x14ac:dyDescent="0.3">
      <c r="B86" s="273" t="s">
        <v>5055</v>
      </c>
      <c r="C86" s="273" t="s">
        <v>5550</v>
      </c>
      <c r="D86" s="273" t="s">
        <v>5222</v>
      </c>
      <c r="E86" s="273" t="s">
        <v>6194</v>
      </c>
      <c r="F86" s="273" t="s">
        <v>16</v>
      </c>
      <c r="G86" s="273" t="s">
        <v>6</v>
      </c>
      <c r="H86" s="273"/>
      <c r="I86" s="273"/>
      <c r="J86" s="273"/>
      <c r="K86" s="273"/>
      <c r="L86" s="273" t="s">
        <v>5294</v>
      </c>
    </row>
    <row r="87" spans="2:12" ht="45" customHeight="1" x14ac:dyDescent="0.3">
      <c r="B87" s="273" t="s">
        <v>5053</v>
      </c>
      <c r="C87" s="273" t="s">
        <v>5551</v>
      </c>
      <c r="D87" s="273" t="s">
        <v>5224</v>
      </c>
      <c r="E87" s="273" t="s">
        <v>6194</v>
      </c>
      <c r="F87" s="273" t="s">
        <v>16</v>
      </c>
      <c r="G87" s="273" t="s">
        <v>6</v>
      </c>
      <c r="H87" s="273"/>
      <c r="I87" s="273"/>
      <c r="J87" s="273"/>
      <c r="K87" s="273"/>
      <c r="L87" s="273" t="s">
        <v>5294</v>
      </c>
    </row>
    <row r="88" spans="2:12" ht="45" customHeight="1" x14ac:dyDescent="0.3">
      <c r="B88" s="273" t="s">
        <v>5051</v>
      </c>
      <c r="C88" s="273" t="s">
        <v>5552</v>
      </c>
      <c r="D88" s="273" t="s">
        <v>5226</v>
      </c>
      <c r="E88" s="273" t="s">
        <v>6194</v>
      </c>
      <c r="F88" s="273" t="s">
        <v>16</v>
      </c>
      <c r="G88" s="273" t="s">
        <v>6</v>
      </c>
      <c r="H88" s="273"/>
      <c r="I88" s="273"/>
      <c r="J88" s="273"/>
      <c r="K88" s="273"/>
      <c r="L88" s="273" t="s">
        <v>5294</v>
      </c>
    </row>
    <row r="89" spans="2:12" ht="45" customHeight="1" x14ac:dyDescent="0.3">
      <c r="B89" s="273" t="s">
        <v>5114</v>
      </c>
      <c r="C89" s="273" t="s">
        <v>5553</v>
      </c>
      <c r="D89" s="273" t="s">
        <v>5115</v>
      </c>
      <c r="E89" s="273" t="s">
        <v>6194</v>
      </c>
      <c r="F89" s="273" t="s">
        <v>16</v>
      </c>
      <c r="G89" s="273" t="s">
        <v>6</v>
      </c>
      <c r="H89" s="273"/>
      <c r="I89" s="273"/>
      <c r="J89" s="273"/>
      <c r="K89" s="273"/>
      <c r="L89" s="273" t="s">
        <v>5294</v>
      </c>
    </row>
    <row r="90" spans="2:12" ht="45" customHeight="1" x14ac:dyDescent="0.3">
      <c r="B90" s="273" t="s">
        <v>5112</v>
      </c>
      <c r="C90" s="273" t="s">
        <v>5554</v>
      </c>
      <c r="D90" s="273" t="s">
        <v>5113</v>
      </c>
      <c r="E90" s="273" t="s">
        <v>6194</v>
      </c>
      <c r="F90" s="273" t="s">
        <v>16</v>
      </c>
      <c r="G90" s="273" t="s">
        <v>6</v>
      </c>
      <c r="H90" s="273"/>
      <c r="I90" s="273"/>
      <c r="J90" s="273"/>
      <c r="K90" s="273"/>
      <c r="L90" s="273" t="s">
        <v>5294</v>
      </c>
    </row>
    <row r="91" spans="2:12" ht="45" customHeight="1" x14ac:dyDescent="0.3">
      <c r="B91" s="273" t="s">
        <v>5110</v>
      </c>
      <c r="C91" s="273" t="s">
        <v>5555</v>
      </c>
      <c r="D91" s="273" t="s">
        <v>5111</v>
      </c>
      <c r="E91" s="273" t="s">
        <v>6194</v>
      </c>
      <c r="F91" s="273" t="s">
        <v>16</v>
      </c>
      <c r="G91" s="273" t="s">
        <v>6</v>
      </c>
      <c r="H91" s="273"/>
      <c r="I91" s="273"/>
      <c r="J91" s="273"/>
      <c r="K91" s="273"/>
      <c r="L91" s="273" t="s">
        <v>5294</v>
      </c>
    </row>
    <row r="92" spans="2:12" ht="45" customHeight="1" x14ac:dyDescent="0.3">
      <c r="B92" s="273" t="s">
        <v>5108</v>
      </c>
      <c r="C92" s="273" t="s">
        <v>5556</v>
      </c>
      <c r="D92" s="273" t="s">
        <v>5109</v>
      </c>
      <c r="E92" s="273" t="s">
        <v>6194</v>
      </c>
      <c r="F92" s="273" t="s">
        <v>16</v>
      </c>
      <c r="G92" s="273" t="s">
        <v>6</v>
      </c>
      <c r="H92" s="273"/>
      <c r="I92" s="273"/>
      <c r="J92" s="273"/>
      <c r="K92" s="273"/>
      <c r="L92" s="273" t="s">
        <v>5294</v>
      </c>
    </row>
    <row r="93" spans="2:12" ht="45" customHeight="1" x14ac:dyDescent="0.3">
      <c r="B93" s="273" t="s">
        <v>5106</v>
      </c>
      <c r="C93" s="273" t="s">
        <v>5557</v>
      </c>
      <c r="D93" s="273" t="s">
        <v>5107</v>
      </c>
      <c r="E93" s="273" t="s">
        <v>6194</v>
      </c>
      <c r="F93" s="273" t="s">
        <v>16</v>
      </c>
      <c r="G93" s="273" t="s">
        <v>6</v>
      </c>
      <c r="H93" s="273"/>
      <c r="I93" s="273"/>
      <c r="J93" s="273"/>
      <c r="K93" s="273"/>
      <c r="L93" s="273" t="s">
        <v>5294</v>
      </c>
    </row>
    <row r="94" spans="2:12" ht="45" customHeight="1" x14ac:dyDescent="0.3">
      <c r="B94" s="273" t="s">
        <v>5048</v>
      </c>
      <c r="C94" s="273" t="s">
        <v>5558</v>
      </c>
      <c r="D94" s="273" t="s">
        <v>5049</v>
      </c>
      <c r="E94" s="273" t="s">
        <v>6194</v>
      </c>
      <c r="F94" s="273" t="s">
        <v>16</v>
      </c>
      <c r="G94" s="273" t="s">
        <v>6</v>
      </c>
      <c r="H94" s="273"/>
      <c r="I94" s="273"/>
      <c r="J94" s="273"/>
      <c r="K94" s="273"/>
      <c r="L94" s="273" t="s">
        <v>5294</v>
      </c>
    </row>
    <row r="95" spans="2:12" ht="45" customHeight="1" x14ac:dyDescent="0.3">
      <c r="B95" s="273" t="s">
        <v>5045</v>
      </c>
      <c r="C95" s="273" t="s">
        <v>5559</v>
      </c>
      <c r="D95" s="273" t="s">
        <v>5046</v>
      </c>
      <c r="E95" s="273" t="s">
        <v>6194</v>
      </c>
      <c r="F95" s="273" t="s">
        <v>16</v>
      </c>
      <c r="G95" s="273" t="s">
        <v>6</v>
      </c>
      <c r="H95" s="273"/>
      <c r="I95" s="273"/>
      <c r="J95" s="273"/>
      <c r="K95" s="273"/>
      <c r="L95" s="273"/>
    </row>
    <row r="96" spans="2:12" ht="45" customHeight="1" x14ac:dyDescent="0.3">
      <c r="B96" s="273" t="s">
        <v>5042</v>
      </c>
      <c r="C96" s="273" t="s">
        <v>5560</v>
      </c>
      <c r="D96" s="273" t="s">
        <v>5043</v>
      </c>
      <c r="E96" s="273" t="s">
        <v>6194</v>
      </c>
      <c r="F96" s="273" t="s">
        <v>16</v>
      </c>
      <c r="G96" s="273" t="s">
        <v>6</v>
      </c>
      <c r="H96" s="273"/>
      <c r="I96" s="273"/>
      <c r="J96" s="273"/>
      <c r="K96" s="273"/>
      <c r="L96" s="273" t="s">
        <v>5294</v>
      </c>
    </row>
    <row r="97" spans="2:12" ht="45" customHeight="1" x14ac:dyDescent="0.3">
      <c r="B97" s="273" t="s">
        <v>5039</v>
      </c>
      <c r="C97" s="273" t="s">
        <v>5561</v>
      </c>
      <c r="D97" s="273" t="s">
        <v>5040</v>
      </c>
      <c r="E97" s="273" t="s">
        <v>6194</v>
      </c>
      <c r="F97" s="273" t="s">
        <v>16</v>
      </c>
      <c r="G97" s="273" t="s">
        <v>6</v>
      </c>
      <c r="H97" s="273"/>
      <c r="I97" s="273"/>
      <c r="J97" s="273"/>
      <c r="K97" s="273"/>
      <c r="L97" s="273" t="s">
        <v>5294</v>
      </c>
    </row>
    <row r="98" spans="2:12" ht="45" customHeight="1" x14ac:dyDescent="0.3">
      <c r="B98" s="273" t="s">
        <v>5037</v>
      </c>
      <c r="C98" s="273" t="s">
        <v>5562</v>
      </c>
      <c r="D98" s="273" t="s">
        <v>5239</v>
      </c>
      <c r="E98" s="273" t="s">
        <v>6194</v>
      </c>
      <c r="F98" s="273" t="s">
        <v>16</v>
      </c>
      <c r="G98" s="273" t="s">
        <v>6</v>
      </c>
      <c r="H98" s="273"/>
      <c r="I98" s="273"/>
      <c r="J98" s="273"/>
      <c r="K98" s="273"/>
      <c r="L98" s="273" t="s">
        <v>5294</v>
      </c>
    </row>
    <row r="99" spans="2:12" ht="45" customHeight="1" x14ac:dyDescent="0.3">
      <c r="B99" s="273" t="s">
        <v>5104</v>
      </c>
      <c r="C99" s="273" t="s">
        <v>5563</v>
      </c>
      <c r="D99" s="273" t="s">
        <v>5105</v>
      </c>
      <c r="E99" s="273" t="s">
        <v>6194</v>
      </c>
      <c r="F99" s="273" t="s">
        <v>16</v>
      </c>
      <c r="G99" s="273" t="s">
        <v>6</v>
      </c>
      <c r="H99" s="273"/>
      <c r="I99" s="273"/>
      <c r="J99" s="273"/>
      <c r="K99" s="273"/>
      <c r="L99" s="273" t="s">
        <v>5294</v>
      </c>
    </row>
    <row r="100" spans="2:12" ht="45" customHeight="1" x14ac:dyDescent="0.3">
      <c r="B100" s="273" t="s">
        <v>5102</v>
      </c>
      <c r="C100" s="273" t="s">
        <v>5564</v>
      </c>
      <c r="D100" s="273" t="s">
        <v>5103</v>
      </c>
      <c r="E100" s="273" t="s">
        <v>6194</v>
      </c>
      <c r="F100" s="273" t="s">
        <v>16</v>
      </c>
      <c r="G100" s="273" t="s">
        <v>6</v>
      </c>
      <c r="H100" s="273"/>
      <c r="I100" s="273"/>
      <c r="J100" s="273"/>
      <c r="K100" s="273"/>
      <c r="L100" s="273" t="s">
        <v>5294</v>
      </c>
    </row>
    <row r="101" spans="2:12" ht="45" customHeight="1" x14ac:dyDescent="0.3">
      <c r="B101" s="273" t="s">
        <v>5100</v>
      </c>
      <c r="C101" s="273" t="s">
        <v>5565</v>
      </c>
      <c r="D101" s="273" t="s">
        <v>5101</v>
      </c>
      <c r="E101" s="273" t="s">
        <v>6194</v>
      </c>
      <c r="F101" s="273" t="s">
        <v>16</v>
      </c>
      <c r="G101" s="273" t="s">
        <v>6</v>
      </c>
      <c r="H101" s="273"/>
      <c r="I101" s="273"/>
      <c r="J101" s="273"/>
      <c r="K101" s="273"/>
      <c r="L101" s="273" t="s">
        <v>5294</v>
      </c>
    </row>
    <row r="102" spans="2:12" ht="45" customHeight="1" x14ac:dyDescent="0.3">
      <c r="B102" s="273" t="s">
        <v>5099</v>
      </c>
      <c r="C102" s="273" t="s">
        <v>6083</v>
      </c>
      <c r="D102" s="273" t="s">
        <v>6084</v>
      </c>
      <c r="E102" s="273" t="s">
        <v>6194</v>
      </c>
      <c r="F102" s="273" t="s">
        <v>16</v>
      </c>
      <c r="G102" s="273" t="s">
        <v>6</v>
      </c>
      <c r="H102" s="273"/>
      <c r="I102" s="273"/>
      <c r="J102" s="273"/>
      <c r="K102" s="273"/>
      <c r="L102" s="273" t="s">
        <v>5294</v>
      </c>
    </row>
    <row r="103" spans="2:12" ht="45" customHeight="1" x14ac:dyDescent="0.3">
      <c r="B103" s="273" t="s">
        <v>5097</v>
      </c>
      <c r="C103" s="273" t="s">
        <v>5566</v>
      </c>
      <c r="D103" s="273" t="s">
        <v>5098</v>
      </c>
      <c r="E103" s="273" t="s">
        <v>6194</v>
      </c>
      <c r="F103" s="273" t="s">
        <v>16</v>
      </c>
      <c r="G103" s="273" t="s">
        <v>6</v>
      </c>
      <c r="H103" s="273"/>
      <c r="I103" s="273"/>
      <c r="J103" s="273"/>
      <c r="K103" s="273"/>
      <c r="L103" s="273" t="s">
        <v>5294</v>
      </c>
    </row>
    <row r="104" spans="2:12" ht="45" customHeight="1" x14ac:dyDescent="0.3">
      <c r="B104" s="273" t="s">
        <v>5096</v>
      </c>
      <c r="C104" s="273" t="s">
        <v>5567</v>
      </c>
      <c r="D104" s="273" t="s">
        <v>5247</v>
      </c>
      <c r="E104" s="273" t="s">
        <v>6194</v>
      </c>
      <c r="F104" s="273" t="s">
        <v>16</v>
      </c>
      <c r="G104" s="273" t="s">
        <v>6</v>
      </c>
      <c r="H104" s="273"/>
      <c r="I104" s="273"/>
      <c r="J104" s="273"/>
      <c r="K104" s="273"/>
      <c r="L104" s="273" t="s">
        <v>5294</v>
      </c>
    </row>
    <row r="105" spans="2:12" ht="45" customHeight="1" x14ac:dyDescent="0.3">
      <c r="B105" s="273" t="s">
        <v>5094</v>
      </c>
      <c r="C105" s="273" t="s">
        <v>5568</v>
      </c>
      <c r="D105" s="273" t="s">
        <v>5095</v>
      </c>
      <c r="E105" s="273" t="s">
        <v>6194</v>
      </c>
      <c r="F105" s="273" t="s">
        <v>16</v>
      </c>
      <c r="G105" s="273" t="s">
        <v>6</v>
      </c>
      <c r="H105" s="273"/>
      <c r="I105" s="273"/>
      <c r="J105" s="273"/>
      <c r="K105" s="273"/>
      <c r="L105" s="273" t="s">
        <v>5294</v>
      </c>
    </row>
    <row r="106" spans="2:12" ht="45" customHeight="1" x14ac:dyDescent="0.3">
      <c r="B106" s="273" t="s">
        <v>5034</v>
      </c>
      <c r="C106" s="273" t="s">
        <v>5569</v>
      </c>
      <c r="D106" s="273" t="s">
        <v>5035</v>
      </c>
      <c r="E106" s="273" t="s">
        <v>6194</v>
      </c>
      <c r="F106" s="273" t="s">
        <v>16</v>
      </c>
      <c r="G106" s="273" t="s">
        <v>6</v>
      </c>
      <c r="H106" s="273"/>
      <c r="I106" s="273"/>
      <c r="J106" s="273"/>
      <c r="K106" s="273"/>
      <c r="L106" s="273" t="s">
        <v>5294</v>
      </c>
    </row>
    <row r="107" spans="2:12" ht="45" customHeight="1" x14ac:dyDescent="0.3">
      <c r="B107" s="273" t="s">
        <v>5031</v>
      </c>
      <c r="C107" s="273" t="s">
        <v>5570</v>
      </c>
      <c r="D107" s="273" t="s">
        <v>5032</v>
      </c>
      <c r="E107" s="273" t="s">
        <v>6194</v>
      </c>
      <c r="F107" s="273" t="s">
        <v>16</v>
      </c>
      <c r="G107" s="273" t="s">
        <v>6</v>
      </c>
      <c r="H107" s="273"/>
      <c r="I107" s="273"/>
      <c r="J107" s="273"/>
      <c r="K107" s="273"/>
      <c r="L107" s="273" t="s">
        <v>5294</v>
      </c>
    </row>
    <row r="108" spans="2:12" ht="45" customHeight="1" x14ac:dyDescent="0.3">
      <c r="B108" s="273" t="s">
        <v>5028</v>
      </c>
      <c r="C108" s="273" t="s">
        <v>5571</v>
      </c>
      <c r="D108" s="273" t="s">
        <v>5029</v>
      </c>
      <c r="E108" s="273" t="s">
        <v>6194</v>
      </c>
      <c r="F108" s="273" t="s">
        <v>16</v>
      </c>
      <c r="G108" s="273" t="s">
        <v>6</v>
      </c>
      <c r="H108" s="273"/>
      <c r="I108" s="273"/>
      <c r="J108" s="273"/>
      <c r="K108" s="273"/>
      <c r="L108" s="273" t="s">
        <v>5294</v>
      </c>
    </row>
    <row r="109" spans="2:12" ht="45" customHeight="1" x14ac:dyDescent="0.3">
      <c r="B109" s="273" t="s">
        <v>5025</v>
      </c>
      <c r="C109" s="273" t="s">
        <v>5572</v>
      </c>
      <c r="D109" s="273" t="s">
        <v>5026</v>
      </c>
      <c r="E109" s="273" t="s">
        <v>6194</v>
      </c>
      <c r="F109" s="273" t="s">
        <v>16</v>
      </c>
      <c r="G109" s="273" t="s">
        <v>6</v>
      </c>
      <c r="H109" s="273"/>
      <c r="I109" s="273"/>
      <c r="J109" s="273"/>
      <c r="K109" s="273"/>
      <c r="L109" s="273" t="s">
        <v>5294</v>
      </c>
    </row>
    <row r="110" spans="2:12" ht="45" customHeight="1" x14ac:dyDescent="0.3">
      <c r="B110" s="273" t="s">
        <v>5092</v>
      </c>
      <c r="C110" s="273" t="s">
        <v>5573</v>
      </c>
      <c r="D110" s="273" t="s">
        <v>5093</v>
      </c>
      <c r="E110" s="273" t="s">
        <v>6194</v>
      </c>
      <c r="F110" s="273" t="s">
        <v>16</v>
      </c>
      <c r="G110" s="273" t="s">
        <v>6</v>
      </c>
      <c r="H110" s="273"/>
      <c r="I110" s="273"/>
      <c r="J110" s="273"/>
      <c r="K110" s="273"/>
      <c r="L110" s="273" t="s">
        <v>5294</v>
      </c>
    </row>
    <row r="111" spans="2:12" ht="45" customHeight="1" x14ac:dyDescent="0.3">
      <c r="B111" s="273" t="s">
        <v>5091</v>
      </c>
      <c r="C111" s="273" t="s">
        <v>6091</v>
      </c>
      <c r="D111" s="273" t="s">
        <v>6092</v>
      </c>
      <c r="E111" s="273" t="s">
        <v>6194</v>
      </c>
      <c r="F111" s="273" t="s">
        <v>16</v>
      </c>
      <c r="G111" s="273" t="s">
        <v>6</v>
      </c>
      <c r="H111" s="273"/>
      <c r="I111" s="273"/>
      <c r="J111" s="273"/>
      <c r="K111" s="273"/>
      <c r="L111" s="273" t="s">
        <v>5294</v>
      </c>
    </row>
    <row r="112" spans="2:12" ht="45" customHeight="1" x14ac:dyDescent="0.3">
      <c r="B112" s="273" t="s">
        <v>5090</v>
      </c>
      <c r="C112" s="273" t="s">
        <v>6095</v>
      </c>
      <c r="D112" s="273" t="s">
        <v>6096</v>
      </c>
      <c r="E112" s="273" t="s">
        <v>6194</v>
      </c>
      <c r="F112" s="273" t="s">
        <v>16</v>
      </c>
      <c r="G112" s="273" t="s">
        <v>6</v>
      </c>
      <c r="H112" s="273"/>
      <c r="I112" s="273"/>
      <c r="J112" s="273"/>
      <c r="K112" s="273"/>
      <c r="L112" s="273" t="s">
        <v>5294</v>
      </c>
    </row>
    <row r="113" spans="2:12" ht="45" customHeight="1" x14ac:dyDescent="0.3">
      <c r="B113" s="273" t="s">
        <v>5088</v>
      </c>
      <c r="C113" s="273" t="s">
        <v>5574</v>
      </c>
      <c r="D113" s="273" t="s">
        <v>5089</v>
      </c>
      <c r="E113" s="273" t="s">
        <v>6194</v>
      </c>
      <c r="F113" s="273" t="s">
        <v>16</v>
      </c>
      <c r="G113" s="273" t="s">
        <v>6</v>
      </c>
      <c r="H113" s="273"/>
      <c r="I113" s="273"/>
      <c r="J113" s="273"/>
      <c r="K113" s="273"/>
      <c r="L113" s="273" t="s">
        <v>5294</v>
      </c>
    </row>
    <row r="114" spans="2:12" ht="45" customHeight="1" x14ac:dyDescent="0.3">
      <c r="B114" s="273" t="s">
        <v>5087</v>
      </c>
      <c r="C114" s="273" t="s">
        <v>5575</v>
      </c>
      <c r="D114" s="273" t="s">
        <v>5257</v>
      </c>
      <c r="E114" s="273" t="s">
        <v>6194</v>
      </c>
      <c r="F114" s="273" t="s">
        <v>16</v>
      </c>
      <c r="G114" s="273" t="s">
        <v>6</v>
      </c>
      <c r="H114" s="273"/>
      <c r="I114" s="273"/>
      <c r="J114" s="273"/>
      <c r="K114" s="273"/>
      <c r="L114" s="273" t="s">
        <v>5294</v>
      </c>
    </row>
    <row r="115" spans="2:12" ht="45" customHeight="1" x14ac:dyDescent="0.3">
      <c r="B115" s="273" t="s">
        <v>5085</v>
      </c>
      <c r="C115" s="273" t="s">
        <v>5576</v>
      </c>
      <c r="D115" s="273" t="s">
        <v>5086</v>
      </c>
      <c r="E115" s="273" t="s">
        <v>6194</v>
      </c>
      <c r="F115" s="273" t="s">
        <v>16</v>
      </c>
      <c r="G115" s="273" t="s">
        <v>6</v>
      </c>
      <c r="H115" s="273"/>
      <c r="I115" s="273"/>
      <c r="J115" s="273"/>
      <c r="K115" s="273"/>
      <c r="L115" s="273" t="s">
        <v>5294</v>
      </c>
    </row>
    <row r="116" spans="2:12" ht="45" customHeight="1" x14ac:dyDescent="0.3">
      <c r="B116" s="273" t="s">
        <v>5022</v>
      </c>
      <c r="C116" s="273" t="s">
        <v>5577</v>
      </c>
      <c r="D116" s="273" t="s">
        <v>5023</v>
      </c>
      <c r="E116" s="273" t="s">
        <v>6194</v>
      </c>
      <c r="F116" s="273" t="s">
        <v>16</v>
      </c>
      <c r="G116" s="273" t="s">
        <v>6</v>
      </c>
      <c r="H116" s="273"/>
      <c r="I116" s="273"/>
      <c r="J116" s="273"/>
      <c r="K116" s="273"/>
      <c r="L116" s="273" t="s">
        <v>5294</v>
      </c>
    </row>
    <row r="117" spans="2:12" ht="45" customHeight="1" x14ac:dyDescent="0.3">
      <c r="B117" s="273" t="s">
        <v>5001</v>
      </c>
      <c r="C117" s="273" t="s">
        <v>5578</v>
      </c>
      <c r="D117" s="273" t="s">
        <v>5002</v>
      </c>
      <c r="E117" s="273" t="s">
        <v>6194</v>
      </c>
      <c r="F117" s="273" t="s">
        <v>16</v>
      </c>
      <c r="G117" s="273" t="s">
        <v>6</v>
      </c>
      <c r="H117" s="273"/>
      <c r="I117" s="273"/>
      <c r="J117" s="273"/>
      <c r="K117" s="273"/>
      <c r="L117" s="273"/>
    </row>
    <row r="118" spans="2:12" ht="45" customHeight="1" x14ac:dyDescent="0.3">
      <c r="B118" s="273" t="s">
        <v>5019</v>
      </c>
      <c r="C118" s="273" t="s">
        <v>5579</v>
      </c>
      <c r="D118" s="273" t="s">
        <v>5020</v>
      </c>
      <c r="E118" s="273" t="s">
        <v>6194</v>
      </c>
      <c r="F118" s="273" t="s">
        <v>16</v>
      </c>
      <c r="G118" s="273" t="s">
        <v>6</v>
      </c>
      <c r="H118" s="273"/>
      <c r="I118" s="273"/>
      <c r="J118" s="273"/>
      <c r="K118" s="273"/>
      <c r="L118" s="273" t="s">
        <v>5294</v>
      </c>
    </row>
    <row r="119" spans="2:12" ht="45" customHeight="1" x14ac:dyDescent="0.3">
      <c r="B119" s="273" t="s">
        <v>5084</v>
      </c>
      <c r="C119" s="273" t="s">
        <v>6102</v>
      </c>
      <c r="D119" s="273" t="s">
        <v>6103</v>
      </c>
      <c r="E119" s="273" t="s">
        <v>6194</v>
      </c>
      <c r="F119" s="273" t="s">
        <v>16</v>
      </c>
      <c r="G119" s="273" t="s">
        <v>5</v>
      </c>
      <c r="H119" s="273"/>
      <c r="I119" s="273"/>
      <c r="J119" s="273"/>
      <c r="K119" s="273"/>
      <c r="L119" s="273" t="s">
        <v>5294</v>
      </c>
    </row>
    <row r="120" spans="2:12" ht="45" customHeight="1" x14ac:dyDescent="0.3">
      <c r="B120" s="273" t="s">
        <v>5083</v>
      </c>
      <c r="C120" s="273" t="s">
        <v>6106</v>
      </c>
      <c r="D120" s="273" t="s">
        <v>6107</v>
      </c>
      <c r="E120" s="273" t="s">
        <v>6194</v>
      </c>
      <c r="F120" s="273" t="s">
        <v>16</v>
      </c>
      <c r="G120" s="273" t="s">
        <v>5</v>
      </c>
      <c r="H120" s="273"/>
      <c r="I120" s="273"/>
      <c r="J120" s="273"/>
      <c r="K120" s="273"/>
      <c r="L120" s="273" t="s">
        <v>5294</v>
      </c>
    </row>
    <row r="121" spans="2:12" ht="45" customHeight="1" x14ac:dyDescent="0.3">
      <c r="B121" s="273" t="s">
        <v>5016</v>
      </c>
      <c r="C121" s="273" t="s">
        <v>5580</v>
      </c>
      <c r="D121" s="273" t="s">
        <v>5017</v>
      </c>
      <c r="E121" s="273" t="s">
        <v>6194</v>
      </c>
      <c r="F121" s="273" t="s">
        <v>16</v>
      </c>
      <c r="G121" s="273" t="s">
        <v>6</v>
      </c>
      <c r="H121" s="273"/>
      <c r="I121" s="273"/>
      <c r="J121" s="273"/>
      <c r="K121" s="273"/>
      <c r="L121" s="273" t="s">
        <v>5294</v>
      </c>
    </row>
    <row r="122" spans="2:12" ht="45" customHeight="1" x14ac:dyDescent="0.3">
      <c r="B122" s="273" t="s">
        <v>4997</v>
      </c>
      <c r="C122" s="273" t="s">
        <v>5581</v>
      </c>
      <c r="D122" s="273" t="s">
        <v>4998</v>
      </c>
      <c r="E122" s="273" t="s">
        <v>6194</v>
      </c>
      <c r="F122" s="273" t="s">
        <v>16</v>
      </c>
      <c r="G122" s="273" t="s">
        <v>6</v>
      </c>
      <c r="H122" s="273"/>
      <c r="I122" s="273"/>
      <c r="J122" s="273"/>
      <c r="K122" s="273"/>
      <c r="L122" s="273"/>
    </row>
    <row r="123" spans="2:12" ht="45" customHeight="1" x14ac:dyDescent="0.3">
      <c r="B123" s="273" t="s">
        <v>5014</v>
      </c>
      <c r="C123" s="273" t="s">
        <v>5582</v>
      </c>
      <c r="D123" s="273" t="s">
        <v>5264</v>
      </c>
      <c r="E123" s="273" t="s">
        <v>6194</v>
      </c>
      <c r="F123" s="273" t="s">
        <v>16</v>
      </c>
      <c r="G123" s="273" t="s">
        <v>6</v>
      </c>
      <c r="H123" s="273"/>
      <c r="I123" s="273"/>
      <c r="J123" s="273"/>
      <c r="K123" s="273"/>
      <c r="L123" s="273" t="s">
        <v>5294</v>
      </c>
    </row>
    <row r="124" spans="2:12" ht="45" customHeight="1" x14ac:dyDescent="0.3">
      <c r="B124" s="273" t="s">
        <v>5082</v>
      </c>
      <c r="C124" s="273" t="s">
        <v>6110</v>
      </c>
      <c r="D124" s="273" t="s">
        <v>6111</v>
      </c>
      <c r="E124" s="273" t="s">
        <v>6194</v>
      </c>
      <c r="F124" s="273" t="s">
        <v>16</v>
      </c>
      <c r="G124" s="273" t="s">
        <v>6</v>
      </c>
      <c r="H124" s="273"/>
      <c r="I124" s="273"/>
      <c r="J124" s="273"/>
      <c r="K124" s="273"/>
      <c r="L124" s="273" t="s">
        <v>5294</v>
      </c>
    </row>
    <row r="125" spans="2:12" ht="45" customHeight="1" x14ac:dyDescent="0.3">
      <c r="B125" s="273" t="s">
        <v>5011</v>
      </c>
      <c r="C125" s="273" t="s">
        <v>5583</v>
      </c>
      <c r="D125" s="273" t="s">
        <v>5012</v>
      </c>
      <c r="E125" s="273" t="s">
        <v>6194</v>
      </c>
      <c r="F125" s="273" t="s">
        <v>16</v>
      </c>
      <c r="G125" s="273" t="s">
        <v>6</v>
      </c>
      <c r="H125" s="273"/>
      <c r="I125" s="273"/>
      <c r="J125" s="273"/>
      <c r="K125" s="273"/>
      <c r="L125" s="273" t="s">
        <v>5294</v>
      </c>
    </row>
    <row r="126" spans="2:12" ht="45" customHeight="1" x14ac:dyDescent="0.3">
      <c r="B126" s="273" t="s">
        <v>5008</v>
      </c>
      <c r="C126" s="273" t="s">
        <v>5584</v>
      </c>
      <c r="D126" s="273" t="s">
        <v>5009</v>
      </c>
      <c r="E126" s="273" t="s">
        <v>6194</v>
      </c>
      <c r="F126" s="273" t="s">
        <v>16</v>
      </c>
      <c r="G126" s="273" t="s">
        <v>6</v>
      </c>
      <c r="H126" s="273"/>
      <c r="I126" s="273"/>
      <c r="J126" s="273"/>
      <c r="K126" s="273"/>
      <c r="L126" s="273"/>
    </row>
    <row r="127" spans="2:12" ht="45" customHeight="1" x14ac:dyDescent="0.3">
      <c r="B127" s="273" t="s">
        <v>5005</v>
      </c>
      <c r="C127" s="273" t="s">
        <v>5585</v>
      </c>
      <c r="D127" s="273" t="s">
        <v>5006</v>
      </c>
      <c r="E127" s="273" t="s">
        <v>6194</v>
      </c>
      <c r="F127" s="273" t="s">
        <v>16</v>
      </c>
      <c r="G127" s="273" t="s">
        <v>6</v>
      </c>
      <c r="H127" s="273"/>
      <c r="I127" s="273"/>
      <c r="J127" s="273"/>
      <c r="K127" s="273"/>
      <c r="L127" s="273"/>
    </row>
    <row r="128" spans="2:12" ht="45" customHeight="1" x14ac:dyDescent="0.3">
      <c r="B128" s="273" t="s">
        <v>5271</v>
      </c>
      <c r="C128" s="273" t="s">
        <v>5863</v>
      </c>
      <c r="D128" s="273" t="s">
        <v>5864</v>
      </c>
      <c r="E128" s="273" t="s">
        <v>6196</v>
      </c>
      <c r="F128" s="273" t="s">
        <v>8</v>
      </c>
      <c r="G128" s="273" t="s">
        <v>5</v>
      </c>
      <c r="H128" s="273"/>
      <c r="I128" s="273"/>
      <c r="J128" s="273"/>
      <c r="K128" s="273"/>
      <c r="L128" s="273" t="s">
        <v>5296</v>
      </c>
    </row>
    <row r="129" spans="2:12" ht="45" customHeight="1" x14ac:dyDescent="0.3">
      <c r="B129" s="273" t="s">
        <v>5275</v>
      </c>
      <c r="C129" s="273" t="s">
        <v>5586</v>
      </c>
      <c r="D129" s="273" t="s">
        <v>5276</v>
      </c>
      <c r="E129" s="273" t="s">
        <v>6196</v>
      </c>
      <c r="F129" s="273" t="s">
        <v>8</v>
      </c>
      <c r="G129" s="273" t="s">
        <v>5</v>
      </c>
      <c r="H129" s="273"/>
      <c r="I129" s="273"/>
      <c r="J129" s="273"/>
      <c r="K129" s="273"/>
      <c r="L129" s="273" t="s">
        <v>5297</v>
      </c>
    </row>
    <row r="130" spans="2:12" ht="45" customHeight="1" x14ac:dyDescent="0.3">
      <c r="B130" s="273" t="s">
        <v>5279</v>
      </c>
      <c r="C130" s="273" t="s">
        <v>5587</v>
      </c>
      <c r="D130" s="273" t="s">
        <v>5280</v>
      </c>
      <c r="E130" s="273" t="s">
        <v>6196</v>
      </c>
      <c r="F130" s="273" t="s">
        <v>8</v>
      </c>
      <c r="G130" s="273" t="s">
        <v>5</v>
      </c>
      <c r="H130" s="273"/>
      <c r="I130" s="273"/>
      <c r="J130" s="273"/>
      <c r="K130" s="273"/>
      <c r="L130" s="273" t="s">
        <v>5297</v>
      </c>
    </row>
    <row r="131" spans="2:12" ht="45" customHeight="1" x14ac:dyDescent="0.3">
      <c r="B131" s="273" t="s">
        <v>5283</v>
      </c>
      <c r="C131" s="273" t="s">
        <v>6114</v>
      </c>
      <c r="D131" s="273" t="s">
        <v>6115</v>
      </c>
      <c r="E131" s="273" t="s">
        <v>6196</v>
      </c>
      <c r="F131" s="273" t="s">
        <v>8</v>
      </c>
      <c r="G131" s="273" t="s">
        <v>5</v>
      </c>
      <c r="H131" s="273"/>
      <c r="I131" s="273"/>
      <c r="J131" s="273"/>
      <c r="K131" s="273"/>
      <c r="L131" s="273" t="s">
        <v>5297</v>
      </c>
    </row>
    <row r="132" spans="2:12" ht="45" customHeight="1" x14ac:dyDescent="0.3">
      <c r="B132" s="273" t="s">
        <v>5916</v>
      </c>
      <c r="C132" s="273" t="s">
        <v>5917</v>
      </c>
      <c r="D132" s="273" t="s">
        <v>5918</v>
      </c>
      <c r="E132" s="273" t="s">
        <v>6195</v>
      </c>
      <c r="F132" s="273" t="s">
        <v>8</v>
      </c>
      <c r="G132" s="273" t="s">
        <v>5</v>
      </c>
      <c r="H132" s="273"/>
      <c r="I132" s="273"/>
      <c r="J132" s="273"/>
      <c r="K132" s="273"/>
      <c r="L132" s="273" t="s">
        <v>5920</v>
      </c>
    </row>
    <row r="133" spans="2:12" ht="45" customHeight="1" x14ac:dyDescent="0.3">
      <c r="B133" s="273" t="s">
        <v>5943</v>
      </c>
      <c r="C133" s="273" t="s">
        <v>5944</v>
      </c>
      <c r="D133" s="273" t="s">
        <v>5945</v>
      </c>
      <c r="E133" s="273" t="s">
        <v>6198</v>
      </c>
      <c r="F133" s="273" t="s">
        <v>8</v>
      </c>
      <c r="G133" s="273" t="s">
        <v>5</v>
      </c>
      <c r="H133" s="273"/>
      <c r="I133" s="273"/>
      <c r="J133" s="273"/>
      <c r="K133" s="273"/>
      <c r="L133" s="273" t="s">
        <v>5946</v>
      </c>
    </row>
    <row r="134" spans="2:12" ht="45" customHeight="1" x14ac:dyDescent="0.3">
      <c r="B134" s="273" t="s">
        <v>5413</v>
      </c>
      <c r="C134" s="273" t="s">
        <v>5414</v>
      </c>
      <c r="D134" s="273" t="s">
        <v>5415</v>
      </c>
      <c r="E134" s="273" t="s">
        <v>6196</v>
      </c>
      <c r="F134" s="273" t="s">
        <v>8</v>
      </c>
      <c r="G134" s="273" t="s">
        <v>5</v>
      </c>
      <c r="H134" s="273"/>
      <c r="I134" s="273"/>
      <c r="J134" s="273"/>
      <c r="K134" s="273"/>
      <c r="L134" s="273" t="s">
        <v>5637</v>
      </c>
    </row>
    <row r="135" spans="2:12" ht="45" customHeight="1" x14ac:dyDescent="0.3">
      <c r="B135" s="273" t="s">
        <v>5640</v>
      </c>
      <c r="C135" s="273" t="s">
        <v>5641</v>
      </c>
      <c r="D135" s="273" t="s">
        <v>5642</v>
      </c>
      <c r="E135" s="273" t="s">
        <v>6196</v>
      </c>
      <c r="F135" s="273" t="s">
        <v>8</v>
      </c>
      <c r="G135" s="273" t="s">
        <v>5</v>
      </c>
      <c r="H135" s="273"/>
      <c r="I135" s="273"/>
      <c r="J135" s="273"/>
      <c r="K135" s="273"/>
      <c r="L135" s="273" t="s">
        <v>5643</v>
      </c>
    </row>
    <row r="136" spans="2:12" ht="45" customHeight="1" x14ac:dyDescent="0.3">
      <c r="B136" s="273" t="s">
        <v>5956</v>
      </c>
      <c r="C136" s="273" t="s">
        <v>5644</v>
      </c>
      <c r="D136" s="273" t="s">
        <v>5645</v>
      </c>
      <c r="E136" s="273" t="s">
        <v>6194</v>
      </c>
      <c r="F136" s="273" t="s">
        <v>16</v>
      </c>
      <c r="G136" s="273" t="s">
        <v>5</v>
      </c>
      <c r="H136" s="273"/>
      <c r="I136" s="273"/>
      <c r="J136" s="273"/>
      <c r="K136" s="273"/>
      <c r="L136" s="273" t="s">
        <v>5646</v>
      </c>
    </row>
    <row r="137" spans="2:12" ht="45" customHeight="1" x14ac:dyDescent="0.3">
      <c r="B137" s="273" t="s">
        <v>5957</v>
      </c>
      <c r="C137" s="273" t="s">
        <v>5647</v>
      </c>
      <c r="D137" s="273" t="s">
        <v>5648</v>
      </c>
      <c r="E137" s="273" t="s">
        <v>6194</v>
      </c>
      <c r="F137" s="273" t="s">
        <v>16</v>
      </c>
      <c r="G137" s="273" t="s">
        <v>5</v>
      </c>
      <c r="H137" s="273"/>
      <c r="I137" s="273"/>
      <c r="J137" s="273"/>
      <c r="K137" s="273"/>
      <c r="L137" s="273" t="s">
        <v>5646</v>
      </c>
    </row>
    <row r="138" spans="2:12" ht="45" customHeight="1" x14ac:dyDescent="0.3">
      <c r="B138" s="273" t="s">
        <v>5680</v>
      </c>
      <c r="C138" s="273" t="s">
        <v>5681</v>
      </c>
      <c r="D138" s="273" t="s">
        <v>5682</v>
      </c>
      <c r="E138" s="273" t="s">
        <v>6194</v>
      </c>
      <c r="F138" s="273" t="s">
        <v>16</v>
      </c>
      <c r="G138" s="273" t="s">
        <v>5</v>
      </c>
      <c r="H138" s="273"/>
      <c r="I138" s="273"/>
      <c r="J138" s="273"/>
      <c r="K138" s="273"/>
      <c r="L138" s="273" t="s">
        <v>5646</v>
      </c>
    </row>
    <row r="139" spans="2:12" ht="45" customHeight="1" x14ac:dyDescent="0.3">
      <c r="B139" s="273" t="s">
        <v>5683</v>
      </c>
      <c r="C139" s="273" t="s">
        <v>5684</v>
      </c>
      <c r="D139" s="273" t="s">
        <v>5685</v>
      </c>
      <c r="E139" s="273" t="s">
        <v>6194</v>
      </c>
      <c r="F139" s="273" t="s">
        <v>16</v>
      </c>
      <c r="G139" s="273" t="s">
        <v>5</v>
      </c>
      <c r="H139" s="273"/>
      <c r="I139" s="273"/>
      <c r="J139" s="273"/>
      <c r="K139" s="273"/>
      <c r="L139" s="273" t="s">
        <v>5646</v>
      </c>
    </row>
    <row r="140" spans="2:12" ht="45" customHeight="1" x14ac:dyDescent="0.3">
      <c r="B140" s="273" t="s">
        <v>5692</v>
      </c>
      <c r="C140" s="273" t="s">
        <v>5693</v>
      </c>
      <c r="D140" s="273" t="s">
        <v>5694</v>
      </c>
      <c r="E140" s="273" t="s">
        <v>6194</v>
      </c>
      <c r="F140" s="273" t="s">
        <v>16</v>
      </c>
      <c r="G140" s="273" t="s">
        <v>5</v>
      </c>
      <c r="H140" s="273"/>
      <c r="I140" s="273"/>
      <c r="J140" s="273"/>
      <c r="K140" s="273"/>
      <c r="L140" s="273" t="s">
        <v>5646</v>
      </c>
    </row>
    <row r="141" spans="2:12" ht="45" customHeight="1" x14ac:dyDescent="0.3">
      <c r="B141" s="273" t="s">
        <v>5695</v>
      </c>
      <c r="C141" s="273" t="s">
        <v>5696</v>
      </c>
      <c r="D141" s="273" t="s">
        <v>5697</v>
      </c>
      <c r="E141" s="273" t="s">
        <v>6194</v>
      </c>
      <c r="F141" s="273" t="s">
        <v>16</v>
      </c>
      <c r="G141" s="273" t="s">
        <v>5</v>
      </c>
      <c r="H141" s="273"/>
      <c r="I141" s="273"/>
      <c r="J141" s="273"/>
      <c r="K141" s="273"/>
      <c r="L141" s="273" t="s">
        <v>5646</v>
      </c>
    </row>
    <row r="142" spans="2:12" ht="45" customHeight="1" x14ac:dyDescent="0.3">
      <c r="B142" s="273" t="s">
        <v>5706</v>
      </c>
      <c r="C142" s="273" t="s">
        <v>5707</v>
      </c>
      <c r="D142" s="273" t="s">
        <v>5708</v>
      </c>
      <c r="E142" s="273" t="s">
        <v>6194</v>
      </c>
      <c r="F142" s="273" t="s">
        <v>16</v>
      </c>
      <c r="G142" s="273" t="s">
        <v>5</v>
      </c>
      <c r="H142" s="273"/>
      <c r="I142" s="273"/>
      <c r="J142" s="273"/>
      <c r="K142" s="273"/>
      <c r="L142" s="273" t="s">
        <v>5646</v>
      </c>
    </row>
    <row r="143" spans="2:12" ht="45" customHeight="1" x14ac:dyDescent="0.3">
      <c r="B143" s="273" t="s">
        <v>5721</v>
      </c>
      <c r="C143" s="273" t="s">
        <v>5722</v>
      </c>
      <c r="D143" s="273" t="s">
        <v>5723</v>
      </c>
      <c r="E143" s="273" t="s">
        <v>6194</v>
      </c>
      <c r="F143" s="273" t="s">
        <v>16</v>
      </c>
      <c r="G143" s="273" t="s">
        <v>5</v>
      </c>
      <c r="H143" s="273"/>
      <c r="I143" s="273"/>
      <c r="J143" s="273"/>
      <c r="K143" s="273"/>
      <c r="L143" s="273" t="s">
        <v>5646</v>
      </c>
    </row>
    <row r="144" spans="2:12" ht="45" customHeight="1" x14ac:dyDescent="0.3">
      <c r="B144" s="273" t="s">
        <v>5737</v>
      </c>
      <c r="C144" s="273" t="s">
        <v>5738</v>
      </c>
      <c r="D144" s="273" t="s">
        <v>5739</v>
      </c>
      <c r="E144" s="273" t="s">
        <v>6194</v>
      </c>
      <c r="F144" s="273" t="s">
        <v>16</v>
      </c>
      <c r="G144" s="273" t="s">
        <v>5</v>
      </c>
      <c r="H144" s="273"/>
      <c r="I144" s="273"/>
      <c r="J144" s="273"/>
      <c r="K144" s="273"/>
      <c r="L144" s="273" t="s">
        <v>5646</v>
      </c>
    </row>
    <row r="145" spans="2:12" ht="45" customHeight="1" x14ac:dyDescent="0.3">
      <c r="B145" s="273" t="s">
        <v>5740</v>
      </c>
      <c r="C145" s="273" t="s">
        <v>5741</v>
      </c>
      <c r="D145" s="273" t="s">
        <v>5742</v>
      </c>
      <c r="E145" s="273" t="s">
        <v>6194</v>
      </c>
      <c r="F145" s="273" t="s">
        <v>16</v>
      </c>
      <c r="G145" s="273" t="s">
        <v>5</v>
      </c>
      <c r="H145" s="273"/>
      <c r="I145" s="273"/>
      <c r="J145" s="273"/>
      <c r="K145" s="273"/>
      <c r="L145" s="273" t="s">
        <v>5646</v>
      </c>
    </row>
    <row r="146" spans="2:12" ht="45" customHeight="1" x14ac:dyDescent="0.3">
      <c r="B146" s="273" t="s">
        <v>5743</v>
      </c>
      <c r="C146" s="273" t="s">
        <v>5744</v>
      </c>
      <c r="D146" s="273" t="s">
        <v>5745</v>
      </c>
      <c r="E146" s="273" t="s">
        <v>6194</v>
      </c>
      <c r="F146" s="273" t="s">
        <v>16</v>
      </c>
      <c r="G146" s="273" t="s">
        <v>5</v>
      </c>
      <c r="H146" s="273"/>
      <c r="I146" s="273"/>
      <c r="J146" s="273"/>
      <c r="K146" s="273"/>
      <c r="L146" s="273" t="s">
        <v>5646</v>
      </c>
    </row>
    <row r="147" spans="2:12" ht="45" customHeight="1" x14ac:dyDescent="0.3">
      <c r="B147" s="273" t="s">
        <v>5758</v>
      </c>
      <c r="C147" s="273" t="s">
        <v>5759</v>
      </c>
      <c r="D147" s="273" t="s">
        <v>5760</v>
      </c>
      <c r="E147" s="273" t="s">
        <v>6194</v>
      </c>
      <c r="F147" s="273" t="s">
        <v>16</v>
      </c>
      <c r="G147" s="273" t="s">
        <v>5</v>
      </c>
      <c r="H147" s="273"/>
      <c r="I147" s="273"/>
      <c r="J147" s="273"/>
      <c r="K147" s="273"/>
      <c r="L147" s="273" t="s">
        <v>5646</v>
      </c>
    </row>
    <row r="148" spans="2:12" ht="45" customHeight="1" x14ac:dyDescent="0.3">
      <c r="B148" s="273" t="s">
        <v>5770</v>
      </c>
      <c r="C148" s="273" t="s">
        <v>5771</v>
      </c>
      <c r="D148" s="273" t="s">
        <v>5772</v>
      </c>
      <c r="E148" s="273" t="s">
        <v>6194</v>
      </c>
      <c r="F148" s="273" t="s">
        <v>16</v>
      </c>
      <c r="G148" s="273" t="s">
        <v>5</v>
      </c>
      <c r="H148" s="273"/>
      <c r="I148" s="273"/>
      <c r="J148" s="273"/>
      <c r="K148" s="273"/>
      <c r="L148" s="273" t="s">
        <v>5646</v>
      </c>
    </row>
    <row r="149" spans="2:12" ht="45" customHeight="1" x14ac:dyDescent="0.3">
      <c r="B149" s="273" t="s">
        <v>5781</v>
      </c>
      <c r="C149" s="273" t="s">
        <v>5782</v>
      </c>
      <c r="D149" s="273" t="s">
        <v>5783</v>
      </c>
      <c r="E149" s="273" t="s">
        <v>6194</v>
      </c>
      <c r="F149" s="273" t="s">
        <v>16</v>
      </c>
      <c r="G149" s="273" t="s">
        <v>5</v>
      </c>
      <c r="H149" s="273"/>
      <c r="I149" s="273"/>
      <c r="J149" s="273"/>
      <c r="K149" s="273"/>
      <c r="L149" s="273" t="s">
        <v>5646</v>
      </c>
    </row>
    <row r="150" spans="2:12" ht="45" customHeight="1" x14ac:dyDescent="0.3">
      <c r="B150" s="273" t="s">
        <v>5787</v>
      </c>
      <c r="C150" s="273" t="s">
        <v>5788</v>
      </c>
      <c r="D150" s="273" t="s">
        <v>5789</v>
      </c>
      <c r="E150" s="273" t="s">
        <v>6194</v>
      </c>
      <c r="F150" s="273" t="s">
        <v>16</v>
      </c>
      <c r="G150" s="273" t="s">
        <v>5</v>
      </c>
      <c r="H150" s="273"/>
      <c r="I150" s="273"/>
      <c r="J150" s="273"/>
      <c r="K150" s="273"/>
      <c r="L150" s="273" t="s">
        <v>5646</v>
      </c>
    </row>
    <row r="151" spans="2:12" ht="45" customHeight="1" x14ac:dyDescent="0.3">
      <c r="B151" s="273" t="s">
        <v>5826</v>
      </c>
      <c r="C151" s="273" t="s">
        <v>5827</v>
      </c>
      <c r="D151" s="273" t="s">
        <v>5828</v>
      </c>
      <c r="E151" s="273" t="s">
        <v>6194</v>
      </c>
      <c r="F151" s="273" t="s">
        <v>16</v>
      </c>
      <c r="G151" s="273" t="s">
        <v>5</v>
      </c>
      <c r="H151" s="273"/>
      <c r="I151" s="273"/>
      <c r="J151" s="273"/>
      <c r="K151" s="273"/>
      <c r="L151" s="273" t="s">
        <v>5646</v>
      </c>
    </row>
    <row r="152" spans="2:12" ht="45" customHeight="1" x14ac:dyDescent="0.3">
      <c r="B152" s="273" t="s">
        <v>5835</v>
      </c>
      <c r="C152" s="273" t="s">
        <v>5836</v>
      </c>
      <c r="D152" s="273" t="s">
        <v>5837</v>
      </c>
      <c r="E152" s="273" t="s">
        <v>6194</v>
      </c>
      <c r="F152" s="273" t="s">
        <v>16</v>
      </c>
      <c r="G152" s="273" t="s">
        <v>5</v>
      </c>
      <c r="H152" s="273"/>
      <c r="I152" s="273"/>
      <c r="J152" s="273"/>
      <c r="K152" s="273"/>
      <c r="L152" s="273" t="s">
        <v>5646</v>
      </c>
    </row>
    <row r="153" spans="2:12" ht="45" customHeight="1" x14ac:dyDescent="0.3">
      <c r="B153" s="273" t="s">
        <v>5843</v>
      </c>
      <c r="C153" s="273" t="s">
        <v>5844</v>
      </c>
      <c r="D153" s="273" t="s">
        <v>5845</v>
      </c>
      <c r="E153" s="273" t="s">
        <v>6194</v>
      </c>
      <c r="F153" s="273" t="s">
        <v>16</v>
      </c>
      <c r="G153" s="273" t="s">
        <v>5</v>
      </c>
      <c r="H153" s="273"/>
      <c r="I153" s="273"/>
      <c r="J153" s="273"/>
      <c r="K153" s="273"/>
      <c r="L153" s="273" t="s">
        <v>5646</v>
      </c>
    </row>
    <row r="154" spans="2:12" ht="45" customHeight="1" x14ac:dyDescent="0.3">
      <c r="B154" s="273" t="s">
        <v>5846</v>
      </c>
      <c r="C154" s="273" t="s">
        <v>5847</v>
      </c>
      <c r="D154" s="273" t="s">
        <v>5848</v>
      </c>
      <c r="E154" s="273" t="s">
        <v>6194</v>
      </c>
      <c r="F154" s="273" t="s">
        <v>16</v>
      </c>
      <c r="G154" s="273" t="s">
        <v>5</v>
      </c>
      <c r="H154" s="273"/>
      <c r="I154" s="273"/>
      <c r="J154" s="273"/>
      <c r="K154" s="273"/>
      <c r="L154" s="273" t="s">
        <v>5646</v>
      </c>
    </row>
  </sheetData>
  <pageMargins left="0.7" right="0.2" top="0.25" bottom="0.25" header="0.3" footer="0.3"/>
  <pageSetup orientation="landscape"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A41EF-98A2-428B-9A5B-D3606BAA1EAF}">
  <dimension ref="A1:Z169"/>
  <sheetViews>
    <sheetView workbookViewId="0">
      <selection activeCell="B1061" sqref="B1061:M1140"/>
    </sheetView>
  </sheetViews>
  <sheetFormatPr defaultRowHeight="14.4" x14ac:dyDescent="0.3"/>
  <cols>
    <col min="2" max="2" width="11.6640625" customWidth="1"/>
    <col min="3" max="3" width="15" customWidth="1"/>
    <col min="10" max="10" width="12" customWidth="1"/>
    <col min="11" max="11" width="0" hidden="1" customWidth="1"/>
    <col min="12" max="21" width="9.109375" hidden="1" customWidth="1"/>
    <col min="22" max="22" width="0" hidden="1" customWidth="1"/>
  </cols>
  <sheetData>
    <row r="1" spans="1:26" ht="37.799999999999997" thickTop="1" thickBot="1" x14ac:dyDescent="0.35">
      <c r="A1" s="29"/>
      <c r="B1" s="319" t="s">
        <v>4469</v>
      </c>
      <c r="C1" s="320"/>
      <c r="D1" s="320"/>
      <c r="E1" s="320"/>
      <c r="F1" s="320"/>
      <c r="G1" s="320"/>
      <c r="H1" s="320"/>
      <c r="I1" s="320"/>
      <c r="J1" s="321"/>
      <c r="K1" s="30"/>
      <c r="L1" s="322" t="s">
        <v>4384</v>
      </c>
      <c r="M1" s="323"/>
      <c r="N1" s="323"/>
      <c r="O1" s="323"/>
      <c r="P1" s="323"/>
      <c r="Q1" s="323"/>
      <c r="R1" s="323"/>
      <c r="S1" s="324"/>
      <c r="T1" s="31"/>
      <c r="U1" s="31"/>
      <c r="V1" s="32"/>
      <c r="W1" s="33"/>
      <c r="X1" s="33"/>
      <c r="Y1" s="33"/>
      <c r="Z1" s="31"/>
    </row>
    <row r="2" spans="1:26" ht="15.6" thickTop="1" thickBot="1" x14ac:dyDescent="0.35">
      <c r="A2" s="29"/>
      <c r="B2" s="34" t="s">
        <v>4385</v>
      </c>
      <c r="C2" s="187" t="s">
        <v>4386</v>
      </c>
      <c r="D2" s="187" t="s">
        <v>4387</v>
      </c>
      <c r="E2" s="187" t="s">
        <v>4388</v>
      </c>
      <c r="F2" s="325"/>
      <c r="G2" s="326"/>
      <c r="H2" s="187" t="s">
        <v>4389</v>
      </c>
      <c r="I2" s="187" t="s">
        <v>4390</v>
      </c>
      <c r="J2" s="35" t="s">
        <v>4391</v>
      </c>
      <c r="K2" s="35" t="s">
        <v>4392</v>
      </c>
      <c r="L2" s="36"/>
      <c r="M2" s="36"/>
      <c r="N2" s="36"/>
      <c r="O2" s="36"/>
      <c r="P2" s="36"/>
      <c r="Q2" s="36"/>
      <c r="R2" s="36"/>
      <c r="S2" s="36"/>
      <c r="T2" s="37"/>
      <c r="U2" s="31"/>
      <c r="V2" s="32"/>
      <c r="W2" s="33"/>
      <c r="X2" s="33"/>
      <c r="Y2" s="33"/>
      <c r="Z2" s="31"/>
    </row>
    <row r="3" spans="1:26" ht="21.6" thickBot="1" x14ac:dyDescent="0.35">
      <c r="A3" s="38"/>
      <c r="B3" s="39">
        <v>2</v>
      </c>
      <c r="C3" s="40">
        <f>IF(B3=0,0,IF(B3=1,25,IF(B3=2,50,IF(B3=3,500,0))))</f>
        <v>50</v>
      </c>
      <c r="D3" s="41">
        <v>8</v>
      </c>
      <c r="E3" s="41">
        <v>6</v>
      </c>
      <c r="F3" s="327"/>
      <c r="G3" s="326"/>
      <c r="H3" s="41">
        <v>2.2999999999999998</v>
      </c>
      <c r="I3" s="41">
        <v>1.3</v>
      </c>
      <c r="J3" s="41">
        <v>7.3</v>
      </c>
      <c r="K3" s="184">
        <f>IF(J3&lt;0,"",(J3+I3-H3))</f>
        <v>6.3</v>
      </c>
      <c r="L3" s="36"/>
      <c r="M3" s="36"/>
      <c r="N3" s="36"/>
      <c r="O3" s="42" t="s">
        <v>4373</v>
      </c>
      <c r="P3" s="36"/>
      <c r="Q3" s="36"/>
      <c r="R3" s="36"/>
      <c r="S3" s="36"/>
      <c r="T3" s="37"/>
      <c r="U3" s="31"/>
      <c r="V3" s="32"/>
      <c r="W3" s="33"/>
      <c r="X3" s="33"/>
      <c r="Y3" s="33"/>
      <c r="Z3" s="31"/>
    </row>
    <row r="4" spans="1:26" ht="15" thickBot="1" x14ac:dyDescent="0.35">
      <c r="A4" s="38"/>
      <c r="B4" s="43"/>
      <c r="C4" s="188"/>
      <c r="D4" s="188"/>
      <c r="E4" s="188"/>
      <c r="F4" s="188"/>
      <c r="G4" s="188"/>
      <c r="H4" s="188"/>
      <c r="I4" s="188"/>
      <c r="J4" s="189"/>
      <c r="K4" s="44"/>
      <c r="L4" s="36"/>
      <c r="M4" s="36"/>
      <c r="N4" s="36"/>
      <c r="O4" s="36"/>
      <c r="P4" s="36"/>
      <c r="Q4" s="36"/>
      <c r="R4" s="36"/>
      <c r="S4" s="36"/>
      <c r="T4" s="37"/>
      <c r="U4" s="31"/>
      <c r="V4" s="32"/>
      <c r="W4" s="33"/>
      <c r="X4" s="33"/>
      <c r="Y4" s="33"/>
      <c r="Z4" s="31"/>
    </row>
    <row r="5" spans="1:26" ht="15" thickBot="1" x14ac:dyDescent="0.35">
      <c r="A5" s="38"/>
      <c r="B5" s="45"/>
      <c r="C5" s="190"/>
      <c r="D5" s="191" t="s">
        <v>4393</v>
      </c>
      <c r="E5" s="192"/>
      <c r="F5" s="193"/>
      <c r="G5" s="190"/>
      <c r="H5" s="191" t="s">
        <v>4394</v>
      </c>
      <c r="I5" s="192"/>
      <c r="J5" s="35" t="s">
        <v>4392</v>
      </c>
      <c r="K5" s="328" t="s">
        <v>4373</v>
      </c>
      <c r="L5" s="36"/>
      <c r="M5" s="36"/>
      <c r="N5" s="36"/>
      <c r="O5" s="36"/>
      <c r="P5" s="36"/>
      <c r="Q5" s="36"/>
      <c r="R5" s="36"/>
      <c r="S5" s="36"/>
      <c r="T5" s="37"/>
      <c r="U5" s="31"/>
      <c r="V5" s="32"/>
      <c r="W5" s="33"/>
      <c r="X5" s="33"/>
      <c r="Y5" s="33"/>
      <c r="Z5" s="31"/>
    </row>
    <row r="6" spans="1:26" ht="15.6" thickTop="1" thickBot="1" x14ac:dyDescent="0.35">
      <c r="A6" s="38"/>
      <c r="B6" s="45"/>
      <c r="C6" s="194" t="s">
        <v>4395</v>
      </c>
      <c r="D6" s="194" t="s">
        <v>4396</v>
      </c>
      <c r="E6" s="194" t="s">
        <v>4397</v>
      </c>
      <c r="F6" s="195"/>
      <c r="G6" s="194" t="s">
        <v>4395</v>
      </c>
      <c r="H6" s="194" t="s">
        <v>4396</v>
      </c>
      <c r="I6" s="194" t="s">
        <v>4397</v>
      </c>
      <c r="J6" s="330">
        <f>K3</f>
        <v>6.3</v>
      </c>
      <c r="K6" s="329"/>
      <c r="L6" s="36"/>
      <c r="M6" s="36"/>
      <c r="N6" s="36" t="s">
        <v>4398</v>
      </c>
      <c r="O6" s="46" t="s">
        <v>4399</v>
      </c>
      <c r="P6" s="36"/>
      <c r="Q6" s="36"/>
      <c r="R6" s="36"/>
      <c r="S6" s="36"/>
      <c r="T6" s="37"/>
      <c r="U6" s="31"/>
      <c r="V6" s="32"/>
      <c r="W6" s="33"/>
      <c r="X6" s="33"/>
      <c r="Y6" s="33"/>
      <c r="Z6" s="31"/>
    </row>
    <row r="7" spans="1:26" ht="19.2" thickTop="1" thickBot="1" x14ac:dyDescent="0.4">
      <c r="A7" s="38"/>
      <c r="B7" s="47" t="s">
        <v>4400</v>
      </c>
      <c r="C7" s="48">
        <v>41</v>
      </c>
      <c r="D7" s="49">
        <v>40</v>
      </c>
      <c r="E7" s="50">
        <v>2.2000000000000002</v>
      </c>
      <c r="F7" s="196" t="s">
        <v>4401</v>
      </c>
      <c r="G7" s="49">
        <v>41</v>
      </c>
      <c r="H7" s="49">
        <v>40</v>
      </c>
      <c r="I7" s="51">
        <v>7</v>
      </c>
      <c r="J7" s="331"/>
      <c r="K7" s="52">
        <v>0</v>
      </c>
      <c r="L7" s="36"/>
      <c r="M7" s="53" t="s">
        <v>4402</v>
      </c>
      <c r="N7" s="54">
        <f>N8-N10</f>
        <v>-6.883899999999997</v>
      </c>
      <c r="O7" s="55" t="e">
        <f>SQRT(N7)</f>
        <v>#NUM!</v>
      </c>
      <c r="P7" s="36" t="s">
        <v>4403</v>
      </c>
      <c r="Q7" s="36"/>
      <c r="R7" s="36"/>
      <c r="S7" s="36"/>
      <c r="T7" s="37"/>
      <c r="U7" s="31"/>
      <c r="V7" s="32"/>
      <c r="W7" s="33"/>
      <c r="X7" s="33"/>
      <c r="Y7" s="33"/>
      <c r="Z7" s="31"/>
    </row>
    <row r="8" spans="1:26" ht="16.8" thickTop="1" thickBot="1" x14ac:dyDescent="0.35">
      <c r="A8" s="38"/>
      <c r="B8" s="56" t="s">
        <v>4404</v>
      </c>
      <c r="C8" s="57">
        <v>70</v>
      </c>
      <c r="D8" s="49">
        <v>10</v>
      </c>
      <c r="E8" s="50">
        <v>51.3</v>
      </c>
      <c r="F8" s="196" t="s">
        <v>4404</v>
      </c>
      <c r="G8" s="58">
        <v>70</v>
      </c>
      <c r="H8" s="49">
        <v>10</v>
      </c>
      <c r="I8" s="50">
        <v>51.06</v>
      </c>
      <c r="J8" s="197" t="s">
        <v>4405</v>
      </c>
      <c r="K8" s="59" t="s">
        <v>4373</v>
      </c>
      <c r="L8" s="60"/>
      <c r="M8" s="61" t="s">
        <v>4406</v>
      </c>
      <c r="N8" s="62">
        <f>N14*N14</f>
        <v>67.076099999999997</v>
      </c>
      <c r="O8" s="55">
        <f>IF(I15=0,SQRT(N8),I15)</f>
        <v>8.19</v>
      </c>
      <c r="P8" s="36" t="s">
        <v>4407</v>
      </c>
      <c r="Q8" s="36"/>
      <c r="R8" s="36"/>
      <c r="S8" s="36"/>
      <c r="T8" s="37"/>
      <c r="U8" s="31"/>
      <c r="V8" s="32"/>
      <c r="W8" s="33"/>
      <c r="X8" s="33"/>
      <c r="Y8" s="33"/>
      <c r="Z8" s="31"/>
    </row>
    <row r="9" spans="1:26" ht="19.2" thickTop="1" thickBot="1" x14ac:dyDescent="0.4">
      <c r="A9" s="38"/>
      <c r="B9" s="47"/>
      <c r="C9" s="198"/>
      <c r="D9" s="199"/>
      <c r="E9" s="199">
        <v>35.22</v>
      </c>
      <c r="F9" s="200"/>
      <c r="G9" s="201"/>
      <c r="H9" s="201"/>
      <c r="I9" s="201"/>
      <c r="J9" s="63"/>
      <c r="K9" s="63"/>
      <c r="L9" s="36"/>
      <c r="M9" s="61"/>
      <c r="N9" s="64"/>
      <c r="O9" s="55"/>
      <c r="P9" s="36"/>
      <c r="Q9" s="36"/>
      <c r="R9" s="36"/>
      <c r="S9" s="36"/>
      <c r="T9" s="37"/>
      <c r="U9" s="31"/>
      <c r="V9" s="32"/>
      <c r="W9" s="33"/>
      <c r="X9" s="33"/>
      <c r="Y9" s="33"/>
      <c r="Z9" s="31"/>
    </row>
    <row r="10" spans="1:26" ht="22.2" thickTop="1" thickBot="1" x14ac:dyDescent="0.35">
      <c r="A10" s="38"/>
      <c r="B10" s="65" t="s">
        <v>4408</v>
      </c>
      <c r="C10" s="304" t="str">
        <f>IF(B3=0,"",IF(C3&gt;F14,"PATON POSITION IS ON STA",""))</f>
        <v/>
      </c>
      <c r="D10" s="305"/>
      <c r="E10" s="305"/>
      <c r="F10" s="306"/>
      <c r="G10" s="307" t="str">
        <f>IF(D3&gt;20,"Caution! EPE is more than 20","")</f>
        <v/>
      </c>
      <c r="H10" s="308"/>
      <c r="I10" s="308"/>
      <c r="J10" s="309"/>
      <c r="K10" s="66">
        <v>0</v>
      </c>
      <c r="L10" s="36"/>
      <c r="M10" s="67" t="s">
        <v>4409</v>
      </c>
      <c r="N10" s="68">
        <f>(N13)*(N13)</f>
        <v>73.959999999999994</v>
      </c>
      <c r="O10" s="55">
        <f>SQRT(N10)</f>
        <v>8.6</v>
      </c>
      <c r="P10" s="36" t="s">
        <v>4410</v>
      </c>
      <c r="Q10" s="36"/>
      <c r="R10" s="36"/>
      <c r="S10" s="36"/>
      <c r="T10" s="37"/>
      <c r="U10" s="31"/>
      <c r="V10" s="32"/>
      <c r="W10" s="33"/>
      <c r="X10" s="33"/>
      <c r="Y10" s="33"/>
      <c r="Z10" s="31"/>
    </row>
    <row r="11" spans="1:26" ht="22.2" thickTop="1" thickBot="1" x14ac:dyDescent="0.35">
      <c r="A11" s="38"/>
      <c r="B11" s="69" t="s">
        <v>4411</v>
      </c>
      <c r="C11" s="310" t="str">
        <f>IF(C3=0,"",IF(F14&gt;C3,"THIS PATON IS OFF STATION",""))</f>
        <v>THIS PATON IS OFF STATION</v>
      </c>
      <c r="D11" s="311"/>
      <c r="E11" s="311"/>
      <c r="F11" s="312"/>
      <c r="G11" s="313" t="str">
        <f>IF(B3=0,"AID TYPE IS NOT DEFINED",IF(B3=1,"LATERAL FIXED DAYBEACON",IF(B3=2,"FLOATING LATERAL  BUOY",IF(B3=3,"REGULATORY AID",""))))</f>
        <v>FLOATING LATERAL  BUOY</v>
      </c>
      <c r="H11" s="314"/>
      <c r="I11" s="314"/>
      <c r="J11" s="315"/>
      <c r="K11" s="185">
        <v>1.3</v>
      </c>
      <c r="L11" s="36"/>
      <c r="M11" s="70"/>
      <c r="N11" s="70"/>
      <c r="O11" s="71"/>
      <c r="P11" s="36"/>
      <c r="Q11" s="36"/>
      <c r="R11" s="36"/>
      <c r="S11" s="36"/>
      <c r="T11" s="37"/>
      <c r="U11" s="31"/>
      <c r="V11" s="32"/>
      <c r="W11" s="33"/>
      <c r="X11" s="33"/>
      <c r="Y11" s="33"/>
      <c r="Z11" s="31"/>
    </row>
    <row r="12" spans="1:26" ht="15.6" thickTop="1" thickBot="1" x14ac:dyDescent="0.35">
      <c r="A12" s="38"/>
      <c r="B12" s="45"/>
      <c r="C12" s="202"/>
      <c r="D12" s="202"/>
      <c r="E12" s="202"/>
      <c r="F12" s="202"/>
      <c r="G12" s="202"/>
      <c r="H12" s="202"/>
      <c r="I12" s="202"/>
      <c r="J12" s="316" t="s">
        <v>4373</v>
      </c>
      <c r="K12" s="346">
        <v>1.2</v>
      </c>
      <c r="L12" s="36"/>
      <c r="M12" s="36"/>
      <c r="N12" s="36"/>
      <c r="O12" s="36"/>
      <c r="P12" s="36"/>
      <c r="Q12" s="36"/>
      <c r="R12" s="36">
        <v>77</v>
      </c>
      <c r="S12" s="36">
        <v>9.18</v>
      </c>
      <c r="T12" s="37"/>
      <c r="U12" s="31"/>
      <c r="V12" s="32"/>
      <c r="W12" s="33"/>
      <c r="X12" s="33"/>
      <c r="Y12" s="33"/>
      <c r="Z12" s="31"/>
    </row>
    <row r="13" spans="1:26" ht="24.6" thickTop="1" thickBot="1" x14ac:dyDescent="0.5">
      <c r="A13" s="38"/>
      <c r="B13" s="317" t="s">
        <v>4412</v>
      </c>
      <c r="C13" s="318"/>
      <c r="D13" s="318"/>
      <c r="E13" s="318"/>
      <c r="F13" s="318"/>
      <c r="G13" s="318"/>
      <c r="H13" s="203"/>
      <c r="I13" s="202"/>
      <c r="J13" s="316"/>
      <c r="K13" s="346"/>
      <c r="L13" s="36"/>
      <c r="M13" s="72" t="s">
        <v>4413</v>
      </c>
      <c r="N13" s="73">
        <f>((K3+H3))</f>
        <v>8.6</v>
      </c>
      <c r="O13" s="343" t="s">
        <v>4414</v>
      </c>
      <c r="P13" s="344"/>
      <c r="Q13" s="345"/>
      <c r="R13" s="36"/>
      <c r="S13" s="36"/>
      <c r="T13" s="37"/>
      <c r="U13" s="31"/>
      <c r="V13" s="32"/>
      <c r="W13" s="33" t="s">
        <v>4415</v>
      </c>
      <c r="X13" s="33"/>
      <c r="Y13" s="33"/>
      <c r="Z13" s="31"/>
    </row>
    <row r="14" spans="1:26" ht="25.2" thickTop="1" thickBot="1" x14ac:dyDescent="0.5">
      <c r="A14" s="38" t="s">
        <v>4373</v>
      </c>
      <c r="B14" s="74" t="s">
        <v>4416</v>
      </c>
      <c r="C14" s="75">
        <f>SQRT(D47*D47+D46*D46)</f>
        <v>8.0055782982356452E-2</v>
      </c>
      <c r="D14" s="204" t="s">
        <v>4417</v>
      </c>
      <c r="E14" s="205" t="s">
        <v>4418</v>
      </c>
      <c r="F14" s="76">
        <f>IF(C7&lt;=1,0,C15-((D3+E3)))</f>
        <v>472.42854409475569</v>
      </c>
      <c r="G14" s="204" t="s">
        <v>4419</v>
      </c>
      <c r="H14" s="347" t="s">
        <v>4420</v>
      </c>
      <c r="I14" s="348"/>
      <c r="J14" s="349"/>
      <c r="K14" s="77">
        <f>(K3+K7)*K12</f>
        <v>7.56</v>
      </c>
      <c r="L14" s="36"/>
      <c r="M14" s="78" t="s">
        <v>4421</v>
      </c>
      <c r="N14" s="79">
        <f>((K3+K7)*K11)</f>
        <v>8.19</v>
      </c>
      <c r="O14" s="350" t="s">
        <v>4422</v>
      </c>
      <c r="P14" s="351"/>
      <c r="Q14" s="352"/>
      <c r="R14" s="36"/>
      <c r="S14" s="36">
        <v>32</v>
      </c>
      <c r="T14" s="37">
        <v>4.92</v>
      </c>
      <c r="U14" s="31"/>
      <c r="V14" s="32"/>
      <c r="W14" s="33"/>
      <c r="X14" s="33"/>
      <c r="Y14" s="33"/>
      <c r="Z14" s="31"/>
    </row>
    <row r="15" spans="1:26" ht="22.2" thickTop="1" thickBot="1" x14ac:dyDescent="0.35">
      <c r="A15" s="38"/>
      <c r="B15" s="80" t="s">
        <v>4416</v>
      </c>
      <c r="C15" s="76">
        <f>C14*6076.12</f>
        <v>486.42854409475569</v>
      </c>
      <c r="D15" s="204" t="s">
        <v>4419</v>
      </c>
      <c r="E15" s="206" t="s">
        <v>4423</v>
      </c>
      <c r="F15" s="81">
        <f>IF(C7=0,"000",C54)</f>
        <v>2.1390102312045136</v>
      </c>
      <c r="G15" s="207" t="b">
        <v>1</v>
      </c>
      <c r="H15" s="355" t="s">
        <v>4424</v>
      </c>
      <c r="I15" s="356"/>
      <c r="J15" s="357"/>
      <c r="K15" s="186">
        <v>0</v>
      </c>
      <c r="L15" s="36"/>
      <c r="M15" s="82" t="s">
        <v>4425</v>
      </c>
      <c r="N15" s="83"/>
      <c r="O15" s="383"/>
      <c r="P15" s="384"/>
      <c r="Q15" s="385"/>
      <c r="R15" s="36"/>
      <c r="S15" s="36"/>
      <c r="T15" s="37"/>
      <c r="U15" s="31"/>
      <c r="V15" s="32"/>
      <c r="W15" s="33"/>
      <c r="X15" s="33"/>
      <c r="Y15" s="33"/>
      <c r="Z15" s="31"/>
    </row>
    <row r="16" spans="1:26" ht="6" customHeight="1" thickTop="1" x14ac:dyDescent="0.3">
      <c r="A16" s="38"/>
      <c r="B16" s="45"/>
      <c r="C16" s="202"/>
      <c r="D16" s="202"/>
      <c r="E16" s="202"/>
      <c r="F16" s="202"/>
      <c r="G16" s="202"/>
      <c r="H16" s="208"/>
      <c r="I16" s="208"/>
      <c r="J16" s="209"/>
      <c r="K16" s="84"/>
      <c r="L16" s="36"/>
      <c r="M16" s="36"/>
      <c r="N16" s="36"/>
      <c r="O16" s="36"/>
      <c r="P16" s="36"/>
      <c r="Q16" s="36"/>
      <c r="R16" s="36"/>
      <c r="S16" s="36"/>
      <c r="T16" s="37"/>
      <c r="U16" s="31"/>
      <c r="V16" s="32"/>
      <c r="W16" s="33"/>
      <c r="X16" s="33"/>
      <c r="Y16" s="33"/>
      <c r="Z16" s="31"/>
    </row>
    <row r="17" spans="1:26" ht="6" customHeight="1" thickBot="1" x14ac:dyDescent="0.35">
      <c r="A17" s="38"/>
      <c r="B17" s="85"/>
      <c r="C17" s="210"/>
      <c r="D17" s="210"/>
      <c r="E17" s="210"/>
      <c r="F17" s="210"/>
      <c r="G17" s="210"/>
      <c r="H17" s="210"/>
      <c r="I17" s="210"/>
      <c r="J17" s="86"/>
      <c r="K17" s="86"/>
      <c r="L17" s="36"/>
      <c r="M17" s="36"/>
      <c r="N17" s="36"/>
      <c r="O17" s="36"/>
      <c r="P17" s="36"/>
      <c r="Q17" s="36"/>
      <c r="R17" s="36"/>
      <c r="S17" s="36"/>
      <c r="T17" s="37"/>
      <c r="U17" s="31"/>
      <c r="V17" s="32"/>
      <c r="W17" s="33"/>
      <c r="X17" s="33"/>
      <c r="Y17" s="33"/>
      <c r="Z17" s="31"/>
    </row>
    <row r="18" spans="1:26" ht="21.6" thickTop="1" x14ac:dyDescent="0.35">
      <c r="A18" s="38"/>
      <c r="B18" s="87" t="s">
        <v>4373</v>
      </c>
      <c r="C18" s="88" t="s">
        <v>4426</v>
      </c>
      <c r="D18" s="89"/>
      <c r="E18" s="90"/>
      <c r="F18" s="91"/>
      <c r="G18" s="92"/>
      <c r="H18" s="93"/>
      <c r="I18" s="94"/>
      <c r="J18" s="95"/>
      <c r="K18" s="96"/>
      <c r="L18" s="36"/>
      <c r="M18" s="36"/>
      <c r="N18" s="36"/>
      <c r="O18" s="36"/>
      <c r="P18" s="36"/>
      <c r="Q18" s="36"/>
      <c r="R18" s="36"/>
      <c r="S18" s="36"/>
      <c r="T18" s="37"/>
      <c r="U18" s="31"/>
      <c r="V18" s="32" t="s">
        <v>4427</v>
      </c>
      <c r="W18" s="33"/>
      <c r="X18" s="33"/>
      <c r="Y18" s="33"/>
      <c r="Z18" s="31"/>
    </row>
    <row r="19" spans="1:26" ht="16.2" thickBot="1" x14ac:dyDescent="0.35">
      <c r="A19" s="38"/>
      <c r="B19" s="97"/>
      <c r="C19" s="211"/>
      <c r="D19" s="212"/>
      <c r="E19" s="213" t="s">
        <v>4428</v>
      </c>
      <c r="F19" s="214"/>
      <c r="G19" s="215" t="s">
        <v>4429</v>
      </c>
      <c r="H19" s="216"/>
      <c r="I19" s="217"/>
      <c r="J19" s="98"/>
      <c r="K19" s="96"/>
      <c r="L19" s="36"/>
      <c r="M19" s="36"/>
      <c r="N19" s="36"/>
      <c r="O19" s="36"/>
      <c r="P19" s="36"/>
      <c r="Q19" s="36"/>
      <c r="R19" s="36"/>
      <c r="S19" s="36"/>
      <c r="T19" s="37"/>
      <c r="U19" s="31"/>
      <c r="V19" s="32"/>
      <c r="W19" s="33"/>
      <c r="X19" s="33"/>
      <c r="Y19" s="33"/>
      <c r="Z19" s="31"/>
    </row>
    <row r="20" spans="1:26" ht="16.8" thickTop="1" thickBot="1" x14ac:dyDescent="0.35">
      <c r="A20" s="38"/>
      <c r="B20" s="45"/>
      <c r="C20" s="211"/>
      <c r="D20" s="212"/>
      <c r="E20" s="99">
        <v>0</v>
      </c>
      <c r="F20" s="204" t="s">
        <v>4417</v>
      </c>
      <c r="G20" s="100">
        <f>IF(E20=0,0,E20*6076.12)</f>
        <v>0</v>
      </c>
      <c r="H20" s="204" t="s">
        <v>4419</v>
      </c>
      <c r="I20" s="217"/>
      <c r="J20" s="98"/>
      <c r="K20" s="96"/>
      <c r="L20" s="36"/>
      <c r="M20" s="36"/>
      <c r="N20" s="36"/>
      <c r="O20" s="36"/>
      <c r="P20" s="36"/>
      <c r="Q20" s="36"/>
      <c r="R20" s="36"/>
      <c r="S20" s="36"/>
      <c r="T20" s="37"/>
      <c r="U20" s="31"/>
      <c r="V20" s="32"/>
      <c r="W20" s="33"/>
      <c r="X20" s="33"/>
      <c r="Y20" s="33"/>
      <c r="Z20" s="31"/>
    </row>
    <row r="21" spans="1:26" ht="15" thickBot="1" x14ac:dyDescent="0.35">
      <c r="A21" s="38"/>
      <c r="B21" s="101"/>
      <c r="C21" s="332" t="s">
        <v>4430</v>
      </c>
      <c r="D21" s="332"/>
      <c r="E21" s="332"/>
      <c r="F21" s="332"/>
      <c r="G21" s="332"/>
      <c r="H21" s="332"/>
      <c r="I21" s="332"/>
      <c r="J21" s="333"/>
      <c r="K21" s="96"/>
      <c r="L21" s="36"/>
      <c r="M21" s="36"/>
      <c r="N21" s="36"/>
      <c r="O21" s="36"/>
      <c r="P21" s="36"/>
      <c r="Q21" s="36"/>
      <c r="R21" s="36"/>
      <c r="S21" s="36"/>
      <c r="T21" s="37"/>
      <c r="U21" s="31"/>
      <c r="V21" s="32"/>
      <c r="W21" s="33"/>
      <c r="X21" s="33"/>
      <c r="Y21" s="33"/>
      <c r="Z21" s="31"/>
    </row>
    <row r="22" spans="1:26" ht="21.6" thickTop="1" x14ac:dyDescent="0.3">
      <c r="A22" s="38"/>
      <c r="B22" s="102"/>
      <c r="C22" s="103" t="s">
        <v>4431</v>
      </c>
      <c r="D22" s="104"/>
      <c r="E22" s="105"/>
      <c r="F22" s="106"/>
      <c r="G22" s="107"/>
      <c r="H22" s="108"/>
      <c r="I22" s="109"/>
      <c r="J22" s="110"/>
      <c r="K22" s="96"/>
      <c r="L22" s="36"/>
      <c r="M22" s="36"/>
      <c r="N22" s="36"/>
      <c r="O22" s="36"/>
      <c r="P22" s="36"/>
      <c r="Q22" s="36"/>
      <c r="R22" s="36"/>
      <c r="S22" s="36"/>
      <c r="T22" s="37"/>
      <c r="U22" s="31"/>
      <c r="V22" s="32"/>
      <c r="W22" s="33"/>
      <c r="X22" s="33"/>
      <c r="Y22" s="33"/>
      <c r="Z22" s="31"/>
    </row>
    <row r="23" spans="1:26" ht="16.2" thickBot="1" x14ac:dyDescent="0.35">
      <c r="A23" s="38"/>
      <c r="B23" s="45"/>
      <c r="C23" s="211"/>
      <c r="D23" s="214"/>
      <c r="E23" s="213" t="s">
        <v>4432</v>
      </c>
      <c r="F23" s="214"/>
      <c r="G23" s="215" t="s">
        <v>4429</v>
      </c>
      <c r="H23" s="218"/>
      <c r="I23" s="217"/>
      <c r="J23" s="98"/>
      <c r="K23" s="96"/>
      <c r="L23" s="36"/>
      <c r="M23" s="36"/>
      <c r="N23" s="36"/>
      <c r="O23" s="36"/>
      <c r="P23" s="36"/>
      <c r="Q23" s="36"/>
      <c r="R23" s="36"/>
      <c r="S23" s="36"/>
      <c r="T23" s="37"/>
      <c r="U23" s="31"/>
      <c r="V23" s="32"/>
      <c r="W23" s="33"/>
      <c r="X23" s="33"/>
      <c r="Y23" s="33"/>
      <c r="Z23" s="31"/>
    </row>
    <row r="24" spans="1:26" ht="16.8" thickTop="1" thickBot="1" x14ac:dyDescent="0.35">
      <c r="A24" s="38"/>
      <c r="B24" s="45"/>
      <c r="C24" s="211"/>
      <c r="D24" s="212"/>
      <c r="E24" s="41">
        <v>132</v>
      </c>
      <c r="F24" s="204" t="s">
        <v>4433</v>
      </c>
      <c r="G24" s="111">
        <f>IF(E24=0,0,E24*3.28)</f>
        <v>432.96</v>
      </c>
      <c r="H24" s="204" t="s">
        <v>4419</v>
      </c>
      <c r="I24" s="217"/>
      <c r="J24" s="98"/>
      <c r="K24" s="96"/>
      <c r="L24" s="36"/>
      <c r="M24" s="36"/>
      <c r="N24" s="36"/>
      <c r="O24" s="36"/>
      <c r="P24" s="36"/>
      <c r="Q24" s="36"/>
      <c r="R24" s="36"/>
      <c r="S24" s="36"/>
      <c r="T24" s="37"/>
      <c r="U24" s="31"/>
      <c r="V24" s="32"/>
      <c r="W24" s="33"/>
      <c r="X24" s="33"/>
      <c r="Y24" s="33"/>
      <c r="Z24" s="31"/>
    </row>
    <row r="25" spans="1:26" ht="15" thickBot="1" x14ac:dyDescent="0.35">
      <c r="A25" s="38"/>
      <c r="B25" s="101"/>
      <c r="C25" s="332" t="s">
        <v>4434</v>
      </c>
      <c r="D25" s="332"/>
      <c r="E25" s="332"/>
      <c r="F25" s="332"/>
      <c r="G25" s="332"/>
      <c r="H25" s="332"/>
      <c r="I25" s="332"/>
      <c r="J25" s="333"/>
      <c r="K25" s="96"/>
      <c r="L25" s="36"/>
      <c r="M25" s="36"/>
      <c r="N25" s="36"/>
      <c r="O25" s="36"/>
      <c r="P25" s="36"/>
      <c r="Q25" s="36"/>
      <c r="R25" s="36"/>
      <c r="S25" s="36"/>
      <c r="T25" s="37"/>
      <c r="U25" s="31"/>
      <c r="V25" s="32"/>
      <c r="W25" s="33"/>
      <c r="X25" s="33"/>
      <c r="Y25" s="33"/>
      <c r="Z25" s="31"/>
    </row>
    <row r="26" spans="1:26" ht="21.6" thickTop="1" x14ac:dyDescent="0.3">
      <c r="A26" s="38"/>
      <c r="B26" s="102"/>
      <c r="C26" s="103" t="s">
        <v>4435</v>
      </c>
      <c r="D26" s="112"/>
      <c r="E26" s="113"/>
      <c r="F26" s="114"/>
      <c r="G26" s="115"/>
      <c r="H26" s="116"/>
      <c r="I26" s="117"/>
      <c r="J26" s="118"/>
      <c r="K26" s="96"/>
      <c r="L26" s="36"/>
      <c r="M26" s="36"/>
      <c r="N26" s="36"/>
      <c r="O26" s="36"/>
      <c r="P26" s="36"/>
      <c r="Q26" s="36"/>
      <c r="R26" s="36"/>
      <c r="S26" s="36"/>
      <c r="T26" s="37"/>
      <c r="U26" s="31"/>
      <c r="V26" s="32"/>
      <c r="W26" s="33"/>
      <c r="X26" s="33"/>
      <c r="Y26" s="33"/>
      <c r="Z26" s="31"/>
    </row>
    <row r="27" spans="1:26" ht="15.6" thickBot="1" x14ac:dyDescent="0.35">
      <c r="A27" s="38"/>
      <c r="B27" s="45"/>
      <c r="C27" s="219"/>
      <c r="D27" s="220"/>
      <c r="E27" s="213" t="s">
        <v>4436</v>
      </c>
      <c r="F27" s="221"/>
      <c r="G27" s="215" t="s">
        <v>4432</v>
      </c>
      <c r="H27" s="222"/>
      <c r="I27" s="223"/>
      <c r="J27" s="119"/>
      <c r="K27" s="96"/>
      <c r="L27" s="36"/>
      <c r="M27" s="36"/>
      <c r="N27" s="36"/>
      <c r="O27" s="36"/>
      <c r="P27" s="36"/>
      <c r="Q27" s="36"/>
      <c r="R27" s="36"/>
      <c r="S27" s="36"/>
      <c r="T27" s="37"/>
      <c r="U27" s="31"/>
      <c r="V27" s="32"/>
      <c r="W27" s="33"/>
      <c r="X27" s="33"/>
      <c r="Y27" s="33"/>
      <c r="Z27" s="31"/>
    </row>
    <row r="28" spans="1:26" ht="16.8" thickTop="1" thickBot="1" x14ac:dyDescent="0.35">
      <c r="A28" s="38"/>
      <c r="B28" s="45"/>
      <c r="C28" s="219"/>
      <c r="D28" s="224"/>
      <c r="E28" s="41">
        <v>0</v>
      </c>
      <c r="F28" s="204" t="s">
        <v>4419</v>
      </c>
      <c r="G28" s="111">
        <f>IF(E28=0,0,E28/3.28)</f>
        <v>0</v>
      </c>
      <c r="H28" s="204" t="s">
        <v>4433</v>
      </c>
      <c r="I28" s="223"/>
      <c r="J28" s="119"/>
      <c r="K28" s="96"/>
      <c r="L28" s="36"/>
      <c r="M28" s="36"/>
      <c r="N28" s="36"/>
      <c r="O28" s="36"/>
      <c r="P28" s="36"/>
      <c r="Q28" s="36"/>
      <c r="R28" s="36"/>
      <c r="S28" s="36"/>
      <c r="T28" s="37"/>
      <c r="U28" s="31"/>
      <c r="V28" s="32"/>
      <c r="W28" s="33"/>
      <c r="X28" s="33"/>
      <c r="Y28" s="33"/>
      <c r="Z28" s="31"/>
    </row>
    <row r="29" spans="1:26" ht="15" thickBot="1" x14ac:dyDescent="0.35">
      <c r="A29" s="38"/>
      <c r="B29" s="101"/>
      <c r="C29" s="332" t="s">
        <v>4437</v>
      </c>
      <c r="D29" s="332"/>
      <c r="E29" s="332"/>
      <c r="F29" s="332"/>
      <c r="G29" s="332"/>
      <c r="H29" s="332"/>
      <c r="I29" s="332"/>
      <c r="J29" s="333"/>
      <c r="K29" s="96"/>
      <c r="L29" s="36"/>
      <c r="M29" s="36"/>
      <c r="N29" s="36"/>
      <c r="O29" s="36"/>
      <c r="P29" s="36"/>
      <c r="Q29" s="36"/>
      <c r="R29" s="36"/>
      <c r="S29" s="36"/>
      <c r="T29" s="37"/>
      <c r="U29" s="31"/>
      <c r="V29" s="32"/>
      <c r="W29" s="33"/>
      <c r="X29" s="33"/>
      <c r="Y29" s="33"/>
      <c r="Z29" s="31"/>
    </row>
    <row r="30" spans="1:26" ht="21.6" thickTop="1" x14ac:dyDescent="0.3">
      <c r="A30" s="38"/>
      <c r="B30" s="102"/>
      <c r="C30" s="103" t="s">
        <v>4438</v>
      </c>
      <c r="D30" s="120"/>
      <c r="E30" s="121"/>
      <c r="F30" s="114"/>
      <c r="G30" s="122"/>
      <c r="H30" s="123"/>
      <c r="I30" s="117"/>
      <c r="J30" s="124"/>
      <c r="K30" s="125"/>
      <c r="L30" s="36"/>
      <c r="M30" s="36"/>
      <c r="N30" s="36"/>
      <c r="O30" s="36"/>
      <c r="P30" s="36"/>
      <c r="Q30" s="36"/>
      <c r="R30" s="36"/>
      <c r="S30" s="36"/>
      <c r="T30" s="37"/>
      <c r="U30" s="31"/>
      <c r="V30" s="32"/>
      <c r="W30" s="33"/>
      <c r="X30" s="33"/>
      <c r="Y30" s="33"/>
      <c r="Z30" s="31"/>
    </row>
    <row r="31" spans="1:26" ht="15.6" thickBot="1" x14ac:dyDescent="0.35">
      <c r="A31" s="38"/>
      <c r="B31" s="45"/>
      <c r="C31" s="369" t="s">
        <v>4439</v>
      </c>
      <c r="D31" s="370"/>
      <c r="E31" s="370"/>
      <c r="F31" s="370"/>
      <c r="G31" s="225" t="s">
        <v>4440</v>
      </c>
      <c r="H31" s="226"/>
      <c r="I31" s="223"/>
      <c r="J31" s="126"/>
      <c r="K31" s="125"/>
      <c r="L31" s="36"/>
      <c r="M31" s="36"/>
      <c r="N31" s="36"/>
      <c r="O31" s="36"/>
      <c r="P31" s="36"/>
      <c r="Q31" s="36"/>
      <c r="R31" s="36"/>
      <c r="S31" s="36"/>
      <c r="T31" s="37"/>
      <c r="U31" s="31"/>
      <c r="V31" s="32"/>
      <c r="W31" s="33"/>
      <c r="X31" s="33"/>
      <c r="Y31" s="33"/>
      <c r="Z31" s="31"/>
    </row>
    <row r="32" spans="1:26" ht="19.2" thickBot="1" x14ac:dyDescent="0.35">
      <c r="A32" s="38"/>
      <c r="B32" s="45"/>
      <c r="C32" s="227"/>
      <c r="D32" s="127">
        <v>0</v>
      </c>
      <c r="E32" s="204" t="s">
        <v>4419</v>
      </c>
      <c r="F32" s="228"/>
      <c r="G32" s="229">
        <f>IF(D32=0,0, (D32*12)/D35)</f>
        <v>0</v>
      </c>
      <c r="H32" s="226"/>
      <c r="I32" s="223"/>
      <c r="J32" s="126"/>
      <c r="K32" s="125"/>
      <c r="L32" s="36"/>
      <c r="M32" s="36"/>
      <c r="N32" s="36"/>
      <c r="O32" s="36"/>
      <c r="P32" s="36"/>
      <c r="Q32" s="36"/>
      <c r="R32" s="36"/>
      <c r="S32" s="36"/>
      <c r="T32" s="37"/>
      <c r="U32" s="31"/>
      <c r="V32" s="32"/>
      <c r="W32" s="33"/>
      <c r="X32" s="33"/>
      <c r="Y32" s="33"/>
      <c r="Z32" s="31"/>
    </row>
    <row r="33" spans="1:26" ht="15" x14ac:dyDescent="0.3">
      <c r="A33" s="38"/>
      <c r="B33" s="45"/>
      <c r="C33" s="227"/>
      <c r="D33" s="230" t="s">
        <v>4441</v>
      </c>
      <c r="E33" s="231"/>
      <c r="F33" s="232" t="s">
        <v>4442</v>
      </c>
      <c r="G33" s="233"/>
      <c r="H33" s="226"/>
      <c r="I33" s="223"/>
      <c r="J33" s="126"/>
      <c r="K33" s="125"/>
      <c r="L33" s="36"/>
      <c r="M33" s="36"/>
      <c r="N33" s="36"/>
      <c r="O33" s="36"/>
      <c r="P33" s="36"/>
      <c r="Q33" s="36"/>
      <c r="R33" s="36"/>
      <c r="S33" s="36"/>
      <c r="T33" s="37"/>
      <c r="U33" s="31"/>
      <c r="V33" s="32"/>
      <c r="W33" s="33"/>
      <c r="X33" s="33"/>
      <c r="Y33" s="33"/>
      <c r="Z33" s="31"/>
    </row>
    <row r="34" spans="1:26" ht="18" thickBot="1" x14ac:dyDescent="0.35">
      <c r="A34" s="38"/>
      <c r="B34" s="45"/>
      <c r="C34" s="234" t="s">
        <v>4373</v>
      </c>
      <c r="D34" s="235" t="str">
        <f>IF(B34=0," ",IF(D32&lt;0.03,"NOT CHARTABLE","CHARTABLE"))</f>
        <v xml:space="preserve"> </v>
      </c>
      <c r="E34" s="236"/>
      <c r="F34" s="237" t="s">
        <v>4373</v>
      </c>
      <c r="G34" s="238"/>
      <c r="H34" s="226"/>
      <c r="I34" s="223"/>
      <c r="J34" s="126"/>
      <c r="K34" s="125"/>
      <c r="L34" s="36"/>
      <c r="M34" s="36"/>
      <c r="N34" s="36"/>
      <c r="O34" s="36"/>
      <c r="P34" s="36"/>
      <c r="Q34" s="36"/>
      <c r="R34" s="36"/>
      <c r="S34" s="36"/>
      <c r="T34" s="37"/>
      <c r="U34" s="31"/>
      <c r="V34" s="32"/>
      <c r="W34" s="33"/>
      <c r="X34" s="33"/>
      <c r="Y34" s="33"/>
      <c r="Z34" s="31"/>
    </row>
    <row r="35" spans="1:26" ht="18.600000000000001" thickBot="1" x14ac:dyDescent="0.35">
      <c r="A35" s="38"/>
      <c r="B35" s="45"/>
      <c r="C35" s="234" t="s">
        <v>4443</v>
      </c>
      <c r="D35" s="128">
        <v>0</v>
      </c>
      <c r="E35" s="204" t="s">
        <v>4444</v>
      </c>
      <c r="F35" s="371" t="str">
        <f>IF(D35=0," ",IF(G32&lt;0.03,"THE OBJECT IS NOT CHARTABLE","THE OBJECT IS CHARTABLE"))</f>
        <v xml:space="preserve"> </v>
      </c>
      <c r="G35" s="372"/>
      <c r="H35" s="372"/>
      <c r="I35" s="373"/>
      <c r="J35" s="126"/>
      <c r="K35" s="125"/>
      <c r="L35" s="36"/>
      <c r="M35" s="36"/>
      <c r="N35" s="36"/>
      <c r="O35" s="36"/>
      <c r="P35" s="36"/>
      <c r="Q35" s="36"/>
      <c r="R35" s="36"/>
      <c r="S35" s="36"/>
      <c r="T35" s="37"/>
      <c r="U35" s="31"/>
      <c r="V35" s="32"/>
      <c r="W35" s="33"/>
      <c r="X35" s="33"/>
      <c r="Y35" s="33"/>
      <c r="Z35" s="31"/>
    </row>
    <row r="36" spans="1:26" ht="18" x14ac:dyDescent="0.3">
      <c r="A36" s="38"/>
      <c r="B36" s="45"/>
      <c r="C36" s="239" t="s">
        <v>4373</v>
      </c>
      <c r="D36" s="240"/>
      <c r="E36" s="241"/>
      <c r="F36" s="242"/>
      <c r="G36" s="243"/>
      <c r="H36" s="244"/>
      <c r="I36" s="245"/>
      <c r="J36" s="126"/>
      <c r="K36" s="125"/>
      <c r="L36" s="36"/>
      <c r="M36" s="36"/>
      <c r="N36" s="36"/>
      <c r="O36" s="36"/>
      <c r="P36" s="36"/>
      <c r="Q36" s="36"/>
      <c r="R36" s="36"/>
      <c r="S36" s="36"/>
      <c r="T36" s="37"/>
      <c r="U36" s="31"/>
      <c r="V36" s="32"/>
      <c r="W36" s="33"/>
      <c r="X36" s="33"/>
      <c r="Y36" s="33"/>
      <c r="Z36" s="31"/>
    </row>
    <row r="37" spans="1:26" x14ac:dyDescent="0.3">
      <c r="A37" s="38"/>
      <c r="B37" s="45"/>
      <c r="C37" s="374" t="s">
        <v>4445</v>
      </c>
      <c r="D37" s="374"/>
      <c r="E37" s="374"/>
      <c r="F37" s="374"/>
      <c r="G37" s="374"/>
      <c r="H37" s="374"/>
      <c r="I37" s="374"/>
      <c r="J37" s="375"/>
      <c r="K37" s="125"/>
      <c r="L37" s="36"/>
      <c r="M37" s="36"/>
      <c r="N37" s="36"/>
      <c r="O37" s="36"/>
      <c r="P37" s="36"/>
      <c r="Q37" s="36"/>
      <c r="R37" s="36"/>
      <c r="S37" s="36"/>
      <c r="T37" s="37"/>
      <c r="U37" s="31"/>
      <c r="V37" s="32"/>
      <c r="W37" s="33"/>
      <c r="X37" s="33"/>
      <c r="Y37" s="33"/>
      <c r="Z37" s="31"/>
    </row>
    <row r="38" spans="1:26" x14ac:dyDescent="0.3">
      <c r="A38" s="38"/>
      <c r="B38" s="45"/>
      <c r="C38" s="374"/>
      <c r="D38" s="374"/>
      <c r="E38" s="374"/>
      <c r="F38" s="374"/>
      <c r="G38" s="374"/>
      <c r="H38" s="374"/>
      <c r="I38" s="374"/>
      <c r="J38" s="375"/>
      <c r="K38" s="125"/>
      <c r="L38" s="36"/>
      <c r="M38" s="36"/>
      <c r="N38" s="36"/>
      <c r="O38" s="36"/>
      <c r="P38" s="36"/>
      <c r="Q38" s="36"/>
      <c r="R38" s="36"/>
      <c r="S38" s="36"/>
      <c r="T38" s="37"/>
      <c r="U38" s="31"/>
      <c r="V38" s="32"/>
      <c r="W38" s="33"/>
      <c r="X38" s="33"/>
      <c r="Y38" s="33"/>
      <c r="Z38" s="31"/>
    </row>
    <row r="39" spans="1:26" ht="15" thickBot="1" x14ac:dyDescent="0.35">
      <c r="A39" s="38"/>
      <c r="B39" s="101"/>
      <c r="C39" s="376"/>
      <c r="D39" s="376"/>
      <c r="E39" s="376"/>
      <c r="F39" s="376"/>
      <c r="G39" s="376"/>
      <c r="H39" s="376"/>
      <c r="I39" s="376"/>
      <c r="J39" s="377"/>
      <c r="K39" s="151"/>
      <c r="L39" s="36"/>
      <c r="M39" s="36"/>
      <c r="N39" s="36"/>
      <c r="O39" s="36"/>
      <c r="P39" s="36"/>
      <c r="Q39" s="36"/>
      <c r="R39" s="36"/>
      <c r="S39" s="36"/>
      <c r="T39" s="37"/>
      <c r="U39" s="31"/>
      <c r="V39" s="32"/>
      <c r="W39" s="33"/>
      <c r="X39" s="33"/>
      <c r="Y39" s="33"/>
      <c r="Z39" s="31"/>
    </row>
    <row r="40" spans="1:26" ht="15.6" hidden="1" thickTop="1" thickBot="1" x14ac:dyDescent="0.35">
      <c r="A40" s="129"/>
      <c r="B40" s="102"/>
      <c r="C40" s="130"/>
      <c r="D40" s="131"/>
      <c r="E40" s="131"/>
      <c r="F40" s="131"/>
      <c r="G40" s="131"/>
      <c r="H40" s="131"/>
      <c r="I40" s="131"/>
      <c r="J40" s="246"/>
      <c r="K40" s="151"/>
      <c r="L40" s="36"/>
      <c r="M40" s="36"/>
      <c r="N40" s="36"/>
      <c r="O40" s="36"/>
      <c r="P40" s="36"/>
      <c r="Q40" s="36"/>
      <c r="R40" s="36"/>
      <c r="S40" s="36"/>
      <c r="T40" s="37"/>
      <c r="U40" s="31"/>
      <c r="V40" s="32"/>
      <c r="W40" s="33"/>
      <c r="X40" s="33"/>
      <c r="Y40" s="33"/>
      <c r="Z40" s="31"/>
    </row>
    <row r="41" spans="1:26" ht="15.6" hidden="1" thickTop="1" thickBot="1" x14ac:dyDescent="0.35">
      <c r="A41" s="129"/>
      <c r="B41" s="132"/>
      <c r="C41" s="133" t="s">
        <v>4446</v>
      </c>
      <c r="D41" s="133" t="s">
        <v>4447</v>
      </c>
      <c r="E41" s="134"/>
      <c r="F41" s="134"/>
      <c r="G41" s="134" t="s">
        <v>4448</v>
      </c>
      <c r="H41" s="133"/>
      <c r="I41" s="134">
        <v>41.644529166666665</v>
      </c>
      <c r="J41" s="247">
        <v>41.625384444444443</v>
      </c>
      <c r="K41" s="151"/>
      <c r="L41" s="36"/>
      <c r="M41" s="36"/>
      <c r="N41" s="36"/>
      <c r="O41" s="36"/>
      <c r="P41" s="36"/>
      <c r="Q41" s="36"/>
      <c r="R41" s="36"/>
      <c r="S41" s="36"/>
      <c r="T41" s="37"/>
      <c r="U41" s="31"/>
      <c r="V41" s="32"/>
      <c r="W41" s="33"/>
      <c r="X41" s="33"/>
      <c r="Y41" s="33"/>
      <c r="Z41" s="31"/>
    </row>
    <row r="42" spans="1:26" ht="15" hidden="1" thickTop="1" x14ac:dyDescent="0.3">
      <c r="A42" s="129"/>
      <c r="B42" s="135"/>
      <c r="C42" s="248">
        <f>C7+D7/60+E7/60/60</f>
        <v>41.667277777777777</v>
      </c>
      <c r="D42" s="249">
        <f>G7+H7/60+I7/60/60</f>
        <v>41.668611111111112</v>
      </c>
      <c r="E42" s="201"/>
      <c r="F42" s="200" t="s">
        <v>4449</v>
      </c>
      <c r="G42" s="249">
        <f>D42-C42</f>
        <v>1.3333333333349628E-3</v>
      </c>
      <c r="H42" s="249"/>
      <c r="I42" s="201">
        <v>71.370781944444431</v>
      </c>
      <c r="J42" s="63">
        <v>71.392271944444445</v>
      </c>
      <c r="K42" s="151"/>
      <c r="L42" s="36"/>
      <c r="M42" s="36"/>
      <c r="N42" s="36"/>
      <c r="O42" s="36"/>
      <c r="P42" s="36"/>
      <c r="Q42" s="36"/>
      <c r="R42" s="36"/>
      <c r="S42" s="36"/>
      <c r="T42" s="37"/>
      <c r="U42" s="31"/>
      <c r="V42" s="32"/>
      <c r="W42" s="33"/>
      <c r="X42" s="33"/>
      <c r="Y42" s="33"/>
      <c r="Z42" s="31"/>
    </row>
    <row r="43" spans="1:26" ht="15" hidden="1" thickBot="1" x14ac:dyDescent="0.35">
      <c r="A43" s="129"/>
      <c r="B43" s="132"/>
      <c r="C43" s="249">
        <f>C8+D8/60+E8/60/60</f>
        <v>70.180916666666675</v>
      </c>
      <c r="D43" s="249">
        <f>G8+H8/60+I8/60/60</f>
        <v>70.180850000000007</v>
      </c>
      <c r="E43" s="201"/>
      <c r="F43" s="200" t="s">
        <v>4450</v>
      </c>
      <c r="G43" s="249">
        <f>C43-D43</f>
        <v>6.666666666887977E-5</v>
      </c>
      <c r="H43" s="249"/>
      <c r="I43" s="201"/>
      <c r="J43" s="63"/>
      <c r="K43" s="151"/>
      <c r="L43" s="36"/>
      <c r="M43" s="36"/>
      <c r="N43" s="36"/>
      <c r="O43" s="36"/>
      <c r="P43" s="36"/>
      <c r="Q43" s="36"/>
      <c r="R43" s="36"/>
      <c r="S43" s="36"/>
      <c r="T43" s="37"/>
      <c r="U43" s="31"/>
      <c r="V43" s="32"/>
      <c r="W43" s="33"/>
      <c r="X43" s="33"/>
      <c r="Y43" s="33"/>
      <c r="Z43" s="31"/>
    </row>
    <row r="44" spans="1:26" ht="15" hidden="1" thickTop="1" x14ac:dyDescent="0.3">
      <c r="A44" s="129"/>
      <c r="B44" s="135"/>
      <c r="C44" s="201"/>
      <c r="D44" s="201"/>
      <c r="E44" s="201"/>
      <c r="F44" s="201"/>
      <c r="G44" s="201"/>
      <c r="H44" s="201"/>
      <c r="I44" s="201"/>
      <c r="J44" s="63"/>
      <c r="K44" s="151"/>
      <c r="L44" s="36"/>
      <c r="M44" s="36"/>
      <c r="N44" s="36"/>
      <c r="O44" s="36"/>
      <c r="P44" s="36"/>
      <c r="Q44" s="36"/>
      <c r="R44" s="36"/>
      <c r="S44" s="36"/>
      <c r="T44" s="37"/>
      <c r="U44" s="31"/>
      <c r="V44" s="32"/>
      <c r="W44" s="33"/>
      <c r="X44" s="33"/>
      <c r="Y44" s="33"/>
      <c r="Z44" s="31"/>
    </row>
    <row r="45" spans="1:26" ht="15" hidden="1" thickBot="1" x14ac:dyDescent="0.35">
      <c r="A45" s="129"/>
      <c r="B45" s="132"/>
      <c r="C45" s="201" t="s">
        <v>4451</v>
      </c>
      <c r="D45" s="201"/>
      <c r="E45" s="201"/>
      <c r="F45" s="201"/>
      <c r="G45" s="201"/>
      <c r="H45" s="201"/>
      <c r="I45" s="201"/>
      <c r="J45" s="63"/>
      <c r="K45" s="151"/>
      <c r="L45" s="36"/>
      <c r="M45" s="36"/>
      <c r="N45" s="36"/>
      <c r="O45" s="36"/>
      <c r="P45" s="36"/>
      <c r="Q45" s="36"/>
      <c r="R45" s="36"/>
      <c r="S45" s="36"/>
      <c r="T45" s="37"/>
      <c r="U45" s="31"/>
      <c r="V45" s="32"/>
      <c r="W45" s="33"/>
      <c r="X45" s="33"/>
      <c r="Y45" s="33"/>
      <c r="Z45" s="31"/>
    </row>
    <row r="46" spans="1:26" ht="15" hidden="1" thickTop="1" x14ac:dyDescent="0.3">
      <c r="A46" s="129"/>
      <c r="B46" s="135"/>
      <c r="C46" s="201"/>
      <c r="D46" s="249">
        <f>G43*60*COS((C42+D42)/2*PI()/180)</f>
        <v>2.9880409807280439E-3</v>
      </c>
      <c r="E46" s="250">
        <f>D46*6076.1</f>
        <v>18.155635803001669</v>
      </c>
      <c r="F46" s="201"/>
      <c r="G46" s="201"/>
      <c r="H46" s="201"/>
      <c r="I46" s="201"/>
      <c r="J46" s="63"/>
      <c r="K46" s="151"/>
      <c r="L46" s="36"/>
      <c r="M46" s="36"/>
      <c r="N46" s="36"/>
      <c r="O46" s="36"/>
      <c r="P46" s="36"/>
      <c r="Q46" s="36"/>
      <c r="R46" s="36"/>
      <c r="S46" s="36"/>
      <c r="T46" s="37"/>
      <c r="U46" s="31"/>
      <c r="V46" s="32"/>
      <c r="W46" s="33"/>
      <c r="X46" s="33"/>
      <c r="Y46" s="33"/>
      <c r="Z46" s="31"/>
    </row>
    <row r="47" spans="1:26" ht="15" hidden="1" thickBot="1" x14ac:dyDescent="0.35">
      <c r="A47" s="129"/>
      <c r="B47" s="132"/>
      <c r="C47" s="201"/>
      <c r="D47" s="249">
        <f>G42*60</f>
        <v>8.0000000000097771E-2</v>
      </c>
      <c r="E47" s="250">
        <f>D47*6076.1</f>
        <v>486.08800000059409</v>
      </c>
      <c r="F47" s="201"/>
      <c r="G47" s="201"/>
      <c r="H47" s="201"/>
      <c r="I47" s="201"/>
      <c r="J47" s="63"/>
      <c r="K47" s="151"/>
      <c r="L47" s="36"/>
      <c r="M47" s="36"/>
      <c r="N47" s="36"/>
      <c r="O47" s="36"/>
      <c r="P47" s="36"/>
      <c r="Q47" s="36"/>
      <c r="R47" s="36"/>
      <c r="S47" s="36"/>
      <c r="T47" s="37"/>
      <c r="U47" s="31"/>
      <c r="V47" s="32"/>
      <c r="W47" s="33"/>
      <c r="X47" s="33"/>
      <c r="Y47" s="33"/>
      <c r="Z47" s="31"/>
    </row>
    <row r="48" spans="1:26" ht="15" hidden="1" thickTop="1" x14ac:dyDescent="0.3">
      <c r="A48" s="129"/>
      <c r="B48" s="135"/>
      <c r="C48" s="201"/>
      <c r="D48" s="251" t="s">
        <v>4417</v>
      </c>
      <c r="E48" s="251" t="s">
        <v>4452</v>
      </c>
      <c r="F48" s="201"/>
      <c r="G48" s="201"/>
      <c r="H48" s="201"/>
      <c r="I48" s="201"/>
      <c r="J48" s="63"/>
      <c r="K48" s="151"/>
      <c r="L48" s="36"/>
      <c r="M48" s="36"/>
      <c r="N48" s="36"/>
      <c r="O48" s="36"/>
      <c r="P48" s="36"/>
      <c r="Q48" s="36"/>
      <c r="R48" s="36"/>
      <c r="S48" s="36"/>
      <c r="T48" s="37"/>
      <c r="U48" s="31"/>
      <c r="V48" s="32"/>
      <c r="W48" s="33"/>
      <c r="X48" s="33"/>
      <c r="Y48" s="33"/>
      <c r="Z48" s="31"/>
    </row>
    <row r="49" spans="1:26" ht="15" hidden="1" thickBot="1" x14ac:dyDescent="0.35">
      <c r="A49" s="129"/>
      <c r="B49" s="132"/>
      <c r="C49" s="252" t="s">
        <v>4453</v>
      </c>
      <c r="D49" s="201"/>
      <c r="E49" s="201"/>
      <c r="F49" s="201"/>
      <c r="G49" s="201"/>
      <c r="H49" s="201"/>
      <c r="I49" s="201"/>
      <c r="J49" s="63"/>
      <c r="K49" s="151"/>
      <c r="L49" s="36"/>
      <c r="M49" s="36"/>
      <c r="N49" s="36"/>
      <c r="O49" s="36"/>
      <c r="P49" s="36"/>
      <c r="Q49" s="36"/>
      <c r="R49" s="36"/>
      <c r="S49" s="36"/>
      <c r="T49" s="37"/>
      <c r="U49" s="31"/>
      <c r="V49" s="32"/>
      <c r="W49" s="33"/>
      <c r="X49" s="33"/>
      <c r="Y49" s="33"/>
      <c r="Z49" s="31"/>
    </row>
    <row r="50" spans="1:26" ht="15" hidden="1" thickTop="1" x14ac:dyDescent="0.3">
      <c r="A50" s="129"/>
      <c r="B50" s="135"/>
      <c r="C50" s="201">
        <f>C42*PI()/180</f>
        <v>0.72723118756528848</v>
      </c>
      <c r="D50" s="201">
        <f>D42*PI()/180</f>
        <v>0.72725445862198168</v>
      </c>
      <c r="E50" s="201"/>
      <c r="F50" s="249"/>
      <c r="G50" s="201"/>
      <c r="H50" s="201"/>
      <c r="I50" s="201"/>
      <c r="J50" s="63"/>
      <c r="K50" s="151"/>
      <c r="L50" s="36"/>
      <c r="M50" s="36"/>
      <c r="N50" s="36"/>
      <c r="O50" s="36"/>
      <c r="P50" s="36"/>
      <c r="Q50" s="36"/>
      <c r="R50" s="36"/>
      <c r="S50" s="36"/>
      <c r="T50" s="37"/>
      <c r="U50" s="31"/>
      <c r="V50" s="32"/>
      <c r="W50" s="33"/>
      <c r="X50" s="33"/>
      <c r="Y50" s="33"/>
      <c r="Z50" s="31"/>
    </row>
    <row r="51" spans="1:26" ht="15" hidden="1" thickBot="1" x14ac:dyDescent="0.35">
      <c r="A51" s="129"/>
      <c r="B51" s="132"/>
      <c r="C51" s="201">
        <f>C43*PI()/180</f>
        <v>1.2248880679010972</v>
      </c>
      <c r="D51" s="201">
        <f>D43*PI()/180</f>
        <v>1.2248869043482624</v>
      </c>
      <c r="E51" s="201"/>
      <c r="F51" s="201"/>
      <c r="G51" s="201"/>
      <c r="H51" s="201"/>
      <c r="I51" s="201"/>
      <c r="J51" s="63"/>
      <c r="K51" s="151"/>
      <c r="L51" s="36"/>
      <c r="M51" s="36"/>
      <c r="N51" s="36"/>
      <c r="O51" s="36"/>
      <c r="P51" s="36"/>
      <c r="Q51" s="36"/>
      <c r="R51" s="36"/>
      <c r="S51" s="36"/>
      <c r="T51" s="37"/>
      <c r="U51" s="31"/>
      <c r="V51" s="32"/>
      <c r="W51" s="33"/>
      <c r="X51" s="33"/>
      <c r="Y51" s="33"/>
      <c r="Z51" s="31"/>
    </row>
    <row r="52" spans="1:26" ht="15" hidden="1" thickTop="1" x14ac:dyDescent="0.3">
      <c r="A52" s="129"/>
      <c r="B52" s="135"/>
      <c r="C52" s="201"/>
      <c r="D52" s="201"/>
      <c r="E52" s="201"/>
      <c r="F52" s="201"/>
      <c r="G52" s="201"/>
      <c r="H52" s="201"/>
      <c r="I52" s="201"/>
      <c r="J52" s="63"/>
      <c r="K52" s="151"/>
      <c r="L52" s="36"/>
      <c r="M52" s="36"/>
      <c r="N52" s="36"/>
      <c r="O52" s="36"/>
      <c r="P52" s="36"/>
      <c r="Q52" s="36"/>
      <c r="R52" s="36"/>
      <c r="S52" s="36"/>
      <c r="T52" s="37"/>
      <c r="U52" s="31"/>
      <c r="V52" s="32"/>
      <c r="W52" s="33"/>
      <c r="X52" s="33"/>
      <c r="Y52" s="33"/>
      <c r="Z52" s="31"/>
    </row>
    <row r="53" spans="1:26" ht="18.600000000000001" hidden="1" thickBot="1" x14ac:dyDescent="0.4">
      <c r="A53" s="129"/>
      <c r="B53" s="132"/>
      <c r="C53" s="201">
        <f>-1*ATAN2(COS(C50)*SIN(D50)-SIN(C50)*COS(D50)*COS(D51-C51),SIN(D51-C51)*COS(D50))</f>
        <v>3.7332771268363915E-2</v>
      </c>
      <c r="D53" s="201"/>
      <c r="E53" s="201"/>
      <c r="F53" s="253" t="s">
        <v>4454</v>
      </c>
      <c r="G53" s="201"/>
      <c r="H53" s="201"/>
      <c r="I53" s="201"/>
      <c r="J53" s="63"/>
      <c r="K53" s="151"/>
      <c r="L53" s="36"/>
      <c r="M53" s="36"/>
      <c r="N53" s="36"/>
      <c r="O53" s="36"/>
      <c r="P53" s="36"/>
      <c r="Q53" s="36"/>
      <c r="R53" s="36"/>
      <c r="S53" s="36"/>
      <c r="T53" s="37"/>
      <c r="U53" s="31"/>
      <c r="V53" s="32"/>
      <c r="W53" s="33"/>
      <c r="X53" s="33"/>
      <c r="Y53" s="33"/>
      <c r="Z53" s="31"/>
    </row>
    <row r="54" spans="1:26" ht="15" hidden="1" thickTop="1" x14ac:dyDescent="0.3">
      <c r="A54" s="129"/>
      <c r="B54" s="135"/>
      <c r="C54" s="201">
        <f>IF(360+C53/(2*PI())*360&gt;360,C53/(2*PI())*360,360+C53/(2*PI())*360)</f>
        <v>2.1390102312045136</v>
      </c>
      <c r="D54" s="201" t="s">
        <v>4455</v>
      </c>
      <c r="E54" s="201"/>
      <c r="F54" s="201"/>
      <c r="G54" s="201"/>
      <c r="H54" s="201"/>
      <c r="I54" s="201"/>
      <c r="J54" s="63"/>
      <c r="K54" s="151"/>
      <c r="L54" s="36"/>
      <c r="M54" s="36"/>
      <c r="N54" s="36"/>
      <c r="O54" s="36"/>
      <c r="P54" s="36"/>
      <c r="Q54" s="36"/>
      <c r="R54" s="36"/>
      <c r="S54" s="36"/>
      <c r="T54" s="37"/>
      <c r="U54" s="31"/>
      <c r="V54" s="32"/>
      <c r="W54" s="33"/>
      <c r="X54" s="33"/>
      <c r="Y54" s="33"/>
      <c r="Z54" s="31"/>
    </row>
    <row r="55" spans="1:26" ht="15" hidden="1" thickBot="1" x14ac:dyDescent="0.35">
      <c r="A55" s="129"/>
      <c r="B55" s="132"/>
      <c r="C55" s="201">
        <f>61.582*ACOS(SIN(C42)*SIN(D42)+COS(C42)*COS(D42)*COS(C43-D43))*6371.14</f>
        <v>523.42959936201908</v>
      </c>
      <c r="D55" s="201" t="s">
        <v>4456</v>
      </c>
      <c r="E55" s="201"/>
      <c r="F55" s="201"/>
      <c r="G55" s="201"/>
      <c r="H55" s="201"/>
      <c r="I55" s="201"/>
      <c r="J55" s="63"/>
      <c r="K55" s="151"/>
      <c r="L55" s="36"/>
      <c r="M55" s="36"/>
      <c r="N55" s="36"/>
      <c r="O55" s="36"/>
      <c r="P55" s="36"/>
      <c r="Q55" s="36"/>
      <c r="R55" s="36"/>
      <c r="S55" s="36"/>
      <c r="T55" s="37"/>
      <c r="U55" s="31"/>
      <c r="V55" s="32"/>
      <c r="W55" s="33"/>
      <c r="X55" s="33"/>
      <c r="Y55" s="33"/>
      <c r="Z55" s="31"/>
    </row>
    <row r="56" spans="1:26" ht="21.6" thickTop="1" x14ac:dyDescent="0.3">
      <c r="A56" s="129"/>
      <c r="B56" s="340" t="s">
        <v>4457</v>
      </c>
      <c r="C56" s="341"/>
      <c r="D56" s="341"/>
      <c r="E56" s="341"/>
      <c r="F56" s="341"/>
      <c r="G56" s="341"/>
      <c r="H56" s="341"/>
      <c r="I56" s="341"/>
      <c r="J56" s="342"/>
      <c r="K56" s="151"/>
      <c r="L56" s="378" t="s">
        <v>4373</v>
      </c>
      <c r="M56" s="379"/>
      <c r="N56" s="379"/>
      <c r="O56" s="379"/>
      <c r="P56" s="136"/>
      <c r="Q56" s="36"/>
      <c r="R56" s="36"/>
      <c r="S56" s="36"/>
      <c r="T56" s="37"/>
      <c r="U56" s="31"/>
      <c r="V56" s="32"/>
      <c r="W56" s="33"/>
      <c r="X56" s="33"/>
      <c r="Y56" s="33"/>
      <c r="Z56" s="31"/>
    </row>
    <row r="57" spans="1:26" ht="19.2" thickBot="1" x14ac:dyDescent="0.35">
      <c r="A57" s="129"/>
      <c r="B57" s="137" t="s">
        <v>4373</v>
      </c>
      <c r="C57" s="201"/>
      <c r="D57" s="201"/>
      <c r="E57" s="215" t="s">
        <v>4458</v>
      </c>
      <c r="F57" s="201"/>
      <c r="G57" s="201"/>
      <c r="H57" s="201"/>
      <c r="I57" s="201"/>
      <c r="J57" s="63"/>
      <c r="K57" s="151"/>
      <c r="L57" s="138"/>
      <c r="M57" s="139"/>
      <c r="N57" s="138"/>
      <c r="O57" s="140"/>
      <c r="P57" s="136"/>
      <c r="Q57" s="36"/>
      <c r="R57" s="36"/>
      <c r="S57" s="36"/>
      <c r="T57" s="37"/>
      <c r="U57" s="31"/>
      <c r="V57" s="32"/>
      <c r="W57" s="33"/>
      <c r="X57" s="33"/>
      <c r="Y57" s="33"/>
      <c r="Z57" s="31"/>
    </row>
    <row r="58" spans="1:26" ht="19.2" thickBot="1" x14ac:dyDescent="0.35">
      <c r="A58" s="129"/>
      <c r="B58" s="141" t="s">
        <v>4373</v>
      </c>
      <c r="C58" s="201"/>
      <c r="D58" s="201"/>
      <c r="E58" s="142">
        <v>0</v>
      </c>
      <c r="F58" s="254" t="s">
        <v>4459</v>
      </c>
      <c r="G58" s="201"/>
      <c r="H58" s="201"/>
      <c r="I58" s="201"/>
      <c r="J58" s="63"/>
      <c r="K58" s="151"/>
      <c r="L58" s="138"/>
      <c r="M58" s="139"/>
      <c r="N58" s="143"/>
      <c r="O58" s="144" t="s">
        <v>4373</v>
      </c>
      <c r="P58" s="145" t="s">
        <v>4373</v>
      </c>
      <c r="Q58" s="36"/>
      <c r="R58" s="36"/>
      <c r="S58" s="36"/>
      <c r="T58" s="37"/>
      <c r="U58" s="31"/>
      <c r="V58" s="32"/>
      <c r="W58" s="33"/>
      <c r="X58" s="33"/>
      <c r="Y58" s="33"/>
      <c r="Z58" s="31"/>
    </row>
    <row r="59" spans="1:26" ht="19.2" thickBot="1" x14ac:dyDescent="0.35">
      <c r="A59" s="129"/>
      <c r="B59" s="141" t="s">
        <v>4373</v>
      </c>
      <c r="C59" s="380" t="s">
        <v>4460</v>
      </c>
      <c r="D59" s="381"/>
      <c r="E59" s="381"/>
      <c r="F59" s="381"/>
      <c r="G59" s="381"/>
      <c r="H59" s="381"/>
      <c r="I59" s="381"/>
      <c r="J59" s="382"/>
      <c r="K59" s="151"/>
      <c r="L59" s="138"/>
      <c r="M59" s="139"/>
      <c r="N59" s="146"/>
      <c r="O59" s="140"/>
      <c r="P59" s="145" t="s">
        <v>4373</v>
      </c>
      <c r="Q59" s="36"/>
      <c r="R59" s="36"/>
      <c r="S59" s="36"/>
      <c r="T59" s="37"/>
      <c r="U59" s="31"/>
      <c r="V59" s="32"/>
      <c r="W59" s="33"/>
      <c r="X59" s="33"/>
      <c r="Y59" s="33"/>
      <c r="Z59" s="31"/>
    </row>
    <row r="60" spans="1:26" ht="19.8" thickTop="1" thickBot="1" x14ac:dyDescent="0.35">
      <c r="A60" s="129"/>
      <c r="B60" s="141" t="s">
        <v>4373</v>
      </c>
      <c r="C60" s="201"/>
      <c r="D60" s="201"/>
      <c r="E60" s="147">
        <v>0</v>
      </c>
      <c r="F60" s="148" t="s">
        <v>4461</v>
      </c>
      <c r="G60" s="201"/>
      <c r="H60" s="201"/>
      <c r="I60" s="201"/>
      <c r="J60" s="63"/>
      <c r="K60" s="151"/>
      <c r="L60" s="138"/>
      <c r="M60" s="139"/>
      <c r="N60" s="143" t="s">
        <v>4373</v>
      </c>
      <c r="O60" s="144" t="s">
        <v>4373</v>
      </c>
      <c r="P60" s="145" t="s">
        <v>4373</v>
      </c>
      <c r="Q60" s="36"/>
      <c r="R60" s="36"/>
      <c r="S60" s="36"/>
      <c r="T60" s="37"/>
      <c r="U60" s="31"/>
      <c r="V60" s="32"/>
      <c r="W60" s="33"/>
      <c r="X60" s="33"/>
      <c r="Y60" s="33"/>
      <c r="Z60" s="31"/>
    </row>
    <row r="61" spans="1:26" ht="19.8" thickTop="1" thickBot="1" x14ac:dyDescent="0.35">
      <c r="A61" s="129"/>
      <c r="B61" s="141" t="s">
        <v>4373</v>
      </c>
      <c r="C61" s="201"/>
      <c r="D61" s="201"/>
      <c r="E61" s="215" t="s">
        <v>4462</v>
      </c>
      <c r="F61" s="201"/>
      <c r="G61" s="201"/>
      <c r="H61" s="201"/>
      <c r="I61" s="201"/>
      <c r="J61" s="63"/>
      <c r="K61" s="151"/>
      <c r="L61" s="358" t="s">
        <v>4373</v>
      </c>
      <c r="M61" s="359"/>
      <c r="N61" s="359"/>
      <c r="O61" s="359"/>
      <c r="P61" s="359"/>
      <c r="Q61" s="36"/>
      <c r="R61" s="36"/>
      <c r="S61" s="36"/>
      <c r="T61" s="37"/>
      <c r="U61" s="31"/>
      <c r="V61" s="32"/>
      <c r="W61" s="33"/>
      <c r="X61" s="33"/>
      <c r="Y61" s="33"/>
      <c r="Z61" s="31"/>
    </row>
    <row r="62" spans="1:26" ht="22.2" thickTop="1" thickBot="1" x14ac:dyDescent="0.35">
      <c r="A62" s="129"/>
      <c r="B62" s="141" t="s">
        <v>4373</v>
      </c>
      <c r="C62" s="201"/>
      <c r="D62" s="201"/>
      <c r="E62" s="149" t="str">
        <f>IF(E60=0," ",(E58*(VLOOKUP(E60,D74:E163,2))))</f>
        <v xml:space="preserve"> </v>
      </c>
      <c r="F62" s="254" t="s">
        <v>4459</v>
      </c>
      <c r="G62" s="201"/>
      <c r="H62" s="201"/>
      <c r="I62" s="201"/>
      <c r="J62" s="63"/>
      <c r="K62" s="151"/>
      <c r="L62" s="360" t="s">
        <v>4373</v>
      </c>
      <c r="M62" s="361"/>
      <c r="N62" s="361"/>
      <c r="O62" s="361"/>
      <c r="P62" s="361"/>
      <c r="Q62" s="36"/>
      <c r="R62" s="36"/>
      <c r="S62" s="36"/>
      <c r="T62" s="37"/>
      <c r="U62" s="31"/>
      <c r="V62" s="32"/>
      <c r="W62" s="33"/>
      <c r="X62" s="33"/>
      <c r="Y62" s="33"/>
      <c r="Z62" s="31"/>
    </row>
    <row r="63" spans="1:26" ht="19.2" thickTop="1" x14ac:dyDescent="0.3">
      <c r="A63" s="129"/>
      <c r="B63" s="141" t="s">
        <v>4373</v>
      </c>
      <c r="C63" s="362" t="s">
        <v>4463</v>
      </c>
      <c r="D63" s="363"/>
      <c r="E63" s="363"/>
      <c r="F63" s="363"/>
      <c r="G63" s="363"/>
      <c r="H63" s="363"/>
      <c r="I63" s="363"/>
      <c r="J63" s="364"/>
      <c r="K63" s="151"/>
      <c r="L63" s="360" t="s">
        <v>4373</v>
      </c>
      <c r="M63" s="361"/>
      <c r="N63" s="361"/>
      <c r="O63" s="361"/>
      <c r="P63" s="361"/>
      <c r="Q63" s="36"/>
      <c r="R63" s="36"/>
      <c r="S63" s="36"/>
      <c r="T63" s="37"/>
      <c r="U63" s="31"/>
      <c r="V63" s="32"/>
      <c r="W63" s="33"/>
      <c r="X63" s="33"/>
      <c r="Y63" s="33"/>
      <c r="Z63" s="31"/>
    </row>
    <row r="64" spans="1:26" ht="18.600000000000001" x14ac:dyDescent="0.3">
      <c r="A64" s="129"/>
      <c r="B64" s="141" t="s">
        <v>4373</v>
      </c>
      <c r="C64" s="363"/>
      <c r="D64" s="363"/>
      <c r="E64" s="363"/>
      <c r="F64" s="363"/>
      <c r="G64" s="363"/>
      <c r="H64" s="363"/>
      <c r="I64" s="363"/>
      <c r="J64" s="364"/>
      <c r="K64" s="151"/>
      <c r="L64" s="360" t="s">
        <v>4373</v>
      </c>
      <c r="M64" s="361"/>
      <c r="N64" s="361"/>
      <c r="O64" s="361"/>
      <c r="P64" s="361"/>
      <c r="Q64" s="36"/>
      <c r="R64" s="36"/>
      <c r="S64" s="36"/>
      <c r="T64" s="37"/>
      <c r="U64" s="31"/>
      <c r="V64" s="32"/>
      <c r="W64" s="33"/>
      <c r="X64" s="33"/>
      <c r="Y64" s="33"/>
      <c r="Z64" s="31"/>
    </row>
    <row r="65" spans="1:26" ht="18.600000000000001" x14ac:dyDescent="0.3">
      <c r="A65" s="129"/>
      <c r="B65" s="141" t="s">
        <v>4373</v>
      </c>
      <c r="C65" s="363"/>
      <c r="D65" s="363"/>
      <c r="E65" s="363"/>
      <c r="F65" s="363"/>
      <c r="G65" s="363"/>
      <c r="H65" s="363"/>
      <c r="I65" s="363"/>
      <c r="J65" s="364"/>
      <c r="K65" s="151"/>
      <c r="L65" s="367" t="s">
        <v>4373</v>
      </c>
      <c r="M65" s="368"/>
      <c r="N65" s="368"/>
      <c r="O65" s="368"/>
      <c r="P65" s="368"/>
      <c r="Q65" s="36"/>
      <c r="R65" s="36"/>
      <c r="S65" s="36"/>
      <c r="T65" s="37"/>
      <c r="U65" s="31"/>
      <c r="V65" s="32"/>
      <c r="W65" s="33"/>
      <c r="X65" s="33"/>
      <c r="Y65" s="33"/>
      <c r="Z65" s="31"/>
    </row>
    <row r="66" spans="1:26" ht="18.600000000000001" x14ac:dyDescent="0.3">
      <c r="A66" s="129"/>
      <c r="B66" s="141" t="s">
        <v>4373</v>
      </c>
      <c r="C66" s="363"/>
      <c r="D66" s="363"/>
      <c r="E66" s="363"/>
      <c r="F66" s="363"/>
      <c r="G66" s="363"/>
      <c r="H66" s="363"/>
      <c r="I66" s="363"/>
      <c r="J66" s="364"/>
      <c r="K66" s="151"/>
      <c r="L66" s="36"/>
      <c r="M66" s="36"/>
      <c r="N66" s="36"/>
      <c r="O66" s="36"/>
      <c r="P66" s="36"/>
      <c r="Q66" s="36"/>
      <c r="R66" s="36"/>
      <c r="S66" s="36"/>
      <c r="T66" s="37"/>
      <c r="U66" s="31"/>
      <c r="V66" s="32"/>
      <c r="W66" s="33"/>
      <c r="X66" s="33"/>
      <c r="Y66" s="33"/>
      <c r="Z66" s="31"/>
    </row>
    <row r="67" spans="1:26" ht="15" thickBot="1" x14ac:dyDescent="0.35">
      <c r="A67" s="129"/>
      <c r="B67" s="101"/>
      <c r="C67" s="365"/>
      <c r="D67" s="365"/>
      <c r="E67" s="365"/>
      <c r="F67" s="365"/>
      <c r="G67" s="365"/>
      <c r="H67" s="365"/>
      <c r="I67" s="365"/>
      <c r="J67" s="366"/>
      <c r="K67" s="151"/>
      <c r="L67" s="36"/>
      <c r="M67" s="36"/>
      <c r="N67" s="36"/>
      <c r="O67" s="36"/>
      <c r="P67" s="36"/>
      <c r="Q67" s="36"/>
      <c r="R67" s="36"/>
      <c r="S67" s="36"/>
      <c r="T67" s="37"/>
      <c r="U67" s="31"/>
      <c r="V67" s="32"/>
      <c r="W67" s="33"/>
      <c r="X67" s="33"/>
      <c r="Y67" s="33"/>
      <c r="Z67" s="31"/>
    </row>
    <row r="68" spans="1:26" ht="15.6" thickTop="1" thickBot="1" x14ac:dyDescent="0.35">
      <c r="A68" s="31"/>
      <c r="B68" s="150"/>
      <c r="C68" s="36"/>
      <c r="D68" s="36"/>
      <c r="E68" s="36"/>
      <c r="F68" s="36"/>
      <c r="G68" s="36"/>
      <c r="H68" s="36"/>
      <c r="I68" s="36"/>
      <c r="J68" s="255"/>
      <c r="K68" s="151"/>
      <c r="L68" s="36"/>
      <c r="M68" s="36"/>
      <c r="N68" s="36"/>
      <c r="O68" s="36"/>
      <c r="P68" s="36"/>
      <c r="Q68" s="36"/>
      <c r="R68" s="36"/>
      <c r="S68" s="36"/>
      <c r="T68" s="37"/>
      <c r="U68" s="31"/>
      <c r="V68" s="32"/>
      <c r="W68" s="33"/>
      <c r="X68" s="33"/>
      <c r="Y68" s="33"/>
      <c r="Z68" s="31"/>
    </row>
    <row r="69" spans="1:26" ht="19.2" thickBot="1" x14ac:dyDescent="0.35">
      <c r="A69" s="31"/>
      <c r="B69" s="152" t="s">
        <v>4373</v>
      </c>
      <c r="C69" s="153"/>
      <c r="D69" s="153"/>
      <c r="E69" s="153"/>
      <c r="F69" s="154" t="s">
        <v>4464</v>
      </c>
      <c r="G69" s="153"/>
      <c r="H69" s="153"/>
      <c r="I69" s="153"/>
      <c r="J69" s="155"/>
      <c r="K69" s="151"/>
      <c r="L69" s="36"/>
      <c r="M69" s="36"/>
      <c r="N69" s="36"/>
      <c r="O69" s="36"/>
      <c r="P69" s="36"/>
      <c r="Q69" s="36"/>
      <c r="R69" s="36"/>
      <c r="S69" s="36"/>
      <c r="T69" s="37"/>
      <c r="U69" s="31"/>
      <c r="V69" s="32"/>
      <c r="W69" s="33"/>
      <c r="X69" s="33"/>
      <c r="Y69" s="33"/>
      <c r="Z69" s="31"/>
    </row>
    <row r="70" spans="1:26" ht="19.2" hidden="1" thickBot="1" x14ac:dyDescent="0.35">
      <c r="A70" s="31"/>
      <c r="B70" s="156" t="s">
        <v>4373</v>
      </c>
      <c r="C70" s="157"/>
      <c r="D70" s="157"/>
      <c r="E70" s="157"/>
      <c r="F70" s="157"/>
      <c r="G70" s="157"/>
      <c r="H70" s="157"/>
      <c r="I70" s="157"/>
      <c r="J70" s="157"/>
      <c r="K70" s="158"/>
      <c r="L70" s="36"/>
      <c r="M70" s="36"/>
      <c r="N70" s="36"/>
      <c r="O70" s="36"/>
      <c r="P70" s="36"/>
      <c r="Q70" s="36"/>
      <c r="R70" s="36"/>
      <c r="S70" s="36"/>
      <c r="T70" s="37"/>
      <c r="U70" s="31"/>
      <c r="V70" s="32"/>
      <c r="W70" s="33"/>
      <c r="X70" s="33"/>
      <c r="Y70" s="33"/>
      <c r="Z70" s="31"/>
    </row>
    <row r="71" spans="1:26" ht="15" hidden="1" x14ac:dyDescent="0.3">
      <c r="A71" s="129"/>
      <c r="B71" s="334" t="s">
        <v>4465</v>
      </c>
      <c r="C71" s="335"/>
      <c r="D71" s="335"/>
      <c r="E71" s="335"/>
      <c r="F71" s="335"/>
      <c r="G71" s="335"/>
      <c r="H71" s="335"/>
      <c r="I71" s="335"/>
      <c r="J71" s="336"/>
      <c r="K71" s="159"/>
      <c r="L71" s="160"/>
      <c r="M71" s="129"/>
      <c r="N71" s="129"/>
      <c r="O71" s="129"/>
      <c r="P71" s="129"/>
      <c r="Q71" s="129"/>
      <c r="R71" s="129"/>
      <c r="S71" s="129"/>
      <c r="T71" s="161"/>
      <c r="U71" s="129"/>
      <c r="V71" s="33"/>
      <c r="W71" s="33"/>
      <c r="X71" s="33"/>
      <c r="Y71" s="33"/>
      <c r="Z71" s="31"/>
    </row>
    <row r="72" spans="1:26" ht="15" hidden="1" x14ac:dyDescent="0.3">
      <c r="A72" s="129"/>
      <c r="B72" s="337" t="s">
        <v>4466</v>
      </c>
      <c r="C72" s="338"/>
      <c r="D72" s="338"/>
      <c r="E72" s="338"/>
      <c r="F72" s="338"/>
      <c r="G72" s="338"/>
      <c r="H72" s="338"/>
      <c r="I72" s="338"/>
      <c r="J72" s="339"/>
      <c r="K72" s="162"/>
      <c r="L72" s="160"/>
      <c r="M72" s="129"/>
      <c r="N72" s="129"/>
      <c r="O72" s="129"/>
      <c r="P72" s="129"/>
      <c r="Q72" s="129"/>
      <c r="R72" s="129"/>
      <c r="S72" s="129"/>
      <c r="T72" s="161"/>
      <c r="U72" s="129"/>
      <c r="V72" s="33"/>
      <c r="W72" s="33"/>
      <c r="X72" s="33"/>
      <c r="Y72" s="33"/>
      <c r="Z72" s="31"/>
    </row>
    <row r="73" spans="1:26" ht="15" hidden="1" x14ac:dyDescent="0.3">
      <c r="A73" s="129"/>
      <c r="B73" s="129"/>
      <c r="C73" s="163"/>
      <c r="D73" s="164" t="s">
        <v>4467</v>
      </c>
      <c r="E73" s="164" t="s">
        <v>4468</v>
      </c>
      <c r="F73" s="165" t="s">
        <v>4467</v>
      </c>
      <c r="G73" s="164" t="s">
        <v>4468</v>
      </c>
      <c r="H73" s="164" t="s">
        <v>4467</v>
      </c>
      <c r="I73" s="164" t="s">
        <v>4468</v>
      </c>
      <c r="J73" s="164" t="s">
        <v>4467</v>
      </c>
      <c r="K73" s="164" t="s">
        <v>4468</v>
      </c>
      <c r="L73" s="160"/>
      <c r="M73" s="129"/>
      <c r="N73" s="129"/>
      <c r="O73" s="129"/>
      <c r="P73" s="129"/>
      <c r="Q73" s="129"/>
      <c r="R73" s="129"/>
      <c r="S73" s="129"/>
      <c r="T73" s="161"/>
      <c r="U73" s="129"/>
      <c r="V73" s="33"/>
      <c r="W73" s="33"/>
      <c r="X73" s="33"/>
      <c r="Y73" s="33"/>
      <c r="Z73" s="31"/>
    </row>
    <row r="74" spans="1:26" ht="15" hidden="1" x14ac:dyDescent="0.3">
      <c r="A74" s="129"/>
      <c r="B74" s="129"/>
      <c r="C74" s="163"/>
      <c r="D74" s="164">
        <v>1</v>
      </c>
      <c r="E74" s="166">
        <v>1.7000000000000001E-2</v>
      </c>
      <c r="F74" s="165">
        <v>26</v>
      </c>
      <c r="G74" s="166">
        <v>0.48699999999999999</v>
      </c>
      <c r="H74" s="167">
        <v>51</v>
      </c>
      <c r="I74" s="166">
        <v>1.234</v>
      </c>
      <c r="J74" s="165">
        <v>76</v>
      </c>
      <c r="K74" s="166">
        <v>4.01</v>
      </c>
      <c r="L74" s="160"/>
      <c r="M74" s="129"/>
      <c r="N74" s="129"/>
      <c r="O74" s="129"/>
      <c r="P74" s="129"/>
      <c r="Q74" s="129"/>
      <c r="R74" s="129"/>
      <c r="S74" s="129"/>
      <c r="T74" s="161"/>
      <c r="U74" s="129"/>
      <c r="V74" s="33"/>
      <c r="W74" s="33"/>
      <c r="X74" s="33"/>
      <c r="Y74" s="33"/>
      <c r="Z74" s="31"/>
    </row>
    <row r="75" spans="1:26" ht="15" hidden="1" x14ac:dyDescent="0.3">
      <c r="A75" s="129"/>
      <c r="B75" s="129"/>
      <c r="C75" s="163"/>
      <c r="D75" s="164">
        <v>2</v>
      </c>
      <c r="E75" s="166">
        <v>3.4000000000000002E-2</v>
      </c>
      <c r="F75" s="165">
        <v>27</v>
      </c>
      <c r="G75" s="166">
        <v>0.50900000000000001</v>
      </c>
      <c r="H75" s="167">
        <v>52</v>
      </c>
      <c r="I75" s="166">
        <v>1.2789999999999999</v>
      </c>
      <c r="J75" s="165">
        <v>77</v>
      </c>
      <c r="K75" s="166">
        <v>4.3310000000000004</v>
      </c>
      <c r="L75" s="160"/>
      <c r="M75" s="129"/>
      <c r="N75" s="129"/>
      <c r="O75" s="129"/>
      <c r="P75" s="129"/>
      <c r="Q75" s="129"/>
      <c r="R75" s="129"/>
      <c r="S75" s="129"/>
      <c r="T75" s="161"/>
      <c r="U75" s="129"/>
      <c r="V75" s="33"/>
      <c r="W75" s="33"/>
      <c r="X75" s="33"/>
      <c r="Y75" s="33"/>
      <c r="Z75" s="31"/>
    </row>
    <row r="76" spans="1:26" ht="15" hidden="1" x14ac:dyDescent="0.3">
      <c r="A76" s="129"/>
      <c r="B76" s="129"/>
      <c r="C76" s="163"/>
      <c r="D76" s="164">
        <v>3</v>
      </c>
      <c r="E76" s="166">
        <v>5.1999999999999998E-2</v>
      </c>
      <c r="F76" s="165">
        <v>28</v>
      </c>
      <c r="G76" s="166">
        <v>0.53100000000000003</v>
      </c>
      <c r="H76" s="167">
        <v>53</v>
      </c>
      <c r="I76" s="166">
        <v>1.327</v>
      </c>
      <c r="J76" s="165">
        <v>78</v>
      </c>
      <c r="K76" s="166">
        <v>4.7039999999999997</v>
      </c>
      <c r="L76" s="160"/>
      <c r="M76" s="129"/>
      <c r="N76" s="129"/>
      <c r="O76" s="129"/>
      <c r="P76" s="129"/>
      <c r="Q76" s="129"/>
      <c r="R76" s="129"/>
      <c r="S76" s="129"/>
      <c r="T76" s="161"/>
      <c r="U76" s="129"/>
      <c r="V76" s="33"/>
      <c r="W76" s="33"/>
      <c r="X76" s="33"/>
      <c r="Y76" s="33"/>
      <c r="Z76" s="31"/>
    </row>
    <row r="77" spans="1:26" ht="15" hidden="1" x14ac:dyDescent="0.3">
      <c r="A77" s="129"/>
      <c r="B77" s="129"/>
      <c r="C77" s="168"/>
      <c r="D77" s="164">
        <v>4</v>
      </c>
      <c r="E77" s="166">
        <v>6.9000000000000006E-2</v>
      </c>
      <c r="F77" s="165">
        <v>29</v>
      </c>
      <c r="G77" s="166">
        <v>0.55400000000000005</v>
      </c>
      <c r="H77" s="167">
        <v>54</v>
      </c>
      <c r="I77" s="166">
        <v>1.3759999999999999</v>
      </c>
      <c r="J77" s="165">
        <v>79</v>
      </c>
      <c r="K77" s="166">
        <v>5.1440000000000001</v>
      </c>
      <c r="L77" s="169"/>
      <c r="M77" s="129"/>
      <c r="N77" s="129"/>
      <c r="O77" s="129"/>
      <c r="P77" s="129"/>
      <c r="Q77" s="129"/>
      <c r="R77" s="129"/>
      <c r="S77" s="129"/>
      <c r="T77" s="161"/>
      <c r="U77" s="129"/>
      <c r="V77" s="33"/>
      <c r="W77" s="33"/>
      <c r="X77" s="33"/>
      <c r="Y77" s="33"/>
      <c r="Z77" s="31"/>
    </row>
    <row r="78" spans="1:26" ht="15" hidden="1" x14ac:dyDescent="0.3">
      <c r="A78" s="129"/>
      <c r="B78" s="129"/>
      <c r="C78" s="170"/>
      <c r="D78" s="164">
        <v>5</v>
      </c>
      <c r="E78" s="166">
        <v>8.6999999999999994E-2</v>
      </c>
      <c r="F78" s="165">
        <v>30</v>
      </c>
      <c r="G78" s="166">
        <v>0.57699999999999996</v>
      </c>
      <c r="H78" s="167">
        <v>55</v>
      </c>
      <c r="I78" s="166">
        <v>1.4279999999999999</v>
      </c>
      <c r="J78" s="165">
        <v>80</v>
      </c>
      <c r="K78" s="166">
        <v>5.6710000000000003</v>
      </c>
      <c r="L78" s="160"/>
      <c r="M78" s="129"/>
      <c r="N78" s="129"/>
      <c r="O78" s="129"/>
      <c r="P78" s="129"/>
      <c r="Q78" s="129"/>
      <c r="R78" s="129"/>
      <c r="S78" s="129"/>
      <c r="T78" s="161"/>
      <c r="U78" s="129"/>
      <c r="V78" s="33"/>
      <c r="W78" s="33"/>
      <c r="X78" s="33"/>
      <c r="Y78" s="33"/>
      <c r="Z78" s="31"/>
    </row>
    <row r="79" spans="1:26" ht="15" hidden="1" x14ac:dyDescent="0.3">
      <c r="A79" s="129"/>
      <c r="B79" s="129"/>
      <c r="C79" s="170"/>
      <c r="D79" s="164">
        <v>6</v>
      </c>
      <c r="E79" s="166">
        <v>0.105</v>
      </c>
      <c r="F79" s="165">
        <v>31</v>
      </c>
      <c r="G79" s="166">
        <v>0.6</v>
      </c>
      <c r="H79" s="167">
        <v>56</v>
      </c>
      <c r="I79" s="166">
        <v>1.482</v>
      </c>
      <c r="J79" s="165">
        <v>81</v>
      </c>
      <c r="K79" s="166">
        <v>6.3129999999999997</v>
      </c>
      <c r="L79" s="160"/>
      <c r="M79" s="129"/>
      <c r="N79" s="129"/>
      <c r="O79" s="129"/>
      <c r="P79" s="129"/>
      <c r="Q79" s="129"/>
      <c r="R79" s="129"/>
      <c r="S79" s="129"/>
      <c r="T79" s="161"/>
      <c r="U79" s="129"/>
      <c r="V79" s="33"/>
      <c r="W79" s="33"/>
      <c r="X79" s="33"/>
      <c r="Y79" s="33"/>
      <c r="Z79" s="31"/>
    </row>
    <row r="80" spans="1:26" ht="15" hidden="1" x14ac:dyDescent="0.3">
      <c r="A80" s="129"/>
      <c r="B80" s="129"/>
      <c r="C80" s="163"/>
      <c r="D80" s="164">
        <v>7</v>
      </c>
      <c r="E80" s="166">
        <v>0.122</v>
      </c>
      <c r="F80" s="165">
        <v>32</v>
      </c>
      <c r="G80" s="166">
        <v>0.624</v>
      </c>
      <c r="H80" s="167">
        <v>57</v>
      </c>
      <c r="I80" s="166">
        <v>1.5389999999999999</v>
      </c>
      <c r="J80" s="165">
        <v>82</v>
      </c>
      <c r="K80" s="166">
        <v>7.1150000000000002</v>
      </c>
      <c r="L80" s="160"/>
      <c r="M80" s="129"/>
      <c r="N80" s="129"/>
      <c r="O80" s="129"/>
      <c r="P80" s="129"/>
      <c r="Q80" s="129"/>
      <c r="R80" s="129"/>
      <c r="S80" s="129"/>
      <c r="T80" s="161"/>
      <c r="U80" s="129"/>
      <c r="V80" s="33"/>
      <c r="W80" s="33"/>
      <c r="X80" s="33"/>
      <c r="Y80" s="33"/>
      <c r="Z80" s="31"/>
    </row>
    <row r="81" spans="1:26" ht="15" hidden="1" x14ac:dyDescent="0.3">
      <c r="A81" s="129"/>
      <c r="B81" s="129"/>
      <c r="C81" s="171"/>
      <c r="D81" s="164">
        <v>8</v>
      </c>
      <c r="E81" s="166">
        <v>0.14000000000000001</v>
      </c>
      <c r="F81" s="165">
        <v>33</v>
      </c>
      <c r="G81" s="166">
        <v>0.64900000000000002</v>
      </c>
      <c r="H81" s="167">
        <v>58</v>
      </c>
      <c r="I81" s="166">
        <v>1.6</v>
      </c>
      <c r="J81" s="165">
        <v>83</v>
      </c>
      <c r="K81" s="166">
        <v>8.1440000000000001</v>
      </c>
      <c r="L81" s="160"/>
      <c r="M81" s="129"/>
      <c r="N81" s="129"/>
      <c r="O81" s="129"/>
      <c r="P81" s="129"/>
      <c r="Q81" s="129"/>
      <c r="R81" s="129"/>
      <c r="S81" s="129"/>
      <c r="T81" s="161"/>
      <c r="U81" s="129"/>
      <c r="V81" s="33"/>
      <c r="W81" s="33"/>
      <c r="X81" s="33"/>
      <c r="Y81" s="33"/>
      <c r="Z81" s="31"/>
    </row>
    <row r="82" spans="1:26" ht="15" hidden="1" x14ac:dyDescent="0.3">
      <c r="A82" s="129"/>
      <c r="B82" s="129"/>
      <c r="C82" s="171"/>
      <c r="D82" s="164">
        <v>9</v>
      </c>
      <c r="E82" s="166">
        <v>0.158</v>
      </c>
      <c r="F82" s="165">
        <v>34</v>
      </c>
      <c r="G82" s="166">
        <v>0.67400000000000004</v>
      </c>
      <c r="H82" s="167">
        <v>59</v>
      </c>
      <c r="I82" s="166">
        <v>1.6639999999999999</v>
      </c>
      <c r="J82" s="165">
        <v>84</v>
      </c>
      <c r="K82" s="166">
        <v>9.5139999999999993</v>
      </c>
      <c r="L82" s="160"/>
      <c r="M82" s="129"/>
      <c r="N82" s="129"/>
      <c r="O82" s="129"/>
      <c r="P82" s="129"/>
      <c r="Q82" s="129"/>
      <c r="R82" s="129"/>
      <c r="S82" s="129"/>
      <c r="T82" s="161"/>
      <c r="U82" s="129"/>
      <c r="V82" s="33"/>
      <c r="W82" s="33"/>
      <c r="X82" s="33"/>
      <c r="Y82" s="33"/>
      <c r="Z82" s="31"/>
    </row>
    <row r="83" spans="1:26" ht="15" hidden="1" x14ac:dyDescent="0.3">
      <c r="A83" s="129"/>
      <c r="B83" s="129"/>
      <c r="C83" s="172"/>
      <c r="D83" s="164">
        <v>10</v>
      </c>
      <c r="E83" s="166">
        <v>0.17599999999999999</v>
      </c>
      <c r="F83" s="165">
        <v>35</v>
      </c>
      <c r="G83" s="166">
        <v>0.7</v>
      </c>
      <c r="H83" s="167">
        <v>60</v>
      </c>
      <c r="I83" s="166">
        <v>1.732</v>
      </c>
      <c r="J83" s="165">
        <v>85</v>
      </c>
      <c r="K83" s="166">
        <v>11.43</v>
      </c>
      <c r="L83" s="160"/>
      <c r="M83" s="129"/>
      <c r="N83" s="129"/>
      <c r="O83" s="129"/>
      <c r="P83" s="129"/>
      <c r="Q83" s="129"/>
      <c r="R83" s="129"/>
      <c r="S83" s="129"/>
      <c r="T83" s="161"/>
      <c r="U83" s="129"/>
      <c r="V83" s="33"/>
      <c r="W83" s="33"/>
      <c r="X83" s="33"/>
      <c r="Y83" s="33"/>
      <c r="Z83" s="31"/>
    </row>
    <row r="84" spans="1:26" ht="15" hidden="1" x14ac:dyDescent="0.3">
      <c r="A84" s="129"/>
      <c r="B84" s="129"/>
      <c r="C84" s="164"/>
      <c r="D84" s="164">
        <v>11</v>
      </c>
      <c r="E84" s="166">
        <v>0.19400000000000001</v>
      </c>
      <c r="F84" s="165">
        <v>36</v>
      </c>
      <c r="G84" s="166">
        <v>0.72599999999999998</v>
      </c>
      <c r="H84" s="167">
        <v>61</v>
      </c>
      <c r="I84" s="166">
        <v>1.804</v>
      </c>
      <c r="J84" s="165">
        <v>86</v>
      </c>
      <c r="K84" s="166">
        <v>14.3</v>
      </c>
      <c r="L84" s="160"/>
      <c r="M84" s="129"/>
      <c r="N84" s="129"/>
      <c r="O84" s="129"/>
      <c r="P84" s="129"/>
      <c r="Q84" s="129"/>
      <c r="R84" s="129"/>
      <c r="S84" s="129"/>
      <c r="T84" s="161"/>
      <c r="U84" s="129"/>
      <c r="V84" s="33"/>
      <c r="W84" s="33"/>
      <c r="X84" s="33"/>
      <c r="Y84" s="33"/>
      <c r="Z84" s="31"/>
    </row>
    <row r="85" spans="1:26" ht="15" hidden="1" x14ac:dyDescent="0.3">
      <c r="A85" s="129"/>
      <c r="B85" s="129"/>
      <c r="C85" s="164"/>
      <c r="D85" s="164">
        <v>12</v>
      </c>
      <c r="E85" s="166">
        <v>0.21199999999999999</v>
      </c>
      <c r="F85" s="165">
        <v>37</v>
      </c>
      <c r="G85" s="166">
        <v>0.753</v>
      </c>
      <c r="H85" s="167">
        <v>62</v>
      </c>
      <c r="I85" s="166">
        <v>1.88</v>
      </c>
      <c r="J85" s="165">
        <v>87</v>
      </c>
      <c r="K85" s="166">
        <v>19.081</v>
      </c>
      <c r="L85" s="160"/>
      <c r="M85" s="129"/>
      <c r="N85" s="129"/>
      <c r="O85" s="129"/>
      <c r="P85" s="129"/>
      <c r="Q85" s="129"/>
      <c r="R85" s="129"/>
      <c r="S85" s="129"/>
      <c r="T85" s="161"/>
      <c r="U85" s="129"/>
      <c r="V85" s="33"/>
      <c r="W85" s="33"/>
      <c r="X85" s="33"/>
      <c r="Y85" s="33"/>
      <c r="Z85" s="31"/>
    </row>
    <row r="86" spans="1:26" ht="15" hidden="1" x14ac:dyDescent="0.3">
      <c r="A86" s="129"/>
      <c r="B86" s="129"/>
      <c r="C86" s="164"/>
      <c r="D86" s="164">
        <v>13</v>
      </c>
      <c r="E86" s="166">
        <v>0.23</v>
      </c>
      <c r="F86" s="165">
        <v>38</v>
      </c>
      <c r="G86" s="166">
        <v>0.78100000000000003</v>
      </c>
      <c r="H86" s="167">
        <v>63</v>
      </c>
      <c r="I86" s="166">
        <v>1.962</v>
      </c>
      <c r="J86" s="165">
        <v>88</v>
      </c>
      <c r="K86" s="166">
        <v>28.635999999999999</v>
      </c>
      <c r="L86" s="160"/>
      <c r="M86" s="129"/>
      <c r="N86" s="129"/>
      <c r="O86" s="129"/>
      <c r="P86" s="129"/>
      <c r="Q86" s="129"/>
      <c r="R86" s="129"/>
      <c r="S86" s="129"/>
      <c r="T86" s="161"/>
      <c r="U86" s="129"/>
      <c r="V86" s="33"/>
      <c r="W86" s="33"/>
      <c r="X86" s="33"/>
      <c r="Y86" s="33"/>
      <c r="Z86" s="31"/>
    </row>
    <row r="87" spans="1:26" ht="15" hidden="1" x14ac:dyDescent="0.3">
      <c r="A87" s="129"/>
      <c r="B87" s="129"/>
      <c r="C87" s="164"/>
      <c r="D87" s="164">
        <v>14</v>
      </c>
      <c r="E87" s="166">
        <v>0.249</v>
      </c>
      <c r="F87" s="165">
        <v>39</v>
      </c>
      <c r="G87" s="166">
        <v>0.80900000000000005</v>
      </c>
      <c r="H87" s="167">
        <v>64</v>
      </c>
      <c r="I87" s="166">
        <v>2.0499999999999998</v>
      </c>
      <c r="J87" s="165">
        <v>89</v>
      </c>
      <c r="K87" s="166">
        <v>57.29</v>
      </c>
      <c r="L87" s="160"/>
      <c r="M87" s="129"/>
      <c r="N87" s="129"/>
      <c r="O87" s="129"/>
      <c r="P87" s="129"/>
      <c r="Q87" s="129"/>
      <c r="R87" s="129"/>
      <c r="S87" s="129"/>
      <c r="T87" s="161"/>
      <c r="U87" s="129"/>
      <c r="V87" s="33"/>
      <c r="W87" s="33"/>
      <c r="X87" s="33"/>
      <c r="Y87" s="33"/>
      <c r="Z87" s="31"/>
    </row>
    <row r="88" spans="1:26" ht="15" hidden="1" x14ac:dyDescent="0.3">
      <c r="A88" s="129"/>
      <c r="B88" s="129"/>
      <c r="C88" s="164"/>
      <c r="D88" s="164">
        <v>15</v>
      </c>
      <c r="E88" s="166">
        <v>0.26700000000000002</v>
      </c>
      <c r="F88" s="165">
        <v>40</v>
      </c>
      <c r="G88" s="166">
        <v>0.83899999999999997</v>
      </c>
      <c r="H88" s="167">
        <v>65</v>
      </c>
      <c r="I88" s="166">
        <v>2.1440000000000001</v>
      </c>
      <c r="J88" s="165">
        <v>90</v>
      </c>
      <c r="K88" s="166">
        <v>0</v>
      </c>
      <c r="L88" s="160"/>
      <c r="M88" s="129"/>
      <c r="N88" s="129"/>
      <c r="O88" s="129"/>
      <c r="P88" s="129"/>
      <c r="Q88" s="129"/>
      <c r="R88" s="129"/>
      <c r="S88" s="129"/>
      <c r="T88" s="161"/>
      <c r="U88" s="129"/>
      <c r="V88" s="33"/>
      <c r="W88" s="33"/>
      <c r="X88" s="33"/>
      <c r="Y88" s="33"/>
      <c r="Z88" s="31"/>
    </row>
    <row r="89" spans="1:26" ht="15" hidden="1" x14ac:dyDescent="0.3">
      <c r="A89" s="129"/>
      <c r="B89" s="129"/>
      <c r="C89" s="164"/>
      <c r="D89" s="164">
        <v>16</v>
      </c>
      <c r="E89" s="166">
        <v>0.28599999999999998</v>
      </c>
      <c r="F89" s="165">
        <v>41</v>
      </c>
      <c r="G89" s="166">
        <v>0.86899999999999999</v>
      </c>
      <c r="H89" s="167">
        <v>66</v>
      </c>
      <c r="I89" s="166">
        <v>2.246</v>
      </c>
      <c r="J89" s="165"/>
      <c r="K89" s="160"/>
      <c r="L89" s="160"/>
      <c r="M89" s="129"/>
      <c r="N89" s="129"/>
      <c r="O89" s="129"/>
      <c r="P89" s="129"/>
      <c r="Q89" s="129"/>
      <c r="R89" s="129"/>
      <c r="S89" s="129"/>
      <c r="T89" s="161"/>
      <c r="U89" s="129"/>
      <c r="V89" s="33"/>
      <c r="W89" s="33"/>
      <c r="X89" s="33"/>
      <c r="Y89" s="33"/>
      <c r="Z89" s="31"/>
    </row>
    <row r="90" spans="1:26" ht="15" hidden="1" x14ac:dyDescent="0.3">
      <c r="A90" s="129"/>
      <c r="B90" s="129"/>
      <c r="C90" s="164"/>
      <c r="D90" s="164">
        <v>17</v>
      </c>
      <c r="E90" s="166">
        <v>0.30499999999999999</v>
      </c>
      <c r="F90" s="165">
        <v>42</v>
      </c>
      <c r="G90" s="166">
        <v>0.9</v>
      </c>
      <c r="H90" s="167">
        <v>67</v>
      </c>
      <c r="I90" s="166">
        <v>2.355</v>
      </c>
      <c r="J90" s="165"/>
      <c r="K90" s="160"/>
      <c r="L90" s="160"/>
      <c r="M90" s="129"/>
      <c r="N90" s="129"/>
      <c r="O90" s="129"/>
      <c r="P90" s="129"/>
      <c r="Q90" s="129"/>
      <c r="R90" s="129"/>
      <c r="S90" s="129"/>
      <c r="T90" s="161"/>
      <c r="U90" s="129"/>
      <c r="V90" s="33"/>
      <c r="W90" s="33"/>
      <c r="X90" s="33"/>
      <c r="Y90" s="33"/>
      <c r="Z90" s="31"/>
    </row>
    <row r="91" spans="1:26" ht="15" hidden="1" x14ac:dyDescent="0.3">
      <c r="A91" s="129"/>
      <c r="B91" s="129"/>
      <c r="C91" s="164"/>
      <c r="D91" s="164">
        <v>18</v>
      </c>
      <c r="E91" s="166">
        <v>0.32400000000000001</v>
      </c>
      <c r="F91" s="165">
        <v>43</v>
      </c>
      <c r="G91" s="166">
        <v>0.93500000000000005</v>
      </c>
      <c r="H91" s="167">
        <v>68</v>
      </c>
      <c r="I91" s="166">
        <v>2.4750000000000001</v>
      </c>
      <c r="J91" s="165"/>
      <c r="K91" s="160"/>
      <c r="L91" s="160"/>
      <c r="M91" s="129"/>
      <c r="N91" s="129"/>
      <c r="O91" s="129"/>
      <c r="P91" s="129"/>
      <c r="Q91" s="129"/>
      <c r="R91" s="129"/>
      <c r="S91" s="129"/>
      <c r="T91" s="161"/>
      <c r="U91" s="129"/>
      <c r="V91" s="33"/>
      <c r="W91" s="33"/>
      <c r="X91" s="33"/>
      <c r="Y91" s="33"/>
      <c r="Z91" s="31"/>
    </row>
    <row r="92" spans="1:26" ht="15" hidden="1" x14ac:dyDescent="0.3">
      <c r="A92" s="129"/>
      <c r="B92" s="129"/>
      <c r="C92" s="164"/>
      <c r="D92" s="164">
        <v>19</v>
      </c>
      <c r="E92" s="166">
        <v>0.34399999999999997</v>
      </c>
      <c r="F92" s="165">
        <v>44</v>
      </c>
      <c r="G92" s="166">
        <v>0.96499999999999997</v>
      </c>
      <c r="H92" s="167">
        <v>69</v>
      </c>
      <c r="I92" s="166">
        <v>2.605</v>
      </c>
      <c r="J92" s="165"/>
      <c r="K92" s="160"/>
      <c r="L92" s="160"/>
      <c r="M92" s="129"/>
      <c r="N92" s="129"/>
      <c r="O92" s="129"/>
      <c r="P92" s="129"/>
      <c r="Q92" s="129"/>
      <c r="R92" s="129"/>
      <c r="S92" s="129"/>
      <c r="T92" s="161"/>
      <c r="U92" s="129"/>
      <c r="V92" s="33"/>
      <c r="W92" s="33"/>
      <c r="X92" s="33"/>
      <c r="Y92" s="33"/>
      <c r="Z92" s="31"/>
    </row>
    <row r="93" spans="1:26" ht="15" hidden="1" x14ac:dyDescent="0.3">
      <c r="A93" s="129"/>
      <c r="B93" s="129"/>
      <c r="C93" s="164"/>
      <c r="D93" s="164">
        <v>20</v>
      </c>
      <c r="E93" s="166">
        <v>0.36299999999999999</v>
      </c>
      <c r="F93" s="165">
        <v>45</v>
      </c>
      <c r="G93" s="166">
        <v>1</v>
      </c>
      <c r="H93" s="167">
        <v>70</v>
      </c>
      <c r="I93" s="166">
        <v>2.7469999999999999</v>
      </c>
      <c r="J93" s="165"/>
      <c r="K93" s="160"/>
      <c r="L93" s="160"/>
      <c r="M93" s="129"/>
      <c r="N93" s="129"/>
      <c r="O93" s="129"/>
      <c r="P93" s="129"/>
      <c r="Q93" s="129"/>
      <c r="R93" s="129"/>
      <c r="S93" s="129"/>
      <c r="T93" s="161"/>
      <c r="U93" s="129"/>
      <c r="V93" s="33"/>
      <c r="W93" s="33"/>
      <c r="X93" s="33"/>
      <c r="Y93" s="33"/>
      <c r="Z93" s="31"/>
    </row>
    <row r="94" spans="1:26" ht="15" hidden="1" x14ac:dyDescent="0.3">
      <c r="A94" s="129"/>
      <c r="B94" s="129"/>
      <c r="C94" s="164"/>
      <c r="D94" s="164">
        <v>21</v>
      </c>
      <c r="E94" s="166">
        <v>0.38300000000000001</v>
      </c>
      <c r="F94" s="165">
        <v>46</v>
      </c>
      <c r="G94" s="166">
        <v>1.0349999999999999</v>
      </c>
      <c r="H94" s="167">
        <v>71</v>
      </c>
      <c r="I94" s="166">
        <v>2.9039999999999999</v>
      </c>
      <c r="J94" s="165"/>
      <c r="K94" s="160"/>
      <c r="L94" s="160"/>
      <c r="M94" s="129"/>
      <c r="N94" s="129"/>
      <c r="O94" s="129"/>
      <c r="P94" s="129"/>
      <c r="Q94" s="129"/>
      <c r="R94" s="129"/>
      <c r="S94" s="129"/>
      <c r="T94" s="161"/>
      <c r="U94" s="129"/>
      <c r="V94" s="33"/>
      <c r="W94" s="33"/>
      <c r="X94" s="33"/>
      <c r="Y94" s="33"/>
      <c r="Z94" s="31"/>
    </row>
    <row r="95" spans="1:26" ht="15" hidden="1" x14ac:dyDescent="0.3">
      <c r="A95" s="129"/>
      <c r="B95" s="129"/>
      <c r="C95" s="164"/>
      <c r="D95" s="164">
        <v>22</v>
      </c>
      <c r="E95" s="166">
        <v>0.40400000000000003</v>
      </c>
      <c r="F95" s="165">
        <v>47</v>
      </c>
      <c r="G95" s="166">
        <v>1.0720000000000001</v>
      </c>
      <c r="H95" s="167">
        <v>72</v>
      </c>
      <c r="I95" s="166">
        <v>3.077</v>
      </c>
      <c r="J95" s="165"/>
      <c r="K95" s="160"/>
      <c r="L95" s="160"/>
      <c r="M95" s="129"/>
      <c r="N95" s="129"/>
      <c r="O95" s="129"/>
      <c r="P95" s="129"/>
      <c r="Q95" s="129"/>
      <c r="R95" s="129"/>
      <c r="S95" s="129"/>
      <c r="T95" s="161"/>
      <c r="U95" s="129"/>
      <c r="V95" s="33"/>
      <c r="W95" s="33"/>
      <c r="X95" s="33"/>
      <c r="Y95" s="33"/>
      <c r="Z95" s="31"/>
    </row>
    <row r="96" spans="1:26" ht="15" hidden="1" x14ac:dyDescent="0.3">
      <c r="A96" s="129"/>
      <c r="B96" s="129"/>
      <c r="C96" s="164"/>
      <c r="D96" s="164">
        <v>23</v>
      </c>
      <c r="E96" s="166">
        <v>0.42399999999999999</v>
      </c>
      <c r="F96" s="165">
        <v>48</v>
      </c>
      <c r="G96" s="166">
        <v>1.1100000000000001</v>
      </c>
      <c r="H96" s="167">
        <v>73</v>
      </c>
      <c r="I96" s="166">
        <v>3.27</v>
      </c>
      <c r="J96" s="165"/>
      <c r="K96" s="160"/>
      <c r="L96" s="160"/>
      <c r="M96" s="129"/>
      <c r="N96" s="129"/>
      <c r="O96" s="129"/>
      <c r="P96" s="129"/>
      <c r="Q96" s="129"/>
      <c r="R96" s="129"/>
      <c r="S96" s="129"/>
      <c r="T96" s="161"/>
      <c r="U96" s="129"/>
      <c r="V96" s="33"/>
      <c r="W96" s="33"/>
      <c r="X96" s="33"/>
      <c r="Y96" s="33"/>
      <c r="Z96" s="31"/>
    </row>
    <row r="97" spans="1:26" ht="15" hidden="1" x14ac:dyDescent="0.3">
      <c r="A97" s="129"/>
      <c r="B97" s="129"/>
      <c r="C97" s="164"/>
      <c r="D97" s="164">
        <v>24</v>
      </c>
      <c r="E97" s="166">
        <v>0.44500000000000001</v>
      </c>
      <c r="F97" s="165">
        <v>49</v>
      </c>
      <c r="G97" s="166">
        <v>1.1499999999999999</v>
      </c>
      <c r="H97" s="167">
        <v>74</v>
      </c>
      <c r="I97" s="166">
        <v>3.4870000000000001</v>
      </c>
      <c r="J97" s="165"/>
      <c r="K97" s="160"/>
      <c r="L97" s="160"/>
      <c r="M97" s="129"/>
      <c r="N97" s="129"/>
      <c r="O97" s="129"/>
      <c r="P97" s="129"/>
      <c r="Q97" s="129"/>
      <c r="R97" s="129"/>
      <c r="S97" s="129"/>
      <c r="T97" s="161"/>
      <c r="U97" s="129"/>
      <c r="V97" s="33"/>
      <c r="W97" s="33"/>
      <c r="X97" s="33"/>
      <c r="Y97" s="33"/>
      <c r="Z97" s="31"/>
    </row>
    <row r="98" spans="1:26" ht="15" hidden="1" x14ac:dyDescent="0.3">
      <c r="A98" s="129"/>
      <c r="B98" s="129"/>
      <c r="C98" s="164"/>
      <c r="D98" s="164">
        <v>25</v>
      </c>
      <c r="E98" s="166">
        <v>0.46600000000000003</v>
      </c>
      <c r="F98" s="165">
        <v>50</v>
      </c>
      <c r="G98" s="166">
        <v>1.1910000000000001</v>
      </c>
      <c r="H98" s="167">
        <v>75</v>
      </c>
      <c r="I98" s="166">
        <v>3.7320000000000002</v>
      </c>
      <c r="J98" s="165"/>
      <c r="K98" s="160"/>
      <c r="L98" s="160"/>
      <c r="M98" s="129"/>
      <c r="N98" s="129"/>
      <c r="O98" s="129"/>
      <c r="P98" s="129"/>
      <c r="Q98" s="129"/>
      <c r="R98" s="129"/>
      <c r="S98" s="129"/>
      <c r="T98" s="161"/>
      <c r="U98" s="129"/>
      <c r="V98" s="33"/>
      <c r="W98" s="33"/>
      <c r="X98" s="33"/>
      <c r="Y98" s="33"/>
      <c r="Z98" s="31"/>
    </row>
    <row r="99" spans="1:26" ht="15" hidden="1" x14ac:dyDescent="0.3">
      <c r="A99" s="129"/>
      <c r="B99" s="129"/>
      <c r="C99" s="164"/>
      <c r="D99" s="165">
        <v>26</v>
      </c>
      <c r="E99" s="166">
        <v>0.48699999999999999</v>
      </c>
      <c r="F99" s="165"/>
      <c r="G99" s="173"/>
      <c r="H99" s="167"/>
      <c r="I99" s="167"/>
      <c r="J99" s="160"/>
      <c r="K99" s="160"/>
      <c r="L99" s="160"/>
      <c r="M99" s="129"/>
      <c r="N99" s="129"/>
      <c r="O99" s="129"/>
      <c r="P99" s="129"/>
      <c r="Q99" s="129"/>
      <c r="R99" s="129"/>
      <c r="S99" s="129"/>
      <c r="T99" s="161"/>
      <c r="U99" s="129"/>
      <c r="V99" s="33"/>
      <c r="W99" s="33"/>
      <c r="X99" s="33"/>
      <c r="Y99" s="33"/>
      <c r="Z99" s="31"/>
    </row>
    <row r="100" spans="1:26" ht="15" hidden="1" x14ac:dyDescent="0.3">
      <c r="A100" s="129"/>
      <c r="B100" s="129"/>
      <c r="C100" s="164"/>
      <c r="D100" s="165">
        <v>27</v>
      </c>
      <c r="E100" s="166">
        <v>0.50900000000000001</v>
      </c>
      <c r="F100" s="165"/>
      <c r="G100" s="173"/>
      <c r="H100" s="167"/>
      <c r="I100" s="167"/>
      <c r="J100" s="160"/>
      <c r="K100" s="160"/>
      <c r="L100" s="160"/>
      <c r="M100" s="129"/>
      <c r="N100" s="129"/>
      <c r="O100" s="129"/>
      <c r="P100" s="129"/>
      <c r="Q100" s="129"/>
      <c r="R100" s="129"/>
      <c r="S100" s="129"/>
      <c r="T100" s="161"/>
      <c r="U100" s="129"/>
      <c r="V100" s="33"/>
      <c r="W100" s="33"/>
      <c r="X100" s="33"/>
      <c r="Y100" s="33"/>
      <c r="Z100" s="31"/>
    </row>
    <row r="101" spans="1:26" ht="15" hidden="1" x14ac:dyDescent="0.3">
      <c r="A101" s="129"/>
      <c r="B101" s="129"/>
      <c r="C101" s="164"/>
      <c r="D101" s="165">
        <v>28</v>
      </c>
      <c r="E101" s="166">
        <v>0.53100000000000003</v>
      </c>
      <c r="F101" s="165"/>
      <c r="G101" s="173"/>
      <c r="H101" s="167"/>
      <c r="I101" s="167"/>
      <c r="J101" s="160"/>
      <c r="K101" s="160"/>
      <c r="L101" s="160"/>
      <c r="M101" s="129"/>
      <c r="N101" s="129"/>
      <c r="O101" s="129"/>
      <c r="P101" s="129"/>
      <c r="Q101" s="129"/>
      <c r="R101" s="129"/>
      <c r="S101" s="129"/>
      <c r="T101" s="161"/>
      <c r="U101" s="129"/>
      <c r="V101" s="33"/>
      <c r="W101" s="33"/>
      <c r="X101" s="33"/>
      <c r="Y101" s="33"/>
      <c r="Z101" s="31"/>
    </row>
    <row r="102" spans="1:26" ht="15" hidden="1" x14ac:dyDescent="0.3">
      <c r="A102" s="129"/>
      <c r="B102" s="129"/>
      <c r="C102" s="164"/>
      <c r="D102" s="174">
        <v>29</v>
      </c>
      <c r="E102" s="166">
        <v>0.55400000000000005</v>
      </c>
      <c r="F102" s="165"/>
      <c r="G102" s="173"/>
      <c r="H102" s="167"/>
      <c r="I102" s="167"/>
      <c r="J102" s="160"/>
      <c r="K102" s="160"/>
      <c r="L102" s="160"/>
      <c r="M102" s="129"/>
      <c r="N102" s="129"/>
      <c r="O102" s="129"/>
      <c r="P102" s="129"/>
      <c r="Q102" s="129"/>
      <c r="R102" s="129"/>
      <c r="S102" s="129"/>
      <c r="T102" s="161"/>
      <c r="U102" s="129"/>
      <c r="V102" s="33"/>
      <c r="W102" s="33"/>
      <c r="X102" s="33"/>
      <c r="Y102" s="33"/>
      <c r="Z102" s="31"/>
    </row>
    <row r="103" spans="1:26" ht="15" hidden="1" x14ac:dyDescent="0.3">
      <c r="A103" s="129"/>
      <c r="B103" s="129"/>
      <c r="C103" s="164"/>
      <c r="D103" s="165">
        <v>30</v>
      </c>
      <c r="E103" s="166">
        <v>0.57699999999999996</v>
      </c>
      <c r="F103" s="165"/>
      <c r="G103" s="173"/>
      <c r="H103" s="167"/>
      <c r="I103" s="167"/>
      <c r="J103" s="160"/>
      <c r="K103" s="160"/>
      <c r="L103" s="160"/>
      <c r="M103" s="129"/>
      <c r="N103" s="129"/>
      <c r="O103" s="129"/>
      <c r="P103" s="129"/>
      <c r="Q103" s="129"/>
      <c r="R103" s="129"/>
      <c r="S103" s="129"/>
      <c r="T103" s="161"/>
      <c r="U103" s="129"/>
      <c r="V103" s="33"/>
      <c r="W103" s="33"/>
      <c r="X103" s="33"/>
      <c r="Y103" s="33"/>
      <c r="Z103" s="31"/>
    </row>
    <row r="104" spans="1:26" ht="15" hidden="1" x14ac:dyDescent="0.3">
      <c r="A104" s="129"/>
      <c r="B104" s="129"/>
      <c r="C104" s="164"/>
      <c r="D104" s="165">
        <v>31</v>
      </c>
      <c r="E104" s="166">
        <v>0.6</v>
      </c>
      <c r="F104" s="165"/>
      <c r="G104" s="173"/>
      <c r="H104" s="167"/>
      <c r="I104" s="167"/>
      <c r="J104" s="160"/>
      <c r="K104" s="160"/>
      <c r="L104" s="160"/>
      <c r="M104" s="129"/>
      <c r="N104" s="129"/>
      <c r="O104" s="129"/>
      <c r="P104" s="129"/>
      <c r="Q104" s="129"/>
      <c r="R104" s="129"/>
      <c r="S104" s="129"/>
      <c r="T104" s="161"/>
      <c r="U104" s="129"/>
      <c r="V104" s="33"/>
      <c r="W104" s="33"/>
      <c r="X104" s="33"/>
      <c r="Y104" s="33"/>
      <c r="Z104" s="31"/>
    </row>
    <row r="105" spans="1:26" ht="15" hidden="1" x14ac:dyDescent="0.3">
      <c r="A105" s="129"/>
      <c r="B105" s="129"/>
      <c r="C105" s="164"/>
      <c r="D105" s="165">
        <v>32</v>
      </c>
      <c r="E105" s="166">
        <v>0.624</v>
      </c>
      <c r="F105" s="165"/>
      <c r="G105" s="173"/>
      <c r="H105" s="167"/>
      <c r="I105" s="167"/>
      <c r="J105" s="160"/>
      <c r="K105" s="160"/>
      <c r="L105" s="160"/>
      <c r="M105" s="129"/>
      <c r="N105" s="129"/>
      <c r="O105" s="129"/>
      <c r="P105" s="129"/>
      <c r="Q105" s="129"/>
      <c r="R105" s="129"/>
      <c r="S105" s="129"/>
      <c r="T105" s="161"/>
      <c r="U105" s="129"/>
      <c r="V105" s="33"/>
      <c r="W105" s="33"/>
      <c r="X105" s="33"/>
      <c r="Y105" s="33"/>
      <c r="Z105" s="31"/>
    </row>
    <row r="106" spans="1:26" ht="15" hidden="1" x14ac:dyDescent="0.3">
      <c r="A106" s="129"/>
      <c r="B106" s="129"/>
      <c r="C106" s="164"/>
      <c r="D106" s="165">
        <v>33</v>
      </c>
      <c r="E106" s="166">
        <v>0.64900000000000002</v>
      </c>
      <c r="F106" s="165"/>
      <c r="G106" s="173"/>
      <c r="H106" s="167"/>
      <c r="I106" s="167"/>
      <c r="J106" s="160"/>
      <c r="K106" s="160"/>
      <c r="L106" s="160"/>
      <c r="M106" s="129"/>
      <c r="N106" s="129"/>
      <c r="O106" s="129"/>
      <c r="P106" s="129"/>
      <c r="Q106" s="129"/>
      <c r="R106" s="129"/>
      <c r="S106" s="129"/>
      <c r="T106" s="161"/>
      <c r="U106" s="129"/>
      <c r="V106" s="33"/>
      <c r="W106" s="33"/>
      <c r="X106" s="33"/>
      <c r="Y106" s="33"/>
      <c r="Z106" s="31"/>
    </row>
    <row r="107" spans="1:26" ht="15" hidden="1" x14ac:dyDescent="0.3">
      <c r="A107" s="129"/>
      <c r="B107" s="129"/>
      <c r="C107" s="164"/>
      <c r="D107" s="165">
        <v>34</v>
      </c>
      <c r="E107" s="166">
        <v>0.67400000000000004</v>
      </c>
      <c r="F107" s="165"/>
      <c r="G107" s="173"/>
      <c r="H107" s="167"/>
      <c r="I107" s="167"/>
      <c r="J107" s="160"/>
      <c r="K107" s="160"/>
      <c r="L107" s="160"/>
      <c r="M107" s="129"/>
      <c r="N107" s="129"/>
      <c r="O107" s="129"/>
      <c r="P107" s="129"/>
      <c r="Q107" s="129"/>
      <c r="R107" s="129"/>
      <c r="S107" s="129"/>
      <c r="T107" s="161"/>
      <c r="U107" s="129"/>
      <c r="V107" s="33"/>
      <c r="W107" s="33"/>
      <c r="X107" s="33"/>
      <c r="Y107" s="33"/>
      <c r="Z107" s="31"/>
    </row>
    <row r="108" spans="1:26" ht="15" hidden="1" x14ac:dyDescent="0.3">
      <c r="A108" s="129"/>
      <c r="B108" s="129"/>
      <c r="C108" s="164"/>
      <c r="D108" s="165">
        <v>35</v>
      </c>
      <c r="E108" s="166">
        <v>0.7</v>
      </c>
      <c r="F108" s="165"/>
      <c r="G108" s="173"/>
      <c r="H108" s="167"/>
      <c r="I108" s="167"/>
      <c r="J108" s="160"/>
      <c r="K108" s="160"/>
      <c r="L108" s="160"/>
      <c r="M108" s="129"/>
      <c r="N108" s="129"/>
      <c r="O108" s="129"/>
      <c r="P108" s="129"/>
      <c r="Q108" s="129"/>
      <c r="R108" s="129"/>
      <c r="S108" s="129"/>
      <c r="T108" s="161"/>
      <c r="U108" s="129"/>
      <c r="V108" s="33"/>
      <c r="W108" s="33"/>
      <c r="X108" s="33"/>
      <c r="Y108" s="33"/>
      <c r="Z108" s="31"/>
    </row>
    <row r="109" spans="1:26" ht="15" hidden="1" x14ac:dyDescent="0.3">
      <c r="A109" s="38"/>
      <c r="B109" s="38"/>
      <c r="C109" s="164"/>
      <c r="D109" s="165">
        <v>36</v>
      </c>
      <c r="E109" s="166">
        <v>0.72599999999999998</v>
      </c>
      <c r="F109" s="165"/>
      <c r="G109" s="173"/>
      <c r="H109" s="167"/>
      <c r="I109" s="167"/>
      <c r="J109" s="160"/>
      <c r="K109" s="160"/>
      <c r="L109" s="160"/>
      <c r="M109" s="129"/>
      <c r="N109" s="129"/>
      <c r="O109" s="129"/>
      <c r="P109" s="129"/>
      <c r="Q109" s="129"/>
      <c r="R109" s="129"/>
      <c r="S109" s="129"/>
      <c r="T109" s="161"/>
      <c r="U109" s="129"/>
      <c r="V109" s="33"/>
      <c r="W109" s="33"/>
      <c r="X109" s="33"/>
      <c r="Y109" s="33"/>
      <c r="Z109" s="31"/>
    </row>
    <row r="110" spans="1:26" ht="15" hidden="1" x14ac:dyDescent="0.3">
      <c r="A110" s="38"/>
      <c r="B110" s="38"/>
      <c r="C110" s="164"/>
      <c r="D110" s="165">
        <v>37</v>
      </c>
      <c r="E110" s="166">
        <v>0.753</v>
      </c>
      <c r="F110" s="165"/>
      <c r="G110" s="173"/>
      <c r="H110" s="167"/>
      <c r="I110" s="167"/>
      <c r="J110" s="160"/>
      <c r="K110" s="160"/>
      <c r="L110" s="160"/>
      <c r="M110" s="129"/>
      <c r="N110" s="129"/>
      <c r="O110" s="129"/>
      <c r="P110" s="129"/>
      <c r="Q110" s="129"/>
      <c r="R110" s="129"/>
      <c r="S110" s="129"/>
      <c r="T110" s="161"/>
      <c r="U110" s="129"/>
      <c r="V110" s="33"/>
      <c r="W110" s="33"/>
      <c r="X110" s="33"/>
      <c r="Y110" s="33"/>
      <c r="Z110" s="31"/>
    </row>
    <row r="111" spans="1:26" ht="15" hidden="1" x14ac:dyDescent="0.3">
      <c r="A111" s="38"/>
      <c r="B111" s="38"/>
      <c r="C111" s="164"/>
      <c r="D111" s="165">
        <v>38</v>
      </c>
      <c r="E111" s="166">
        <v>0.78100000000000003</v>
      </c>
      <c r="F111" s="165"/>
      <c r="G111" s="173"/>
      <c r="H111" s="167"/>
      <c r="I111" s="167"/>
      <c r="J111" s="160"/>
      <c r="K111" s="160"/>
      <c r="L111" s="160"/>
      <c r="M111" s="129"/>
      <c r="N111" s="129"/>
      <c r="O111" s="129"/>
      <c r="P111" s="129"/>
      <c r="Q111" s="129"/>
      <c r="R111" s="129"/>
      <c r="S111" s="129"/>
      <c r="T111" s="161"/>
      <c r="U111" s="129"/>
      <c r="V111" s="33"/>
      <c r="W111" s="33"/>
      <c r="X111" s="33"/>
      <c r="Y111" s="33"/>
      <c r="Z111" s="31"/>
    </row>
    <row r="112" spans="1:26" ht="15" hidden="1" x14ac:dyDescent="0.3">
      <c r="A112" s="38"/>
      <c r="B112" s="38"/>
      <c r="C112" s="164"/>
      <c r="D112" s="165">
        <v>39</v>
      </c>
      <c r="E112" s="166">
        <v>0.80900000000000005</v>
      </c>
      <c r="F112" s="165"/>
      <c r="G112" s="173"/>
      <c r="H112" s="167"/>
      <c r="I112" s="167"/>
      <c r="J112" s="160"/>
      <c r="K112" s="160"/>
      <c r="L112" s="160"/>
      <c r="M112" s="129"/>
      <c r="N112" s="129"/>
      <c r="O112" s="129"/>
      <c r="P112" s="129"/>
      <c r="Q112" s="129"/>
      <c r="R112" s="129"/>
      <c r="S112" s="129"/>
      <c r="T112" s="161"/>
      <c r="U112" s="129"/>
      <c r="V112" s="33"/>
      <c r="W112" s="33"/>
      <c r="X112" s="33"/>
      <c r="Y112" s="33"/>
      <c r="Z112" s="31"/>
    </row>
    <row r="113" spans="1:26" ht="15" hidden="1" x14ac:dyDescent="0.3">
      <c r="A113" s="38"/>
      <c r="B113" s="38"/>
      <c r="C113" s="164"/>
      <c r="D113" s="165">
        <v>40</v>
      </c>
      <c r="E113" s="166">
        <v>0.83899999999999997</v>
      </c>
      <c r="F113" s="165"/>
      <c r="G113" s="173"/>
      <c r="H113" s="167"/>
      <c r="I113" s="167"/>
      <c r="J113" s="160"/>
      <c r="K113" s="160"/>
      <c r="L113" s="160"/>
      <c r="M113" s="129"/>
      <c r="N113" s="129"/>
      <c r="O113" s="129"/>
      <c r="P113" s="129"/>
      <c r="Q113" s="129"/>
      <c r="R113" s="129"/>
      <c r="S113" s="129"/>
      <c r="T113" s="161"/>
      <c r="U113" s="129"/>
      <c r="V113" s="33"/>
      <c r="W113" s="33"/>
      <c r="X113" s="33"/>
      <c r="Y113" s="33"/>
      <c r="Z113" s="31"/>
    </row>
    <row r="114" spans="1:26" ht="15" hidden="1" x14ac:dyDescent="0.3">
      <c r="A114" s="38"/>
      <c r="B114" s="38"/>
      <c r="C114" s="164"/>
      <c r="D114" s="165">
        <v>41</v>
      </c>
      <c r="E114" s="166">
        <v>0.86899999999999999</v>
      </c>
      <c r="F114" s="165"/>
      <c r="G114" s="173"/>
      <c r="H114" s="167"/>
      <c r="I114" s="167"/>
      <c r="J114" s="160"/>
      <c r="K114" s="160"/>
      <c r="L114" s="160"/>
      <c r="M114" s="129"/>
      <c r="N114" s="129"/>
      <c r="O114" s="129"/>
      <c r="P114" s="129"/>
      <c r="Q114" s="129"/>
      <c r="R114" s="129"/>
      <c r="S114" s="129"/>
      <c r="T114" s="161"/>
      <c r="U114" s="129"/>
      <c r="V114" s="33"/>
      <c r="W114" s="33"/>
      <c r="X114" s="33"/>
      <c r="Y114" s="33"/>
      <c r="Z114" s="31"/>
    </row>
    <row r="115" spans="1:26" ht="15" hidden="1" x14ac:dyDescent="0.3">
      <c r="A115" s="38"/>
      <c r="B115" s="38"/>
      <c r="C115" s="164"/>
      <c r="D115" s="165">
        <v>42</v>
      </c>
      <c r="E115" s="166">
        <v>0.9</v>
      </c>
      <c r="F115" s="165"/>
      <c r="G115" s="173"/>
      <c r="H115" s="167"/>
      <c r="I115" s="167"/>
      <c r="J115" s="160"/>
      <c r="K115" s="160"/>
      <c r="L115" s="160"/>
      <c r="M115" s="129"/>
      <c r="N115" s="129"/>
      <c r="O115" s="129"/>
      <c r="P115" s="129"/>
      <c r="Q115" s="129"/>
      <c r="R115" s="129"/>
      <c r="S115" s="129"/>
      <c r="T115" s="161"/>
      <c r="U115" s="129"/>
      <c r="V115" s="33"/>
      <c r="W115" s="33"/>
      <c r="X115" s="33"/>
      <c r="Y115" s="33"/>
      <c r="Z115" s="31"/>
    </row>
    <row r="116" spans="1:26" ht="15" hidden="1" x14ac:dyDescent="0.3">
      <c r="A116" s="38"/>
      <c r="B116" s="38"/>
      <c r="C116" s="164"/>
      <c r="D116" s="165">
        <v>43</v>
      </c>
      <c r="E116" s="166">
        <v>0.93500000000000005</v>
      </c>
      <c r="F116" s="165"/>
      <c r="G116" s="173"/>
      <c r="H116" s="167"/>
      <c r="I116" s="167"/>
      <c r="J116" s="160"/>
      <c r="K116" s="160"/>
      <c r="L116" s="160"/>
      <c r="M116" s="129"/>
      <c r="N116" s="129"/>
      <c r="O116" s="129"/>
      <c r="P116" s="129"/>
      <c r="Q116" s="129"/>
      <c r="R116" s="129"/>
      <c r="S116" s="129"/>
      <c r="T116" s="161"/>
      <c r="U116" s="129"/>
      <c r="V116" s="33"/>
      <c r="W116" s="33"/>
      <c r="X116" s="33"/>
      <c r="Y116" s="33"/>
      <c r="Z116" s="31"/>
    </row>
    <row r="117" spans="1:26" ht="15" hidden="1" x14ac:dyDescent="0.3">
      <c r="A117" s="38"/>
      <c r="B117" s="38"/>
      <c r="C117" s="164"/>
      <c r="D117" s="165">
        <v>44</v>
      </c>
      <c r="E117" s="166">
        <v>0.96499999999999997</v>
      </c>
      <c r="F117" s="165"/>
      <c r="G117" s="173"/>
      <c r="H117" s="167"/>
      <c r="I117" s="167"/>
      <c r="J117" s="160"/>
      <c r="K117" s="160"/>
      <c r="L117" s="160"/>
      <c r="M117" s="129"/>
      <c r="N117" s="129"/>
      <c r="O117" s="129"/>
      <c r="P117" s="129"/>
      <c r="Q117" s="129"/>
      <c r="R117" s="129"/>
      <c r="S117" s="129"/>
      <c r="T117" s="161"/>
      <c r="U117" s="129"/>
      <c r="V117" s="33"/>
      <c r="W117" s="33"/>
      <c r="X117" s="33"/>
      <c r="Y117" s="33"/>
      <c r="Z117" s="31"/>
    </row>
    <row r="118" spans="1:26" ht="15" hidden="1" x14ac:dyDescent="0.3">
      <c r="A118" s="38"/>
      <c r="B118" s="38"/>
      <c r="C118" s="164"/>
      <c r="D118" s="165">
        <v>45</v>
      </c>
      <c r="E118" s="166">
        <v>1</v>
      </c>
      <c r="F118" s="165"/>
      <c r="G118" s="173"/>
      <c r="H118" s="167"/>
      <c r="I118" s="167"/>
      <c r="J118" s="160"/>
      <c r="K118" s="160"/>
      <c r="L118" s="160"/>
      <c r="M118" s="129"/>
      <c r="N118" s="129"/>
      <c r="O118" s="129"/>
      <c r="P118" s="129"/>
      <c r="Q118" s="129"/>
      <c r="R118" s="129"/>
      <c r="S118" s="129"/>
      <c r="T118" s="161"/>
      <c r="U118" s="129"/>
      <c r="V118" s="33"/>
      <c r="W118" s="33"/>
      <c r="X118" s="33"/>
      <c r="Y118" s="33"/>
      <c r="Z118" s="31"/>
    </row>
    <row r="119" spans="1:26" ht="15" hidden="1" x14ac:dyDescent="0.3">
      <c r="A119" s="38"/>
      <c r="B119" s="38"/>
      <c r="C119" s="164"/>
      <c r="D119" s="165">
        <v>46</v>
      </c>
      <c r="E119" s="166">
        <v>1.0349999999999999</v>
      </c>
      <c r="F119" s="165"/>
      <c r="G119" s="173"/>
      <c r="H119" s="167"/>
      <c r="I119" s="167"/>
      <c r="J119" s="160"/>
      <c r="K119" s="160"/>
      <c r="L119" s="160"/>
      <c r="M119" s="129"/>
      <c r="N119" s="129"/>
      <c r="O119" s="129"/>
      <c r="P119" s="129"/>
      <c r="Q119" s="129"/>
      <c r="R119" s="129"/>
      <c r="S119" s="129"/>
      <c r="T119" s="161"/>
      <c r="U119" s="129"/>
      <c r="V119" s="33"/>
      <c r="W119" s="33"/>
      <c r="X119" s="33"/>
      <c r="Y119" s="33"/>
      <c r="Z119" s="31"/>
    </row>
    <row r="120" spans="1:26" ht="15" hidden="1" x14ac:dyDescent="0.3">
      <c r="A120" s="38"/>
      <c r="B120" s="38"/>
      <c r="C120" s="164"/>
      <c r="D120" s="165">
        <v>47</v>
      </c>
      <c r="E120" s="166">
        <v>1.0720000000000001</v>
      </c>
      <c r="F120" s="165"/>
      <c r="G120" s="173"/>
      <c r="H120" s="167"/>
      <c r="I120" s="167"/>
      <c r="J120" s="160"/>
      <c r="K120" s="160"/>
      <c r="L120" s="160"/>
      <c r="M120" s="129"/>
      <c r="N120" s="129"/>
      <c r="O120" s="129"/>
      <c r="P120" s="129"/>
      <c r="Q120" s="129"/>
      <c r="R120" s="129"/>
      <c r="S120" s="129"/>
      <c r="T120" s="161"/>
      <c r="U120" s="129"/>
      <c r="V120" s="33"/>
      <c r="W120" s="33"/>
      <c r="X120" s="33"/>
      <c r="Y120" s="33"/>
      <c r="Z120" s="31"/>
    </row>
    <row r="121" spans="1:26" ht="15" hidden="1" x14ac:dyDescent="0.3">
      <c r="A121" s="38"/>
      <c r="B121" s="38"/>
      <c r="C121" s="164"/>
      <c r="D121" s="165">
        <v>48</v>
      </c>
      <c r="E121" s="166">
        <v>1.1100000000000001</v>
      </c>
      <c r="F121" s="165"/>
      <c r="G121" s="173"/>
      <c r="H121" s="167"/>
      <c r="I121" s="167"/>
      <c r="J121" s="160"/>
      <c r="K121" s="160"/>
      <c r="L121" s="160"/>
      <c r="M121" s="129"/>
      <c r="N121" s="129"/>
      <c r="O121" s="129"/>
      <c r="P121" s="129"/>
      <c r="Q121" s="129"/>
      <c r="R121" s="129"/>
      <c r="S121" s="129"/>
      <c r="T121" s="161"/>
      <c r="U121" s="129"/>
      <c r="V121" s="33"/>
      <c r="W121" s="33"/>
      <c r="X121" s="33"/>
      <c r="Y121" s="33"/>
      <c r="Z121" s="31"/>
    </row>
    <row r="122" spans="1:26" ht="15" hidden="1" x14ac:dyDescent="0.3">
      <c r="A122" s="38"/>
      <c r="B122" s="38"/>
      <c r="C122" s="164"/>
      <c r="D122" s="165">
        <v>49</v>
      </c>
      <c r="E122" s="166">
        <v>1.1499999999999999</v>
      </c>
      <c r="F122" s="165"/>
      <c r="G122" s="173"/>
      <c r="H122" s="167"/>
      <c r="I122" s="167"/>
      <c r="J122" s="160"/>
      <c r="K122" s="160"/>
      <c r="L122" s="160"/>
      <c r="M122" s="129"/>
      <c r="N122" s="129"/>
      <c r="O122" s="129"/>
      <c r="P122" s="129"/>
      <c r="Q122" s="129"/>
      <c r="R122" s="129"/>
      <c r="S122" s="129"/>
      <c r="T122" s="161"/>
      <c r="U122" s="129"/>
      <c r="V122" s="33"/>
      <c r="W122" s="33"/>
      <c r="X122" s="33"/>
      <c r="Y122" s="33"/>
      <c r="Z122" s="31"/>
    </row>
    <row r="123" spans="1:26" ht="15" hidden="1" x14ac:dyDescent="0.3">
      <c r="A123" s="38"/>
      <c r="B123" s="38"/>
      <c r="C123" s="164"/>
      <c r="D123" s="165">
        <v>50</v>
      </c>
      <c r="E123" s="166">
        <v>1.1910000000000001</v>
      </c>
      <c r="F123" s="165"/>
      <c r="G123" s="173"/>
      <c r="H123" s="167"/>
      <c r="I123" s="167"/>
      <c r="J123" s="160"/>
      <c r="K123" s="160"/>
      <c r="L123" s="160"/>
      <c r="M123" s="129"/>
      <c r="N123" s="129"/>
      <c r="O123" s="129"/>
      <c r="P123" s="129"/>
      <c r="Q123" s="129"/>
      <c r="R123" s="129"/>
      <c r="S123" s="129"/>
      <c r="T123" s="161"/>
      <c r="U123" s="129"/>
      <c r="V123" s="33"/>
      <c r="W123" s="33"/>
      <c r="X123" s="33"/>
      <c r="Y123" s="33"/>
      <c r="Z123" s="31"/>
    </row>
    <row r="124" spans="1:26" ht="15" hidden="1" x14ac:dyDescent="0.3">
      <c r="A124" s="38"/>
      <c r="B124" s="38"/>
      <c r="C124" s="164"/>
      <c r="D124" s="165">
        <v>51</v>
      </c>
      <c r="E124" s="166">
        <v>1.234</v>
      </c>
      <c r="F124" s="165"/>
      <c r="G124" s="173"/>
      <c r="H124" s="167"/>
      <c r="I124" s="167"/>
      <c r="J124" s="160"/>
      <c r="K124" s="160"/>
      <c r="L124" s="160"/>
      <c r="M124" s="129"/>
      <c r="N124" s="129"/>
      <c r="O124" s="129"/>
      <c r="P124" s="129"/>
      <c r="Q124" s="129"/>
      <c r="R124" s="129"/>
      <c r="S124" s="129"/>
      <c r="T124" s="161"/>
      <c r="U124" s="129"/>
      <c r="V124" s="33"/>
      <c r="W124" s="33"/>
      <c r="X124" s="33"/>
      <c r="Y124" s="33"/>
      <c r="Z124" s="31"/>
    </row>
    <row r="125" spans="1:26" ht="15" hidden="1" x14ac:dyDescent="0.3">
      <c r="A125" s="38"/>
      <c r="B125" s="38"/>
      <c r="C125" s="164"/>
      <c r="D125" s="165">
        <v>52</v>
      </c>
      <c r="E125" s="166">
        <v>1.2789999999999999</v>
      </c>
      <c r="F125" s="165"/>
      <c r="G125" s="173"/>
      <c r="H125" s="167"/>
      <c r="I125" s="167"/>
      <c r="J125" s="160"/>
      <c r="K125" s="160"/>
      <c r="L125" s="160"/>
      <c r="M125" s="129"/>
      <c r="N125" s="129"/>
      <c r="O125" s="129"/>
      <c r="P125" s="129"/>
      <c r="Q125" s="129"/>
      <c r="R125" s="129"/>
      <c r="S125" s="129"/>
      <c r="T125" s="161"/>
      <c r="U125" s="129"/>
      <c r="V125" s="33"/>
      <c r="W125" s="33"/>
      <c r="X125" s="33"/>
      <c r="Y125" s="33"/>
      <c r="Z125" s="31"/>
    </row>
    <row r="126" spans="1:26" ht="15" hidden="1" x14ac:dyDescent="0.3">
      <c r="A126" s="38"/>
      <c r="B126" s="38"/>
      <c r="C126" s="164"/>
      <c r="D126" s="165">
        <v>53</v>
      </c>
      <c r="E126" s="166">
        <v>1.327</v>
      </c>
      <c r="F126" s="165"/>
      <c r="G126" s="173"/>
      <c r="H126" s="167"/>
      <c r="I126" s="167"/>
      <c r="J126" s="160"/>
      <c r="K126" s="160"/>
      <c r="L126" s="160"/>
      <c r="M126" s="129"/>
      <c r="N126" s="129"/>
      <c r="O126" s="129"/>
      <c r="P126" s="129"/>
      <c r="Q126" s="129"/>
      <c r="R126" s="129"/>
      <c r="S126" s="129"/>
      <c r="T126" s="161"/>
      <c r="U126" s="129"/>
      <c r="V126" s="33"/>
      <c r="W126" s="33"/>
      <c r="X126" s="33"/>
      <c r="Y126" s="33"/>
      <c r="Z126" s="31"/>
    </row>
    <row r="127" spans="1:26" ht="15" hidden="1" x14ac:dyDescent="0.3">
      <c r="A127" s="38"/>
      <c r="B127" s="38"/>
      <c r="C127" s="164"/>
      <c r="D127" s="174">
        <v>54</v>
      </c>
      <c r="E127" s="166">
        <v>1.3759999999999999</v>
      </c>
      <c r="F127" s="165"/>
      <c r="G127" s="173"/>
      <c r="H127" s="167"/>
      <c r="I127" s="167"/>
      <c r="J127" s="160"/>
      <c r="K127" s="160"/>
      <c r="L127" s="160"/>
      <c r="M127" s="129"/>
      <c r="N127" s="129"/>
      <c r="O127" s="129"/>
      <c r="P127" s="129"/>
      <c r="Q127" s="129"/>
      <c r="R127" s="129"/>
      <c r="S127" s="129"/>
      <c r="T127" s="161"/>
      <c r="U127" s="129"/>
      <c r="V127" s="33"/>
      <c r="W127" s="33"/>
      <c r="X127" s="33"/>
      <c r="Y127" s="33"/>
      <c r="Z127" s="31"/>
    </row>
    <row r="128" spans="1:26" ht="15" hidden="1" x14ac:dyDescent="0.3">
      <c r="A128" s="38"/>
      <c r="B128" s="38"/>
      <c r="C128" s="164"/>
      <c r="D128" s="165">
        <v>55</v>
      </c>
      <c r="E128" s="166">
        <v>1.4279999999999999</v>
      </c>
      <c r="F128" s="165"/>
      <c r="G128" s="173"/>
      <c r="H128" s="167"/>
      <c r="I128" s="167"/>
      <c r="J128" s="160"/>
      <c r="K128" s="160"/>
      <c r="L128" s="160"/>
      <c r="M128" s="129"/>
      <c r="N128" s="129"/>
      <c r="O128" s="129"/>
      <c r="P128" s="129"/>
      <c r="Q128" s="129"/>
      <c r="R128" s="129"/>
      <c r="S128" s="129"/>
      <c r="T128" s="161"/>
      <c r="U128" s="129"/>
      <c r="V128" s="33"/>
      <c r="W128" s="33"/>
      <c r="X128" s="33"/>
      <c r="Y128" s="33"/>
      <c r="Z128" s="31"/>
    </row>
    <row r="129" spans="1:26" ht="15" hidden="1" x14ac:dyDescent="0.3">
      <c r="A129" s="38"/>
      <c r="B129" s="38"/>
      <c r="C129" s="164"/>
      <c r="D129" s="165">
        <v>56</v>
      </c>
      <c r="E129" s="166">
        <v>1.482</v>
      </c>
      <c r="F129" s="165"/>
      <c r="G129" s="173"/>
      <c r="H129" s="167"/>
      <c r="I129" s="167"/>
      <c r="J129" s="160"/>
      <c r="K129" s="160"/>
      <c r="L129" s="160"/>
      <c r="M129" s="129"/>
      <c r="N129" s="129"/>
      <c r="O129" s="129"/>
      <c r="P129" s="129"/>
      <c r="Q129" s="129"/>
      <c r="R129" s="129"/>
      <c r="S129" s="129"/>
      <c r="T129" s="161"/>
      <c r="U129" s="129"/>
      <c r="V129" s="33"/>
      <c r="W129" s="33"/>
      <c r="X129" s="33"/>
      <c r="Y129" s="33"/>
      <c r="Z129" s="31"/>
    </row>
    <row r="130" spans="1:26" ht="15" hidden="1" x14ac:dyDescent="0.3">
      <c r="A130" s="38"/>
      <c r="B130" s="38"/>
      <c r="C130" s="164"/>
      <c r="D130" s="165">
        <v>57</v>
      </c>
      <c r="E130" s="166">
        <v>1.5389999999999999</v>
      </c>
      <c r="F130" s="165"/>
      <c r="G130" s="173"/>
      <c r="H130" s="167"/>
      <c r="I130" s="167"/>
      <c r="J130" s="160"/>
      <c r="K130" s="160"/>
      <c r="L130" s="160"/>
      <c r="M130" s="129"/>
      <c r="N130" s="129"/>
      <c r="O130" s="129"/>
      <c r="P130" s="129"/>
      <c r="Q130" s="129"/>
      <c r="R130" s="129"/>
      <c r="S130" s="129"/>
      <c r="T130" s="161"/>
      <c r="U130" s="129"/>
      <c r="V130" s="33"/>
      <c r="W130" s="33"/>
      <c r="X130" s="33"/>
      <c r="Y130" s="33"/>
      <c r="Z130" s="31"/>
    </row>
    <row r="131" spans="1:26" ht="15" hidden="1" x14ac:dyDescent="0.3">
      <c r="A131" s="38"/>
      <c r="B131" s="38"/>
      <c r="C131" s="164"/>
      <c r="D131" s="165">
        <v>58</v>
      </c>
      <c r="E131" s="166">
        <v>1.6</v>
      </c>
      <c r="F131" s="165"/>
      <c r="G131" s="173"/>
      <c r="H131" s="167"/>
      <c r="I131" s="167"/>
      <c r="J131" s="160"/>
      <c r="K131" s="160"/>
      <c r="L131" s="160"/>
      <c r="M131" s="129"/>
      <c r="N131" s="129"/>
      <c r="O131" s="129"/>
      <c r="P131" s="129"/>
      <c r="Q131" s="129"/>
      <c r="R131" s="129"/>
      <c r="S131" s="129"/>
      <c r="T131" s="161"/>
      <c r="U131" s="129"/>
      <c r="V131" s="33"/>
      <c r="W131" s="33"/>
      <c r="X131" s="33"/>
      <c r="Y131" s="33"/>
      <c r="Z131" s="31"/>
    </row>
    <row r="132" spans="1:26" ht="15" hidden="1" x14ac:dyDescent="0.3">
      <c r="A132" s="38"/>
      <c r="B132" s="38"/>
      <c r="C132" s="164"/>
      <c r="D132" s="165">
        <v>59</v>
      </c>
      <c r="E132" s="166">
        <v>1.6639999999999999</v>
      </c>
      <c r="F132" s="165"/>
      <c r="G132" s="173"/>
      <c r="H132" s="167"/>
      <c r="I132" s="167"/>
      <c r="J132" s="160"/>
      <c r="K132" s="160"/>
      <c r="L132" s="160"/>
      <c r="M132" s="129"/>
      <c r="N132" s="129"/>
      <c r="O132" s="129"/>
      <c r="P132" s="129"/>
      <c r="Q132" s="129"/>
      <c r="R132" s="129"/>
      <c r="S132" s="129"/>
      <c r="T132" s="161"/>
      <c r="U132" s="129"/>
      <c r="V132" s="33"/>
      <c r="W132" s="33"/>
      <c r="X132" s="33"/>
      <c r="Y132" s="33"/>
      <c r="Z132" s="31"/>
    </row>
    <row r="133" spans="1:26" ht="15" hidden="1" x14ac:dyDescent="0.3">
      <c r="A133" s="38"/>
      <c r="B133" s="38"/>
      <c r="C133" s="164"/>
      <c r="D133" s="165">
        <v>60</v>
      </c>
      <c r="E133" s="166">
        <v>1.732</v>
      </c>
      <c r="F133" s="165"/>
      <c r="G133" s="173"/>
      <c r="H133" s="167"/>
      <c r="I133" s="167"/>
      <c r="J133" s="160"/>
      <c r="K133" s="160"/>
      <c r="L133" s="160"/>
      <c r="M133" s="129"/>
      <c r="N133" s="129"/>
      <c r="O133" s="129"/>
      <c r="P133" s="129"/>
      <c r="Q133" s="129"/>
      <c r="R133" s="129"/>
      <c r="S133" s="129"/>
      <c r="T133" s="161"/>
      <c r="U133" s="129"/>
      <c r="V133" s="33"/>
      <c r="W133" s="33"/>
      <c r="X133" s="33"/>
      <c r="Y133" s="33"/>
      <c r="Z133" s="31"/>
    </row>
    <row r="134" spans="1:26" ht="15" hidden="1" x14ac:dyDescent="0.3">
      <c r="A134" s="38"/>
      <c r="B134" s="38"/>
      <c r="C134" s="164"/>
      <c r="D134" s="165">
        <v>61</v>
      </c>
      <c r="E134" s="166">
        <v>1.804</v>
      </c>
      <c r="F134" s="165"/>
      <c r="G134" s="173"/>
      <c r="H134" s="167"/>
      <c r="I134" s="167"/>
      <c r="J134" s="160"/>
      <c r="K134" s="160"/>
      <c r="L134" s="160"/>
      <c r="M134" s="129"/>
      <c r="N134" s="129"/>
      <c r="O134" s="129"/>
      <c r="P134" s="129"/>
      <c r="Q134" s="129"/>
      <c r="R134" s="129"/>
      <c r="S134" s="129"/>
      <c r="T134" s="161"/>
      <c r="U134" s="129"/>
      <c r="V134" s="33"/>
      <c r="W134" s="33"/>
      <c r="X134" s="33"/>
      <c r="Y134" s="33"/>
      <c r="Z134" s="31"/>
    </row>
    <row r="135" spans="1:26" ht="15" hidden="1" x14ac:dyDescent="0.3">
      <c r="A135" s="38"/>
      <c r="B135" s="38"/>
      <c r="C135" s="164"/>
      <c r="D135" s="165">
        <v>62</v>
      </c>
      <c r="E135" s="166">
        <v>1.88</v>
      </c>
      <c r="F135" s="165"/>
      <c r="G135" s="173"/>
      <c r="H135" s="167"/>
      <c r="I135" s="167"/>
      <c r="J135" s="160"/>
      <c r="K135" s="160"/>
      <c r="L135" s="160"/>
      <c r="M135" s="129"/>
      <c r="N135" s="129"/>
      <c r="O135" s="129"/>
      <c r="P135" s="129"/>
      <c r="Q135" s="129"/>
      <c r="R135" s="129"/>
      <c r="S135" s="129"/>
      <c r="T135" s="161"/>
      <c r="U135" s="129"/>
      <c r="V135" s="33"/>
      <c r="W135" s="33"/>
      <c r="X135" s="33"/>
      <c r="Y135" s="33"/>
      <c r="Z135" s="31"/>
    </row>
    <row r="136" spans="1:26" ht="15" hidden="1" x14ac:dyDescent="0.3">
      <c r="A136" s="38"/>
      <c r="B136" s="38"/>
      <c r="C136" s="164"/>
      <c r="D136" s="165">
        <v>63</v>
      </c>
      <c r="E136" s="166">
        <v>1.962</v>
      </c>
      <c r="F136" s="165"/>
      <c r="G136" s="173"/>
      <c r="H136" s="167"/>
      <c r="I136" s="167"/>
      <c r="J136" s="160"/>
      <c r="K136" s="160"/>
      <c r="L136" s="160"/>
      <c r="M136" s="129"/>
      <c r="N136" s="129"/>
      <c r="O136" s="129"/>
      <c r="P136" s="129"/>
      <c r="Q136" s="129"/>
      <c r="R136" s="129"/>
      <c r="S136" s="129"/>
      <c r="T136" s="161"/>
      <c r="U136" s="129"/>
      <c r="V136" s="33"/>
      <c r="W136" s="33"/>
      <c r="X136" s="33"/>
      <c r="Y136" s="33"/>
      <c r="Z136" s="31"/>
    </row>
    <row r="137" spans="1:26" ht="15" hidden="1" x14ac:dyDescent="0.3">
      <c r="A137" s="38"/>
      <c r="B137" s="38"/>
      <c r="C137" s="164"/>
      <c r="D137" s="165">
        <v>64</v>
      </c>
      <c r="E137" s="166">
        <v>2.0499999999999998</v>
      </c>
      <c r="F137" s="165"/>
      <c r="G137" s="173"/>
      <c r="H137" s="167"/>
      <c r="I137" s="167"/>
      <c r="J137" s="160"/>
      <c r="K137" s="160"/>
      <c r="L137" s="160"/>
      <c r="M137" s="129"/>
      <c r="N137" s="129"/>
      <c r="O137" s="129"/>
      <c r="P137" s="129"/>
      <c r="Q137" s="129"/>
      <c r="R137" s="129"/>
      <c r="S137" s="129"/>
      <c r="T137" s="161"/>
      <c r="U137" s="129"/>
      <c r="V137" s="33"/>
      <c r="W137" s="33"/>
      <c r="X137" s="33"/>
      <c r="Y137" s="33"/>
      <c r="Z137" s="31"/>
    </row>
    <row r="138" spans="1:26" ht="15" hidden="1" x14ac:dyDescent="0.3">
      <c r="A138" s="38"/>
      <c r="B138" s="38"/>
      <c r="C138" s="164"/>
      <c r="D138" s="165">
        <v>65</v>
      </c>
      <c r="E138" s="166">
        <v>2.1440000000000001</v>
      </c>
      <c r="F138" s="165"/>
      <c r="G138" s="173"/>
      <c r="H138" s="167"/>
      <c r="I138" s="167"/>
      <c r="J138" s="160"/>
      <c r="K138" s="160"/>
      <c r="L138" s="160"/>
      <c r="M138" s="129"/>
      <c r="N138" s="129"/>
      <c r="O138" s="129"/>
      <c r="P138" s="129"/>
      <c r="Q138" s="129"/>
      <c r="R138" s="129"/>
      <c r="S138" s="129"/>
      <c r="T138" s="161"/>
      <c r="U138" s="129"/>
      <c r="V138" s="33"/>
      <c r="W138" s="33"/>
      <c r="X138" s="33"/>
      <c r="Y138" s="33"/>
      <c r="Z138" s="31"/>
    </row>
    <row r="139" spans="1:26" ht="15" hidden="1" x14ac:dyDescent="0.3">
      <c r="A139" s="38"/>
      <c r="B139" s="38"/>
      <c r="C139" s="164"/>
      <c r="D139" s="165">
        <v>66</v>
      </c>
      <c r="E139" s="166">
        <v>2.246</v>
      </c>
      <c r="F139" s="165"/>
      <c r="G139" s="173"/>
      <c r="H139" s="167"/>
      <c r="I139" s="167"/>
      <c r="J139" s="160"/>
      <c r="K139" s="160"/>
      <c r="L139" s="160"/>
      <c r="M139" s="129"/>
      <c r="N139" s="129"/>
      <c r="O139" s="129"/>
      <c r="P139" s="129"/>
      <c r="Q139" s="129"/>
      <c r="R139" s="129"/>
      <c r="S139" s="129"/>
      <c r="T139" s="161"/>
      <c r="U139" s="129"/>
      <c r="V139" s="33"/>
      <c r="W139" s="33"/>
      <c r="X139" s="33"/>
      <c r="Y139" s="33"/>
      <c r="Z139" s="31"/>
    </row>
    <row r="140" spans="1:26" ht="15" hidden="1" x14ac:dyDescent="0.3">
      <c r="A140" s="38"/>
      <c r="B140" s="38"/>
      <c r="C140" s="164"/>
      <c r="D140" s="165">
        <v>67</v>
      </c>
      <c r="E140" s="166">
        <v>2.355</v>
      </c>
      <c r="F140" s="165"/>
      <c r="G140" s="173"/>
      <c r="H140" s="167"/>
      <c r="I140" s="167"/>
      <c r="J140" s="160"/>
      <c r="K140" s="160"/>
      <c r="L140" s="160"/>
      <c r="M140" s="129"/>
      <c r="N140" s="129"/>
      <c r="O140" s="129"/>
      <c r="P140" s="129"/>
      <c r="Q140" s="129"/>
      <c r="R140" s="129"/>
      <c r="S140" s="129"/>
      <c r="T140" s="161"/>
      <c r="U140" s="129"/>
      <c r="V140" s="33"/>
      <c r="W140" s="33"/>
      <c r="X140" s="33"/>
      <c r="Y140" s="33"/>
      <c r="Z140" s="31"/>
    </row>
    <row r="141" spans="1:26" ht="15" hidden="1" x14ac:dyDescent="0.3">
      <c r="A141" s="38"/>
      <c r="B141" s="38"/>
      <c r="C141" s="164"/>
      <c r="D141" s="165">
        <v>68</v>
      </c>
      <c r="E141" s="166">
        <v>2.4750000000000001</v>
      </c>
      <c r="F141" s="165"/>
      <c r="G141" s="173"/>
      <c r="H141" s="167"/>
      <c r="I141" s="167"/>
      <c r="J141" s="160"/>
      <c r="K141" s="160"/>
      <c r="L141" s="160"/>
      <c r="M141" s="129"/>
      <c r="N141" s="129"/>
      <c r="O141" s="129"/>
      <c r="P141" s="129"/>
      <c r="Q141" s="129"/>
      <c r="R141" s="129"/>
      <c r="S141" s="129"/>
      <c r="T141" s="161"/>
      <c r="U141" s="129"/>
      <c r="V141" s="33"/>
      <c r="W141" s="33"/>
      <c r="X141" s="33"/>
      <c r="Y141" s="33"/>
      <c r="Z141" s="31"/>
    </row>
    <row r="142" spans="1:26" ht="15" hidden="1" x14ac:dyDescent="0.3">
      <c r="A142" s="38"/>
      <c r="B142" s="38"/>
      <c r="C142" s="164"/>
      <c r="D142" s="165">
        <v>69</v>
      </c>
      <c r="E142" s="166">
        <v>2.605</v>
      </c>
      <c r="F142" s="165"/>
      <c r="G142" s="173"/>
      <c r="H142" s="167"/>
      <c r="I142" s="167"/>
      <c r="J142" s="160"/>
      <c r="K142" s="160"/>
      <c r="L142" s="160"/>
      <c r="M142" s="129"/>
      <c r="N142" s="129"/>
      <c r="O142" s="129"/>
      <c r="P142" s="129"/>
      <c r="Q142" s="129"/>
      <c r="R142" s="129"/>
      <c r="S142" s="129"/>
      <c r="T142" s="161"/>
      <c r="U142" s="129"/>
      <c r="V142" s="33"/>
      <c r="W142" s="33"/>
      <c r="X142" s="33"/>
      <c r="Y142" s="33"/>
      <c r="Z142" s="31"/>
    </row>
    <row r="143" spans="1:26" ht="15" hidden="1" x14ac:dyDescent="0.3">
      <c r="A143" s="38"/>
      <c r="B143" s="38"/>
      <c r="C143" s="164"/>
      <c r="D143" s="165">
        <v>70</v>
      </c>
      <c r="E143" s="166">
        <v>2.7469999999999999</v>
      </c>
      <c r="F143" s="165"/>
      <c r="G143" s="173"/>
      <c r="H143" s="167"/>
      <c r="I143" s="167"/>
      <c r="J143" s="160"/>
      <c r="K143" s="160"/>
      <c r="L143" s="160"/>
      <c r="M143" s="129"/>
      <c r="N143" s="129"/>
      <c r="O143" s="129"/>
      <c r="P143" s="129"/>
      <c r="Q143" s="129"/>
      <c r="R143" s="129"/>
      <c r="S143" s="129"/>
      <c r="T143" s="161"/>
      <c r="U143" s="129"/>
      <c r="V143" s="33"/>
      <c r="W143" s="33"/>
      <c r="X143" s="33"/>
      <c r="Y143" s="33"/>
      <c r="Z143" s="31"/>
    </row>
    <row r="144" spans="1:26" ht="15" hidden="1" x14ac:dyDescent="0.3">
      <c r="A144" s="38"/>
      <c r="B144" s="38"/>
      <c r="C144" s="164"/>
      <c r="D144" s="165">
        <v>71</v>
      </c>
      <c r="E144" s="166">
        <v>2.9039999999999999</v>
      </c>
      <c r="F144" s="165"/>
      <c r="G144" s="173"/>
      <c r="H144" s="167"/>
      <c r="I144" s="167"/>
      <c r="J144" s="160"/>
      <c r="K144" s="160"/>
      <c r="L144" s="160"/>
      <c r="M144" s="129"/>
      <c r="N144" s="129"/>
      <c r="O144" s="129"/>
      <c r="P144" s="129"/>
      <c r="Q144" s="129"/>
      <c r="R144" s="129"/>
      <c r="S144" s="129"/>
      <c r="T144" s="161"/>
      <c r="U144" s="129"/>
      <c r="V144" s="33"/>
      <c r="W144" s="33"/>
      <c r="X144" s="33"/>
      <c r="Y144" s="33"/>
      <c r="Z144" s="31"/>
    </row>
    <row r="145" spans="1:26" ht="15" hidden="1" x14ac:dyDescent="0.3">
      <c r="A145" s="38"/>
      <c r="B145" s="38"/>
      <c r="C145" s="164"/>
      <c r="D145" s="165">
        <v>72</v>
      </c>
      <c r="E145" s="166">
        <v>3.077</v>
      </c>
      <c r="F145" s="165"/>
      <c r="G145" s="173"/>
      <c r="H145" s="167"/>
      <c r="I145" s="167"/>
      <c r="J145" s="160"/>
      <c r="K145" s="160"/>
      <c r="L145" s="160"/>
      <c r="M145" s="129"/>
      <c r="N145" s="129"/>
      <c r="O145" s="129"/>
      <c r="P145" s="129"/>
      <c r="Q145" s="129"/>
      <c r="R145" s="129"/>
      <c r="S145" s="129"/>
      <c r="T145" s="161"/>
      <c r="U145" s="129"/>
      <c r="V145" s="33"/>
      <c r="W145" s="33"/>
      <c r="X145" s="33"/>
      <c r="Y145" s="33"/>
      <c r="Z145" s="31"/>
    </row>
    <row r="146" spans="1:26" ht="15" hidden="1" x14ac:dyDescent="0.3">
      <c r="A146" s="38"/>
      <c r="B146" s="38"/>
      <c r="C146" s="164"/>
      <c r="D146" s="165">
        <v>73</v>
      </c>
      <c r="E146" s="166">
        <v>3.27</v>
      </c>
      <c r="F146" s="165"/>
      <c r="G146" s="173"/>
      <c r="H146" s="167"/>
      <c r="I146" s="167"/>
      <c r="J146" s="160"/>
      <c r="K146" s="160"/>
      <c r="L146" s="160"/>
      <c r="M146" s="129"/>
      <c r="N146" s="129"/>
      <c r="O146" s="129"/>
      <c r="P146" s="129"/>
      <c r="Q146" s="129"/>
      <c r="R146" s="129"/>
      <c r="S146" s="129"/>
      <c r="T146" s="161"/>
      <c r="U146" s="129"/>
      <c r="V146" s="33"/>
      <c r="W146" s="33"/>
      <c r="X146" s="33"/>
      <c r="Y146" s="33"/>
      <c r="Z146" s="31"/>
    </row>
    <row r="147" spans="1:26" ht="15" hidden="1" x14ac:dyDescent="0.3">
      <c r="A147" s="38"/>
      <c r="B147" s="38"/>
      <c r="C147" s="164"/>
      <c r="D147" s="165">
        <v>74</v>
      </c>
      <c r="E147" s="166">
        <v>3.4870000000000001</v>
      </c>
      <c r="F147" s="165"/>
      <c r="G147" s="173"/>
      <c r="H147" s="167"/>
      <c r="I147" s="167"/>
      <c r="J147" s="160"/>
      <c r="K147" s="160"/>
      <c r="L147" s="160"/>
      <c r="M147" s="129"/>
      <c r="N147" s="129"/>
      <c r="O147" s="129"/>
      <c r="P147" s="129"/>
      <c r="Q147" s="129"/>
      <c r="R147" s="129"/>
      <c r="S147" s="129"/>
      <c r="T147" s="161"/>
      <c r="U147" s="129"/>
      <c r="V147" s="33"/>
      <c r="W147" s="33"/>
      <c r="X147" s="33"/>
      <c r="Y147" s="33"/>
      <c r="Z147" s="31"/>
    </row>
    <row r="148" spans="1:26" ht="15" hidden="1" x14ac:dyDescent="0.3">
      <c r="A148" s="38"/>
      <c r="B148" s="38"/>
      <c r="C148" s="164"/>
      <c r="D148" s="165">
        <v>75</v>
      </c>
      <c r="E148" s="166">
        <v>3.7320000000000002</v>
      </c>
      <c r="F148" s="165"/>
      <c r="G148" s="173"/>
      <c r="H148" s="167"/>
      <c r="I148" s="167"/>
      <c r="J148" s="160"/>
      <c r="K148" s="160"/>
      <c r="L148" s="160"/>
      <c r="M148" s="129"/>
      <c r="N148" s="129"/>
      <c r="O148" s="129"/>
      <c r="P148" s="129"/>
      <c r="Q148" s="129"/>
      <c r="R148" s="129"/>
      <c r="S148" s="129"/>
      <c r="T148" s="161"/>
      <c r="U148" s="129"/>
      <c r="V148" s="33"/>
      <c r="W148" s="33"/>
      <c r="X148" s="33"/>
      <c r="Y148" s="33"/>
      <c r="Z148" s="31"/>
    </row>
    <row r="149" spans="1:26" ht="15" hidden="1" x14ac:dyDescent="0.3">
      <c r="A149" s="38"/>
      <c r="B149" s="38"/>
      <c r="C149" s="164"/>
      <c r="D149" s="165">
        <v>76</v>
      </c>
      <c r="E149" s="166">
        <v>4.01</v>
      </c>
      <c r="F149" s="165"/>
      <c r="G149" s="173"/>
      <c r="H149" s="167"/>
      <c r="I149" s="167"/>
      <c r="J149" s="160"/>
      <c r="K149" s="160"/>
      <c r="L149" s="160"/>
      <c r="M149" s="129"/>
      <c r="N149" s="129"/>
      <c r="O149" s="129"/>
      <c r="P149" s="129"/>
      <c r="Q149" s="129"/>
      <c r="R149" s="129"/>
      <c r="S149" s="129"/>
      <c r="T149" s="161"/>
      <c r="U149" s="129"/>
      <c r="V149" s="33"/>
      <c r="W149" s="33"/>
      <c r="X149" s="33"/>
      <c r="Y149" s="33"/>
      <c r="Z149" s="31"/>
    </row>
    <row r="150" spans="1:26" ht="15" hidden="1" x14ac:dyDescent="0.3">
      <c r="A150" s="38"/>
      <c r="B150" s="38"/>
      <c r="C150" s="164"/>
      <c r="D150" s="165">
        <v>77</v>
      </c>
      <c r="E150" s="166">
        <v>4.3310000000000004</v>
      </c>
      <c r="F150" s="165"/>
      <c r="G150" s="173"/>
      <c r="H150" s="167"/>
      <c r="I150" s="167"/>
      <c r="J150" s="160"/>
      <c r="K150" s="160"/>
      <c r="L150" s="160"/>
      <c r="M150" s="129"/>
      <c r="N150" s="129"/>
      <c r="O150" s="129"/>
      <c r="P150" s="129"/>
      <c r="Q150" s="129"/>
      <c r="R150" s="129"/>
      <c r="S150" s="129"/>
      <c r="T150" s="161"/>
      <c r="U150" s="129"/>
      <c r="V150" s="33"/>
      <c r="W150" s="33"/>
      <c r="X150" s="33"/>
      <c r="Y150" s="33"/>
      <c r="Z150" s="31"/>
    </row>
    <row r="151" spans="1:26" ht="15" hidden="1" x14ac:dyDescent="0.3">
      <c r="A151" s="38"/>
      <c r="B151" s="38"/>
      <c r="C151" s="164"/>
      <c r="D151" s="165">
        <v>78</v>
      </c>
      <c r="E151" s="166">
        <v>4.7039999999999997</v>
      </c>
      <c r="F151" s="165"/>
      <c r="G151" s="173"/>
      <c r="H151" s="167"/>
      <c r="I151" s="167"/>
      <c r="J151" s="160"/>
      <c r="K151" s="160"/>
      <c r="L151" s="160"/>
      <c r="M151" s="129"/>
      <c r="N151" s="129"/>
      <c r="O151" s="129"/>
      <c r="P151" s="129"/>
      <c r="Q151" s="129"/>
      <c r="R151" s="129"/>
      <c r="S151" s="129"/>
      <c r="T151" s="161"/>
      <c r="U151" s="129"/>
      <c r="V151" s="33"/>
      <c r="W151" s="33"/>
      <c r="X151" s="33"/>
      <c r="Y151" s="33"/>
      <c r="Z151" s="31"/>
    </row>
    <row r="152" spans="1:26" ht="15" hidden="1" x14ac:dyDescent="0.3">
      <c r="A152" s="38"/>
      <c r="B152" s="38"/>
      <c r="C152" s="164"/>
      <c r="D152" s="165">
        <v>79</v>
      </c>
      <c r="E152" s="166">
        <v>5.1440000000000001</v>
      </c>
      <c r="F152" s="165"/>
      <c r="G152" s="173"/>
      <c r="H152" s="167"/>
      <c r="I152" s="167"/>
      <c r="J152" s="160"/>
      <c r="K152" s="160"/>
      <c r="L152" s="160"/>
      <c r="M152" s="129"/>
      <c r="N152" s="129"/>
      <c r="O152" s="129"/>
      <c r="P152" s="129"/>
      <c r="Q152" s="129"/>
      <c r="R152" s="129"/>
      <c r="S152" s="129"/>
      <c r="T152" s="161"/>
      <c r="U152" s="129"/>
      <c r="V152" s="33"/>
      <c r="W152" s="33"/>
      <c r="X152" s="33"/>
      <c r="Y152" s="33"/>
      <c r="Z152" s="31"/>
    </row>
    <row r="153" spans="1:26" ht="15" hidden="1" x14ac:dyDescent="0.3">
      <c r="A153" s="38"/>
      <c r="B153" s="38"/>
      <c r="C153" s="164"/>
      <c r="D153" s="165">
        <v>80</v>
      </c>
      <c r="E153" s="166">
        <v>5.6710000000000003</v>
      </c>
      <c r="F153" s="165"/>
      <c r="G153" s="173"/>
      <c r="H153" s="167"/>
      <c r="I153" s="167"/>
      <c r="J153" s="160"/>
      <c r="K153" s="160"/>
      <c r="L153" s="160"/>
      <c r="M153" s="129"/>
      <c r="N153" s="129"/>
      <c r="O153" s="129"/>
      <c r="P153" s="129"/>
      <c r="Q153" s="129"/>
      <c r="R153" s="129"/>
      <c r="S153" s="129"/>
      <c r="T153" s="161"/>
      <c r="U153" s="129"/>
      <c r="V153" s="33"/>
      <c r="W153" s="33"/>
      <c r="X153" s="33"/>
      <c r="Y153" s="33"/>
      <c r="Z153" s="31"/>
    </row>
    <row r="154" spans="1:26" ht="15" hidden="1" x14ac:dyDescent="0.3">
      <c r="A154" s="38"/>
      <c r="B154" s="38"/>
      <c r="C154" s="164"/>
      <c r="D154" s="165">
        <v>81</v>
      </c>
      <c r="E154" s="166">
        <v>6.3129999999999997</v>
      </c>
      <c r="F154" s="165"/>
      <c r="G154" s="173"/>
      <c r="H154" s="167"/>
      <c r="I154" s="167"/>
      <c r="J154" s="160"/>
      <c r="K154" s="160"/>
      <c r="L154" s="160"/>
      <c r="M154" s="129"/>
      <c r="N154" s="129"/>
      <c r="O154" s="129"/>
      <c r="P154" s="129"/>
      <c r="Q154" s="129"/>
      <c r="R154" s="129"/>
      <c r="S154" s="129"/>
      <c r="T154" s="161"/>
      <c r="U154" s="129"/>
      <c r="V154" s="33"/>
      <c r="W154" s="33"/>
      <c r="X154" s="33"/>
      <c r="Y154" s="33"/>
      <c r="Z154" s="31"/>
    </row>
    <row r="155" spans="1:26" ht="15" hidden="1" x14ac:dyDescent="0.3">
      <c r="A155" s="38"/>
      <c r="B155" s="38"/>
      <c r="C155" s="164"/>
      <c r="D155" s="165">
        <v>82</v>
      </c>
      <c r="E155" s="166">
        <v>7.1150000000000002</v>
      </c>
      <c r="F155" s="165"/>
      <c r="G155" s="173"/>
      <c r="H155" s="167"/>
      <c r="I155" s="167"/>
      <c r="J155" s="160"/>
      <c r="K155" s="160"/>
      <c r="L155" s="160"/>
      <c r="M155" s="129"/>
      <c r="N155" s="129"/>
      <c r="O155" s="129"/>
      <c r="P155" s="129"/>
      <c r="Q155" s="129"/>
      <c r="R155" s="129"/>
      <c r="S155" s="129"/>
      <c r="T155" s="161"/>
      <c r="U155" s="129"/>
      <c r="V155" s="33"/>
      <c r="W155" s="33"/>
      <c r="X155" s="33"/>
      <c r="Y155" s="33"/>
      <c r="Z155" s="31"/>
    </row>
    <row r="156" spans="1:26" ht="15" hidden="1" x14ac:dyDescent="0.3">
      <c r="A156" s="38"/>
      <c r="B156" s="38"/>
      <c r="C156" s="164"/>
      <c r="D156" s="165">
        <v>83</v>
      </c>
      <c r="E156" s="166">
        <v>8.1440000000000001</v>
      </c>
      <c r="F156" s="165"/>
      <c r="G156" s="173"/>
      <c r="H156" s="167"/>
      <c r="I156" s="167"/>
      <c r="J156" s="160"/>
      <c r="K156" s="160"/>
      <c r="L156" s="160"/>
      <c r="M156" s="129"/>
      <c r="N156" s="129"/>
      <c r="O156" s="129"/>
      <c r="P156" s="129"/>
      <c r="Q156" s="129"/>
      <c r="R156" s="129"/>
      <c r="S156" s="129"/>
      <c r="T156" s="161"/>
      <c r="U156" s="129"/>
      <c r="V156" s="33"/>
      <c r="W156" s="33"/>
      <c r="X156" s="33"/>
      <c r="Y156" s="33"/>
      <c r="Z156" s="31"/>
    </row>
    <row r="157" spans="1:26" ht="15" hidden="1" x14ac:dyDescent="0.3">
      <c r="A157" s="38"/>
      <c r="B157" s="38"/>
      <c r="C157" s="164"/>
      <c r="D157" s="165">
        <v>84</v>
      </c>
      <c r="E157" s="166">
        <v>9.5139999999999993</v>
      </c>
      <c r="F157" s="165"/>
      <c r="G157" s="173"/>
      <c r="H157" s="167"/>
      <c r="I157" s="167"/>
      <c r="J157" s="160"/>
      <c r="K157" s="160"/>
      <c r="L157" s="160"/>
      <c r="M157" s="129"/>
      <c r="N157" s="129"/>
      <c r="O157" s="129"/>
      <c r="P157" s="129"/>
      <c r="Q157" s="129"/>
      <c r="R157" s="129"/>
      <c r="S157" s="129"/>
      <c r="T157" s="161"/>
      <c r="U157" s="129"/>
      <c r="V157" s="33"/>
      <c r="W157" s="33"/>
      <c r="X157" s="33"/>
      <c r="Y157" s="33"/>
      <c r="Z157" s="31"/>
    </row>
    <row r="158" spans="1:26" ht="15" hidden="1" x14ac:dyDescent="0.3">
      <c r="A158" s="38"/>
      <c r="B158" s="38"/>
      <c r="C158" s="164"/>
      <c r="D158" s="165">
        <v>85</v>
      </c>
      <c r="E158" s="166">
        <v>11.43</v>
      </c>
      <c r="F158" s="165"/>
      <c r="G158" s="173"/>
      <c r="H158" s="167"/>
      <c r="I158" s="167"/>
      <c r="J158" s="160"/>
      <c r="K158" s="160"/>
      <c r="L158" s="160"/>
      <c r="M158" s="129"/>
      <c r="N158" s="129"/>
      <c r="O158" s="129"/>
      <c r="P158" s="129"/>
      <c r="Q158" s="129"/>
      <c r="R158" s="129"/>
      <c r="S158" s="129"/>
      <c r="T158" s="161"/>
      <c r="U158" s="129"/>
      <c r="V158" s="33"/>
      <c r="W158" s="33"/>
      <c r="X158" s="33"/>
      <c r="Y158" s="33"/>
      <c r="Z158" s="31"/>
    </row>
    <row r="159" spans="1:26" ht="15" hidden="1" x14ac:dyDescent="0.3">
      <c r="A159" s="38"/>
      <c r="B159" s="38"/>
      <c r="C159" s="164"/>
      <c r="D159" s="165">
        <v>86</v>
      </c>
      <c r="E159" s="166">
        <v>14.3</v>
      </c>
      <c r="F159" s="165"/>
      <c r="G159" s="173"/>
      <c r="H159" s="167"/>
      <c r="I159" s="167"/>
      <c r="J159" s="160"/>
      <c r="K159" s="160"/>
      <c r="L159" s="160"/>
      <c r="M159" s="129"/>
      <c r="N159" s="129"/>
      <c r="O159" s="129"/>
      <c r="P159" s="129"/>
      <c r="Q159" s="129"/>
      <c r="R159" s="129"/>
      <c r="S159" s="129"/>
      <c r="T159" s="161"/>
      <c r="U159" s="129"/>
      <c r="V159" s="33"/>
      <c r="W159" s="33"/>
      <c r="X159" s="33"/>
      <c r="Y159" s="33"/>
      <c r="Z159" s="31"/>
    </row>
    <row r="160" spans="1:26" ht="15" hidden="1" x14ac:dyDescent="0.3">
      <c r="A160" s="38"/>
      <c r="B160" s="38"/>
      <c r="C160" s="164"/>
      <c r="D160" s="165">
        <v>87</v>
      </c>
      <c r="E160" s="166">
        <v>19.081</v>
      </c>
      <c r="F160" s="165"/>
      <c r="G160" s="173"/>
      <c r="H160" s="167"/>
      <c r="I160" s="167"/>
      <c r="J160" s="160"/>
      <c r="K160" s="160"/>
      <c r="L160" s="160"/>
      <c r="M160" s="129"/>
      <c r="N160" s="129"/>
      <c r="O160" s="129"/>
      <c r="P160" s="129"/>
      <c r="Q160" s="129"/>
      <c r="R160" s="129"/>
      <c r="S160" s="129"/>
      <c r="T160" s="161"/>
      <c r="U160" s="129"/>
      <c r="V160" s="33"/>
      <c r="W160" s="33"/>
      <c r="X160" s="33"/>
      <c r="Y160" s="33"/>
      <c r="Z160" s="31"/>
    </row>
    <row r="161" spans="1:26" ht="15" hidden="1" x14ac:dyDescent="0.3">
      <c r="A161" s="38"/>
      <c r="B161" s="38"/>
      <c r="C161" s="164"/>
      <c r="D161" s="165">
        <v>88</v>
      </c>
      <c r="E161" s="166">
        <v>28.635999999999999</v>
      </c>
      <c r="F161" s="165"/>
      <c r="G161" s="173"/>
      <c r="H161" s="167"/>
      <c r="I161" s="167"/>
      <c r="J161" s="160"/>
      <c r="K161" s="160"/>
      <c r="L161" s="160"/>
      <c r="M161" s="129"/>
      <c r="N161" s="129"/>
      <c r="O161" s="129"/>
      <c r="P161" s="129"/>
      <c r="Q161" s="129"/>
      <c r="R161" s="129"/>
      <c r="S161" s="129"/>
      <c r="T161" s="161"/>
      <c r="U161" s="129"/>
      <c r="V161" s="33"/>
      <c r="W161" s="33"/>
      <c r="X161" s="33"/>
      <c r="Y161" s="33"/>
      <c r="Z161" s="31"/>
    </row>
    <row r="162" spans="1:26" ht="15" hidden="1" x14ac:dyDescent="0.3">
      <c r="A162" s="38"/>
      <c r="B162" s="38"/>
      <c r="C162" s="164"/>
      <c r="D162" s="165">
        <v>89</v>
      </c>
      <c r="E162" s="166">
        <v>57.29</v>
      </c>
      <c r="F162" s="165"/>
      <c r="G162" s="173"/>
      <c r="H162" s="167"/>
      <c r="I162" s="167"/>
      <c r="J162" s="160"/>
      <c r="K162" s="160"/>
      <c r="L162" s="160"/>
      <c r="M162" s="129"/>
      <c r="N162" s="129"/>
      <c r="O162" s="129"/>
      <c r="P162" s="129"/>
      <c r="Q162" s="129"/>
      <c r="R162" s="129"/>
      <c r="S162" s="129"/>
      <c r="T162" s="161"/>
      <c r="U162" s="129"/>
      <c r="V162" s="33"/>
      <c r="W162" s="33"/>
      <c r="X162" s="33"/>
      <c r="Y162" s="33"/>
      <c r="Z162" s="31"/>
    </row>
    <row r="163" spans="1:26" ht="15.6" hidden="1" thickBot="1" x14ac:dyDescent="0.35">
      <c r="A163" s="38"/>
      <c r="B163" s="38"/>
      <c r="C163" s="175"/>
      <c r="D163" s="176">
        <v>90</v>
      </c>
      <c r="E163" s="177">
        <v>0</v>
      </c>
      <c r="F163" s="176"/>
      <c r="G163" s="178"/>
      <c r="H163" s="179"/>
      <c r="I163" s="179"/>
      <c r="J163" s="180"/>
      <c r="K163" s="180"/>
      <c r="L163" s="160"/>
      <c r="M163" s="129"/>
      <c r="N163" s="129"/>
      <c r="O163" s="129"/>
      <c r="P163" s="129"/>
      <c r="Q163" s="129"/>
      <c r="R163" s="129"/>
      <c r="S163" s="129"/>
      <c r="T163" s="161"/>
      <c r="U163" s="129"/>
      <c r="V163" s="33"/>
      <c r="W163" s="33"/>
      <c r="X163" s="33"/>
      <c r="Y163" s="33"/>
      <c r="Z163" s="31"/>
    </row>
    <row r="164" spans="1:26" ht="15.6" thickTop="1" x14ac:dyDescent="0.3">
      <c r="A164" s="38"/>
      <c r="B164" s="38"/>
      <c r="C164" s="353" t="s">
        <v>4384</v>
      </c>
      <c r="D164" s="354"/>
      <c r="E164" s="354"/>
      <c r="F164" s="354"/>
      <c r="G164" s="354"/>
      <c r="H164" s="354"/>
      <c r="I164" s="354"/>
      <c r="J164" s="354"/>
      <c r="K164" s="181"/>
      <c r="L164" s="160"/>
      <c r="M164" s="129"/>
      <c r="N164" s="129"/>
      <c r="O164" s="129"/>
      <c r="P164" s="129"/>
      <c r="Q164" s="129"/>
      <c r="R164" s="129"/>
      <c r="S164" s="129"/>
      <c r="T164" s="161"/>
      <c r="U164" s="129"/>
      <c r="V164" s="33"/>
      <c r="W164" s="33"/>
      <c r="X164" s="33"/>
      <c r="Y164" s="33"/>
      <c r="Z164" s="31"/>
    </row>
    <row r="165" spans="1:26" x14ac:dyDescent="0.3">
      <c r="A165" s="129"/>
      <c r="B165" s="129"/>
      <c r="C165" s="129"/>
      <c r="D165" s="129"/>
      <c r="E165" s="129"/>
      <c r="F165" s="129"/>
      <c r="G165" s="129"/>
      <c r="H165" s="129"/>
      <c r="I165" s="129"/>
      <c r="J165" s="129"/>
      <c r="K165" s="129"/>
      <c r="L165" s="129"/>
      <c r="M165" s="129"/>
      <c r="N165" s="129"/>
      <c r="O165" s="129"/>
      <c r="P165" s="129"/>
      <c r="Q165" s="129"/>
      <c r="R165" s="129"/>
      <c r="S165" s="129"/>
      <c r="T165" s="161"/>
      <c r="U165" s="129"/>
      <c r="V165" s="33"/>
      <c r="W165" s="33"/>
      <c r="X165" s="33"/>
      <c r="Y165" s="33"/>
      <c r="Z165" s="31"/>
    </row>
    <row r="166" spans="1:26" x14ac:dyDescent="0.3">
      <c r="A166" s="129"/>
      <c r="B166" s="129"/>
      <c r="C166" s="129"/>
      <c r="D166" s="129"/>
      <c r="E166" s="129"/>
      <c r="F166" s="129"/>
      <c r="G166" s="129"/>
      <c r="H166" s="129"/>
      <c r="I166" s="129"/>
      <c r="J166" s="129"/>
      <c r="K166" s="129"/>
      <c r="L166" s="129"/>
      <c r="M166" s="129"/>
      <c r="N166" s="129"/>
      <c r="O166" s="129"/>
      <c r="P166" s="129"/>
      <c r="Q166" s="129"/>
      <c r="R166" s="129"/>
      <c r="S166" s="129"/>
      <c r="T166" s="161"/>
      <c r="U166" s="129"/>
      <c r="V166" s="33"/>
      <c r="W166" s="33"/>
      <c r="X166" s="33"/>
      <c r="Y166" s="33"/>
      <c r="Z166" s="31"/>
    </row>
    <row r="167" spans="1:26" x14ac:dyDescent="0.3">
      <c r="A167" s="129"/>
      <c r="B167" s="129"/>
      <c r="C167" s="129"/>
      <c r="D167" s="129"/>
      <c r="E167" s="129"/>
      <c r="F167" s="129"/>
      <c r="G167" s="129"/>
      <c r="H167" s="129"/>
      <c r="I167" s="129"/>
      <c r="J167" s="129"/>
      <c r="K167" s="129"/>
      <c r="L167" s="129"/>
      <c r="M167" s="129"/>
      <c r="N167" s="129"/>
      <c r="O167" s="129"/>
      <c r="P167" s="129"/>
      <c r="Q167" s="129"/>
      <c r="R167" s="129"/>
      <c r="S167" s="129"/>
      <c r="T167" s="161"/>
      <c r="U167" s="129"/>
      <c r="V167" s="33"/>
      <c r="W167" s="33"/>
      <c r="X167" s="33"/>
      <c r="Y167" s="33"/>
      <c r="Z167" s="31"/>
    </row>
    <row r="168" spans="1:26" ht="15" thickBot="1" x14ac:dyDescent="0.35">
      <c r="A168" s="129"/>
      <c r="B168" s="129"/>
      <c r="C168" s="129"/>
      <c r="D168" s="129"/>
      <c r="E168" s="129"/>
      <c r="F168" s="129"/>
      <c r="G168" s="129"/>
      <c r="H168" s="129"/>
      <c r="I168" s="129"/>
      <c r="J168" s="129"/>
      <c r="K168" s="182"/>
      <c r="L168" s="182"/>
      <c r="M168" s="182"/>
      <c r="N168" s="182"/>
      <c r="O168" s="182"/>
      <c r="P168" s="182"/>
      <c r="Q168" s="182"/>
      <c r="R168" s="182"/>
      <c r="S168" s="183"/>
      <c r="T168" s="161"/>
      <c r="U168" s="129"/>
      <c r="V168" s="33"/>
      <c r="W168" s="33"/>
      <c r="X168" s="33"/>
      <c r="Y168" s="33"/>
      <c r="Z168" s="31"/>
    </row>
    <row r="169" spans="1:26" x14ac:dyDescent="0.3">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sheetData>
  <mergeCells count="35">
    <mergeCell ref="C164:J164"/>
    <mergeCell ref="H15:J15"/>
    <mergeCell ref="L61:P61"/>
    <mergeCell ref="L62:P62"/>
    <mergeCell ref="C63:J67"/>
    <mergeCell ref="L63:P63"/>
    <mergeCell ref="L64:P64"/>
    <mergeCell ref="L65:P65"/>
    <mergeCell ref="C29:J29"/>
    <mergeCell ref="C31:F31"/>
    <mergeCell ref="F35:I35"/>
    <mergeCell ref="C37:J39"/>
    <mergeCell ref="L56:O56"/>
    <mergeCell ref="C59:J59"/>
    <mergeCell ref="O15:Q15"/>
    <mergeCell ref="C21:J21"/>
    <mergeCell ref="C25:J25"/>
    <mergeCell ref="B71:J71"/>
    <mergeCell ref="B72:J72"/>
    <mergeCell ref="B56:J56"/>
    <mergeCell ref="O13:Q13"/>
    <mergeCell ref="K12:K13"/>
    <mergeCell ref="H14:J14"/>
    <mergeCell ref="O14:Q14"/>
    <mergeCell ref="B1:J1"/>
    <mergeCell ref="L1:S1"/>
    <mergeCell ref="F2:G3"/>
    <mergeCell ref="K5:K6"/>
    <mergeCell ref="J6:J7"/>
    <mergeCell ref="C10:F10"/>
    <mergeCell ref="G10:J10"/>
    <mergeCell ref="C11:F11"/>
    <mergeCell ref="G11:J11"/>
    <mergeCell ref="J12:J13"/>
    <mergeCell ref="B13:G13"/>
  </mergeCells>
  <dataValidations count="4">
    <dataValidation allowBlank="1" showInputMessage="1" showErrorMessage="1" prompt="Enter the angle from the position of the observer from the base of the object at MHW to the top of the object." sqref="E60" xr:uid="{47A2AE2A-6AE7-495A-99CB-37EBC05087D4}"/>
    <dataValidation allowBlank="1" showInputMessage="1" showErrorMessage="1" prompt="Enter the distance from the observer to the base of the object being measured." sqref="E20 E24 E28" xr:uid="{B44C602A-3FB4-4B03-AA78-55D920B16CE2}"/>
    <dataValidation allowBlank="1" showInputMessage="1" showErrorMessage="1" prompt="Enter the length of the object in feet." sqref="D32 E58" xr:uid="{AEAC9A55-E0DF-4A01-A6F8-6D260AF5A0AA}"/>
    <dataValidation allowBlank="1" showInputMessage="1" showErrorMessage="1" prompt="Enter the scale of the chart being used." sqref="D35" xr:uid="{27348100-C6C0-4604-BA69-7D0EE102395E}"/>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61AC8-3A6B-4E8F-980B-9B1824E64781}">
  <sheetPr codeName="Sheet1"/>
  <dimension ref="A1:AN405"/>
  <sheetViews>
    <sheetView topLeftCell="AE1" workbookViewId="0">
      <selection activeCell="AE2" sqref="AE2"/>
    </sheetView>
  </sheetViews>
  <sheetFormatPr defaultRowHeight="14.4" x14ac:dyDescent="0.3"/>
  <cols>
    <col min="1" max="1" width="2.77734375" customWidth="1"/>
    <col min="2" max="2" width="50.88671875" customWidth="1"/>
    <col min="3" max="3" width="13.5546875" customWidth="1"/>
    <col min="5" max="5" width="3" customWidth="1"/>
    <col min="6" max="6" width="50.88671875" customWidth="1"/>
    <col min="7" max="7" width="13.5546875" customWidth="1"/>
    <col min="9" max="9" width="3.44140625" customWidth="1"/>
    <col min="10" max="10" width="37.33203125" customWidth="1"/>
    <col min="11" max="11" width="13.109375" customWidth="1"/>
    <col min="13" max="13" width="9.6640625" customWidth="1"/>
    <col min="14" max="14" width="45.6640625" customWidth="1"/>
    <col min="18" max="18" width="45.88671875" customWidth="1"/>
    <col min="19" max="19" width="12.109375" customWidth="1"/>
    <col min="22" max="22" width="49.33203125" customWidth="1"/>
    <col min="26" max="26" width="44" bestFit="1" customWidth="1"/>
    <col min="27" max="27" width="12.77734375" customWidth="1"/>
    <col min="29" max="29" width="8.5546875" customWidth="1"/>
    <col min="30" max="30" width="56.5546875" customWidth="1"/>
    <col min="31" max="31" width="13.33203125" customWidth="1"/>
    <col min="33" max="33" width="9.6640625" bestFit="1" customWidth="1"/>
    <col min="34" max="34" width="39" customWidth="1"/>
    <col min="37" max="37" width="9.44140625" bestFit="1" customWidth="1"/>
    <col min="38" max="38" width="46.44140625" customWidth="1"/>
    <col min="40" max="40" width="50.33203125" customWidth="1"/>
    <col min="41" max="41" width="6.77734375" customWidth="1"/>
    <col min="42" max="42" width="4.44140625" customWidth="1"/>
    <col min="43" max="43" width="36" customWidth="1"/>
  </cols>
  <sheetData>
    <row r="1" spans="1:37" x14ac:dyDescent="0.3">
      <c r="A1" s="277"/>
      <c r="B1">
        <f>COUNTA(B3:B499)</f>
        <v>0</v>
      </c>
      <c r="C1" s="277">
        <v>45292</v>
      </c>
      <c r="E1" s="277"/>
      <c r="F1">
        <f>COUNTA(F3:F499)</f>
        <v>0</v>
      </c>
      <c r="G1" s="277">
        <v>45344</v>
      </c>
      <c r="J1">
        <f>COUNTA(J3:J499)</f>
        <v>0</v>
      </c>
      <c r="K1" s="277">
        <v>45449</v>
      </c>
      <c r="M1" s="277"/>
      <c r="N1">
        <f>COUNTA(N3:N499)</f>
        <v>0</v>
      </c>
      <c r="O1" s="277">
        <v>45458</v>
      </c>
      <c r="Q1" s="270"/>
      <c r="R1">
        <f>COUNTA(R3:R499)</f>
        <v>0</v>
      </c>
      <c r="S1" s="277">
        <v>45486</v>
      </c>
      <c r="U1" s="270"/>
      <c r="V1">
        <f>COUNTA(V3:V499)</f>
        <v>0</v>
      </c>
      <c r="W1" s="277">
        <v>45504</v>
      </c>
      <c r="Y1" s="270"/>
      <c r="Z1">
        <f>COUNTA(Z3:Z499)</f>
        <v>0</v>
      </c>
      <c r="AA1" s="277">
        <v>45550</v>
      </c>
      <c r="AC1" s="277"/>
      <c r="AD1">
        <f>COUNTA(AD3:AD499)</f>
        <v>0</v>
      </c>
      <c r="AE1" s="277">
        <v>45700</v>
      </c>
      <c r="AG1" s="279"/>
      <c r="AI1" s="277">
        <v>45572</v>
      </c>
      <c r="AJ1" s="270"/>
      <c r="AK1" s="277"/>
    </row>
    <row r="2" spans="1:37" x14ac:dyDescent="0.3">
      <c r="A2" s="7" t="s">
        <v>4964</v>
      </c>
      <c r="B2" s="7" t="s">
        <v>4470</v>
      </c>
      <c r="C2" s="7" t="s">
        <v>4471</v>
      </c>
      <c r="E2" s="7" t="s">
        <v>4964</v>
      </c>
      <c r="F2" s="7" t="s">
        <v>4470</v>
      </c>
      <c r="G2" s="7" t="s">
        <v>4471</v>
      </c>
      <c r="H2" s="267"/>
      <c r="I2" s="7" t="s">
        <v>4964</v>
      </c>
      <c r="J2" s="7" t="s">
        <v>4470</v>
      </c>
      <c r="K2" s="7" t="s">
        <v>4471</v>
      </c>
      <c r="M2" s="7" t="s">
        <v>4964</v>
      </c>
      <c r="N2" s="7" t="s">
        <v>4470</v>
      </c>
      <c r="O2" s="7" t="s">
        <v>4471</v>
      </c>
      <c r="Q2" s="271" t="s">
        <v>4964</v>
      </c>
      <c r="R2" s="271" t="s">
        <v>4470</v>
      </c>
      <c r="S2" s="271" t="s">
        <v>4471</v>
      </c>
      <c r="U2" t="s">
        <v>4964</v>
      </c>
      <c r="V2" t="s">
        <v>4470</v>
      </c>
      <c r="W2" t="s">
        <v>4471</v>
      </c>
      <c r="Y2" t="s">
        <v>4964</v>
      </c>
      <c r="Z2" t="s">
        <v>4470</v>
      </c>
      <c r="AA2" t="s">
        <v>4471</v>
      </c>
      <c r="AC2" s="270" t="s">
        <v>4964</v>
      </c>
      <c r="AD2" t="s">
        <v>4470</v>
      </c>
      <c r="AE2" t="s">
        <v>4471</v>
      </c>
      <c r="AG2" t="s">
        <v>4964</v>
      </c>
      <c r="AH2" t="s">
        <v>4470</v>
      </c>
      <c r="AI2" t="s">
        <v>4471</v>
      </c>
    </row>
    <row r="3" spans="1:37" x14ac:dyDescent="0.3">
      <c r="A3" s="7"/>
      <c r="B3" s="7"/>
      <c r="C3" s="7"/>
      <c r="E3" s="7"/>
      <c r="F3" s="7"/>
      <c r="G3" s="7"/>
      <c r="I3" s="7"/>
      <c r="J3" s="7"/>
      <c r="K3" s="7"/>
      <c r="M3" s="7"/>
      <c r="N3" s="7"/>
      <c r="O3" s="7"/>
      <c r="Q3" s="271"/>
      <c r="R3" s="271"/>
      <c r="S3" s="271"/>
    </row>
    <row r="4" spans="1:37" x14ac:dyDescent="0.3">
      <c r="A4" s="7"/>
      <c r="B4" s="25"/>
      <c r="C4" s="258"/>
      <c r="E4" s="7"/>
      <c r="F4" s="25"/>
      <c r="G4" s="258"/>
      <c r="I4" s="7"/>
      <c r="J4" s="7"/>
      <c r="K4" s="7"/>
      <c r="M4" s="7"/>
      <c r="N4" s="7"/>
      <c r="O4" s="7"/>
      <c r="Q4" s="271"/>
      <c r="R4" s="271"/>
      <c r="S4" s="271"/>
    </row>
    <row r="5" spans="1:37" x14ac:dyDescent="0.3">
      <c r="A5" s="7"/>
      <c r="B5" s="25"/>
      <c r="C5" s="258"/>
      <c r="E5" s="7"/>
      <c r="F5" s="25"/>
      <c r="G5" s="258"/>
      <c r="H5" s="256"/>
      <c r="I5" s="7"/>
      <c r="J5" s="25"/>
      <c r="K5" s="258"/>
      <c r="M5" s="7"/>
      <c r="N5" s="25"/>
      <c r="O5" s="258"/>
      <c r="P5" s="257"/>
      <c r="Q5" s="272"/>
      <c r="R5" s="272"/>
      <c r="S5" s="272"/>
      <c r="T5" s="257"/>
      <c r="V5" s="278"/>
    </row>
    <row r="6" spans="1:37" x14ac:dyDescent="0.3">
      <c r="A6" s="7"/>
      <c r="B6" s="25"/>
      <c r="C6" s="258"/>
      <c r="E6" s="7"/>
      <c r="F6" s="25"/>
      <c r="G6" s="258"/>
      <c r="H6" s="256"/>
      <c r="I6" s="7"/>
      <c r="J6" s="25"/>
      <c r="K6" s="258"/>
      <c r="M6" s="7"/>
      <c r="N6" s="25"/>
      <c r="O6" s="258"/>
      <c r="P6" s="257"/>
      <c r="Q6" s="272"/>
      <c r="R6" s="272"/>
      <c r="S6" s="272"/>
      <c r="T6" s="257"/>
      <c r="V6" s="278"/>
    </row>
    <row r="7" spans="1:37" x14ac:dyDescent="0.3">
      <c r="A7" s="7"/>
      <c r="B7" s="25"/>
      <c r="C7" s="258"/>
      <c r="E7" s="7"/>
      <c r="F7" s="25"/>
      <c r="G7" s="258"/>
      <c r="H7" s="256"/>
      <c r="I7" s="7"/>
      <c r="J7" s="25"/>
      <c r="K7" s="258"/>
      <c r="M7" s="7"/>
      <c r="N7" s="25"/>
      <c r="O7" s="258"/>
      <c r="P7" s="257"/>
      <c r="Q7" s="272"/>
      <c r="R7" s="272"/>
      <c r="S7" s="272"/>
      <c r="T7" s="257"/>
      <c r="V7" s="278"/>
    </row>
    <row r="8" spans="1:37" x14ac:dyDescent="0.3">
      <c r="A8" s="7"/>
      <c r="B8" s="25"/>
      <c r="C8" s="258"/>
      <c r="E8" s="7"/>
      <c r="F8" s="25"/>
      <c r="G8" s="258"/>
      <c r="H8" s="256"/>
      <c r="I8" s="7"/>
      <c r="J8" s="25"/>
      <c r="K8" s="258"/>
      <c r="M8" s="7"/>
      <c r="N8" s="25"/>
      <c r="O8" s="258"/>
      <c r="P8" s="257"/>
      <c r="Q8" s="272"/>
      <c r="R8" s="272"/>
      <c r="S8" s="272"/>
      <c r="T8" s="257"/>
      <c r="V8" s="278"/>
    </row>
    <row r="9" spans="1:37" x14ac:dyDescent="0.3">
      <c r="A9" s="7"/>
      <c r="B9" s="25"/>
      <c r="C9" s="258"/>
      <c r="E9" s="7"/>
      <c r="F9" s="25"/>
      <c r="G9" s="258"/>
      <c r="H9" s="256"/>
      <c r="I9" s="7"/>
      <c r="J9" s="25"/>
      <c r="K9" s="258"/>
      <c r="M9" s="7"/>
      <c r="N9" s="25"/>
      <c r="O9" s="258"/>
      <c r="P9" s="257"/>
      <c r="Q9" s="272"/>
      <c r="R9" s="272"/>
      <c r="S9" s="272"/>
      <c r="T9" s="257"/>
      <c r="V9" s="278"/>
    </row>
    <row r="10" spans="1:37" x14ac:dyDescent="0.3">
      <c r="A10" s="7"/>
      <c r="B10" s="25"/>
      <c r="C10" s="258"/>
      <c r="E10" s="7"/>
      <c r="F10" s="25"/>
      <c r="G10" s="258"/>
      <c r="H10" s="256"/>
      <c r="I10" s="7"/>
      <c r="J10" s="25"/>
      <c r="K10" s="258"/>
      <c r="M10" s="7"/>
      <c r="N10" s="25"/>
      <c r="O10" s="258"/>
      <c r="P10" s="257"/>
      <c r="Q10" s="272"/>
      <c r="R10" s="272"/>
      <c r="S10" s="272"/>
      <c r="T10" s="257"/>
      <c r="V10" s="278"/>
    </row>
    <row r="11" spans="1:37" x14ac:dyDescent="0.3">
      <c r="A11" s="7"/>
      <c r="B11" s="7"/>
      <c r="C11" s="7"/>
      <c r="E11" s="7"/>
      <c r="F11" s="7"/>
      <c r="G11" s="7"/>
      <c r="H11" s="256"/>
      <c r="I11" s="7"/>
      <c r="J11" s="25"/>
      <c r="K11" s="258"/>
      <c r="M11" s="7"/>
      <c r="N11" s="25"/>
      <c r="O11" s="258"/>
      <c r="P11" s="257"/>
      <c r="Q11" s="272"/>
      <c r="R11" s="272"/>
      <c r="S11" s="272"/>
      <c r="T11" s="257"/>
    </row>
    <row r="12" spans="1:37" x14ac:dyDescent="0.3">
      <c r="A12" s="7"/>
      <c r="B12" s="7"/>
      <c r="C12" s="7"/>
      <c r="E12" s="7"/>
      <c r="F12" s="7"/>
      <c r="G12" s="7"/>
      <c r="I12" s="7"/>
      <c r="J12" s="7"/>
      <c r="K12" s="7"/>
      <c r="M12" s="7"/>
      <c r="N12" s="7"/>
      <c r="O12" s="7"/>
      <c r="Q12" s="271"/>
      <c r="R12" s="271"/>
      <c r="S12" s="271"/>
    </row>
    <row r="13" spans="1:37" x14ac:dyDescent="0.3">
      <c r="A13" s="7"/>
      <c r="B13" s="7"/>
      <c r="C13" s="7"/>
      <c r="E13" s="7"/>
      <c r="F13" s="7"/>
      <c r="G13" s="7"/>
      <c r="I13" s="7"/>
      <c r="J13" s="7"/>
      <c r="K13" s="7"/>
      <c r="M13" s="7"/>
      <c r="N13" s="7"/>
      <c r="O13" s="7"/>
      <c r="Q13" s="271"/>
      <c r="R13" s="271"/>
      <c r="S13" s="271"/>
    </row>
    <row r="14" spans="1:37" x14ac:dyDescent="0.3">
      <c r="A14" s="7"/>
      <c r="B14" s="7"/>
      <c r="C14" s="7"/>
      <c r="E14" s="7"/>
      <c r="F14" s="7"/>
      <c r="G14" s="7"/>
      <c r="I14" s="7"/>
      <c r="J14" s="7"/>
      <c r="K14" s="7"/>
      <c r="M14" s="7"/>
      <c r="N14" s="7"/>
      <c r="O14" s="7"/>
      <c r="Q14" s="271"/>
      <c r="R14" s="271"/>
      <c r="S14" s="271"/>
    </row>
    <row r="15" spans="1:37" x14ac:dyDescent="0.3">
      <c r="A15" s="7"/>
      <c r="B15" s="7"/>
      <c r="C15" s="7"/>
      <c r="E15" s="7"/>
      <c r="F15" s="7"/>
      <c r="G15" s="7"/>
      <c r="I15" s="7"/>
      <c r="J15" s="7"/>
      <c r="K15" s="7"/>
      <c r="M15" s="7"/>
      <c r="N15" s="7"/>
      <c r="O15" s="7"/>
      <c r="Q15" s="271"/>
      <c r="R15" s="271"/>
      <c r="S15" s="271"/>
    </row>
    <row r="16" spans="1:37" x14ac:dyDescent="0.3">
      <c r="A16" s="7"/>
      <c r="B16" s="7"/>
      <c r="C16" s="7"/>
      <c r="E16" s="7"/>
      <c r="F16" s="7"/>
      <c r="G16" s="7"/>
      <c r="I16" s="7"/>
      <c r="J16" s="7"/>
      <c r="K16" s="7"/>
      <c r="M16" s="7"/>
      <c r="N16" s="7"/>
      <c r="O16" s="7"/>
      <c r="Q16" s="271"/>
      <c r="R16" s="271"/>
      <c r="S16" s="271"/>
    </row>
    <row r="17" spans="1:40" x14ac:dyDescent="0.3">
      <c r="A17" s="7"/>
      <c r="B17" s="7"/>
      <c r="C17" s="7"/>
      <c r="E17" s="7"/>
      <c r="F17" s="7"/>
      <c r="G17" s="7"/>
      <c r="I17" s="7"/>
      <c r="J17" s="7"/>
      <c r="K17" s="7"/>
      <c r="M17" s="7"/>
      <c r="N17" s="7"/>
      <c r="O17" s="7"/>
      <c r="Q17" s="271"/>
      <c r="R17" s="271"/>
      <c r="S17" s="271"/>
    </row>
    <row r="18" spans="1:40" x14ac:dyDescent="0.3">
      <c r="A18" s="7"/>
      <c r="B18" s="7"/>
      <c r="C18" s="7"/>
      <c r="E18" s="7"/>
      <c r="F18" s="7"/>
      <c r="G18" s="7"/>
      <c r="I18" s="7"/>
      <c r="J18" s="7"/>
      <c r="K18" s="7"/>
      <c r="M18" s="7"/>
      <c r="N18" s="7"/>
      <c r="O18" s="7"/>
      <c r="Q18" s="271"/>
      <c r="R18" s="271"/>
      <c r="S18" s="271"/>
    </row>
    <row r="19" spans="1:40" x14ac:dyDescent="0.3">
      <c r="A19" s="7"/>
      <c r="B19" s="7"/>
      <c r="C19" s="7"/>
      <c r="E19" s="7"/>
      <c r="F19" s="7"/>
      <c r="G19" s="7"/>
      <c r="I19" s="7"/>
      <c r="J19" s="7"/>
      <c r="K19" s="7"/>
      <c r="M19" s="7"/>
      <c r="N19" s="7"/>
      <c r="O19" s="7"/>
      <c r="Q19" s="271"/>
      <c r="R19" s="271"/>
      <c r="S19" s="271"/>
    </row>
    <row r="20" spans="1:40" x14ac:dyDescent="0.3">
      <c r="A20" s="7"/>
      <c r="B20" s="7"/>
      <c r="C20" s="7"/>
      <c r="E20" s="7"/>
      <c r="F20" s="7"/>
      <c r="G20" s="7"/>
      <c r="I20" s="7"/>
      <c r="J20" s="7"/>
      <c r="K20" s="7"/>
      <c r="M20" s="7"/>
      <c r="N20" s="7"/>
      <c r="O20" s="7"/>
      <c r="Q20" s="271"/>
      <c r="R20" s="271"/>
      <c r="S20" s="271"/>
    </row>
    <row r="21" spans="1:40" x14ac:dyDescent="0.3">
      <c r="A21" s="7"/>
      <c r="B21" s="7"/>
      <c r="C21" s="7"/>
      <c r="E21" s="7"/>
      <c r="F21" s="7"/>
      <c r="G21" s="7"/>
      <c r="I21" s="7"/>
      <c r="J21" s="7"/>
      <c r="K21" s="7"/>
      <c r="M21" s="7"/>
      <c r="N21" s="7"/>
      <c r="O21" s="7"/>
      <c r="Q21" s="271"/>
      <c r="R21" s="271"/>
      <c r="S21" s="271"/>
    </row>
    <row r="22" spans="1:40" x14ac:dyDescent="0.3">
      <c r="A22" s="7"/>
      <c r="B22" s="7"/>
      <c r="C22" s="7"/>
      <c r="E22" s="7"/>
      <c r="F22" s="7"/>
      <c r="G22" s="7"/>
      <c r="I22" s="7"/>
      <c r="J22" s="7"/>
      <c r="K22" s="7"/>
      <c r="M22" s="7"/>
      <c r="N22" s="7"/>
      <c r="O22" s="7"/>
      <c r="Q22" s="271"/>
      <c r="R22" s="271"/>
      <c r="S22" s="271"/>
    </row>
    <row r="23" spans="1:40" x14ac:dyDescent="0.3">
      <c r="A23" s="7"/>
      <c r="B23" s="7"/>
      <c r="C23" s="7"/>
      <c r="E23" s="7"/>
      <c r="F23" s="7"/>
      <c r="G23" s="7"/>
      <c r="I23" s="7"/>
      <c r="J23" s="7"/>
      <c r="K23" s="7"/>
      <c r="M23" s="7"/>
      <c r="N23" s="7"/>
      <c r="O23" s="7"/>
      <c r="Q23" s="271"/>
      <c r="R23" s="271"/>
      <c r="S23" s="271"/>
    </row>
    <row r="24" spans="1:40" x14ac:dyDescent="0.3">
      <c r="A24" s="7"/>
      <c r="B24" s="7"/>
      <c r="C24" s="7"/>
      <c r="E24" s="7"/>
      <c r="F24" s="7"/>
      <c r="G24" s="7"/>
      <c r="I24" s="7"/>
      <c r="J24" s="7"/>
      <c r="K24" s="7"/>
      <c r="M24" s="7"/>
      <c r="N24" s="7"/>
      <c r="O24" s="7"/>
      <c r="Q24" s="271"/>
      <c r="R24" s="271"/>
      <c r="S24" s="271"/>
    </row>
    <row r="25" spans="1:40" x14ac:dyDescent="0.3">
      <c r="A25" s="7"/>
      <c r="B25" s="7"/>
      <c r="C25" s="7"/>
      <c r="E25" s="7"/>
      <c r="F25" s="7"/>
      <c r="G25" s="7"/>
      <c r="I25" s="7"/>
      <c r="J25" s="7"/>
      <c r="K25" s="7"/>
      <c r="M25" s="7"/>
      <c r="N25" s="7"/>
      <c r="O25" s="7"/>
      <c r="Q25" s="271"/>
      <c r="R25" s="271"/>
      <c r="S25" s="271"/>
    </row>
    <row r="26" spans="1:40" x14ac:dyDescent="0.3">
      <c r="A26" s="7"/>
      <c r="B26" s="7"/>
      <c r="C26" s="7"/>
      <c r="E26" s="7"/>
      <c r="F26" s="7"/>
      <c r="G26" s="7"/>
      <c r="I26" s="7"/>
      <c r="J26" s="7"/>
      <c r="K26" s="7"/>
      <c r="M26" s="7"/>
      <c r="N26" s="7"/>
      <c r="O26" s="7"/>
      <c r="Q26" s="271"/>
      <c r="R26" s="271"/>
      <c r="S26" s="271"/>
    </row>
    <row r="27" spans="1:40" x14ac:dyDescent="0.3">
      <c r="A27" s="7"/>
      <c r="B27" s="7"/>
      <c r="C27" s="7"/>
      <c r="E27" s="7"/>
      <c r="F27" s="7"/>
      <c r="G27" s="7"/>
      <c r="I27" s="7"/>
      <c r="J27" s="7"/>
      <c r="K27" s="7"/>
      <c r="M27" s="7"/>
      <c r="N27" s="7"/>
      <c r="O27" s="7"/>
      <c r="Q27" s="271"/>
      <c r="R27" s="271"/>
      <c r="S27" s="271"/>
    </row>
    <row r="28" spans="1:40" x14ac:dyDescent="0.3">
      <c r="A28" s="7"/>
      <c r="B28" s="7"/>
      <c r="C28" s="7"/>
      <c r="E28" s="7"/>
      <c r="F28" s="7"/>
      <c r="G28" s="7"/>
      <c r="I28" s="7"/>
      <c r="J28" s="7"/>
      <c r="K28" s="7"/>
      <c r="M28" s="7"/>
      <c r="N28" s="7"/>
      <c r="O28" s="7"/>
      <c r="Q28" s="271"/>
      <c r="R28" s="271"/>
      <c r="S28" s="271"/>
    </row>
    <row r="29" spans="1:40" x14ac:dyDescent="0.3">
      <c r="A29" s="7"/>
      <c r="B29" s="7"/>
      <c r="C29" s="7"/>
      <c r="E29" s="7"/>
      <c r="F29" s="7"/>
      <c r="G29" s="7"/>
      <c r="I29" s="7"/>
      <c r="J29" s="7"/>
      <c r="K29" s="7"/>
      <c r="M29" s="7"/>
      <c r="N29" s="7"/>
      <c r="O29" s="7"/>
      <c r="Q29" s="271"/>
      <c r="R29" s="271"/>
      <c r="S29" s="271"/>
    </row>
    <row r="30" spans="1:40" x14ac:dyDescent="0.3">
      <c r="A30" s="7"/>
      <c r="B30" s="7"/>
      <c r="C30" s="7"/>
      <c r="E30" s="7"/>
      <c r="F30" s="7"/>
      <c r="G30" s="7"/>
      <c r="I30" s="7"/>
      <c r="J30" s="7"/>
      <c r="K30" s="7"/>
      <c r="M30" s="7"/>
      <c r="N30" s="7"/>
      <c r="O30" s="7"/>
      <c r="Q30" s="271"/>
      <c r="R30" s="271"/>
      <c r="S30" s="271"/>
    </row>
    <row r="31" spans="1:40" ht="18" x14ac:dyDescent="0.35">
      <c r="A31" s="7"/>
      <c r="B31" s="7"/>
      <c r="C31" s="7"/>
      <c r="E31" s="7"/>
      <c r="F31" s="7"/>
      <c r="G31" s="7"/>
      <c r="I31" s="7"/>
      <c r="J31" s="7"/>
      <c r="K31" s="7"/>
      <c r="M31" s="7"/>
      <c r="N31" s="7"/>
      <c r="O31" s="7"/>
      <c r="Q31" s="271"/>
      <c r="R31" s="271"/>
      <c r="S31" s="271"/>
      <c r="AN31" s="280"/>
    </row>
    <row r="32" spans="1:40" ht="18" x14ac:dyDescent="0.35">
      <c r="A32" s="7"/>
      <c r="B32" s="7"/>
      <c r="C32" s="7"/>
      <c r="E32" s="7"/>
      <c r="F32" s="7"/>
      <c r="G32" s="7"/>
      <c r="I32" s="7"/>
      <c r="J32" s="7"/>
      <c r="K32" s="7"/>
      <c r="M32" s="7"/>
      <c r="N32" s="7"/>
      <c r="O32" s="7"/>
      <c r="Q32" s="271"/>
      <c r="R32" s="271"/>
      <c r="S32" s="271"/>
      <c r="AN32" s="280"/>
    </row>
    <row r="33" spans="1:40" ht="18" x14ac:dyDescent="0.35">
      <c r="A33" s="7"/>
      <c r="B33" s="7"/>
      <c r="C33" s="7"/>
      <c r="E33" s="7"/>
      <c r="F33" s="7"/>
      <c r="G33" s="7"/>
      <c r="I33" s="7"/>
      <c r="J33" s="7"/>
      <c r="K33" s="7"/>
      <c r="M33" s="7"/>
      <c r="N33" s="7"/>
      <c r="O33" s="7"/>
      <c r="Q33" s="271"/>
      <c r="R33" s="271"/>
      <c r="S33" s="271"/>
      <c r="AN33" s="280"/>
    </row>
    <row r="34" spans="1:40" ht="18" x14ac:dyDescent="0.35">
      <c r="A34" s="7"/>
      <c r="B34" s="7"/>
      <c r="C34" s="7"/>
      <c r="E34" s="7"/>
      <c r="F34" s="7"/>
      <c r="G34" s="7"/>
      <c r="I34" s="7"/>
      <c r="J34" s="7"/>
      <c r="K34" s="7"/>
      <c r="M34" s="7"/>
      <c r="N34" s="7"/>
      <c r="O34" s="7"/>
      <c r="Q34" s="271"/>
      <c r="R34" s="271"/>
      <c r="S34" s="271"/>
      <c r="AN34" s="280"/>
    </row>
    <row r="35" spans="1:40" ht="18" x14ac:dyDescent="0.35">
      <c r="A35" s="7"/>
      <c r="B35" s="7"/>
      <c r="C35" s="7"/>
      <c r="E35" s="7"/>
      <c r="F35" s="7"/>
      <c r="G35" s="7"/>
      <c r="I35" s="7"/>
      <c r="J35" s="7"/>
      <c r="K35" s="7"/>
      <c r="M35" s="7"/>
      <c r="N35" s="7"/>
      <c r="O35" s="7"/>
      <c r="Q35" s="271"/>
      <c r="R35" s="271"/>
      <c r="S35" s="271"/>
      <c r="AN35" s="280"/>
    </row>
    <row r="36" spans="1:40" ht="18" x14ac:dyDescent="0.35">
      <c r="A36" s="7"/>
      <c r="B36" s="7"/>
      <c r="C36" s="7"/>
      <c r="E36" s="7"/>
      <c r="F36" s="7"/>
      <c r="G36" s="7"/>
      <c r="I36" s="7"/>
      <c r="J36" s="7"/>
      <c r="K36" s="7"/>
      <c r="M36" s="7"/>
      <c r="N36" s="7"/>
      <c r="O36" s="7"/>
      <c r="Q36" s="271"/>
      <c r="R36" s="271"/>
      <c r="S36" s="271"/>
      <c r="AN36" s="280"/>
    </row>
    <row r="37" spans="1:40" ht="18" x14ac:dyDescent="0.35">
      <c r="A37" s="7"/>
      <c r="B37" s="7"/>
      <c r="C37" s="7"/>
      <c r="E37" s="7"/>
      <c r="F37" s="7"/>
      <c r="G37" s="7"/>
      <c r="I37" s="7"/>
      <c r="J37" s="7"/>
      <c r="K37" s="7"/>
      <c r="M37" s="7"/>
      <c r="N37" s="7"/>
      <c r="O37" s="7"/>
      <c r="Q37" s="271"/>
      <c r="R37" s="271"/>
      <c r="S37" s="271"/>
      <c r="AN37" s="280"/>
    </row>
    <row r="38" spans="1:40" ht="18" x14ac:dyDescent="0.35">
      <c r="A38" s="7"/>
      <c r="B38" s="7"/>
      <c r="C38" s="7"/>
      <c r="E38" s="7"/>
      <c r="F38" s="7"/>
      <c r="G38" s="7"/>
      <c r="I38" s="7"/>
      <c r="J38" s="7"/>
      <c r="K38" s="7"/>
      <c r="M38" s="7"/>
      <c r="N38" s="7"/>
      <c r="O38" s="7"/>
      <c r="Q38" s="271"/>
      <c r="R38" s="271"/>
      <c r="S38" s="271"/>
      <c r="AN38" s="280"/>
    </row>
    <row r="39" spans="1:40" x14ac:dyDescent="0.3">
      <c r="A39" s="7"/>
      <c r="B39" s="7"/>
      <c r="C39" s="7"/>
      <c r="E39" s="7"/>
      <c r="F39" s="7"/>
      <c r="G39" s="7"/>
      <c r="I39" s="7"/>
      <c r="J39" s="7"/>
      <c r="K39" s="7"/>
      <c r="M39" s="7"/>
      <c r="N39" s="7"/>
      <c r="O39" s="7"/>
      <c r="Q39" s="271"/>
      <c r="R39" s="271"/>
      <c r="S39" s="271"/>
    </row>
    <row r="40" spans="1:40" x14ac:dyDescent="0.3">
      <c r="A40" s="7"/>
      <c r="B40" s="7"/>
      <c r="C40" s="7"/>
      <c r="E40" s="7"/>
      <c r="F40" s="7"/>
      <c r="G40" s="7"/>
      <c r="I40" s="7"/>
      <c r="J40" s="7"/>
      <c r="K40" s="7"/>
      <c r="M40" s="7"/>
      <c r="N40" s="7"/>
      <c r="O40" s="7"/>
      <c r="Q40" s="271"/>
      <c r="R40" s="271"/>
      <c r="S40" s="271"/>
    </row>
    <row r="41" spans="1:40" x14ac:dyDescent="0.3">
      <c r="A41" s="7"/>
      <c r="B41" s="7"/>
      <c r="C41" s="7"/>
      <c r="E41" s="7"/>
      <c r="F41" s="7"/>
      <c r="G41" s="7"/>
      <c r="I41" s="7"/>
      <c r="J41" s="7"/>
      <c r="K41" s="7"/>
      <c r="M41" s="7"/>
      <c r="N41" s="7"/>
      <c r="O41" s="7"/>
      <c r="Q41" s="271"/>
      <c r="R41" s="271"/>
      <c r="S41" s="271"/>
    </row>
    <row r="42" spans="1:40" x14ac:dyDescent="0.3">
      <c r="A42" s="7"/>
      <c r="B42" s="7"/>
      <c r="C42" s="7"/>
      <c r="E42" s="7"/>
      <c r="F42" s="7"/>
      <c r="G42" s="7"/>
      <c r="I42" s="7"/>
      <c r="J42" s="7"/>
      <c r="K42" s="7"/>
      <c r="M42" s="7"/>
      <c r="N42" s="7"/>
      <c r="O42" s="7"/>
      <c r="Q42" s="271"/>
      <c r="R42" s="271"/>
      <c r="S42" s="271"/>
    </row>
    <row r="43" spans="1:40" x14ac:dyDescent="0.3">
      <c r="A43" s="7"/>
      <c r="B43" s="7"/>
      <c r="C43" s="7"/>
      <c r="E43" s="7"/>
      <c r="F43" s="7"/>
      <c r="G43" s="7"/>
      <c r="I43" s="7"/>
      <c r="J43" s="7"/>
      <c r="K43" s="7"/>
      <c r="M43" s="7"/>
      <c r="N43" s="7"/>
      <c r="O43" s="7"/>
      <c r="Q43" s="271"/>
      <c r="R43" s="271"/>
      <c r="S43" s="271"/>
    </row>
    <row r="44" spans="1:40" x14ac:dyDescent="0.3">
      <c r="A44" s="7"/>
      <c r="B44" s="7"/>
      <c r="C44" s="7"/>
      <c r="E44" s="7"/>
      <c r="F44" s="7"/>
      <c r="G44" s="7"/>
      <c r="I44" s="7"/>
      <c r="J44" s="7"/>
      <c r="K44" s="7"/>
      <c r="M44" s="7"/>
      <c r="N44" s="7"/>
      <c r="O44" s="7"/>
      <c r="Q44" s="271"/>
      <c r="R44" s="271"/>
      <c r="S44" s="271"/>
    </row>
    <row r="45" spans="1:40" x14ac:dyDescent="0.3">
      <c r="A45" s="7"/>
      <c r="B45" s="7"/>
      <c r="C45" s="7"/>
      <c r="E45" s="7"/>
      <c r="F45" s="7"/>
      <c r="G45" s="7"/>
      <c r="I45" s="7"/>
      <c r="J45" s="7"/>
      <c r="K45" s="7"/>
      <c r="M45" s="7"/>
      <c r="N45" s="7"/>
      <c r="O45" s="7"/>
      <c r="Q45" s="271"/>
      <c r="R45" s="271"/>
      <c r="S45" s="271"/>
    </row>
    <row r="46" spans="1:40" x14ac:dyDescent="0.3">
      <c r="A46" s="7"/>
      <c r="B46" s="7"/>
      <c r="C46" s="7"/>
      <c r="E46" s="7"/>
      <c r="F46" s="7"/>
      <c r="G46" s="7"/>
      <c r="I46" s="7"/>
      <c r="J46" s="7"/>
      <c r="K46" s="7"/>
      <c r="M46" s="7"/>
      <c r="N46" s="7"/>
      <c r="O46" s="7"/>
      <c r="Q46" s="271"/>
      <c r="R46" s="271"/>
      <c r="S46" s="271"/>
    </row>
    <row r="47" spans="1:40" x14ac:dyDescent="0.3">
      <c r="A47" s="7"/>
      <c r="B47" s="7"/>
      <c r="C47" s="7"/>
      <c r="E47" s="7"/>
      <c r="F47" s="7"/>
      <c r="G47" s="7"/>
      <c r="I47" s="7"/>
      <c r="J47" s="7"/>
      <c r="K47" s="7"/>
      <c r="M47" s="7"/>
      <c r="N47" s="7"/>
      <c r="O47" s="7"/>
      <c r="Q47" s="271"/>
      <c r="R47" s="271"/>
      <c r="S47" s="271"/>
    </row>
    <row r="48" spans="1:40" x14ac:dyDescent="0.3">
      <c r="A48" s="7"/>
      <c r="B48" s="7"/>
      <c r="C48" s="7"/>
      <c r="E48" s="7"/>
      <c r="F48" s="7"/>
      <c r="G48" s="7"/>
      <c r="I48" s="7"/>
      <c r="J48" s="7"/>
      <c r="K48" s="7"/>
      <c r="M48" s="7"/>
      <c r="N48" s="7"/>
      <c r="O48" s="7"/>
      <c r="Q48" s="271"/>
      <c r="R48" s="271"/>
      <c r="S48" s="271"/>
    </row>
    <row r="49" spans="1:19" x14ac:dyDescent="0.3">
      <c r="A49" s="7"/>
      <c r="B49" s="7"/>
      <c r="C49" s="7"/>
      <c r="E49" s="7"/>
      <c r="F49" s="7"/>
      <c r="G49" s="7"/>
      <c r="I49" s="7"/>
      <c r="J49" s="7"/>
      <c r="K49" s="7"/>
      <c r="M49" s="7"/>
      <c r="N49" s="7"/>
      <c r="O49" s="7"/>
      <c r="Q49" s="271"/>
      <c r="R49" s="271"/>
      <c r="S49" s="271"/>
    </row>
    <row r="50" spans="1:19" x14ac:dyDescent="0.3">
      <c r="A50" s="7"/>
      <c r="B50" s="7"/>
      <c r="C50" s="7"/>
      <c r="E50" s="7"/>
      <c r="F50" s="7"/>
      <c r="G50" s="7"/>
      <c r="I50" s="7"/>
      <c r="J50" s="7"/>
      <c r="K50" s="7"/>
      <c r="M50" s="7"/>
      <c r="N50" s="7"/>
      <c r="O50" s="7"/>
      <c r="Q50" s="271"/>
      <c r="R50" s="271"/>
      <c r="S50" s="271"/>
    </row>
    <row r="51" spans="1:19" x14ac:dyDescent="0.3">
      <c r="A51" s="7"/>
      <c r="B51" s="7"/>
      <c r="C51" s="7"/>
      <c r="E51" s="7"/>
      <c r="F51" s="7"/>
      <c r="G51" s="7"/>
      <c r="I51" s="7"/>
      <c r="J51" s="7"/>
      <c r="K51" s="7"/>
      <c r="M51" s="7"/>
      <c r="N51" s="7"/>
      <c r="O51" s="7"/>
      <c r="Q51" s="271"/>
      <c r="R51" s="271"/>
      <c r="S51" s="271"/>
    </row>
    <row r="52" spans="1:19" x14ac:dyDescent="0.3">
      <c r="A52" s="7"/>
      <c r="B52" s="7"/>
      <c r="C52" s="7"/>
      <c r="E52" s="7"/>
      <c r="F52" s="7"/>
      <c r="G52" s="7"/>
      <c r="I52" s="7"/>
      <c r="J52" s="7"/>
      <c r="K52" s="7"/>
      <c r="M52" s="7"/>
      <c r="N52" s="7"/>
      <c r="O52" s="7"/>
      <c r="Q52" s="271"/>
      <c r="R52" s="271"/>
      <c r="S52" s="271"/>
    </row>
    <row r="53" spans="1:19" x14ac:dyDescent="0.3">
      <c r="A53" s="7"/>
      <c r="B53" s="7"/>
      <c r="C53" s="7"/>
      <c r="E53" s="7"/>
      <c r="F53" s="7"/>
      <c r="G53" s="7"/>
      <c r="I53" s="7"/>
      <c r="J53" s="7"/>
      <c r="K53" s="7"/>
      <c r="M53" s="7"/>
      <c r="N53" s="7"/>
      <c r="O53" s="7"/>
      <c r="Q53" s="271"/>
      <c r="R53" s="271"/>
      <c r="S53" s="271"/>
    </row>
    <row r="54" spans="1:19" x14ac:dyDescent="0.3">
      <c r="A54" s="7"/>
      <c r="B54" s="7"/>
      <c r="C54" s="7"/>
      <c r="E54" s="7"/>
      <c r="F54" s="7"/>
      <c r="G54" s="7"/>
      <c r="I54" s="7"/>
      <c r="J54" s="7"/>
      <c r="K54" s="7"/>
      <c r="M54" s="7"/>
      <c r="N54" s="7"/>
      <c r="O54" s="7"/>
      <c r="Q54" s="271"/>
      <c r="R54" s="271"/>
      <c r="S54" s="271"/>
    </row>
    <row r="55" spans="1:19" x14ac:dyDescent="0.3">
      <c r="A55" s="7"/>
      <c r="B55" s="7"/>
      <c r="C55" s="7"/>
      <c r="E55" s="7"/>
      <c r="F55" s="7"/>
      <c r="G55" s="7"/>
      <c r="I55" s="7"/>
      <c r="J55" s="7"/>
      <c r="K55" s="7"/>
      <c r="M55" s="7"/>
      <c r="N55" s="7"/>
      <c r="O55" s="7"/>
      <c r="Q55" s="271"/>
      <c r="R55" s="271"/>
      <c r="S55" s="271"/>
    </row>
    <row r="56" spans="1:19" x14ac:dyDescent="0.3">
      <c r="A56" s="7"/>
      <c r="B56" s="7"/>
      <c r="C56" s="7"/>
      <c r="E56" s="7"/>
      <c r="F56" s="7"/>
      <c r="G56" s="7"/>
      <c r="I56" s="7"/>
      <c r="J56" s="7"/>
      <c r="K56" s="7"/>
      <c r="M56" s="7"/>
      <c r="N56" s="7"/>
      <c r="O56" s="7"/>
      <c r="Q56" s="271"/>
      <c r="R56" s="271"/>
      <c r="S56" s="271"/>
    </row>
    <row r="57" spans="1:19" x14ac:dyDescent="0.3">
      <c r="A57" s="7"/>
      <c r="B57" s="7"/>
      <c r="C57" s="7"/>
      <c r="E57" s="7"/>
      <c r="F57" s="7"/>
      <c r="G57" s="7"/>
      <c r="I57" s="7"/>
      <c r="J57" s="7"/>
      <c r="K57" s="7"/>
      <c r="M57" s="7"/>
      <c r="N57" s="7"/>
      <c r="O57" s="7"/>
      <c r="Q57" s="271"/>
      <c r="R57" s="271"/>
      <c r="S57" s="271"/>
    </row>
    <row r="58" spans="1:19" x14ac:dyDescent="0.3">
      <c r="A58" s="7"/>
      <c r="B58" s="7"/>
      <c r="C58" s="7"/>
      <c r="E58" s="7"/>
      <c r="F58" s="7"/>
      <c r="G58" s="7"/>
      <c r="I58" s="7"/>
      <c r="J58" s="7"/>
      <c r="K58" s="7"/>
      <c r="M58" s="7"/>
      <c r="N58" s="7"/>
      <c r="O58" s="7"/>
      <c r="Q58" s="271"/>
      <c r="R58" s="271"/>
      <c r="S58" s="271"/>
    </row>
    <row r="59" spans="1:19" x14ac:dyDescent="0.3">
      <c r="A59" s="7"/>
      <c r="B59" s="7"/>
      <c r="C59" s="7"/>
      <c r="E59" s="7"/>
      <c r="F59" s="7"/>
      <c r="G59" s="7"/>
      <c r="I59" s="7"/>
      <c r="J59" s="7"/>
      <c r="K59" s="7"/>
      <c r="M59" s="7"/>
      <c r="N59" s="7"/>
      <c r="O59" s="7"/>
      <c r="Q59" s="271"/>
      <c r="R59" s="271"/>
      <c r="S59" s="271"/>
    </row>
    <row r="60" spans="1:19" x14ac:dyDescent="0.3">
      <c r="A60" s="7"/>
      <c r="B60" s="7"/>
      <c r="C60" s="7"/>
      <c r="E60" s="7"/>
      <c r="F60" s="7"/>
      <c r="G60" s="7"/>
      <c r="I60" s="7"/>
      <c r="J60" s="7"/>
      <c r="K60" s="7"/>
      <c r="M60" s="7"/>
      <c r="N60" s="7"/>
      <c r="O60" s="7"/>
      <c r="Q60" s="271"/>
      <c r="R60" s="271"/>
      <c r="S60" s="271"/>
    </row>
    <row r="61" spans="1:19" x14ac:dyDescent="0.3">
      <c r="A61" s="7"/>
      <c r="B61" s="7"/>
      <c r="C61" s="7"/>
      <c r="E61" s="7"/>
      <c r="F61" s="7"/>
      <c r="G61" s="7"/>
      <c r="I61" s="7"/>
      <c r="J61" s="7"/>
      <c r="K61" s="7"/>
      <c r="M61" s="7"/>
      <c r="N61" s="7"/>
      <c r="O61" s="7"/>
      <c r="Q61" s="271"/>
      <c r="R61" s="271"/>
      <c r="S61" s="271"/>
    </row>
    <row r="62" spans="1:19" x14ac:dyDescent="0.3">
      <c r="A62" s="7"/>
      <c r="B62" s="7"/>
      <c r="C62" s="7"/>
      <c r="E62" s="7"/>
      <c r="F62" s="7"/>
      <c r="G62" s="7"/>
      <c r="I62" s="7"/>
      <c r="J62" s="7"/>
      <c r="K62" s="7"/>
      <c r="M62" s="7"/>
      <c r="N62" s="7"/>
      <c r="O62" s="7"/>
      <c r="Q62" s="271"/>
      <c r="R62" s="271"/>
      <c r="S62" s="271"/>
    </row>
    <row r="63" spans="1:19" x14ac:dyDescent="0.3">
      <c r="A63" s="7"/>
      <c r="B63" s="7"/>
      <c r="C63" s="7"/>
      <c r="E63" s="7"/>
      <c r="F63" s="7"/>
      <c r="G63" s="7"/>
      <c r="I63" s="7"/>
      <c r="J63" s="7"/>
      <c r="K63" s="7"/>
      <c r="M63" s="7"/>
      <c r="N63" s="7"/>
      <c r="O63" s="7"/>
      <c r="Q63" s="271"/>
      <c r="R63" s="271"/>
      <c r="S63" s="271"/>
    </row>
    <row r="64" spans="1:19" x14ac:dyDescent="0.3">
      <c r="A64" s="7"/>
      <c r="B64" s="7"/>
      <c r="C64" s="7"/>
      <c r="E64" s="7"/>
      <c r="F64" s="7"/>
      <c r="G64" s="7"/>
      <c r="I64" s="7"/>
      <c r="J64" s="7"/>
      <c r="K64" s="7"/>
      <c r="M64" s="7"/>
      <c r="N64" s="7"/>
      <c r="O64" s="7"/>
      <c r="Q64" s="271"/>
      <c r="R64" s="271"/>
      <c r="S64" s="271"/>
    </row>
    <row r="65" spans="1:19" x14ac:dyDescent="0.3">
      <c r="A65" s="7"/>
      <c r="B65" s="7"/>
      <c r="C65" s="7"/>
      <c r="E65" s="7"/>
      <c r="F65" s="7"/>
      <c r="G65" s="7"/>
      <c r="I65" s="7"/>
      <c r="J65" s="7"/>
      <c r="K65" s="7"/>
      <c r="M65" s="7"/>
      <c r="N65" s="7"/>
      <c r="O65" s="7"/>
      <c r="Q65" s="271"/>
      <c r="R65" s="271"/>
      <c r="S65" s="271"/>
    </row>
    <row r="66" spans="1:19" x14ac:dyDescent="0.3">
      <c r="A66" s="7"/>
      <c r="B66" s="7"/>
      <c r="C66" s="7"/>
      <c r="E66" s="7"/>
      <c r="F66" s="7"/>
      <c r="G66" s="7"/>
      <c r="I66" s="7"/>
      <c r="J66" s="7"/>
      <c r="K66" s="7"/>
      <c r="M66" s="7"/>
      <c r="N66" s="7"/>
      <c r="O66" s="7"/>
      <c r="Q66" s="271"/>
      <c r="R66" s="271"/>
      <c r="S66" s="271"/>
    </row>
    <row r="67" spans="1:19" x14ac:dyDescent="0.3">
      <c r="A67" s="7"/>
      <c r="B67" s="7"/>
      <c r="C67" s="7"/>
      <c r="E67" s="7"/>
      <c r="F67" s="7"/>
      <c r="G67" s="7"/>
      <c r="I67" s="7"/>
      <c r="J67" s="7"/>
      <c r="K67" s="7"/>
      <c r="M67" s="7"/>
      <c r="N67" s="7"/>
      <c r="O67" s="7"/>
      <c r="Q67" s="271"/>
      <c r="R67" s="271"/>
      <c r="S67" s="271"/>
    </row>
    <row r="68" spans="1:19" x14ac:dyDescent="0.3">
      <c r="A68" s="7"/>
      <c r="B68" s="7"/>
      <c r="C68" s="7"/>
      <c r="E68" s="7"/>
      <c r="F68" s="7"/>
      <c r="G68" s="7"/>
      <c r="I68" s="7"/>
      <c r="J68" s="7"/>
      <c r="K68" s="7"/>
      <c r="M68" s="7"/>
      <c r="N68" s="7"/>
      <c r="O68" s="7"/>
      <c r="Q68" s="271"/>
      <c r="R68" s="271"/>
      <c r="S68" s="271"/>
    </row>
    <row r="69" spans="1:19" x14ac:dyDescent="0.3">
      <c r="A69" s="7"/>
      <c r="B69" s="7"/>
      <c r="C69" s="7"/>
      <c r="E69" s="7"/>
      <c r="F69" s="7"/>
      <c r="G69" s="7"/>
      <c r="I69" s="7"/>
      <c r="J69" s="7"/>
      <c r="K69" s="7"/>
      <c r="M69" s="7"/>
      <c r="N69" s="7"/>
      <c r="O69" s="7"/>
      <c r="Q69" s="271"/>
      <c r="R69" s="271"/>
      <c r="S69" s="271"/>
    </row>
    <row r="70" spans="1:19" x14ac:dyDescent="0.3">
      <c r="A70" s="7"/>
      <c r="B70" s="7"/>
      <c r="C70" s="7"/>
      <c r="E70" s="7"/>
      <c r="F70" s="7"/>
      <c r="G70" s="7"/>
      <c r="I70" s="7"/>
      <c r="J70" s="7"/>
      <c r="K70" s="7"/>
      <c r="M70" s="7"/>
      <c r="N70" s="7"/>
      <c r="O70" s="7"/>
      <c r="Q70" s="271"/>
      <c r="R70" s="271"/>
      <c r="S70" s="271"/>
    </row>
    <row r="71" spans="1:19" x14ac:dyDescent="0.3">
      <c r="A71" s="7"/>
      <c r="B71" s="7"/>
      <c r="C71" s="7"/>
      <c r="E71" s="7"/>
      <c r="F71" s="7"/>
      <c r="G71" s="7"/>
      <c r="I71" s="7"/>
      <c r="J71" s="7"/>
      <c r="K71" s="7"/>
      <c r="M71" s="7"/>
      <c r="N71" s="7"/>
      <c r="O71" s="7"/>
      <c r="Q71" s="271"/>
      <c r="R71" s="271"/>
      <c r="S71" s="271"/>
    </row>
    <row r="72" spans="1:19" x14ac:dyDescent="0.3">
      <c r="A72" s="7"/>
      <c r="B72" s="7"/>
      <c r="C72" s="7"/>
      <c r="E72" s="7"/>
      <c r="F72" s="7"/>
      <c r="G72" s="7"/>
      <c r="I72" s="7"/>
      <c r="J72" s="7"/>
      <c r="K72" s="7"/>
      <c r="M72" s="7"/>
      <c r="N72" s="7"/>
      <c r="O72" s="7"/>
      <c r="Q72" s="271"/>
      <c r="R72" s="271"/>
      <c r="S72" s="271"/>
    </row>
    <row r="73" spans="1:19" x14ac:dyDescent="0.3">
      <c r="A73" s="7"/>
      <c r="B73" s="7"/>
      <c r="C73" s="7"/>
      <c r="E73" s="7"/>
      <c r="F73" s="7"/>
      <c r="G73" s="7"/>
      <c r="I73" s="7"/>
      <c r="J73" s="7"/>
      <c r="K73" s="7"/>
      <c r="M73" s="7"/>
      <c r="N73" s="7"/>
      <c r="O73" s="7"/>
      <c r="Q73" s="271"/>
      <c r="R73" s="271"/>
      <c r="S73" s="271"/>
    </row>
    <row r="74" spans="1:19" x14ac:dyDescent="0.3">
      <c r="A74" s="7"/>
      <c r="B74" s="7"/>
      <c r="C74" s="7"/>
      <c r="E74" s="7"/>
      <c r="F74" s="7"/>
      <c r="G74" s="7"/>
      <c r="I74" s="7"/>
      <c r="J74" s="7"/>
      <c r="K74" s="7"/>
      <c r="M74" s="7"/>
      <c r="N74" s="7"/>
      <c r="O74" s="7"/>
      <c r="Q74" s="271"/>
      <c r="R74" s="271"/>
      <c r="S74" s="271"/>
    </row>
    <row r="75" spans="1:19" x14ac:dyDescent="0.3">
      <c r="A75" s="7"/>
      <c r="B75" s="7"/>
      <c r="C75" s="7"/>
      <c r="E75" s="7"/>
      <c r="F75" s="7"/>
      <c r="G75" s="7"/>
      <c r="I75" s="7"/>
      <c r="J75" s="7"/>
      <c r="K75" s="7"/>
      <c r="M75" s="7"/>
      <c r="N75" s="7"/>
      <c r="O75" s="7"/>
      <c r="Q75" s="271"/>
      <c r="R75" s="271"/>
      <c r="S75" s="271"/>
    </row>
    <row r="76" spans="1:19" x14ac:dyDescent="0.3">
      <c r="A76" s="7"/>
      <c r="B76" s="7"/>
      <c r="C76" s="7"/>
      <c r="E76" s="7"/>
      <c r="F76" s="7"/>
      <c r="G76" s="7"/>
      <c r="I76" s="7"/>
      <c r="J76" s="7"/>
      <c r="K76" s="7"/>
      <c r="M76" s="7"/>
      <c r="N76" s="7"/>
      <c r="O76" s="7"/>
      <c r="Q76" s="271"/>
      <c r="R76" s="271"/>
      <c r="S76" s="271"/>
    </row>
    <row r="77" spans="1:19" x14ac:dyDescent="0.3">
      <c r="A77" s="7"/>
      <c r="B77" s="7"/>
      <c r="C77" s="7"/>
      <c r="E77" s="7"/>
      <c r="F77" s="7"/>
      <c r="G77" s="7"/>
      <c r="I77" s="7"/>
      <c r="J77" s="7"/>
      <c r="K77" s="7"/>
      <c r="M77" s="7"/>
      <c r="N77" s="7"/>
      <c r="O77" s="7"/>
      <c r="Q77" s="271"/>
      <c r="R77" s="271"/>
      <c r="S77" s="271"/>
    </row>
    <row r="78" spans="1:19" x14ac:dyDescent="0.3">
      <c r="A78" s="7"/>
      <c r="B78" s="7"/>
      <c r="C78" s="7"/>
      <c r="E78" s="7"/>
      <c r="F78" s="7"/>
      <c r="G78" s="7"/>
      <c r="I78" s="7"/>
      <c r="J78" s="7"/>
      <c r="K78" s="7"/>
      <c r="M78" s="7"/>
      <c r="N78" s="7"/>
      <c r="O78" s="7"/>
      <c r="Q78" s="271"/>
      <c r="R78" s="271"/>
      <c r="S78" s="271"/>
    </row>
    <row r="79" spans="1:19" x14ac:dyDescent="0.3">
      <c r="A79" s="7"/>
      <c r="B79" s="7"/>
      <c r="C79" s="7"/>
      <c r="E79" s="7"/>
      <c r="F79" s="7"/>
      <c r="G79" s="7"/>
      <c r="I79" s="7"/>
      <c r="J79" s="7"/>
      <c r="K79" s="7"/>
      <c r="M79" s="7"/>
      <c r="N79" s="7"/>
      <c r="O79" s="7"/>
      <c r="Q79" s="271"/>
      <c r="R79" s="271"/>
      <c r="S79" s="271"/>
    </row>
    <row r="80" spans="1:19" x14ac:dyDescent="0.3">
      <c r="A80" s="7"/>
      <c r="B80" s="7"/>
      <c r="C80" s="7"/>
      <c r="E80" s="7"/>
      <c r="F80" s="7"/>
      <c r="G80" s="7"/>
      <c r="I80" s="7"/>
      <c r="J80" s="7"/>
      <c r="K80" s="7"/>
      <c r="M80" s="7"/>
      <c r="N80" s="7"/>
      <c r="O80" s="7"/>
      <c r="Q80" s="271"/>
      <c r="R80" s="271"/>
      <c r="S80" s="271"/>
    </row>
    <row r="81" spans="1:19" x14ac:dyDescent="0.3">
      <c r="A81" s="7"/>
      <c r="B81" s="7"/>
      <c r="C81" s="7"/>
      <c r="E81" s="7"/>
      <c r="F81" s="7"/>
      <c r="G81" s="7"/>
      <c r="I81" s="7"/>
      <c r="J81" s="7"/>
      <c r="K81" s="7"/>
      <c r="M81" s="7"/>
      <c r="N81" s="7"/>
      <c r="O81" s="7"/>
      <c r="Q81" s="271"/>
      <c r="R81" s="271"/>
      <c r="S81" s="271"/>
    </row>
    <row r="82" spans="1:19" x14ac:dyDescent="0.3">
      <c r="A82" s="7"/>
      <c r="B82" s="7"/>
      <c r="C82" s="7"/>
      <c r="E82" s="7"/>
      <c r="F82" s="7"/>
      <c r="G82" s="7"/>
      <c r="I82" s="7"/>
      <c r="J82" s="7"/>
      <c r="K82" s="7"/>
      <c r="M82" s="7"/>
      <c r="N82" s="7"/>
      <c r="O82" s="7"/>
      <c r="Q82" s="271"/>
      <c r="R82" s="271"/>
      <c r="S82" s="271"/>
    </row>
    <row r="83" spans="1:19" x14ac:dyDescent="0.3">
      <c r="A83" s="7"/>
      <c r="B83" s="7"/>
      <c r="C83" s="7"/>
      <c r="E83" s="7"/>
      <c r="F83" s="7"/>
      <c r="G83" s="7"/>
      <c r="I83" s="7"/>
      <c r="J83" s="7"/>
      <c r="K83" s="7"/>
      <c r="M83" s="7"/>
      <c r="N83" s="7"/>
      <c r="O83" s="7"/>
      <c r="Q83" s="271"/>
      <c r="R83" s="271"/>
      <c r="S83" s="271"/>
    </row>
    <row r="84" spans="1:19" x14ac:dyDescent="0.3">
      <c r="A84" s="7"/>
      <c r="B84" s="7"/>
      <c r="C84" s="7"/>
      <c r="E84" s="7"/>
      <c r="F84" s="7"/>
      <c r="G84" s="7"/>
      <c r="I84" s="7"/>
      <c r="J84" s="7"/>
      <c r="K84" s="7"/>
      <c r="M84" s="7"/>
      <c r="N84" s="7"/>
      <c r="O84" s="7"/>
      <c r="Q84" s="271"/>
      <c r="R84" s="271"/>
      <c r="S84" s="271"/>
    </row>
    <row r="85" spans="1:19" x14ac:dyDescent="0.3">
      <c r="A85" s="7"/>
      <c r="B85" s="7"/>
      <c r="C85" s="7"/>
      <c r="E85" s="7"/>
      <c r="F85" s="7"/>
      <c r="G85" s="7"/>
      <c r="I85" s="7"/>
      <c r="J85" s="7"/>
      <c r="K85" s="7"/>
      <c r="M85" s="7"/>
      <c r="N85" s="7"/>
      <c r="O85" s="7"/>
      <c r="Q85" s="271"/>
      <c r="R85" s="271"/>
      <c r="S85" s="271"/>
    </row>
    <row r="86" spans="1:19" x14ac:dyDescent="0.3">
      <c r="A86" s="7"/>
      <c r="B86" s="7"/>
      <c r="C86" s="7"/>
      <c r="E86" s="7"/>
      <c r="F86" s="7"/>
      <c r="G86" s="7"/>
      <c r="I86" s="7"/>
      <c r="J86" s="7"/>
      <c r="K86" s="7"/>
      <c r="M86" s="7"/>
      <c r="N86" s="7"/>
      <c r="O86" s="7"/>
      <c r="Q86" s="271"/>
      <c r="R86" s="271"/>
      <c r="S86" s="271"/>
    </row>
    <row r="87" spans="1:19" x14ac:dyDescent="0.3">
      <c r="A87" s="7"/>
      <c r="B87" s="7"/>
      <c r="C87" s="7"/>
      <c r="E87" s="7"/>
      <c r="F87" s="7"/>
      <c r="G87" s="7"/>
      <c r="I87" s="7"/>
      <c r="J87" s="7"/>
      <c r="K87" s="7"/>
      <c r="M87" s="7"/>
      <c r="N87" s="7"/>
      <c r="O87" s="7"/>
      <c r="Q87" s="271"/>
      <c r="R87" s="271"/>
      <c r="S87" s="271"/>
    </row>
    <row r="88" spans="1:19" x14ac:dyDescent="0.3">
      <c r="A88" s="7"/>
      <c r="B88" s="7"/>
      <c r="C88" s="7"/>
      <c r="E88" s="7"/>
      <c r="F88" s="7"/>
      <c r="G88" s="7"/>
      <c r="I88" s="7"/>
      <c r="J88" s="7"/>
      <c r="K88" s="7"/>
      <c r="M88" s="7"/>
      <c r="N88" s="7"/>
      <c r="O88" s="7"/>
      <c r="Q88" s="271"/>
      <c r="R88" s="271"/>
      <c r="S88" s="271"/>
    </row>
    <row r="89" spans="1:19" x14ac:dyDescent="0.3">
      <c r="A89" s="7"/>
      <c r="B89" s="7"/>
      <c r="C89" s="7"/>
      <c r="E89" s="7"/>
      <c r="F89" s="7"/>
      <c r="G89" s="7"/>
      <c r="I89" s="7"/>
      <c r="J89" s="7"/>
      <c r="K89" s="7"/>
      <c r="M89" s="7"/>
      <c r="N89" s="7"/>
      <c r="O89" s="7"/>
      <c r="Q89" s="271"/>
      <c r="R89" s="271"/>
      <c r="S89" s="271"/>
    </row>
    <row r="90" spans="1:19" x14ac:dyDescent="0.3">
      <c r="A90" s="7"/>
      <c r="B90" s="7"/>
      <c r="C90" s="7"/>
      <c r="E90" s="7"/>
      <c r="F90" s="7"/>
      <c r="G90" s="7"/>
      <c r="I90" s="7"/>
      <c r="J90" s="7"/>
      <c r="K90" s="7"/>
      <c r="M90" s="7"/>
      <c r="N90" s="7"/>
      <c r="O90" s="7"/>
      <c r="Q90" s="271"/>
      <c r="R90" s="271"/>
      <c r="S90" s="271"/>
    </row>
    <row r="91" spans="1:19" x14ac:dyDescent="0.3">
      <c r="A91" s="7"/>
      <c r="B91" s="7"/>
      <c r="C91" s="7"/>
      <c r="E91" s="7"/>
      <c r="F91" s="7"/>
      <c r="G91" s="7"/>
      <c r="I91" s="7"/>
      <c r="J91" s="7"/>
      <c r="K91" s="7"/>
      <c r="M91" s="7"/>
      <c r="N91" s="7"/>
      <c r="O91" s="7"/>
      <c r="Q91" s="271"/>
      <c r="R91" s="271"/>
      <c r="S91" s="271"/>
    </row>
    <row r="92" spans="1:19" x14ac:dyDescent="0.3">
      <c r="A92" s="7"/>
      <c r="B92" s="7"/>
      <c r="C92" s="7"/>
      <c r="E92" s="7"/>
      <c r="F92" s="7"/>
      <c r="G92" s="7"/>
      <c r="I92" s="7"/>
      <c r="J92" s="7"/>
      <c r="K92" s="7"/>
      <c r="M92" s="7"/>
      <c r="N92" s="7"/>
      <c r="O92" s="7"/>
      <c r="Q92" s="271"/>
      <c r="R92" s="271"/>
      <c r="S92" s="271"/>
    </row>
    <row r="93" spans="1:19" x14ac:dyDescent="0.3">
      <c r="A93" s="7"/>
      <c r="B93" s="7"/>
      <c r="C93" s="7"/>
      <c r="E93" s="7"/>
      <c r="F93" s="7"/>
      <c r="G93" s="7"/>
      <c r="I93" s="7"/>
      <c r="J93" s="7"/>
      <c r="K93" s="7"/>
      <c r="M93" s="7"/>
      <c r="N93" s="7"/>
      <c r="O93" s="7"/>
      <c r="Q93" s="271"/>
      <c r="R93" s="271"/>
      <c r="S93" s="271"/>
    </row>
    <row r="94" spans="1:19" x14ac:dyDescent="0.3">
      <c r="A94" s="7"/>
      <c r="B94" s="7"/>
      <c r="C94" s="7"/>
      <c r="E94" s="7"/>
      <c r="F94" s="7"/>
      <c r="G94" s="7"/>
      <c r="I94" s="7"/>
      <c r="J94" s="7"/>
      <c r="K94" s="7"/>
      <c r="M94" s="7"/>
      <c r="N94" s="7"/>
      <c r="O94" s="7"/>
      <c r="Q94" s="271"/>
      <c r="R94" s="271"/>
      <c r="S94" s="271"/>
    </row>
    <row r="95" spans="1:19" x14ac:dyDescent="0.3">
      <c r="A95" s="7"/>
      <c r="B95" s="7"/>
      <c r="C95" s="7"/>
      <c r="E95" s="7"/>
      <c r="F95" s="7"/>
      <c r="G95" s="7"/>
      <c r="I95" s="7"/>
      <c r="J95" s="7"/>
      <c r="K95" s="7"/>
      <c r="M95" s="7"/>
      <c r="N95" s="7"/>
      <c r="O95" s="7"/>
      <c r="Q95" s="271"/>
      <c r="R95" s="271"/>
      <c r="S95" s="271"/>
    </row>
    <row r="96" spans="1:19" x14ac:dyDescent="0.3">
      <c r="A96" s="7"/>
      <c r="B96" s="7"/>
      <c r="C96" s="7"/>
      <c r="E96" s="7"/>
      <c r="F96" s="7"/>
      <c r="G96" s="7"/>
      <c r="I96" s="7"/>
      <c r="J96" s="7"/>
      <c r="K96" s="7"/>
      <c r="M96" s="7"/>
      <c r="N96" s="7"/>
      <c r="O96" s="7"/>
      <c r="Q96" s="271"/>
      <c r="R96" s="271"/>
      <c r="S96" s="271"/>
    </row>
    <row r="97" spans="1:19" x14ac:dyDescent="0.3">
      <c r="A97" s="7"/>
      <c r="B97" s="7"/>
      <c r="C97" s="7"/>
      <c r="E97" s="7"/>
      <c r="F97" s="7"/>
      <c r="G97" s="7"/>
      <c r="I97" s="7"/>
      <c r="J97" s="7"/>
      <c r="K97" s="7"/>
      <c r="M97" s="7"/>
      <c r="N97" s="7"/>
      <c r="O97" s="7"/>
      <c r="Q97" s="271"/>
      <c r="R97" s="271"/>
      <c r="S97" s="271"/>
    </row>
    <row r="98" spans="1:19" x14ac:dyDescent="0.3">
      <c r="A98" s="7"/>
      <c r="B98" s="7"/>
      <c r="C98" s="7"/>
      <c r="E98" s="7"/>
      <c r="F98" s="7"/>
      <c r="G98" s="7"/>
      <c r="I98" s="7"/>
      <c r="J98" s="7"/>
      <c r="K98" s="7"/>
      <c r="M98" s="7"/>
      <c r="N98" s="7"/>
      <c r="O98" s="7"/>
      <c r="Q98" s="271"/>
      <c r="R98" s="271"/>
      <c r="S98" s="271"/>
    </row>
    <row r="99" spans="1:19" x14ac:dyDescent="0.3">
      <c r="A99" s="7"/>
      <c r="B99" s="7"/>
      <c r="C99" s="7"/>
      <c r="E99" s="7"/>
      <c r="F99" s="7"/>
      <c r="G99" s="7"/>
      <c r="I99" s="7"/>
      <c r="J99" s="7"/>
      <c r="K99" s="7"/>
      <c r="M99" s="7"/>
      <c r="N99" s="7"/>
      <c r="O99" s="7"/>
      <c r="Q99" s="271"/>
      <c r="R99" s="271"/>
      <c r="S99" s="271"/>
    </row>
    <row r="100" spans="1:19" x14ac:dyDescent="0.3">
      <c r="A100" s="7"/>
      <c r="B100" s="7"/>
      <c r="C100" s="7"/>
      <c r="E100" s="7"/>
      <c r="F100" s="7"/>
      <c r="G100" s="7"/>
      <c r="I100" s="7"/>
      <c r="J100" s="7"/>
      <c r="K100" s="7"/>
      <c r="M100" s="7"/>
      <c r="N100" s="7"/>
      <c r="O100" s="7"/>
      <c r="Q100" s="271"/>
      <c r="R100" s="271"/>
      <c r="S100" s="271"/>
    </row>
    <row r="101" spans="1:19" x14ac:dyDescent="0.3">
      <c r="A101" s="7"/>
      <c r="B101" s="7"/>
      <c r="C101" s="7"/>
      <c r="E101" s="7"/>
      <c r="F101" s="7"/>
      <c r="G101" s="7"/>
      <c r="I101" s="7"/>
      <c r="J101" s="7"/>
      <c r="K101" s="7"/>
      <c r="M101" s="7"/>
      <c r="N101" s="7"/>
      <c r="O101" s="7"/>
      <c r="Q101" s="271"/>
      <c r="R101" s="271"/>
      <c r="S101" s="271"/>
    </row>
    <row r="102" spans="1:19" x14ac:dyDescent="0.3">
      <c r="A102" s="7"/>
      <c r="B102" s="7"/>
      <c r="C102" s="7"/>
      <c r="E102" s="7"/>
      <c r="F102" s="7"/>
      <c r="G102" s="7"/>
      <c r="I102" s="7"/>
      <c r="J102" s="7"/>
      <c r="K102" s="7"/>
      <c r="M102" s="7"/>
      <c r="N102" s="7"/>
      <c r="O102" s="7"/>
      <c r="Q102" s="271"/>
      <c r="R102" s="271"/>
      <c r="S102" s="271"/>
    </row>
    <row r="103" spans="1:19" x14ac:dyDescent="0.3">
      <c r="A103" s="7"/>
      <c r="B103" s="7"/>
      <c r="C103" s="7"/>
      <c r="E103" s="7"/>
      <c r="F103" s="7"/>
      <c r="G103" s="7"/>
      <c r="I103" s="7"/>
      <c r="J103" s="7"/>
      <c r="K103" s="7"/>
      <c r="M103" s="7"/>
      <c r="N103" s="7"/>
      <c r="O103" s="7"/>
      <c r="Q103" s="271"/>
      <c r="R103" s="271"/>
      <c r="S103" s="271"/>
    </row>
    <row r="104" spans="1:19" x14ac:dyDescent="0.3">
      <c r="A104" s="7"/>
      <c r="B104" s="7"/>
      <c r="C104" s="7"/>
      <c r="E104" s="7"/>
      <c r="F104" s="7"/>
      <c r="G104" s="7"/>
      <c r="I104" s="7"/>
      <c r="J104" s="7"/>
      <c r="K104" s="7"/>
      <c r="M104" s="7"/>
      <c r="N104" s="7"/>
      <c r="O104" s="7"/>
      <c r="Q104" s="271"/>
      <c r="R104" s="271"/>
      <c r="S104" s="271"/>
    </row>
    <row r="105" spans="1:19" x14ac:dyDescent="0.3">
      <c r="A105" s="7"/>
      <c r="B105" s="7"/>
      <c r="C105" s="7"/>
      <c r="E105" s="7"/>
      <c r="F105" s="7"/>
      <c r="G105" s="7"/>
      <c r="I105" s="7"/>
      <c r="J105" s="7"/>
      <c r="K105" s="7"/>
      <c r="M105" s="7"/>
      <c r="N105" s="7"/>
      <c r="O105" s="7"/>
      <c r="Q105" s="271"/>
      <c r="R105" s="271"/>
      <c r="S105" s="271"/>
    </row>
    <row r="106" spans="1:19" x14ac:dyDescent="0.3">
      <c r="A106" s="7"/>
      <c r="B106" s="7"/>
      <c r="C106" s="7"/>
      <c r="E106" s="7"/>
      <c r="F106" s="7"/>
      <c r="G106" s="7"/>
      <c r="I106" s="7"/>
      <c r="J106" s="7"/>
      <c r="K106" s="7"/>
      <c r="M106" s="7"/>
      <c r="N106" s="7"/>
      <c r="O106" s="7"/>
      <c r="Q106" s="271"/>
      <c r="R106" s="271"/>
      <c r="S106" s="271"/>
    </row>
    <row r="107" spans="1:19" x14ac:dyDescent="0.3">
      <c r="A107" s="7"/>
      <c r="B107" s="7"/>
      <c r="C107" s="7"/>
      <c r="E107" s="7"/>
      <c r="F107" s="7"/>
      <c r="G107" s="7"/>
      <c r="I107" s="7"/>
      <c r="J107" s="7"/>
      <c r="K107" s="7"/>
      <c r="M107" s="7"/>
      <c r="N107" s="7"/>
      <c r="O107" s="7"/>
      <c r="Q107" s="271"/>
      <c r="R107" s="271"/>
      <c r="S107" s="271"/>
    </row>
    <row r="108" spans="1:19" x14ac:dyDescent="0.3">
      <c r="A108" s="7"/>
      <c r="B108" s="7"/>
      <c r="C108" s="7"/>
      <c r="E108" s="7"/>
      <c r="F108" s="7"/>
      <c r="G108" s="7"/>
      <c r="I108" s="7"/>
      <c r="J108" s="7"/>
      <c r="K108" s="7"/>
      <c r="M108" s="7"/>
      <c r="N108" s="7"/>
      <c r="O108" s="7"/>
      <c r="Q108" s="271"/>
      <c r="R108" s="271"/>
      <c r="S108" s="271"/>
    </row>
    <row r="109" spans="1:19" x14ac:dyDescent="0.3">
      <c r="A109" s="7"/>
      <c r="B109" s="7"/>
      <c r="C109" s="7"/>
      <c r="E109" s="7"/>
      <c r="F109" s="7"/>
      <c r="G109" s="7"/>
      <c r="I109" s="7"/>
      <c r="J109" s="7"/>
      <c r="K109" s="7"/>
      <c r="M109" s="7"/>
      <c r="N109" s="7"/>
      <c r="O109" s="7"/>
      <c r="Q109" s="271"/>
      <c r="R109" s="271"/>
      <c r="S109" s="271"/>
    </row>
    <row r="110" spans="1:19" x14ac:dyDescent="0.3">
      <c r="A110" s="7"/>
      <c r="B110" s="7"/>
      <c r="C110" s="7"/>
      <c r="E110" s="7"/>
      <c r="F110" s="7"/>
      <c r="G110" s="7"/>
      <c r="I110" s="7"/>
      <c r="J110" s="7"/>
      <c r="K110" s="7"/>
      <c r="M110" s="7"/>
      <c r="N110" s="7"/>
      <c r="O110" s="7"/>
      <c r="Q110" s="271"/>
      <c r="R110" s="271"/>
      <c r="S110" s="271"/>
    </row>
    <row r="111" spans="1:19" x14ac:dyDescent="0.3">
      <c r="A111" s="7"/>
      <c r="B111" s="7"/>
      <c r="C111" s="7"/>
      <c r="E111" s="7"/>
      <c r="F111" s="7"/>
      <c r="G111" s="7"/>
      <c r="I111" s="7"/>
      <c r="J111" s="7"/>
      <c r="K111" s="7"/>
      <c r="M111" s="7"/>
      <c r="N111" s="7"/>
      <c r="O111" s="7"/>
      <c r="Q111" s="271"/>
      <c r="R111" s="271"/>
      <c r="S111" s="271"/>
    </row>
    <row r="112" spans="1:19" x14ac:dyDescent="0.3">
      <c r="A112" s="7"/>
      <c r="B112" s="7"/>
      <c r="C112" s="7"/>
      <c r="E112" s="7"/>
      <c r="F112" s="7"/>
      <c r="G112" s="7"/>
      <c r="I112" s="7"/>
      <c r="J112" s="7"/>
      <c r="K112" s="7"/>
      <c r="M112" s="7"/>
      <c r="N112" s="7"/>
      <c r="O112" s="7"/>
      <c r="Q112" s="271"/>
      <c r="R112" s="271"/>
      <c r="S112" s="271"/>
    </row>
    <row r="113" spans="1:19" x14ac:dyDescent="0.3">
      <c r="A113" s="7"/>
      <c r="B113" s="7"/>
      <c r="C113" s="7"/>
      <c r="E113" s="7"/>
      <c r="F113" s="7"/>
      <c r="G113" s="7"/>
      <c r="I113" s="7"/>
      <c r="J113" s="7"/>
      <c r="K113" s="7"/>
      <c r="M113" s="7"/>
      <c r="N113" s="7"/>
      <c r="O113" s="7"/>
      <c r="Q113" s="271"/>
      <c r="R113" s="271"/>
      <c r="S113" s="271"/>
    </row>
    <row r="114" spans="1:19" x14ac:dyDescent="0.3">
      <c r="A114" s="7"/>
      <c r="B114" s="7"/>
      <c r="C114" s="7"/>
      <c r="E114" s="7"/>
      <c r="F114" s="7"/>
      <c r="G114" s="7"/>
      <c r="I114" s="7"/>
      <c r="J114" s="7"/>
      <c r="K114" s="7"/>
      <c r="M114" s="7"/>
      <c r="N114" s="7"/>
      <c r="O114" s="7"/>
      <c r="Q114" s="271"/>
      <c r="R114" s="271"/>
      <c r="S114" s="271"/>
    </row>
    <row r="115" spans="1:19" x14ac:dyDescent="0.3">
      <c r="A115" s="7"/>
      <c r="B115" s="7"/>
      <c r="C115" s="7"/>
      <c r="E115" s="7"/>
      <c r="F115" s="7"/>
      <c r="G115" s="7"/>
      <c r="I115" s="7"/>
      <c r="J115" s="7"/>
      <c r="K115" s="7"/>
      <c r="M115" s="7"/>
      <c r="N115" s="7"/>
      <c r="O115" s="7"/>
      <c r="Q115" s="271"/>
      <c r="R115" s="271"/>
      <c r="S115" s="271"/>
    </row>
    <row r="116" spans="1:19" x14ac:dyDescent="0.3">
      <c r="A116" s="7"/>
      <c r="B116" s="7"/>
      <c r="C116" s="7"/>
      <c r="E116" s="7"/>
      <c r="F116" s="7"/>
      <c r="G116" s="7"/>
      <c r="I116" s="7"/>
      <c r="J116" s="7"/>
      <c r="K116" s="7"/>
      <c r="M116" s="7"/>
      <c r="N116" s="7"/>
      <c r="O116" s="7"/>
      <c r="Q116" s="271"/>
      <c r="R116" s="271"/>
      <c r="S116" s="271"/>
    </row>
    <row r="117" spans="1:19" x14ac:dyDescent="0.3">
      <c r="A117" s="7"/>
      <c r="B117" s="7"/>
      <c r="C117" s="7"/>
      <c r="E117" s="7"/>
      <c r="F117" s="7"/>
      <c r="G117" s="7"/>
      <c r="I117" s="7"/>
      <c r="J117" s="7"/>
      <c r="K117" s="7"/>
      <c r="M117" s="7"/>
      <c r="N117" s="7"/>
      <c r="O117" s="7"/>
      <c r="Q117" s="271"/>
      <c r="R117" s="271"/>
      <c r="S117" s="271"/>
    </row>
    <row r="118" spans="1:19" x14ac:dyDescent="0.3">
      <c r="A118" s="7"/>
      <c r="B118" s="7"/>
      <c r="C118" s="7"/>
      <c r="E118" s="7"/>
      <c r="F118" s="7"/>
      <c r="G118" s="7"/>
      <c r="I118" s="7"/>
      <c r="J118" s="7"/>
      <c r="K118" s="7"/>
      <c r="M118" s="7"/>
      <c r="N118" s="7"/>
      <c r="O118" s="7"/>
      <c r="Q118" s="271"/>
      <c r="R118" s="271"/>
      <c r="S118" s="271"/>
    </row>
    <row r="119" spans="1:19" x14ac:dyDescent="0.3">
      <c r="A119" s="7"/>
      <c r="B119" s="7"/>
      <c r="C119" s="7"/>
      <c r="E119" s="7"/>
      <c r="F119" s="7"/>
      <c r="G119" s="7"/>
      <c r="I119" s="7"/>
      <c r="J119" s="7"/>
      <c r="K119" s="7"/>
      <c r="M119" s="7"/>
      <c r="N119" s="7"/>
      <c r="O119" s="7"/>
      <c r="Q119" s="271"/>
      <c r="R119" s="271"/>
      <c r="S119" s="271"/>
    </row>
    <row r="120" spans="1:19" x14ac:dyDescent="0.3">
      <c r="A120" s="7"/>
      <c r="B120" s="7"/>
      <c r="C120" s="7"/>
      <c r="E120" s="7"/>
      <c r="F120" s="7"/>
      <c r="G120" s="7"/>
      <c r="I120" s="7"/>
      <c r="J120" s="7"/>
      <c r="K120" s="7"/>
      <c r="M120" s="7"/>
      <c r="N120" s="7"/>
      <c r="O120" s="7"/>
      <c r="Q120" s="271"/>
      <c r="R120" s="271"/>
      <c r="S120" s="271"/>
    </row>
    <row r="121" spans="1:19" x14ac:dyDescent="0.3">
      <c r="A121" s="7"/>
      <c r="B121" s="7"/>
      <c r="C121" s="7"/>
      <c r="E121" s="7"/>
      <c r="F121" s="7"/>
      <c r="G121" s="7"/>
      <c r="I121" s="7"/>
      <c r="J121" s="7"/>
      <c r="K121" s="7"/>
      <c r="M121" s="7"/>
      <c r="N121" s="7"/>
      <c r="O121" s="7"/>
      <c r="Q121" s="271"/>
      <c r="R121" s="271"/>
      <c r="S121" s="271"/>
    </row>
    <row r="122" spans="1:19" x14ac:dyDescent="0.3">
      <c r="A122" s="7"/>
      <c r="B122" s="7"/>
      <c r="C122" s="7"/>
      <c r="E122" s="7"/>
      <c r="F122" s="7"/>
      <c r="G122" s="7"/>
      <c r="I122" s="7"/>
      <c r="J122" s="7"/>
      <c r="K122" s="7"/>
      <c r="M122" s="7"/>
      <c r="N122" s="7"/>
      <c r="O122" s="7"/>
      <c r="Q122" s="271"/>
      <c r="R122" s="271"/>
      <c r="S122" s="271"/>
    </row>
    <row r="123" spans="1:19" x14ac:dyDescent="0.3">
      <c r="A123" s="7"/>
      <c r="B123" s="7"/>
      <c r="C123" s="7"/>
      <c r="E123" s="7"/>
      <c r="F123" s="7"/>
      <c r="G123" s="7"/>
      <c r="I123" s="7"/>
      <c r="J123" s="7"/>
      <c r="K123" s="7"/>
      <c r="M123" s="7"/>
      <c r="N123" s="7"/>
      <c r="O123" s="7"/>
      <c r="Q123" s="271"/>
      <c r="R123" s="271"/>
      <c r="S123" s="271"/>
    </row>
    <row r="124" spans="1:19" x14ac:dyDescent="0.3">
      <c r="A124" s="7"/>
      <c r="B124" s="7"/>
      <c r="C124" s="7"/>
      <c r="E124" s="7"/>
      <c r="F124" s="7"/>
      <c r="G124" s="7"/>
      <c r="I124" s="7"/>
      <c r="J124" s="7"/>
      <c r="K124" s="7"/>
      <c r="M124" s="7"/>
      <c r="N124" s="7"/>
      <c r="O124" s="7"/>
      <c r="Q124" s="271"/>
      <c r="R124" s="271"/>
      <c r="S124" s="271"/>
    </row>
    <row r="125" spans="1:19" x14ac:dyDescent="0.3">
      <c r="A125" s="7"/>
      <c r="B125" s="7"/>
      <c r="C125" s="7"/>
      <c r="E125" s="7"/>
      <c r="F125" s="7"/>
      <c r="G125" s="7"/>
      <c r="I125" s="7"/>
      <c r="J125" s="7"/>
      <c r="K125" s="7"/>
      <c r="M125" s="7"/>
      <c r="N125" s="7"/>
      <c r="O125" s="7"/>
      <c r="Q125" s="271"/>
      <c r="R125" s="271"/>
      <c r="S125" s="271"/>
    </row>
    <row r="126" spans="1:19" x14ac:dyDescent="0.3">
      <c r="A126" s="7"/>
      <c r="B126" s="7"/>
      <c r="C126" s="7"/>
      <c r="E126" s="7"/>
      <c r="F126" s="7"/>
      <c r="G126" s="7"/>
      <c r="I126" s="7"/>
      <c r="J126" s="7"/>
      <c r="K126" s="7"/>
      <c r="M126" s="7"/>
      <c r="N126" s="7"/>
      <c r="O126" s="7"/>
      <c r="Q126" s="271"/>
      <c r="R126" s="271"/>
      <c r="S126" s="271"/>
    </row>
    <row r="127" spans="1:19" x14ac:dyDescent="0.3">
      <c r="A127" s="7"/>
      <c r="B127" s="7"/>
      <c r="C127" s="7"/>
      <c r="E127" s="7"/>
      <c r="F127" s="7"/>
      <c r="G127" s="7"/>
      <c r="I127" s="7"/>
      <c r="J127" s="7"/>
      <c r="K127" s="7"/>
      <c r="M127" s="7"/>
      <c r="N127" s="7"/>
      <c r="O127" s="7"/>
      <c r="Q127" s="271"/>
      <c r="R127" s="271"/>
      <c r="S127" s="271"/>
    </row>
    <row r="128" spans="1:19" x14ac:dyDescent="0.3">
      <c r="A128" s="7"/>
      <c r="B128" s="7"/>
      <c r="C128" s="7"/>
      <c r="E128" s="7"/>
      <c r="F128" s="7"/>
      <c r="G128" s="7"/>
      <c r="I128" s="7"/>
      <c r="J128" s="7"/>
      <c r="K128" s="7"/>
      <c r="M128" s="7"/>
      <c r="N128" s="7"/>
      <c r="O128" s="7"/>
      <c r="Q128" s="271"/>
      <c r="R128" s="271"/>
      <c r="S128" s="271"/>
    </row>
    <row r="129" spans="1:19" x14ac:dyDescent="0.3">
      <c r="A129" s="7"/>
      <c r="B129" s="7"/>
      <c r="C129" s="7"/>
      <c r="E129" s="7"/>
      <c r="F129" s="7"/>
      <c r="G129" s="7"/>
      <c r="I129" s="7"/>
      <c r="J129" s="7"/>
      <c r="K129" s="7"/>
      <c r="M129" s="7"/>
      <c r="N129" s="7"/>
      <c r="O129" s="7"/>
      <c r="Q129" s="271"/>
      <c r="R129" s="271"/>
      <c r="S129" s="271"/>
    </row>
    <row r="130" spans="1:19" x14ac:dyDescent="0.3">
      <c r="A130" s="7"/>
      <c r="B130" s="7"/>
      <c r="C130" s="7"/>
      <c r="E130" s="7"/>
      <c r="F130" s="7"/>
      <c r="G130" s="7"/>
      <c r="I130" s="7"/>
      <c r="J130" s="7"/>
      <c r="K130" s="7"/>
      <c r="M130" s="7"/>
      <c r="N130" s="7"/>
      <c r="O130" s="7"/>
      <c r="Q130" s="271"/>
      <c r="R130" s="271"/>
      <c r="S130" s="271"/>
    </row>
    <row r="131" spans="1:19" x14ac:dyDescent="0.3">
      <c r="A131" s="7"/>
      <c r="B131" s="7"/>
      <c r="C131" s="7"/>
      <c r="E131" s="7"/>
      <c r="F131" s="7"/>
      <c r="G131" s="7"/>
      <c r="I131" s="7"/>
      <c r="J131" s="7"/>
      <c r="K131" s="7"/>
      <c r="M131" s="7"/>
      <c r="N131" s="7"/>
      <c r="O131" s="7"/>
      <c r="Q131" s="271"/>
      <c r="R131" s="271"/>
      <c r="S131" s="271"/>
    </row>
    <row r="132" spans="1:19" x14ac:dyDescent="0.3">
      <c r="A132" s="7"/>
      <c r="B132" s="7"/>
      <c r="C132" s="7"/>
      <c r="E132" s="7"/>
      <c r="F132" s="7"/>
      <c r="G132" s="7"/>
      <c r="I132" s="7"/>
      <c r="J132" s="7"/>
      <c r="K132" s="7"/>
      <c r="M132" s="7"/>
      <c r="N132" s="7"/>
      <c r="O132" s="7"/>
      <c r="Q132" s="271"/>
      <c r="R132" s="271"/>
      <c r="S132" s="271"/>
    </row>
    <row r="133" spans="1:19" x14ac:dyDescent="0.3">
      <c r="A133" s="7"/>
      <c r="B133" s="7"/>
      <c r="C133" s="7"/>
      <c r="E133" s="7"/>
      <c r="F133" s="7"/>
      <c r="G133" s="7"/>
      <c r="I133" s="7"/>
      <c r="J133" s="7"/>
      <c r="K133" s="7"/>
      <c r="M133" s="7"/>
      <c r="N133" s="7"/>
      <c r="O133" s="7"/>
      <c r="Q133" s="271"/>
      <c r="R133" s="271"/>
      <c r="S133" s="271"/>
    </row>
    <row r="134" spans="1:19" x14ac:dyDescent="0.3">
      <c r="A134" s="7"/>
      <c r="B134" s="7"/>
      <c r="C134" s="7"/>
      <c r="E134" s="7"/>
      <c r="F134" s="7"/>
      <c r="G134" s="7"/>
      <c r="I134" s="7"/>
      <c r="J134" s="7"/>
      <c r="K134" s="7"/>
      <c r="M134" s="7"/>
      <c r="N134" s="7"/>
      <c r="O134" s="7"/>
      <c r="Q134" s="271"/>
      <c r="R134" s="271"/>
      <c r="S134" s="271"/>
    </row>
    <row r="135" spans="1:19" x14ac:dyDescent="0.3">
      <c r="A135" s="7"/>
      <c r="B135" s="7"/>
      <c r="C135" s="7"/>
      <c r="E135" s="7"/>
      <c r="F135" s="7"/>
      <c r="G135" s="7"/>
      <c r="I135" s="7"/>
      <c r="J135" s="7"/>
      <c r="K135" s="7"/>
      <c r="M135" s="7"/>
      <c r="N135" s="7"/>
      <c r="O135" s="7"/>
      <c r="Q135" s="271"/>
      <c r="R135" s="271"/>
      <c r="S135" s="271"/>
    </row>
    <row r="136" spans="1:19" x14ac:dyDescent="0.3">
      <c r="A136" s="7"/>
      <c r="B136" s="7"/>
      <c r="C136" s="7"/>
      <c r="E136" s="7"/>
      <c r="F136" s="7"/>
      <c r="G136" s="7"/>
      <c r="I136" s="7"/>
      <c r="J136" s="7"/>
      <c r="K136" s="7"/>
      <c r="M136" s="7"/>
      <c r="N136" s="7"/>
      <c r="O136" s="7"/>
      <c r="Q136" s="271"/>
      <c r="R136" s="271"/>
      <c r="S136" s="271"/>
    </row>
    <row r="137" spans="1:19" x14ac:dyDescent="0.3">
      <c r="A137" s="7"/>
      <c r="B137" s="7"/>
      <c r="C137" s="7"/>
      <c r="E137" s="7"/>
      <c r="F137" s="7"/>
      <c r="G137" s="7"/>
      <c r="I137" s="7"/>
      <c r="J137" s="7"/>
      <c r="K137" s="7"/>
      <c r="M137" s="7"/>
      <c r="N137" s="7"/>
      <c r="O137" s="7"/>
      <c r="Q137" s="271"/>
      <c r="R137" s="271"/>
      <c r="S137" s="271"/>
    </row>
    <row r="138" spans="1:19" x14ac:dyDescent="0.3">
      <c r="A138" s="7"/>
      <c r="B138" s="7"/>
      <c r="C138" s="7"/>
      <c r="E138" s="7"/>
      <c r="F138" s="7"/>
      <c r="G138" s="7"/>
      <c r="I138" s="7"/>
      <c r="J138" s="7"/>
      <c r="K138" s="7"/>
      <c r="M138" s="7"/>
      <c r="N138" s="7"/>
      <c r="O138" s="7"/>
      <c r="Q138" s="271"/>
      <c r="R138" s="271"/>
      <c r="S138" s="271"/>
    </row>
    <row r="139" spans="1:19" x14ac:dyDescent="0.3">
      <c r="A139" s="7"/>
      <c r="B139" s="7"/>
      <c r="C139" s="7"/>
      <c r="E139" s="7"/>
      <c r="F139" s="7"/>
      <c r="G139" s="7"/>
      <c r="I139" s="7"/>
      <c r="J139" s="7"/>
      <c r="K139" s="7"/>
      <c r="M139" s="7"/>
      <c r="N139" s="7"/>
      <c r="O139" s="7"/>
      <c r="Q139" s="271"/>
      <c r="R139" s="271"/>
      <c r="S139" s="271"/>
    </row>
    <row r="140" spans="1:19" x14ac:dyDescent="0.3">
      <c r="A140" s="7"/>
      <c r="B140" s="7"/>
      <c r="C140" s="7"/>
      <c r="E140" s="7"/>
      <c r="F140" s="7"/>
      <c r="G140" s="7"/>
      <c r="I140" s="7"/>
      <c r="J140" s="7"/>
      <c r="K140" s="7"/>
      <c r="M140" s="7"/>
      <c r="N140" s="7"/>
      <c r="O140" s="7"/>
      <c r="Q140" s="271"/>
      <c r="R140" s="271"/>
      <c r="S140" s="271"/>
    </row>
    <row r="141" spans="1:19" x14ac:dyDescent="0.3">
      <c r="A141" s="7"/>
      <c r="B141" s="7"/>
      <c r="C141" s="7"/>
      <c r="E141" s="7"/>
      <c r="F141" s="7"/>
      <c r="G141" s="7"/>
      <c r="I141" s="7"/>
      <c r="J141" s="7"/>
      <c r="K141" s="7"/>
      <c r="M141" s="7"/>
      <c r="N141" s="7"/>
      <c r="O141" s="7"/>
      <c r="Q141" s="271"/>
      <c r="R141" s="271"/>
      <c r="S141" s="271"/>
    </row>
    <row r="142" spans="1:19" x14ac:dyDescent="0.3">
      <c r="A142" s="7"/>
      <c r="B142" s="7"/>
      <c r="C142" s="7"/>
      <c r="E142" s="7"/>
      <c r="F142" s="7"/>
      <c r="G142" s="7"/>
      <c r="I142" s="7"/>
      <c r="J142" s="7"/>
      <c r="K142" s="7"/>
      <c r="M142" s="7"/>
      <c r="N142" s="7"/>
      <c r="O142" s="7"/>
      <c r="Q142" s="271"/>
      <c r="R142" s="271"/>
      <c r="S142" s="271"/>
    </row>
    <row r="143" spans="1:19" x14ac:dyDescent="0.3">
      <c r="A143" s="7"/>
      <c r="B143" s="7"/>
      <c r="C143" s="7"/>
      <c r="E143" s="7"/>
      <c r="F143" s="7"/>
      <c r="G143" s="7"/>
      <c r="I143" s="7"/>
      <c r="J143" s="7"/>
      <c r="K143" s="7"/>
      <c r="M143" s="7"/>
      <c r="N143" s="7"/>
      <c r="O143" s="7"/>
      <c r="Q143" s="271"/>
      <c r="R143" s="271"/>
      <c r="S143" s="271"/>
    </row>
    <row r="144" spans="1:19" x14ac:dyDescent="0.3">
      <c r="A144" s="7"/>
      <c r="B144" s="7"/>
      <c r="C144" s="7"/>
      <c r="E144" s="7"/>
      <c r="F144" s="7"/>
      <c r="G144" s="7"/>
      <c r="I144" s="7"/>
      <c r="J144" s="7"/>
      <c r="K144" s="7"/>
      <c r="M144" s="7"/>
      <c r="N144" s="7"/>
      <c r="O144" s="7"/>
      <c r="Q144" s="271"/>
      <c r="R144" s="271"/>
      <c r="S144" s="271"/>
    </row>
    <row r="145" spans="1:19" x14ac:dyDescent="0.3">
      <c r="A145" s="7"/>
      <c r="B145" s="7"/>
      <c r="C145" s="7"/>
      <c r="E145" s="7"/>
      <c r="F145" s="7"/>
      <c r="G145" s="7"/>
      <c r="I145" s="7"/>
      <c r="J145" s="7"/>
      <c r="K145" s="7"/>
      <c r="M145" s="7"/>
      <c r="N145" s="7"/>
      <c r="O145" s="7"/>
      <c r="Q145" s="271"/>
      <c r="R145" s="271"/>
      <c r="S145" s="271"/>
    </row>
    <row r="146" spans="1:19" x14ac:dyDescent="0.3">
      <c r="A146" s="7"/>
      <c r="B146" s="7"/>
      <c r="C146" s="7"/>
      <c r="E146" s="7"/>
      <c r="F146" s="7"/>
      <c r="G146" s="7"/>
      <c r="I146" s="7"/>
      <c r="J146" s="7"/>
      <c r="K146" s="7"/>
      <c r="M146" s="7"/>
      <c r="N146" s="7"/>
      <c r="O146" s="7"/>
      <c r="Q146" s="271"/>
      <c r="R146" s="271"/>
      <c r="S146" s="271"/>
    </row>
    <row r="147" spans="1:19" x14ac:dyDescent="0.3">
      <c r="A147" s="7"/>
      <c r="B147" s="7"/>
      <c r="C147" s="7"/>
      <c r="E147" s="7"/>
      <c r="F147" s="7"/>
      <c r="G147" s="7"/>
      <c r="I147" s="7"/>
      <c r="J147" s="7"/>
      <c r="K147" s="7"/>
      <c r="M147" s="7"/>
      <c r="N147" s="7"/>
      <c r="O147" s="7"/>
      <c r="Q147" s="271"/>
      <c r="R147" s="271"/>
      <c r="S147" s="271"/>
    </row>
    <row r="148" spans="1:19" x14ac:dyDescent="0.3">
      <c r="A148" s="7"/>
      <c r="B148" s="7"/>
      <c r="C148" s="7"/>
      <c r="E148" s="7"/>
      <c r="F148" s="7"/>
      <c r="G148" s="7"/>
      <c r="I148" s="7"/>
      <c r="J148" s="7"/>
      <c r="K148" s="7"/>
      <c r="M148" s="7"/>
      <c r="N148" s="7"/>
      <c r="O148" s="7"/>
      <c r="Q148" s="271"/>
      <c r="R148" s="271"/>
      <c r="S148" s="271"/>
    </row>
    <row r="149" spans="1:19" x14ac:dyDescent="0.3">
      <c r="A149" s="7"/>
      <c r="B149" s="7"/>
      <c r="C149" s="7"/>
      <c r="E149" s="7"/>
      <c r="F149" s="7"/>
      <c r="G149" s="7"/>
      <c r="I149" s="7"/>
      <c r="J149" s="7"/>
      <c r="K149" s="7"/>
      <c r="M149" s="7"/>
      <c r="N149" s="7"/>
      <c r="O149" s="7"/>
      <c r="Q149" s="271"/>
      <c r="R149" s="271"/>
      <c r="S149" s="271"/>
    </row>
    <row r="150" spans="1:19" x14ac:dyDescent="0.3">
      <c r="A150" s="7"/>
      <c r="B150" s="7"/>
      <c r="C150" s="7"/>
      <c r="E150" s="7"/>
      <c r="F150" s="7"/>
      <c r="G150" s="7"/>
      <c r="I150" s="7"/>
      <c r="J150" s="7"/>
      <c r="K150" s="7"/>
      <c r="M150" s="7"/>
      <c r="N150" s="7"/>
      <c r="O150" s="7"/>
      <c r="Q150" s="271"/>
      <c r="R150" s="271"/>
      <c r="S150" s="271"/>
    </row>
    <row r="151" spans="1:19" x14ac:dyDescent="0.3">
      <c r="A151" s="7"/>
      <c r="B151" s="7"/>
      <c r="C151" s="7"/>
      <c r="E151" s="7"/>
      <c r="F151" s="7"/>
      <c r="G151" s="7"/>
      <c r="I151" s="7"/>
      <c r="J151" s="7"/>
      <c r="K151" s="7"/>
      <c r="M151" s="7"/>
      <c r="N151" s="7"/>
      <c r="O151" s="7"/>
      <c r="Q151" s="271"/>
      <c r="R151" s="271"/>
      <c r="S151" s="271"/>
    </row>
    <row r="152" spans="1:19" x14ac:dyDescent="0.3">
      <c r="A152" s="7"/>
      <c r="B152" s="7"/>
      <c r="C152" s="7"/>
      <c r="E152" s="7"/>
      <c r="F152" s="7"/>
      <c r="G152" s="7"/>
      <c r="I152" s="7"/>
      <c r="J152" s="7"/>
      <c r="K152" s="7"/>
      <c r="M152" s="7"/>
      <c r="N152" s="7"/>
      <c r="O152" s="7"/>
      <c r="Q152" s="271"/>
      <c r="R152" s="271"/>
      <c r="S152" s="271"/>
    </row>
    <row r="153" spans="1:19" x14ac:dyDescent="0.3">
      <c r="A153" s="7"/>
      <c r="B153" s="7"/>
      <c r="C153" s="7"/>
      <c r="E153" s="7"/>
      <c r="F153" s="7"/>
      <c r="G153" s="7"/>
      <c r="I153" s="7"/>
      <c r="J153" s="7"/>
      <c r="K153" s="7"/>
      <c r="M153" s="7"/>
      <c r="N153" s="7"/>
      <c r="O153" s="7"/>
      <c r="Q153" s="271"/>
      <c r="R153" s="271"/>
      <c r="S153" s="271"/>
    </row>
    <row r="154" spans="1:19" x14ac:dyDescent="0.3">
      <c r="A154" s="7"/>
      <c r="B154" s="7"/>
      <c r="C154" s="7"/>
      <c r="E154" s="7"/>
      <c r="F154" s="7"/>
      <c r="G154" s="7"/>
      <c r="I154" s="7"/>
      <c r="J154" s="7"/>
      <c r="K154" s="7"/>
      <c r="M154" s="7"/>
      <c r="N154" s="7"/>
      <c r="O154" s="7"/>
      <c r="Q154" s="271"/>
      <c r="R154" s="271"/>
      <c r="S154" s="271"/>
    </row>
    <row r="155" spans="1:19" x14ac:dyDescent="0.3">
      <c r="A155" s="7"/>
      <c r="B155" s="7"/>
      <c r="C155" s="7"/>
      <c r="E155" s="7"/>
      <c r="F155" s="7"/>
      <c r="G155" s="7"/>
      <c r="I155" s="7"/>
      <c r="J155" s="7"/>
      <c r="K155" s="7"/>
      <c r="M155" s="7"/>
      <c r="N155" s="7"/>
      <c r="O155" s="7"/>
      <c r="Q155" s="271"/>
      <c r="R155" s="271"/>
      <c r="S155" s="271"/>
    </row>
    <row r="156" spans="1:19" x14ac:dyDescent="0.3">
      <c r="A156" s="7"/>
      <c r="B156" s="7"/>
      <c r="C156" s="7"/>
      <c r="E156" s="7"/>
      <c r="F156" s="7"/>
      <c r="G156" s="7"/>
      <c r="I156" s="7"/>
      <c r="J156" s="7"/>
      <c r="K156" s="7"/>
      <c r="M156" s="7"/>
      <c r="N156" s="7"/>
      <c r="O156" s="7"/>
      <c r="Q156" s="271"/>
      <c r="R156" s="271"/>
      <c r="S156" s="271"/>
    </row>
    <row r="157" spans="1:19" x14ac:dyDescent="0.3">
      <c r="A157" s="7"/>
      <c r="B157" s="7"/>
      <c r="C157" s="7"/>
      <c r="E157" s="7"/>
      <c r="F157" s="7"/>
      <c r="G157" s="7"/>
      <c r="I157" s="7"/>
      <c r="J157" s="7"/>
      <c r="K157" s="7"/>
      <c r="M157" s="7"/>
      <c r="N157" s="7"/>
      <c r="O157" s="7"/>
      <c r="Q157" s="271"/>
      <c r="R157" s="271"/>
      <c r="S157" s="271"/>
    </row>
    <row r="158" spans="1:19" x14ac:dyDescent="0.3">
      <c r="A158" s="7"/>
      <c r="B158" s="7"/>
      <c r="C158" s="7"/>
      <c r="E158" s="7"/>
      <c r="F158" s="7"/>
      <c r="G158" s="7"/>
      <c r="I158" s="7"/>
      <c r="J158" s="7"/>
      <c r="K158" s="7"/>
      <c r="M158" s="7"/>
      <c r="N158" s="7"/>
      <c r="O158" s="7"/>
      <c r="Q158" s="271"/>
      <c r="R158" s="271"/>
      <c r="S158" s="271"/>
    </row>
    <row r="159" spans="1:19" x14ac:dyDescent="0.3">
      <c r="A159" s="7"/>
      <c r="B159" s="7"/>
      <c r="C159" s="7"/>
      <c r="E159" s="7"/>
      <c r="F159" s="7"/>
      <c r="G159" s="7"/>
      <c r="I159" s="7"/>
      <c r="J159" s="7"/>
      <c r="K159" s="7"/>
      <c r="M159" s="7"/>
      <c r="N159" s="7"/>
      <c r="O159" s="7"/>
      <c r="Q159" s="271"/>
      <c r="R159" s="271"/>
      <c r="S159" s="271"/>
    </row>
    <row r="160" spans="1:19" x14ac:dyDescent="0.3">
      <c r="A160" s="7"/>
      <c r="B160" s="7"/>
      <c r="C160" s="7"/>
      <c r="E160" s="7"/>
      <c r="F160" s="7"/>
      <c r="G160" s="7"/>
      <c r="I160" s="7"/>
      <c r="J160" s="7"/>
      <c r="K160" s="7"/>
      <c r="M160" s="7"/>
      <c r="N160" s="7"/>
      <c r="O160" s="7"/>
      <c r="Q160" s="271"/>
      <c r="R160" s="271"/>
      <c r="S160" s="271"/>
    </row>
    <row r="161" spans="1:19" x14ac:dyDescent="0.3">
      <c r="A161" s="7"/>
      <c r="B161" s="7"/>
      <c r="C161" s="7"/>
      <c r="E161" s="7"/>
      <c r="F161" s="7"/>
      <c r="G161" s="7"/>
      <c r="I161" s="7"/>
      <c r="J161" s="7"/>
      <c r="K161" s="7"/>
      <c r="M161" s="7"/>
      <c r="N161" s="7"/>
      <c r="O161" s="7"/>
      <c r="Q161" s="271"/>
      <c r="R161" s="271"/>
      <c r="S161" s="271"/>
    </row>
    <row r="162" spans="1:19" x14ac:dyDescent="0.3">
      <c r="A162" s="7"/>
      <c r="B162" s="7"/>
      <c r="C162" s="7"/>
      <c r="E162" s="7"/>
      <c r="F162" s="7"/>
      <c r="G162" s="7"/>
      <c r="I162" s="7"/>
      <c r="J162" s="7"/>
      <c r="K162" s="7"/>
      <c r="M162" s="7"/>
      <c r="N162" s="7"/>
      <c r="O162" s="7"/>
      <c r="Q162" s="271"/>
      <c r="R162" s="271"/>
      <c r="S162" s="271"/>
    </row>
    <row r="163" spans="1:19" x14ac:dyDescent="0.3">
      <c r="A163" s="7"/>
      <c r="B163" s="7"/>
      <c r="C163" s="7"/>
      <c r="E163" s="7"/>
      <c r="F163" s="7"/>
      <c r="G163" s="7"/>
      <c r="I163" s="7"/>
      <c r="J163" s="7"/>
      <c r="K163" s="7"/>
      <c r="M163" s="7"/>
      <c r="N163" s="7"/>
      <c r="O163" s="7"/>
      <c r="Q163" s="271"/>
      <c r="R163" s="271"/>
      <c r="S163" s="271"/>
    </row>
    <row r="164" spans="1:19" x14ac:dyDescent="0.3">
      <c r="A164" s="7"/>
      <c r="B164" s="7"/>
      <c r="C164" s="7"/>
      <c r="E164" s="7"/>
      <c r="F164" s="7"/>
      <c r="G164" s="7"/>
      <c r="I164" s="7"/>
      <c r="J164" s="7"/>
      <c r="K164" s="7"/>
      <c r="M164" s="7"/>
      <c r="N164" s="7"/>
      <c r="O164" s="7"/>
      <c r="Q164" s="271"/>
      <c r="R164" s="271"/>
      <c r="S164" s="271"/>
    </row>
    <row r="165" spans="1:19" x14ac:dyDescent="0.3">
      <c r="A165" s="7"/>
      <c r="B165" s="7"/>
      <c r="C165" s="7"/>
      <c r="E165" s="7"/>
      <c r="F165" s="7"/>
      <c r="G165" s="7"/>
      <c r="I165" s="7"/>
      <c r="J165" s="7"/>
      <c r="K165" s="7"/>
      <c r="M165" s="7"/>
      <c r="N165" s="7"/>
      <c r="O165" s="7"/>
      <c r="Q165" s="271"/>
      <c r="R165" s="271"/>
      <c r="S165" s="271"/>
    </row>
    <row r="166" spans="1:19" x14ac:dyDescent="0.3">
      <c r="A166" s="7"/>
      <c r="B166" s="7"/>
      <c r="C166" s="7"/>
      <c r="E166" s="7"/>
      <c r="F166" s="7"/>
      <c r="G166" s="7"/>
      <c r="I166" s="7"/>
      <c r="J166" s="7"/>
      <c r="K166" s="7"/>
      <c r="M166" s="7"/>
      <c r="N166" s="7"/>
      <c r="O166" s="7"/>
      <c r="Q166" s="271"/>
      <c r="R166" s="271"/>
      <c r="S166" s="271"/>
    </row>
    <row r="167" spans="1:19" x14ac:dyDescent="0.3">
      <c r="A167" s="7"/>
      <c r="B167" s="7"/>
      <c r="C167" s="7"/>
      <c r="E167" s="7"/>
      <c r="F167" s="7"/>
      <c r="G167" s="7"/>
      <c r="I167" s="7"/>
      <c r="J167" s="7"/>
      <c r="K167" s="7"/>
      <c r="M167" s="7"/>
      <c r="N167" s="7"/>
      <c r="O167" s="7"/>
      <c r="Q167" s="271"/>
      <c r="R167" s="271"/>
      <c r="S167" s="271"/>
    </row>
    <row r="168" spans="1:19" x14ac:dyDescent="0.3">
      <c r="A168" s="7"/>
      <c r="B168" s="7"/>
      <c r="C168" s="7"/>
      <c r="E168" s="7"/>
      <c r="F168" s="7"/>
      <c r="G168" s="7"/>
      <c r="I168" s="7"/>
      <c r="J168" s="7"/>
      <c r="K168" s="7"/>
      <c r="M168" s="7"/>
      <c r="N168" s="7"/>
      <c r="O168" s="7"/>
      <c r="Q168" s="271"/>
      <c r="R168" s="271"/>
      <c r="S168" s="271"/>
    </row>
    <row r="169" spans="1:19" x14ac:dyDescent="0.3">
      <c r="A169" s="7"/>
      <c r="B169" s="7"/>
      <c r="C169" s="7"/>
      <c r="E169" s="7"/>
      <c r="F169" s="7"/>
      <c r="G169" s="7"/>
      <c r="I169" s="7"/>
      <c r="J169" s="7"/>
      <c r="K169" s="7"/>
      <c r="M169" s="7"/>
      <c r="N169" s="7"/>
      <c r="O169" s="7"/>
      <c r="Q169" s="271"/>
      <c r="R169" s="271"/>
      <c r="S169" s="271"/>
    </row>
    <row r="170" spans="1:19" x14ac:dyDescent="0.3">
      <c r="A170" s="7"/>
      <c r="B170" s="7"/>
      <c r="C170" s="7"/>
      <c r="E170" s="7"/>
      <c r="F170" s="7"/>
      <c r="G170" s="7"/>
      <c r="I170" s="7"/>
      <c r="J170" s="7"/>
      <c r="K170" s="7"/>
      <c r="M170" s="7"/>
      <c r="N170" s="7"/>
      <c r="O170" s="7"/>
      <c r="Q170" s="271"/>
      <c r="R170" s="271"/>
      <c r="S170" s="271"/>
    </row>
    <row r="171" spans="1:19" x14ac:dyDescent="0.3">
      <c r="A171" s="7"/>
      <c r="B171" s="7"/>
      <c r="C171" s="7"/>
      <c r="E171" s="7"/>
      <c r="F171" s="7"/>
      <c r="G171" s="7"/>
      <c r="I171" s="7"/>
      <c r="J171" s="7"/>
      <c r="K171" s="7"/>
      <c r="M171" s="7"/>
      <c r="N171" s="7"/>
      <c r="O171" s="7"/>
      <c r="Q171" s="271"/>
      <c r="R171" s="271"/>
      <c r="S171" s="271"/>
    </row>
    <row r="172" spans="1:19" x14ac:dyDescent="0.3">
      <c r="A172" s="7"/>
      <c r="B172" s="7"/>
      <c r="C172" s="7"/>
      <c r="E172" s="7"/>
      <c r="F172" s="7"/>
      <c r="G172" s="7"/>
      <c r="I172" s="7"/>
      <c r="J172" s="7"/>
      <c r="K172" s="7"/>
      <c r="M172" s="7"/>
      <c r="N172" s="7"/>
      <c r="O172" s="7"/>
      <c r="Q172" s="271"/>
      <c r="R172" s="271"/>
      <c r="S172" s="271"/>
    </row>
    <row r="173" spans="1:19" x14ac:dyDescent="0.3">
      <c r="A173" s="7"/>
      <c r="B173" s="7"/>
      <c r="C173" s="7"/>
      <c r="E173" s="7"/>
      <c r="F173" s="7"/>
      <c r="G173" s="7"/>
      <c r="I173" s="7"/>
      <c r="J173" s="7"/>
      <c r="K173" s="7"/>
      <c r="M173" s="7"/>
      <c r="N173" s="7"/>
      <c r="O173" s="7"/>
      <c r="Q173" s="271"/>
      <c r="R173" s="271"/>
      <c r="S173" s="271"/>
    </row>
    <row r="174" spans="1:19" x14ac:dyDescent="0.3">
      <c r="A174" s="7"/>
      <c r="B174" s="7"/>
      <c r="C174" s="7"/>
      <c r="E174" s="7"/>
      <c r="F174" s="7"/>
      <c r="G174" s="7"/>
      <c r="I174" s="7"/>
      <c r="J174" s="7"/>
      <c r="K174" s="7"/>
      <c r="M174" s="7"/>
      <c r="N174" s="7"/>
      <c r="O174" s="7"/>
      <c r="Q174" s="271"/>
      <c r="R174" s="271"/>
      <c r="S174" s="271"/>
    </row>
    <row r="175" spans="1:19" x14ac:dyDescent="0.3">
      <c r="A175" s="7"/>
      <c r="B175" s="7"/>
      <c r="C175" s="7"/>
      <c r="E175" s="7"/>
      <c r="F175" s="7"/>
      <c r="G175" s="7"/>
      <c r="I175" s="7"/>
      <c r="J175" s="7"/>
      <c r="K175" s="7"/>
      <c r="M175" s="7"/>
      <c r="N175" s="7"/>
      <c r="O175" s="7"/>
      <c r="Q175" s="271"/>
      <c r="R175" s="271"/>
      <c r="S175" s="271"/>
    </row>
    <row r="176" spans="1:19" x14ac:dyDescent="0.3">
      <c r="A176" s="7"/>
      <c r="B176" s="7"/>
      <c r="C176" s="7"/>
      <c r="E176" s="7"/>
      <c r="F176" s="7"/>
      <c r="G176" s="7"/>
      <c r="I176" s="7"/>
      <c r="J176" s="7"/>
      <c r="K176" s="7"/>
      <c r="M176" s="7"/>
      <c r="N176" s="7"/>
      <c r="O176" s="7"/>
      <c r="Q176" s="271"/>
      <c r="R176" s="271"/>
      <c r="S176" s="271"/>
    </row>
    <row r="177" spans="1:19" x14ac:dyDescent="0.3">
      <c r="A177" s="7"/>
      <c r="B177" s="7"/>
      <c r="C177" s="7"/>
      <c r="E177" s="7"/>
      <c r="F177" s="7"/>
      <c r="G177" s="7"/>
      <c r="I177" s="7"/>
      <c r="J177" s="7"/>
      <c r="K177" s="7"/>
      <c r="M177" s="7"/>
      <c r="N177" s="7"/>
      <c r="O177" s="7"/>
      <c r="Q177" s="271"/>
      <c r="R177" s="271"/>
      <c r="S177" s="271"/>
    </row>
    <row r="178" spans="1:19" x14ac:dyDescent="0.3">
      <c r="A178" s="7"/>
      <c r="B178" s="7"/>
      <c r="C178" s="7"/>
      <c r="E178" s="7"/>
      <c r="F178" s="7"/>
      <c r="G178" s="7"/>
      <c r="I178" s="7"/>
      <c r="J178" s="7"/>
      <c r="K178" s="7"/>
      <c r="M178" s="7"/>
      <c r="N178" s="7"/>
      <c r="O178" s="7"/>
      <c r="Q178" s="271"/>
      <c r="R178" s="271"/>
      <c r="S178" s="271"/>
    </row>
    <row r="179" spans="1:19" x14ac:dyDescent="0.3">
      <c r="A179" s="7"/>
      <c r="B179" s="7"/>
      <c r="C179" s="7"/>
      <c r="E179" s="7"/>
      <c r="F179" s="7"/>
      <c r="G179" s="7"/>
      <c r="I179" s="7"/>
      <c r="J179" s="7"/>
      <c r="K179" s="7"/>
      <c r="M179" s="7"/>
      <c r="N179" s="7"/>
      <c r="O179" s="7"/>
      <c r="Q179" s="271"/>
      <c r="R179" s="271"/>
      <c r="S179" s="271"/>
    </row>
    <row r="180" spans="1:19" x14ac:dyDescent="0.3">
      <c r="A180" s="7"/>
      <c r="B180" s="7"/>
      <c r="C180" s="7"/>
      <c r="E180" s="7"/>
      <c r="F180" s="7"/>
      <c r="G180" s="7"/>
      <c r="I180" s="7"/>
      <c r="J180" s="7"/>
      <c r="K180" s="7"/>
      <c r="M180" s="7"/>
      <c r="N180" s="7"/>
      <c r="O180" s="7"/>
      <c r="Q180" s="271"/>
      <c r="R180" s="271"/>
      <c r="S180" s="271"/>
    </row>
    <row r="181" spans="1:19" x14ac:dyDescent="0.3">
      <c r="A181" s="7"/>
      <c r="B181" s="7"/>
      <c r="C181" s="7"/>
      <c r="E181" s="7"/>
      <c r="F181" s="7"/>
      <c r="G181" s="7"/>
      <c r="I181" s="7"/>
      <c r="J181" s="7"/>
      <c r="K181" s="7"/>
      <c r="M181" s="7"/>
      <c r="N181" s="7"/>
      <c r="O181" s="7"/>
      <c r="Q181" s="271"/>
      <c r="R181" s="271"/>
      <c r="S181" s="271"/>
    </row>
    <row r="182" spans="1:19" x14ac:dyDescent="0.3">
      <c r="A182" s="7"/>
      <c r="B182" s="7"/>
      <c r="C182" s="7"/>
      <c r="E182" s="7"/>
      <c r="F182" s="7"/>
      <c r="G182" s="7"/>
      <c r="I182" s="7"/>
      <c r="J182" s="7"/>
      <c r="K182" s="7"/>
      <c r="M182" s="7"/>
      <c r="N182" s="7"/>
      <c r="O182" s="7"/>
      <c r="Q182" s="271"/>
      <c r="R182" s="271"/>
      <c r="S182" s="271"/>
    </row>
    <row r="183" spans="1:19" x14ac:dyDescent="0.3">
      <c r="A183" s="7"/>
      <c r="B183" s="7"/>
      <c r="C183" s="7"/>
      <c r="E183" s="7"/>
      <c r="F183" s="7"/>
      <c r="G183" s="7"/>
      <c r="I183" s="7"/>
      <c r="J183" s="7"/>
      <c r="K183" s="7"/>
      <c r="M183" s="7"/>
      <c r="N183" s="7"/>
      <c r="O183" s="7"/>
      <c r="Q183" s="271"/>
      <c r="R183" s="271"/>
      <c r="S183" s="271"/>
    </row>
    <row r="184" spans="1:19" x14ac:dyDescent="0.3">
      <c r="A184" s="7"/>
      <c r="B184" s="7"/>
      <c r="C184" s="7"/>
      <c r="E184" s="7"/>
      <c r="F184" s="7"/>
      <c r="G184" s="7"/>
      <c r="I184" s="7"/>
      <c r="J184" s="7"/>
      <c r="K184" s="7"/>
      <c r="M184" s="7"/>
      <c r="N184" s="7"/>
      <c r="O184" s="7"/>
      <c r="Q184" s="271"/>
      <c r="R184" s="271"/>
      <c r="S184" s="271"/>
    </row>
    <row r="185" spans="1:19" x14ac:dyDescent="0.3">
      <c r="A185" s="7"/>
      <c r="B185" s="7"/>
      <c r="C185" s="7"/>
      <c r="E185" s="7"/>
      <c r="F185" s="7"/>
      <c r="G185" s="7"/>
      <c r="I185" s="7"/>
      <c r="J185" s="7"/>
      <c r="K185" s="7"/>
      <c r="M185" s="7"/>
      <c r="N185" s="7"/>
      <c r="O185" s="7"/>
      <c r="Q185" s="271"/>
      <c r="R185" s="271"/>
      <c r="S185" s="271"/>
    </row>
    <row r="186" spans="1:19" x14ac:dyDescent="0.3">
      <c r="A186" s="7"/>
      <c r="B186" s="7"/>
      <c r="C186" s="7"/>
      <c r="E186" s="7"/>
      <c r="F186" s="7"/>
      <c r="G186" s="7"/>
      <c r="I186" s="7"/>
      <c r="J186" s="7"/>
      <c r="K186" s="7"/>
      <c r="M186" s="7"/>
      <c r="N186" s="7"/>
      <c r="O186" s="7"/>
      <c r="Q186" s="271"/>
      <c r="R186" s="271"/>
      <c r="S186" s="271"/>
    </row>
    <row r="187" spans="1:19" x14ac:dyDescent="0.3">
      <c r="A187" s="7"/>
      <c r="B187" s="7"/>
      <c r="C187" s="7"/>
      <c r="E187" s="7"/>
      <c r="F187" s="7"/>
      <c r="G187" s="7"/>
      <c r="I187" s="7"/>
      <c r="J187" s="7"/>
      <c r="K187" s="7"/>
      <c r="M187" s="7"/>
      <c r="N187" s="7"/>
      <c r="O187" s="7"/>
      <c r="Q187" s="271"/>
      <c r="R187" s="271"/>
      <c r="S187" s="271"/>
    </row>
    <row r="188" spans="1:19" x14ac:dyDescent="0.3">
      <c r="A188" s="7"/>
      <c r="B188" s="7"/>
      <c r="C188" s="7"/>
      <c r="E188" s="7"/>
      <c r="F188" s="7"/>
      <c r="G188" s="7"/>
      <c r="I188" s="7"/>
      <c r="J188" s="7"/>
      <c r="K188" s="7"/>
      <c r="M188" s="7"/>
      <c r="N188" s="7"/>
      <c r="O188" s="7"/>
      <c r="Q188" s="271"/>
      <c r="R188" s="271"/>
      <c r="S188" s="271"/>
    </row>
    <row r="189" spans="1:19" x14ac:dyDescent="0.3">
      <c r="A189" s="7"/>
      <c r="B189" s="7"/>
      <c r="C189" s="7"/>
      <c r="E189" s="7"/>
      <c r="F189" s="7"/>
      <c r="G189" s="7"/>
      <c r="I189" s="7"/>
      <c r="J189" s="7"/>
      <c r="K189" s="7"/>
      <c r="M189" s="7"/>
      <c r="N189" s="7"/>
      <c r="O189" s="7"/>
      <c r="Q189" s="271"/>
      <c r="R189" s="271"/>
      <c r="S189" s="271"/>
    </row>
    <row r="190" spans="1:19" x14ac:dyDescent="0.3">
      <c r="A190" s="7"/>
      <c r="B190" s="7"/>
      <c r="C190" s="7"/>
      <c r="E190" s="7"/>
      <c r="F190" s="7"/>
      <c r="G190" s="7"/>
      <c r="I190" s="7"/>
      <c r="J190" s="7"/>
      <c r="K190" s="7"/>
      <c r="M190" s="7"/>
      <c r="N190" s="7"/>
      <c r="O190" s="7"/>
      <c r="Q190" s="271"/>
      <c r="R190" s="271"/>
      <c r="S190" s="271"/>
    </row>
    <row r="191" spans="1:19" x14ac:dyDescent="0.3">
      <c r="A191" s="7"/>
      <c r="B191" s="7"/>
      <c r="C191" s="7"/>
      <c r="E191" s="7"/>
      <c r="F191" s="7"/>
      <c r="G191" s="7"/>
      <c r="I191" s="7"/>
      <c r="J191" s="7"/>
      <c r="K191" s="7"/>
      <c r="M191" s="7"/>
      <c r="N191" s="7"/>
      <c r="O191" s="7"/>
      <c r="Q191" s="271"/>
      <c r="R191" s="271"/>
      <c r="S191" s="271"/>
    </row>
    <row r="192" spans="1:19" x14ac:dyDescent="0.3">
      <c r="A192" s="7"/>
      <c r="B192" s="7"/>
      <c r="C192" s="7"/>
      <c r="E192" s="7"/>
      <c r="F192" s="7"/>
      <c r="G192" s="7"/>
      <c r="I192" s="7"/>
      <c r="J192" s="7"/>
      <c r="K192" s="7"/>
      <c r="M192" s="7"/>
      <c r="N192" s="7"/>
      <c r="O192" s="7"/>
      <c r="Q192" s="271"/>
      <c r="R192" s="271"/>
      <c r="S192" s="271"/>
    </row>
    <row r="193" spans="1:19" x14ac:dyDescent="0.3">
      <c r="A193" s="7"/>
      <c r="B193" s="7"/>
      <c r="C193" s="7"/>
      <c r="E193" s="7"/>
      <c r="F193" s="7"/>
      <c r="G193" s="7"/>
      <c r="I193" s="7"/>
      <c r="J193" s="7"/>
      <c r="K193" s="7"/>
      <c r="M193" s="7"/>
      <c r="N193" s="7"/>
      <c r="O193" s="7"/>
      <c r="Q193" s="271"/>
      <c r="R193" s="271"/>
      <c r="S193" s="271"/>
    </row>
    <row r="194" spans="1:19" x14ac:dyDescent="0.3">
      <c r="A194" s="7"/>
      <c r="B194" s="7"/>
      <c r="C194" s="7"/>
      <c r="E194" s="7"/>
      <c r="F194" s="7"/>
      <c r="G194" s="7"/>
      <c r="I194" s="7"/>
      <c r="J194" s="7"/>
      <c r="K194" s="7"/>
      <c r="M194" s="7"/>
      <c r="N194" s="7"/>
      <c r="O194" s="7"/>
      <c r="Q194" s="271"/>
      <c r="R194" s="271"/>
      <c r="S194" s="271"/>
    </row>
    <row r="195" spans="1:19" x14ac:dyDescent="0.3">
      <c r="A195" s="7"/>
      <c r="B195" s="7"/>
      <c r="C195" s="7"/>
      <c r="E195" s="7"/>
      <c r="F195" s="7"/>
      <c r="G195" s="7"/>
      <c r="I195" s="7"/>
      <c r="J195" s="7"/>
      <c r="K195" s="7"/>
      <c r="M195" s="7"/>
      <c r="N195" s="7"/>
      <c r="O195" s="7"/>
      <c r="Q195" s="271"/>
      <c r="R195" s="271"/>
      <c r="S195" s="271"/>
    </row>
    <row r="196" spans="1:19" x14ac:dyDescent="0.3">
      <c r="A196" s="7"/>
      <c r="B196" s="7"/>
      <c r="C196" s="7"/>
      <c r="E196" s="7"/>
      <c r="F196" s="7"/>
      <c r="G196" s="7"/>
      <c r="I196" s="7"/>
      <c r="J196" s="7"/>
      <c r="K196" s="7"/>
      <c r="M196" s="7"/>
      <c r="N196" s="7"/>
      <c r="O196" s="7"/>
      <c r="Q196" s="271"/>
      <c r="R196" s="271"/>
      <c r="S196" s="271"/>
    </row>
    <row r="197" spans="1:19" x14ac:dyDescent="0.3">
      <c r="A197" s="7"/>
      <c r="B197" s="7"/>
      <c r="C197" s="7"/>
      <c r="E197" s="7"/>
      <c r="F197" s="7"/>
      <c r="G197" s="7"/>
      <c r="I197" s="7"/>
      <c r="J197" s="7"/>
      <c r="K197" s="7"/>
      <c r="M197" s="7"/>
      <c r="N197" s="7"/>
      <c r="O197" s="7"/>
      <c r="Q197" s="271"/>
      <c r="R197" s="271"/>
      <c r="S197" s="271"/>
    </row>
    <row r="198" spans="1:19" x14ac:dyDescent="0.3">
      <c r="A198" s="7"/>
      <c r="B198" s="7"/>
      <c r="C198" s="7"/>
      <c r="E198" s="7"/>
      <c r="F198" s="7"/>
      <c r="G198" s="7"/>
      <c r="I198" s="7"/>
      <c r="J198" s="7"/>
      <c r="K198" s="7"/>
      <c r="M198" s="7"/>
      <c r="N198" s="7"/>
      <c r="O198" s="7"/>
      <c r="Q198" s="271"/>
      <c r="R198" s="271"/>
      <c r="S198" s="271"/>
    </row>
    <row r="199" spans="1:19" x14ac:dyDescent="0.3">
      <c r="A199" s="7"/>
      <c r="B199" s="7"/>
      <c r="C199" s="7"/>
      <c r="E199" s="7"/>
      <c r="F199" s="7"/>
      <c r="G199" s="7"/>
      <c r="I199" s="7"/>
      <c r="J199" s="7"/>
      <c r="K199" s="7"/>
      <c r="M199" s="7"/>
      <c r="N199" s="7"/>
      <c r="O199" s="7"/>
      <c r="Q199" s="271"/>
      <c r="R199" s="271"/>
      <c r="S199" s="271"/>
    </row>
    <row r="200" spans="1:19" x14ac:dyDescent="0.3">
      <c r="A200" s="7"/>
      <c r="B200" s="7"/>
      <c r="C200" s="7"/>
      <c r="E200" s="7"/>
      <c r="F200" s="7"/>
      <c r="G200" s="7"/>
      <c r="I200" s="7"/>
      <c r="J200" s="7"/>
      <c r="K200" s="7"/>
      <c r="M200" s="7"/>
      <c r="N200" s="7"/>
      <c r="O200" s="7"/>
      <c r="Q200" s="271"/>
      <c r="R200" s="271"/>
      <c r="S200" s="271"/>
    </row>
    <row r="201" spans="1:19" x14ac:dyDescent="0.3">
      <c r="A201" s="7"/>
      <c r="B201" s="7"/>
      <c r="C201" s="7"/>
      <c r="E201" s="7"/>
      <c r="F201" s="7"/>
      <c r="G201" s="7"/>
      <c r="I201" s="7"/>
      <c r="J201" s="7"/>
      <c r="K201" s="7"/>
      <c r="M201" s="7"/>
      <c r="N201" s="7"/>
      <c r="O201" s="7"/>
      <c r="Q201" s="271"/>
      <c r="R201" s="271"/>
      <c r="S201" s="271"/>
    </row>
    <row r="202" spans="1:19" x14ac:dyDescent="0.3">
      <c r="A202" s="7"/>
      <c r="B202" s="7"/>
      <c r="C202" s="7"/>
      <c r="E202" s="7"/>
      <c r="F202" s="7"/>
      <c r="G202" s="7"/>
      <c r="I202" s="7"/>
      <c r="J202" s="7"/>
      <c r="K202" s="7"/>
      <c r="M202" s="7"/>
      <c r="N202" s="7"/>
      <c r="O202" s="7"/>
      <c r="Q202" s="271"/>
      <c r="R202" s="271"/>
      <c r="S202" s="271"/>
    </row>
    <row r="203" spans="1:19" x14ac:dyDescent="0.3">
      <c r="A203" s="7"/>
      <c r="B203" s="7"/>
      <c r="C203" s="7"/>
      <c r="E203" s="7"/>
      <c r="F203" s="7"/>
      <c r="G203" s="7"/>
      <c r="I203" s="7"/>
      <c r="J203" s="7"/>
      <c r="K203" s="7"/>
      <c r="M203" s="7"/>
      <c r="N203" s="7"/>
      <c r="O203" s="7"/>
      <c r="Q203" s="271"/>
      <c r="R203" s="271"/>
      <c r="S203" s="271"/>
    </row>
    <row r="204" spans="1:19" x14ac:dyDescent="0.3">
      <c r="A204" s="7"/>
      <c r="B204" s="7"/>
      <c r="C204" s="7"/>
      <c r="E204" s="7"/>
      <c r="F204" s="7"/>
      <c r="G204" s="7"/>
      <c r="I204" s="7"/>
      <c r="J204" s="7"/>
      <c r="K204" s="7"/>
      <c r="M204" s="7"/>
      <c r="N204" s="7"/>
      <c r="O204" s="7"/>
      <c r="Q204" s="271"/>
      <c r="R204" s="271"/>
      <c r="S204" s="271"/>
    </row>
    <row r="205" spans="1:19" x14ac:dyDescent="0.3">
      <c r="A205" s="7"/>
      <c r="B205" s="7"/>
      <c r="C205" s="7"/>
      <c r="E205" s="7"/>
      <c r="F205" s="7"/>
      <c r="G205" s="7"/>
      <c r="I205" s="7"/>
      <c r="J205" s="7"/>
      <c r="K205" s="7"/>
      <c r="M205" s="7"/>
      <c r="N205" s="7"/>
      <c r="O205" s="7"/>
      <c r="Q205" s="271"/>
      <c r="R205" s="271"/>
      <c r="S205" s="271"/>
    </row>
    <row r="206" spans="1:19" x14ac:dyDescent="0.3">
      <c r="A206" s="7"/>
      <c r="B206" s="7"/>
      <c r="C206" s="7"/>
      <c r="E206" s="7"/>
      <c r="F206" s="7"/>
      <c r="G206" s="7"/>
      <c r="I206" s="7"/>
      <c r="J206" s="7"/>
      <c r="K206" s="7"/>
      <c r="M206" s="7"/>
      <c r="N206" s="7"/>
      <c r="O206" s="7"/>
      <c r="Q206" s="271"/>
      <c r="R206" s="271"/>
      <c r="S206" s="271"/>
    </row>
    <row r="207" spans="1:19" x14ac:dyDescent="0.3">
      <c r="A207" s="7"/>
      <c r="B207" s="7"/>
      <c r="C207" s="7"/>
      <c r="E207" s="7"/>
      <c r="F207" s="7"/>
      <c r="G207" s="7"/>
      <c r="I207" s="7"/>
      <c r="J207" s="7"/>
      <c r="K207" s="7"/>
      <c r="M207" s="7"/>
      <c r="N207" s="7"/>
      <c r="O207" s="7"/>
      <c r="Q207" s="271"/>
      <c r="R207" s="271"/>
      <c r="S207" s="271"/>
    </row>
    <row r="208" spans="1:19" x14ac:dyDescent="0.3">
      <c r="A208" s="7"/>
      <c r="B208" s="7"/>
      <c r="C208" s="7"/>
      <c r="E208" s="7"/>
      <c r="F208" s="7"/>
      <c r="G208" s="7"/>
      <c r="I208" s="7"/>
      <c r="J208" s="7"/>
      <c r="K208" s="7"/>
      <c r="M208" s="7"/>
      <c r="N208" s="7"/>
      <c r="O208" s="7"/>
      <c r="Q208" s="271"/>
      <c r="R208" s="271"/>
      <c r="S208" s="271"/>
    </row>
    <row r="209" spans="1:19" x14ac:dyDescent="0.3">
      <c r="A209" s="7"/>
      <c r="B209" s="7"/>
      <c r="C209" s="7"/>
      <c r="E209" s="7"/>
      <c r="F209" s="7"/>
      <c r="G209" s="7"/>
      <c r="I209" s="7"/>
      <c r="J209" s="7"/>
      <c r="K209" s="7"/>
      <c r="M209" s="7"/>
      <c r="N209" s="7"/>
      <c r="O209" s="7"/>
      <c r="Q209" s="271"/>
      <c r="R209" s="271"/>
      <c r="S209" s="271"/>
    </row>
    <row r="210" spans="1:19" x14ac:dyDescent="0.3">
      <c r="A210" s="7"/>
      <c r="B210" s="7"/>
      <c r="C210" s="7"/>
      <c r="E210" s="7"/>
      <c r="F210" s="7"/>
      <c r="G210" s="7"/>
      <c r="I210" s="7"/>
      <c r="J210" s="7"/>
      <c r="K210" s="7"/>
      <c r="M210" s="7"/>
      <c r="N210" s="7"/>
      <c r="O210" s="7"/>
      <c r="Q210" s="271"/>
      <c r="R210" s="271"/>
      <c r="S210" s="271"/>
    </row>
    <row r="211" spans="1:19" x14ac:dyDescent="0.3">
      <c r="A211" s="7"/>
      <c r="B211" s="7"/>
      <c r="C211" s="7"/>
      <c r="E211" s="7"/>
      <c r="F211" s="7"/>
      <c r="G211" s="7"/>
      <c r="I211" s="7"/>
      <c r="J211" s="7"/>
      <c r="K211" s="7"/>
      <c r="M211" s="7"/>
      <c r="N211" s="7"/>
      <c r="O211" s="7"/>
      <c r="Q211" s="271"/>
      <c r="R211" s="271"/>
      <c r="S211" s="271"/>
    </row>
    <row r="212" spans="1:19" x14ac:dyDescent="0.3">
      <c r="A212" s="7"/>
      <c r="B212" s="7"/>
      <c r="C212" s="7"/>
      <c r="E212" s="7"/>
      <c r="F212" s="7"/>
      <c r="G212" s="7"/>
      <c r="I212" s="7"/>
      <c r="J212" s="7"/>
      <c r="K212" s="7"/>
      <c r="M212" s="7"/>
      <c r="N212" s="7"/>
      <c r="O212" s="7"/>
      <c r="Q212" s="271"/>
      <c r="R212" s="271"/>
      <c r="S212" s="271"/>
    </row>
    <row r="213" spans="1:19" x14ac:dyDescent="0.3">
      <c r="A213" s="7"/>
      <c r="B213" s="7"/>
      <c r="C213" s="7"/>
      <c r="E213" s="7"/>
      <c r="F213" s="7"/>
      <c r="G213" s="7"/>
      <c r="I213" s="7"/>
      <c r="J213" s="7"/>
      <c r="K213" s="7"/>
      <c r="M213" s="7"/>
      <c r="N213" s="7"/>
      <c r="O213" s="7"/>
      <c r="Q213" s="271"/>
      <c r="R213" s="271"/>
      <c r="S213" s="271"/>
    </row>
    <row r="214" spans="1:19" x14ac:dyDescent="0.3">
      <c r="A214" s="7"/>
      <c r="B214" s="7"/>
      <c r="C214" s="7"/>
      <c r="E214" s="7"/>
      <c r="F214" s="7"/>
      <c r="G214" s="7"/>
      <c r="I214" s="7"/>
      <c r="J214" s="7"/>
      <c r="K214" s="7"/>
      <c r="M214" s="7"/>
      <c r="N214" s="7"/>
      <c r="O214" s="7"/>
      <c r="Q214" s="271"/>
      <c r="R214" s="271"/>
      <c r="S214" s="271"/>
    </row>
    <row r="215" spans="1:19" x14ac:dyDescent="0.3">
      <c r="A215" s="7"/>
      <c r="B215" s="7"/>
      <c r="C215" s="7"/>
      <c r="E215" s="7"/>
      <c r="F215" s="7"/>
      <c r="G215" s="7"/>
      <c r="I215" s="7"/>
      <c r="J215" s="7"/>
      <c r="K215" s="7"/>
      <c r="M215" s="7"/>
      <c r="N215" s="7"/>
      <c r="O215" s="7"/>
      <c r="Q215" s="271"/>
      <c r="R215" s="271"/>
      <c r="S215" s="271"/>
    </row>
    <row r="216" spans="1:19" x14ac:dyDescent="0.3">
      <c r="A216" s="7"/>
      <c r="B216" s="7"/>
      <c r="C216" s="7"/>
      <c r="E216" s="7"/>
      <c r="F216" s="7"/>
      <c r="G216" s="7"/>
      <c r="I216" s="7"/>
      <c r="J216" s="7"/>
      <c r="K216" s="7"/>
      <c r="M216" s="7"/>
      <c r="N216" s="7"/>
      <c r="O216" s="7"/>
      <c r="Q216" s="271"/>
      <c r="R216" s="271"/>
      <c r="S216" s="271"/>
    </row>
    <row r="217" spans="1:19" x14ac:dyDescent="0.3">
      <c r="A217" s="7"/>
      <c r="B217" s="7"/>
      <c r="C217" s="7"/>
      <c r="E217" s="7"/>
      <c r="F217" s="7"/>
      <c r="G217" s="7"/>
      <c r="I217" s="7"/>
      <c r="J217" s="7"/>
      <c r="K217" s="7"/>
      <c r="M217" s="7"/>
      <c r="N217" s="7"/>
      <c r="O217" s="7"/>
      <c r="Q217" s="271"/>
      <c r="R217" s="271"/>
      <c r="S217" s="271"/>
    </row>
    <row r="218" spans="1:19" x14ac:dyDescent="0.3">
      <c r="A218" s="7"/>
      <c r="B218" s="7"/>
      <c r="C218" s="7"/>
      <c r="E218" s="7"/>
      <c r="F218" s="7"/>
      <c r="G218" s="7"/>
      <c r="I218" s="7"/>
      <c r="J218" s="7"/>
      <c r="K218" s="7"/>
      <c r="M218" s="7"/>
      <c r="N218" s="7"/>
      <c r="O218" s="7"/>
      <c r="Q218" s="271"/>
      <c r="R218" s="271"/>
      <c r="S218" s="271"/>
    </row>
    <row r="219" spans="1:19" x14ac:dyDescent="0.3">
      <c r="A219" s="7"/>
      <c r="B219" s="7"/>
      <c r="C219" s="7"/>
      <c r="E219" s="7"/>
      <c r="F219" s="7"/>
      <c r="G219" s="7"/>
      <c r="I219" s="7"/>
      <c r="J219" s="7"/>
      <c r="K219" s="7"/>
      <c r="M219" s="7"/>
      <c r="N219" s="7"/>
      <c r="O219" s="7"/>
      <c r="Q219" s="271"/>
      <c r="R219" s="271"/>
      <c r="S219" s="271"/>
    </row>
    <row r="220" spans="1:19" x14ac:dyDescent="0.3">
      <c r="A220" s="7"/>
      <c r="B220" s="7"/>
      <c r="C220" s="7"/>
      <c r="E220" s="7"/>
      <c r="F220" s="7"/>
      <c r="G220" s="7"/>
      <c r="I220" s="7"/>
      <c r="J220" s="7"/>
      <c r="K220" s="7"/>
      <c r="M220" s="7"/>
      <c r="N220" s="7"/>
      <c r="O220" s="7"/>
      <c r="Q220" s="271"/>
      <c r="R220" s="271"/>
      <c r="S220" s="271"/>
    </row>
    <row r="221" spans="1:19" x14ac:dyDescent="0.3">
      <c r="A221" s="7"/>
      <c r="B221" s="7"/>
      <c r="C221" s="7"/>
      <c r="E221" s="7"/>
      <c r="F221" s="7"/>
      <c r="G221" s="7"/>
      <c r="I221" s="7"/>
      <c r="J221" s="7"/>
      <c r="K221" s="7"/>
      <c r="M221" s="7"/>
      <c r="N221" s="7"/>
      <c r="O221" s="7"/>
      <c r="Q221" s="271"/>
      <c r="R221" s="271"/>
      <c r="S221" s="271"/>
    </row>
    <row r="222" spans="1:19" x14ac:dyDescent="0.3">
      <c r="A222" s="7"/>
      <c r="B222" s="7"/>
      <c r="C222" s="7"/>
      <c r="E222" s="7"/>
      <c r="F222" s="7"/>
      <c r="G222" s="7"/>
      <c r="I222" s="7"/>
      <c r="J222" s="7"/>
      <c r="K222" s="7"/>
      <c r="M222" s="7"/>
      <c r="N222" s="7"/>
      <c r="O222" s="7"/>
      <c r="Q222" s="271"/>
      <c r="R222" s="271"/>
      <c r="S222" s="271"/>
    </row>
    <row r="223" spans="1:19" x14ac:dyDescent="0.3">
      <c r="A223" s="7"/>
      <c r="B223" s="7"/>
      <c r="C223" s="7"/>
      <c r="E223" s="7"/>
      <c r="F223" s="7"/>
      <c r="G223" s="7"/>
      <c r="I223" s="7"/>
      <c r="J223" s="7"/>
      <c r="K223" s="7"/>
      <c r="M223" s="7"/>
      <c r="N223" s="7"/>
      <c r="O223" s="7"/>
      <c r="Q223" s="271"/>
      <c r="R223" s="271"/>
      <c r="S223" s="271"/>
    </row>
    <row r="224" spans="1:19" x14ac:dyDescent="0.3">
      <c r="A224" s="7"/>
      <c r="B224" s="7"/>
      <c r="C224" s="7"/>
      <c r="E224" s="7"/>
      <c r="F224" s="7"/>
      <c r="G224" s="7"/>
      <c r="I224" s="7"/>
      <c r="J224" s="7"/>
      <c r="K224" s="7"/>
      <c r="M224" s="7"/>
      <c r="N224" s="7"/>
      <c r="O224" s="7"/>
      <c r="Q224" s="271"/>
      <c r="R224" s="271"/>
      <c r="S224" s="271"/>
    </row>
    <row r="225" spans="1:19" x14ac:dyDescent="0.3">
      <c r="A225" s="7"/>
      <c r="B225" s="7"/>
      <c r="C225" s="7"/>
      <c r="E225" s="7"/>
      <c r="F225" s="7"/>
      <c r="G225" s="7"/>
      <c r="I225" s="7"/>
      <c r="J225" s="7"/>
      <c r="K225" s="7"/>
      <c r="M225" s="7"/>
      <c r="N225" s="7"/>
      <c r="O225" s="7"/>
      <c r="Q225" s="271"/>
      <c r="R225" s="271"/>
      <c r="S225" s="271"/>
    </row>
    <row r="226" spans="1:19" x14ac:dyDescent="0.3">
      <c r="A226" s="7"/>
      <c r="B226" s="7"/>
      <c r="C226" s="7"/>
      <c r="E226" s="7"/>
      <c r="F226" s="7"/>
      <c r="G226" s="7"/>
      <c r="I226" s="7"/>
      <c r="J226" s="7"/>
      <c r="K226" s="7"/>
      <c r="M226" s="7"/>
      <c r="N226" s="7"/>
      <c r="O226" s="7"/>
      <c r="Q226" s="271"/>
      <c r="R226" s="271"/>
      <c r="S226" s="271"/>
    </row>
    <row r="227" spans="1:19" x14ac:dyDescent="0.3">
      <c r="A227" s="7"/>
      <c r="B227" s="7"/>
      <c r="C227" s="7"/>
      <c r="E227" s="7"/>
      <c r="F227" s="7"/>
      <c r="G227" s="7"/>
      <c r="I227" s="7"/>
      <c r="J227" s="7"/>
      <c r="K227" s="7"/>
      <c r="M227" s="7"/>
      <c r="N227" s="7"/>
      <c r="O227" s="7"/>
      <c r="Q227" s="271"/>
      <c r="R227" s="271"/>
      <c r="S227" s="271"/>
    </row>
    <row r="228" spans="1:19" x14ac:dyDescent="0.3">
      <c r="A228" s="7"/>
      <c r="B228" s="7"/>
      <c r="C228" s="7"/>
      <c r="E228" s="7"/>
      <c r="F228" s="7"/>
      <c r="G228" s="7"/>
      <c r="I228" s="7"/>
      <c r="J228" s="7"/>
      <c r="K228" s="7"/>
      <c r="M228" s="7"/>
      <c r="N228" s="7"/>
      <c r="O228" s="7"/>
      <c r="Q228" s="271"/>
      <c r="R228" s="271"/>
      <c r="S228" s="271"/>
    </row>
    <row r="229" spans="1:19" x14ac:dyDescent="0.3">
      <c r="A229" s="7"/>
      <c r="B229" s="7"/>
      <c r="C229" s="7"/>
      <c r="E229" s="7"/>
      <c r="F229" s="7"/>
      <c r="G229" s="7"/>
      <c r="I229" s="7"/>
      <c r="J229" s="7"/>
      <c r="K229" s="7"/>
      <c r="M229" s="7"/>
      <c r="N229" s="7"/>
      <c r="O229" s="7"/>
      <c r="Q229" s="271"/>
      <c r="R229" s="271"/>
      <c r="S229" s="271"/>
    </row>
    <row r="230" spans="1:19" x14ac:dyDescent="0.3">
      <c r="A230" s="7"/>
      <c r="B230" s="7"/>
      <c r="C230" s="7"/>
      <c r="E230" s="7"/>
      <c r="F230" s="7"/>
      <c r="G230" s="7"/>
      <c r="I230" s="7"/>
      <c r="J230" s="7"/>
      <c r="K230" s="7"/>
      <c r="M230" s="7"/>
      <c r="N230" s="7"/>
      <c r="O230" s="7"/>
      <c r="Q230" s="271"/>
      <c r="R230" s="271"/>
      <c r="S230" s="271"/>
    </row>
    <row r="231" spans="1:19" x14ac:dyDescent="0.3">
      <c r="A231" s="7"/>
      <c r="B231" s="7"/>
      <c r="C231" s="7"/>
      <c r="E231" s="7"/>
      <c r="F231" s="7"/>
      <c r="G231" s="7"/>
      <c r="I231" s="7"/>
      <c r="J231" s="7"/>
      <c r="K231" s="7"/>
      <c r="M231" s="7"/>
      <c r="N231" s="7"/>
      <c r="O231" s="7"/>
      <c r="Q231" s="271"/>
      <c r="R231" s="271"/>
      <c r="S231" s="271"/>
    </row>
    <row r="232" spans="1:19" x14ac:dyDescent="0.3">
      <c r="A232" s="7"/>
      <c r="B232" s="7"/>
      <c r="C232" s="7"/>
      <c r="E232" s="7"/>
      <c r="F232" s="7"/>
      <c r="G232" s="7"/>
      <c r="I232" s="7"/>
      <c r="J232" s="7"/>
      <c r="K232" s="7"/>
      <c r="M232" s="7"/>
      <c r="N232" s="7"/>
      <c r="O232" s="7"/>
      <c r="Q232" s="271"/>
      <c r="R232" s="271"/>
      <c r="S232" s="271"/>
    </row>
    <row r="233" spans="1:19" x14ac:dyDescent="0.3">
      <c r="A233" s="7"/>
      <c r="B233" s="7"/>
      <c r="C233" s="7"/>
      <c r="E233" s="7"/>
      <c r="F233" s="7"/>
      <c r="G233" s="7"/>
      <c r="I233" s="7"/>
      <c r="J233" s="7"/>
      <c r="K233" s="7"/>
      <c r="M233" s="7"/>
      <c r="N233" s="7"/>
      <c r="O233" s="7"/>
      <c r="Q233" s="271"/>
      <c r="R233" s="271"/>
      <c r="S233" s="271"/>
    </row>
    <row r="234" spans="1:19" x14ac:dyDescent="0.3">
      <c r="A234" s="7"/>
      <c r="B234" s="7"/>
      <c r="C234" s="7"/>
      <c r="E234" s="7"/>
      <c r="F234" s="7"/>
      <c r="G234" s="7"/>
      <c r="I234" s="7"/>
      <c r="J234" s="7"/>
      <c r="K234" s="7"/>
      <c r="M234" s="7"/>
      <c r="N234" s="7"/>
      <c r="O234" s="7"/>
      <c r="Q234" s="271"/>
      <c r="R234" s="271"/>
      <c r="S234" s="271"/>
    </row>
    <row r="235" spans="1:19" x14ac:dyDescent="0.3">
      <c r="A235" s="7"/>
      <c r="B235" s="7"/>
      <c r="C235" s="7"/>
      <c r="E235" s="7"/>
      <c r="F235" s="7"/>
      <c r="G235" s="7"/>
      <c r="I235" s="7"/>
      <c r="J235" s="7"/>
      <c r="K235" s="7"/>
      <c r="M235" s="7"/>
      <c r="N235" s="7"/>
      <c r="O235" s="7"/>
      <c r="Q235" s="271"/>
      <c r="R235" s="271"/>
      <c r="S235" s="271"/>
    </row>
    <row r="236" spans="1:19" x14ac:dyDescent="0.3">
      <c r="A236" s="7"/>
      <c r="B236" s="7"/>
      <c r="C236" s="7"/>
      <c r="E236" s="7"/>
      <c r="F236" s="7"/>
      <c r="G236" s="7"/>
      <c r="I236" s="7"/>
      <c r="J236" s="7"/>
      <c r="K236" s="7"/>
      <c r="M236" s="7"/>
      <c r="N236" s="7"/>
      <c r="O236" s="7"/>
      <c r="Q236" s="271"/>
      <c r="R236" s="271"/>
      <c r="S236" s="271"/>
    </row>
    <row r="237" spans="1:19" x14ac:dyDescent="0.3">
      <c r="A237" s="7"/>
      <c r="B237" s="7"/>
      <c r="C237" s="7"/>
      <c r="E237" s="7"/>
      <c r="F237" s="7"/>
      <c r="G237" s="7"/>
      <c r="I237" s="7"/>
      <c r="J237" s="7"/>
      <c r="K237" s="7"/>
      <c r="M237" s="7"/>
      <c r="N237" s="7"/>
      <c r="O237" s="7"/>
      <c r="Q237" s="271"/>
      <c r="R237" s="271"/>
      <c r="S237" s="271"/>
    </row>
    <row r="238" spans="1:19" x14ac:dyDescent="0.3">
      <c r="A238" s="7"/>
      <c r="B238" s="7"/>
      <c r="C238" s="7"/>
      <c r="E238" s="7"/>
      <c r="F238" s="7"/>
      <c r="G238" s="7"/>
      <c r="I238" s="7"/>
      <c r="J238" s="7"/>
      <c r="K238" s="7"/>
      <c r="M238" s="7"/>
      <c r="N238" s="7"/>
      <c r="O238" s="7"/>
      <c r="Q238" s="271"/>
      <c r="R238" s="271"/>
      <c r="S238" s="271"/>
    </row>
    <row r="239" spans="1:19" x14ac:dyDescent="0.3">
      <c r="A239" s="7"/>
      <c r="B239" s="7"/>
      <c r="C239" s="7"/>
      <c r="E239" s="7"/>
      <c r="F239" s="7"/>
      <c r="G239" s="7"/>
      <c r="I239" s="7"/>
      <c r="J239" s="7"/>
      <c r="K239" s="7"/>
      <c r="M239" s="7"/>
      <c r="N239" s="7"/>
      <c r="O239" s="7"/>
      <c r="Q239" s="271"/>
      <c r="R239" s="271"/>
      <c r="S239" s="271"/>
    </row>
    <row r="240" spans="1:19" x14ac:dyDescent="0.3">
      <c r="A240" s="7"/>
      <c r="B240" s="7"/>
      <c r="C240" s="7"/>
      <c r="E240" s="7"/>
      <c r="F240" s="7"/>
      <c r="G240" s="7"/>
      <c r="I240" s="7"/>
      <c r="J240" s="7"/>
      <c r="K240" s="7"/>
      <c r="M240" s="7"/>
      <c r="N240" s="7"/>
      <c r="O240" s="7"/>
      <c r="Q240" s="271"/>
      <c r="R240" s="271"/>
      <c r="S240" s="271"/>
    </row>
    <row r="241" spans="1:19" x14ac:dyDescent="0.3">
      <c r="A241" s="7"/>
      <c r="B241" s="7"/>
      <c r="C241" s="7"/>
      <c r="E241" s="7"/>
      <c r="F241" s="7"/>
      <c r="G241" s="7"/>
      <c r="I241" s="7"/>
      <c r="J241" s="7"/>
      <c r="K241" s="7"/>
      <c r="M241" s="7"/>
      <c r="N241" s="7"/>
      <c r="O241" s="7"/>
      <c r="Q241" s="271"/>
      <c r="R241" s="271"/>
      <c r="S241" s="271"/>
    </row>
    <row r="242" spans="1:19" x14ac:dyDescent="0.3">
      <c r="A242" s="7"/>
      <c r="B242" s="7"/>
      <c r="C242" s="7"/>
      <c r="E242" s="7"/>
      <c r="F242" s="7"/>
      <c r="G242" s="7"/>
      <c r="I242" s="7"/>
      <c r="J242" s="7"/>
      <c r="K242" s="7"/>
      <c r="M242" s="7"/>
      <c r="N242" s="7"/>
      <c r="O242" s="7"/>
      <c r="Q242" s="271"/>
      <c r="R242" s="271"/>
      <c r="S242" s="271"/>
    </row>
    <row r="243" spans="1:19" x14ac:dyDescent="0.3">
      <c r="A243" s="7"/>
      <c r="B243" s="7"/>
      <c r="C243" s="7"/>
      <c r="E243" s="7"/>
      <c r="F243" s="7"/>
      <c r="G243" s="7"/>
      <c r="I243" s="7"/>
      <c r="J243" s="7"/>
      <c r="K243" s="7"/>
      <c r="M243" s="7"/>
      <c r="N243" s="7"/>
      <c r="O243" s="7"/>
      <c r="Q243" s="271"/>
      <c r="R243" s="271"/>
      <c r="S243" s="271"/>
    </row>
    <row r="244" spans="1:19" x14ac:dyDescent="0.3">
      <c r="A244" s="7"/>
      <c r="B244" s="7"/>
      <c r="C244" s="7"/>
      <c r="E244" s="7"/>
      <c r="F244" s="7"/>
      <c r="G244" s="7"/>
      <c r="I244" s="7"/>
      <c r="J244" s="7"/>
      <c r="K244" s="7"/>
      <c r="M244" s="7"/>
      <c r="N244" s="7"/>
      <c r="O244" s="7"/>
      <c r="Q244" s="271"/>
      <c r="R244" s="271"/>
      <c r="S244" s="271"/>
    </row>
    <row r="245" spans="1:19" x14ac:dyDescent="0.3">
      <c r="A245" s="7"/>
      <c r="B245" s="7"/>
      <c r="C245" s="7"/>
      <c r="E245" s="7"/>
      <c r="F245" s="7"/>
      <c r="G245" s="7"/>
      <c r="I245" s="7"/>
      <c r="J245" s="7"/>
      <c r="K245" s="7"/>
      <c r="M245" s="7"/>
      <c r="N245" s="7"/>
      <c r="O245" s="7"/>
      <c r="Q245" s="271"/>
      <c r="R245" s="271"/>
      <c r="S245" s="271"/>
    </row>
    <row r="246" spans="1:19" x14ac:dyDescent="0.3">
      <c r="A246" s="7"/>
      <c r="B246" s="7"/>
      <c r="C246" s="7"/>
      <c r="E246" s="7"/>
      <c r="F246" s="7"/>
      <c r="G246" s="7"/>
      <c r="I246" s="7"/>
      <c r="J246" s="7"/>
      <c r="K246" s="7"/>
      <c r="M246" s="7"/>
      <c r="N246" s="7"/>
      <c r="O246" s="7"/>
      <c r="Q246" s="271"/>
      <c r="R246" s="271"/>
      <c r="S246" s="271"/>
    </row>
    <row r="247" spans="1:19" x14ac:dyDescent="0.3">
      <c r="A247" s="7"/>
      <c r="B247" s="7"/>
      <c r="C247" s="7"/>
      <c r="E247" s="7"/>
      <c r="F247" s="7"/>
      <c r="G247" s="7"/>
      <c r="I247" s="7"/>
      <c r="J247" s="7"/>
      <c r="K247" s="7"/>
      <c r="M247" s="7"/>
      <c r="N247" s="7"/>
      <c r="O247" s="7"/>
      <c r="Q247" s="271"/>
      <c r="R247" s="271"/>
      <c r="S247" s="271"/>
    </row>
    <row r="248" spans="1:19" x14ac:dyDescent="0.3">
      <c r="A248" s="7"/>
      <c r="B248" s="7"/>
      <c r="C248" s="7"/>
      <c r="E248" s="7"/>
      <c r="F248" s="7"/>
      <c r="G248" s="7"/>
      <c r="I248" s="7"/>
      <c r="J248" s="7"/>
      <c r="K248" s="7"/>
      <c r="M248" s="7"/>
      <c r="N248" s="7"/>
      <c r="O248" s="7"/>
      <c r="Q248" s="271"/>
      <c r="R248" s="271"/>
      <c r="S248" s="271"/>
    </row>
    <row r="249" spans="1:19" x14ac:dyDescent="0.3">
      <c r="A249" s="7"/>
      <c r="B249" s="7"/>
      <c r="C249" s="7"/>
      <c r="E249" s="7"/>
      <c r="F249" s="7"/>
      <c r="G249" s="7"/>
      <c r="I249" s="7"/>
      <c r="J249" s="7"/>
      <c r="K249" s="7"/>
      <c r="M249" s="7"/>
      <c r="N249" s="7"/>
      <c r="O249" s="7"/>
      <c r="Q249" s="271"/>
      <c r="R249" s="271"/>
      <c r="S249" s="271"/>
    </row>
    <row r="250" spans="1:19" x14ac:dyDescent="0.3">
      <c r="A250" s="7"/>
      <c r="B250" s="7"/>
      <c r="C250" s="7"/>
      <c r="E250" s="7"/>
      <c r="F250" s="7"/>
      <c r="G250" s="7"/>
      <c r="I250" s="7"/>
      <c r="J250" s="7"/>
      <c r="K250" s="7"/>
      <c r="M250" s="7"/>
      <c r="N250" s="7"/>
      <c r="O250" s="7"/>
      <c r="Q250" s="271"/>
      <c r="R250" s="271"/>
      <c r="S250" s="271"/>
    </row>
    <row r="251" spans="1:19" x14ac:dyDescent="0.3">
      <c r="A251" s="7"/>
      <c r="B251" s="7"/>
      <c r="C251" s="7"/>
      <c r="E251" s="7"/>
      <c r="F251" s="7"/>
      <c r="G251" s="7"/>
      <c r="I251" s="7"/>
      <c r="J251" s="7"/>
      <c r="K251" s="7"/>
      <c r="M251" s="7"/>
      <c r="N251" s="7"/>
      <c r="O251" s="7"/>
      <c r="Q251" s="271"/>
      <c r="R251" s="271"/>
      <c r="S251" s="271"/>
    </row>
    <row r="252" spans="1:19" x14ac:dyDescent="0.3">
      <c r="A252" s="7"/>
      <c r="B252" s="7"/>
      <c r="C252" s="7"/>
      <c r="E252" s="7"/>
      <c r="F252" s="7"/>
      <c r="G252" s="7"/>
      <c r="I252" s="7"/>
      <c r="J252" s="7"/>
      <c r="K252" s="7"/>
      <c r="M252" s="7"/>
      <c r="N252" s="7"/>
      <c r="O252" s="7"/>
      <c r="Q252" s="271"/>
      <c r="R252" s="271"/>
      <c r="S252" s="271"/>
    </row>
    <row r="253" spans="1:19" x14ac:dyDescent="0.3">
      <c r="A253" s="7"/>
      <c r="B253" s="7"/>
      <c r="C253" s="7"/>
      <c r="E253" s="7"/>
      <c r="F253" s="7"/>
      <c r="G253" s="7"/>
      <c r="I253" s="7"/>
      <c r="J253" s="7"/>
      <c r="K253" s="7"/>
      <c r="M253" s="7"/>
      <c r="N253" s="7"/>
      <c r="O253" s="7"/>
      <c r="Q253" s="271"/>
      <c r="R253" s="271"/>
      <c r="S253" s="271"/>
    </row>
    <row r="254" spans="1:19" x14ac:dyDescent="0.3">
      <c r="A254" s="7"/>
      <c r="B254" s="7"/>
      <c r="C254" s="7"/>
      <c r="E254" s="7"/>
      <c r="F254" s="7"/>
      <c r="G254" s="7"/>
      <c r="I254" s="7"/>
      <c r="J254" s="7"/>
      <c r="K254" s="7"/>
      <c r="M254" s="7"/>
      <c r="N254" s="7"/>
      <c r="O254" s="7"/>
      <c r="Q254" s="271"/>
      <c r="R254" s="271"/>
      <c r="S254" s="271"/>
    </row>
    <row r="255" spans="1:19" x14ac:dyDescent="0.3">
      <c r="A255" s="7"/>
      <c r="B255" s="7"/>
      <c r="C255" s="7"/>
      <c r="E255" s="7"/>
      <c r="F255" s="7"/>
      <c r="G255" s="7"/>
      <c r="I255" s="7"/>
      <c r="J255" s="7"/>
      <c r="K255" s="7"/>
      <c r="M255" s="7"/>
      <c r="N255" s="7"/>
      <c r="O255" s="7"/>
      <c r="Q255" s="271"/>
      <c r="R255" s="271"/>
      <c r="S255" s="271"/>
    </row>
    <row r="256" spans="1:19" x14ac:dyDescent="0.3">
      <c r="A256" s="7"/>
      <c r="B256" s="7"/>
      <c r="C256" s="7"/>
      <c r="E256" s="7"/>
      <c r="F256" s="7"/>
      <c r="G256" s="7"/>
      <c r="I256" s="7"/>
      <c r="J256" s="7"/>
      <c r="K256" s="7"/>
      <c r="M256" s="7"/>
      <c r="N256" s="7"/>
      <c r="O256" s="7"/>
      <c r="Q256" s="271"/>
      <c r="R256" s="271"/>
      <c r="S256" s="271"/>
    </row>
    <row r="257" spans="1:19" x14ac:dyDescent="0.3">
      <c r="A257" s="7"/>
      <c r="B257" s="7"/>
      <c r="C257" s="7"/>
      <c r="E257" s="7"/>
      <c r="F257" s="7"/>
      <c r="G257" s="7"/>
      <c r="I257" s="7"/>
      <c r="J257" s="7"/>
      <c r="K257" s="7"/>
      <c r="M257" s="7"/>
      <c r="N257" s="7"/>
      <c r="O257" s="7"/>
      <c r="Q257" s="271"/>
      <c r="R257" s="271"/>
      <c r="S257" s="271"/>
    </row>
    <row r="258" spans="1:19" x14ac:dyDescent="0.3">
      <c r="A258" s="7"/>
      <c r="B258" s="7"/>
      <c r="C258" s="7"/>
      <c r="E258" s="7"/>
      <c r="F258" s="7"/>
      <c r="G258" s="7"/>
      <c r="I258" s="7"/>
      <c r="J258" s="7"/>
      <c r="K258" s="7"/>
      <c r="M258" s="7"/>
      <c r="N258" s="7"/>
      <c r="O258" s="7"/>
      <c r="Q258" s="271"/>
      <c r="R258" s="271"/>
      <c r="S258" s="271"/>
    </row>
    <row r="259" spans="1:19" x14ac:dyDescent="0.3">
      <c r="A259" s="7"/>
      <c r="B259" s="7"/>
      <c r="C259" s="7"/>
      <c r="E259" s="7"/>
      <c r="F259" s="7"/>
      <c r="G259" s="7"/>
      <c r="I259" s="7"/>
      <c r="J259" s="7"/>
      <c r="K259" s="7"/>
      <c r="M259" s="7"/>
      <c r="N259" s="7"/>
      <c r="O259" s="7"/>
      <c r="Q259" s="271"/>
      <c r="R259" s="271"/>
      <c r="S259" s="271"/>
    </row>
    <row r="260" spans="1:19" x14ac:dyDescent="0.3">
      <c r="A260" s="7"/>
      <c r="B260" s="7"/>
      <c r="C260" s="7"/>
      <c r="E260" s="7"/>
      <c r="F260" s="7"/>
      <c r="G260" s="7"/>
      <c r="I260" s="7"/>
      <c r="J260" s="7"/>
      <c r="K260" s="7"/>
      <c r="M260" s="7"/>
      <c r="N260" s="7"/>
      <c r="O260" s="7"/>
      <c r="Q260" s="271"/>
      <c r="R260" s="271"/>
      <c r="S260" s="271"/>
    </row>
    <row r="261" spans="1:19" x14ac:dyDescent="0.3">
      <c r="A261" s="7"/>
      <c r="B261" s="7"/>
      <c r="C261" s="7"/>
      <c r="E261" s="7"/>
      <c r="F261" s="7"/>
      <c r="G261" s="7"/>
      <c r="I261" s="7"/>
      <c r="J261" s="7"/>
      <c r="K261" s="7"/>
      <c r="M261" s="7"/>
      <c r="N261" s="7"/>
      <c r="O261" s="7"/>
      <c r="Q261" s="271"/>
      <c r="R261" s="271"/>
      <c r="S261" s="271"/>
    </row>
    <row r="262" spans="1:19" x14ac:dyDescent="0.3">
      <c r="A262" s="7"/>
      <c r="B262" s="7"/>
      <c r="C262" s="7"/>
      <c r="E262" s="7"/>
      <c r="F262" s="7"/>
      <c r="G262" s="7"/>
      <c r="I262" s="7"/>
      <c r="J262" s="7"/>
      <c r="K262" s="7"/>
      <c r="M262" s="7"/>
      <c r="N262" s="7"/>
      <c r="O262" s="7"/>
      <c r="Q262" s="271"/>
      <c r="R262" s="271"/>
      <c r="S262" s="271"/>
    </row>
    <row r="263" spans="1:19" x14ac:dyDescent="0.3">
      <c r="A263" s="7"/>
      <c r="B263" s="7"/>
      <c r="C263" s="7"/>
      <c r="E263" s="7"/>
      <c r="F263" s="7"/>
      <c r="G263" s="7"/>
      <c r="I263" s="7"/>
      <c r="J263" s="7"/>
      <c r="K263" s="7"/>
      <c r="M263" s="7"/>
      <c r="N263" s="7"/>
      <c r="O263" s="7"/>
      <c r="Q263" s="271"/>
      <c r="R263" s="271"/>
      <c r="S263" s="271"/>
    </row>
    <row r="264" spans="1:19" x14ac:dyDescent="0.3">
      <c r="A264" s="7"/>
      <c r="B264" s="7"/>
      <c r="C264" s="7"/>
      <c r="E264" s="7"/>
      <c r="F264" s="7"/>
      <c r="G264" s="7"/>
      <c r="I264" s="7"/>
      <c r="J264" s="7"/>
      <c r="K264" s="7"/>
      <c r="M264" s="7"/>
      <c r="N264" s="7"/>
      <c r="O264" s="7"/>
      <c r="Q264" s="271"/>
      <c r="R264" s="271"/>
      <c r="S264" s="271"/>
    </row>
    <row r="265" spans="1:19" x14ac:dyDescent="0.3">
      <c r="A265" s="7"/>
      <c r="B265" s="7"/>
      <c r="C265" s="7"/>
      <c r="E265" s="7"/>
      <c r="F265" s="7"/>
      <c r="G265" s="7"/>
      <c r="I265" s="7"/>
      <c r="J265" s="7"/>
      <c r="K265" s="7"/>
      <c r="M265" s="7"/>
      <c r="N265" s="7"/>
      <c r="O265" s="7"/>
      <c r="Q265" s="271"/>
      <c r="R265" s="271"/>
      <c r="S265" s="271"/>
    </row>
    <row r="266" spans="1:19" x14ac:dyDescent="0.3">
      <c r="A266" s="7"/>
      <c r="B266" s="7"/>
      <c r="C266" s="7"/>
      <c r="E266" s="7"/>
      <c r="F266" s="7"/>
      <c r="G266" s="7"/>
      <c r="I266" s="7"/>
      <c r="J266" s="7"/>
      <c r="K266" s="7"/>
      <c r="M266" s="7"/>
      <c r="N266" s="7"/>
      <c r="O266" s="7"/>
      <c r="Q266" s="271"/>
      <c r="R266" s="271"/>
      <c r="S266" s="271"/>
    </row>
    <row r="267" spans="1:19" x14ac:dyDescent="0.3">
      <c r="A267" s="7"/>
      <c r="B267" s="7"/>
      <c r="C267" s="7"/>
      <c r="E267" s="7"/>
      <c r="F267" s="7"/>
      <c r="G267" s="7"/>
      <c r="I267" s="7"/>
      <c r="J267" s="7"/>
      <c r="K267" s="7"/>
      <c r="M267" s="7"/>
      <c r="N267" s="7"/>
      <c r="O267" s="7"/>
      <c r="Q267" s="271"/>
      <c r="R267" s="271"/>
      <c r="S267" s="271"/>
    </row>
    <row r="268" spans="1:19" x14ac:dyDescent="0.3">
      <c r="A268" s="7"/>
      <c r="B268" s="7"/>
      <c r="C268" s="7"/>
      <c r="E268" s="7"/>
      <c r="F268" s="7"/>
      <c r="G268" s="7"/>
      <c r="I268" s="7"/>
      <c r="J268" s="7"/>
      <c r="K268" s="7"/>
      <c r="M268" s="7"/>
      <c r="N268" s="7"/>
      <c r="O268" s="7"/>
      <c r="Q268" s="271"/>
      <c r="R268" s="271"/>
      <c r="S268" s="271"/>
    </row>
    <row r="269" spans="1:19" x14ac:dyDescent="0.3">
      <c r="A269" s="7"/>
      <c r="B269" s="7"/>
      <c r="C269" s="7"/>
      <c r="E269" s="7"/>
      <c r="F269" s="7"/>
      <c r="G269" s="7"/>
      <c r="I269" s="7"/>
      <c r="J269" s="7"/>
      <c r="K269" s="7"/>
      <c r="M269" s="7"/>
      <c r="N269" s="7"/>
      <c r="O269" s="7"/>
      <c r="Q269" s="271"/>
      <c r="R269" s="271"/>
      <c r="S269" s="271"/>
    </row>
    <row r="270" spans="1:19" x14ac:dyDescent="0.3">
      <c r="A270" s="7"/>
      <c r="B270" s="7"/>
      <c r="C270" s="7"/>
      <c r="E270" s="7"/>
      <c r="F270" s="7"/>
      <c r="G270" s="7"/>
      <c r="I270" s="7"/>
      <c r="J270" s="7"/>
      <c r="K270" s="7"/>
      <c r="M270" s="7"/>
      <c r="N270" s="7"/>
      <c r="O270" s="7"/>
      <c r="Q270" s="271"/>
      <c r="R270" s="271"/>
      <c r="S270" s="271"/>
    </row>
    <row r="271" spans="1:19" x14ac:dyDescent="0.3">
      <c r="A271" s="7"/>
      <c r="B271" s="7"/>
      <c r="C271" s="7"/>
      <c r="E271" s="7"/>
      <c r="F271" s="7"/>
      <c r="G271" s="7"/>
      <c r="I271" s="7"/>
      <c r="J271" s="7"/>
      <c r="K271" s="7"/>
      <c r="M271" s="7"/>
      <c r="N271" s="7"/>
      <c r="O271" s="7"/>
      <c r="Q271" s="271"/>
      <c r="R271" s="271"/>
      <c r="S271" s="271"/>
    </row>
    <row r="272" spans="1:19" x14ac:dyDescent="0.3">
      <c r="A272" s="7"/>
      <c r="B272" s="7"/>
      <c r="C272" s="7"/>
      <c r="E272" s="7"/>
      <c r="F272" s="7"/>
      <c r="G272" s="7"/>
      <c r="I272" s="7"/>
      <c r="J272" s="7"/>
      <c r="K272" s="7"/>
      <c r="M272" s="7"/>
      <c r="N272" s="7"/>
      <c r="O272" s="7"/>
      <c r="Q272" s="271"/>
      <c r="R272" s="271"/>
      <c r="S272" s="271"/>
    </row>
    <row r="273" spans="1:19" x14ac:dyDescent="0.3">
      <c r="A273" s="7"/>
      <c r="B273" s="7"/>
      <c r="C273" s="7"/>
      <c r="E273" s="7"/>
      <c r="F273" s="7"/>
      <c r="G273" s="7"/>
      <c r="I273" s="7"/>
      <c r="J273" s="7"/>
      <c r="K273" s="7"/>
      <c r="M273" s="7"/>
      <c r="N273" s="7"/>
      <c r="O273" s="7"/>
      <c r="Q273" s="271"/>
      <c r="R273" s="271"/>
      <c r="S273" s="271"/>
    </row>
    <row r="274" spans="1:19" x14ac:dyDescent="0.3">
      <c r="A274" s="7"/>
      <c r="B274" s="7"/>
      <c r="C274" s="7"/>
      <c r="E274" s="7"/>
      <c r="F274" s="7"/>
      <c r="G274" s="7"/>
      <c r="I274" s="7"/>
      <c r="J274" s="7"/>
      <c r="K274" s="7"/>
      <c r="M274" s="7"/>
      <c r="N274" s="7"/>
      <c r="O274" s="7"/>
      <c r="Q274" s="271"/>
      <c r="R274" s="271"/>
      <c r="S274" s="271"/>
    </row>
    <row r="275" spans="1:19" x14ac:dyDescent="0.3">
      <c r="A275" s="7"/>
      <c r="B275" s="7"/>
      <c r="C275" s="7"/>
      <c r="E275" s="7"/>
      <c r="F275" s="7"/>
      <c r="G275" s="7"/>
      <c r="I275" s="7"/>
      <c r="J275" s="7"/>
      <c r="K275" s="7"/>
      <c r="M275" s="7"/>
      <c r="N275" s="7"/>
      <c r="O275" s="7"/>
      <c r="Q275" s="271"/>
      <c r="R275" s="271"/>
      <c r="S275" s="271"/>
    </row>
    <row r="276" spans="1:19" x14ac:dyDescent="0.3">
      <c r="A276" s="7"/>
      <c r="B276" s="7"/>
      <c r="C276" s="7"/>
      <c r="E276" s="7"/>
      <c r="F276" s="7"/>
      <c r="G276" s="7"/>
      <c r="I276" s="7"/>
      <c r="J276" s="7"/>
      <c r="K276" s="7"/>
      <c r="M276" s="7"/>
      <c r="N276" s="7"/>
      <c r="O276" s="7"/>
      <c r="Q276" s="271"/>
      <c r="R276" s="271"/>
      <c r="S276" s="271"/>
    </row>
    <row r="277" spans="1:19" x14ac:dyDescent="0.3">
      <c r="A277" s="7"/>
      <c r="B277" s="7"/>
      <c r="C277" s="7"/>
      <c r="E277" s="7"/>
      <c r="F277" s="7"/>
      <c r="G277" s="7"/>
      <c r="I277" s="7"/>
      <c r="J277" s="7"/>
      <c r="K277" s="7"/>
      <c r="M277" s="7"/>
      <c r="N277" s="7"/>
      <c r="O277" s="7"/>
      <c r="Q277" s="271"/>
      <c r="R277" s="271"/>
      <c r="S277" s="271"/>
    </row>
    <row r="278" spans="1:19" x14ac:dyDescent="0.3">
      <c r="A278" s="7"/>
      <c r="B278" s="7"/>
      <c r="C278" s="7"/>
      <c r="E278" s="7"/>
      <c r="F278" s="7"/>
      <c r="G278" s="7"/>
      <c r="I278" s="7"/>
      <c r="J278" s="7"/>
      <c r="K278" s="7"/>
      <c r="M278" s="7"/>
      <c r="N278" s="7"/>
      <c r="O278" s="7"/>
      <c r="Q278" s="271"/>
      <c r="R278" s="271"/>
      <c r="S278" s="271"/>
    </row>
    <row r="279" spans="1:19" x14ac:dyDescent="0.3">
      <c r="A279" s="7"/>
      <c r="B279" s="7"/>
      <c r="C279" s="7"/>
      <c r="E279" s="7"/>
      <c r="F279" s="7"/>
      <c r="G279" s="7"/>
      <c r="I279" s="7"/>
      <c r="J279" s="7"/>
      <c r="K279" s="7"/>
      <c r="M279" s="7"/>
      <c r="N279" s="7"/>
      <c r="O279" s="7"/>
      <c r="Q279" s="271"/>
      <c r="R279" s="271"/>
      <c r="S279" s="271"/>
    </row>
    <row r="280" spans="1:19" x14ac:dyDescent="0.3">
      <c r="A280" s="7"/>
      <c r="B280" s="7"/>
      <c r="C280" s="7"/>
      <c r="E280" s="7"/>
      <c r="F280" s="7"/>
      <c r="G280" s="7"/>
      <c r="I280" s="7"/>
      <c r="J280" s="7"/>
      <c r="K280" s="7"/>
      <c r="M280" s="7"/>
      <c r="N280" s="7"/>
      <c r="O280" s="7"/>
      <c r="Q280" s="271"/>
      <c r="R280" s="271"/>
      <c r="S280" s="271"/>
    </row>
    <row r="281" spans="1:19" x14ac:dyDescent="0.3">
      <c r="A281" s="7"/>
      <c r="B281" s="7"/>
      <c r="C281" s="7"/>
      <c r="E281" s="7"/>
      <c r="F281" s="7"/>
      <c r="G281" s="7"/>
      <c r="I281" s="7"/>
      <c r="J281" s="7"/>
      <c r="K281" s="7"/>
      <c r="M281" s="7"/>
      <c r="N281" s="7"/>
      <c r="O281" s="7"/>
      <c r="Q281" s="271"/>
      <c r="R281" s="271"/>
      <c r="S281" s="271"/>
    </row>
    <row r="282" spans="1:19" x14ac:dyDescent="0.3">
      <c r="A282" s="7"/>
      <c r="B282" s="7"/>
      <c r="C282" s="7"/>
      <c r="E282" s="7"/>
      <c r="F282" s="7"/>
      <c r="G282" s="7"/>
      <c r="I282" s="7"/>
      <c r="J282" s="7"/>
      <c r="K282" s="7"/>
      <c r="M282" s="7"/>
      <c r="N282" s="7"/>
      <c r="O282" s="7"/>
      <c r="Q282" s="271"/>
      <c r="R282" s="271"/>
      <c r="S282" s="271"/>
    </row>
    <row r="283" spans="1:19" x14ac:dyDescent="0.3">
      <c r="A283" s="7"/>
      <c r="B283" s="7"/>
      <c r="C283" s="7"/>
      <c r="E283" s="7"/>
      <c r="F283" s="7"/>
      <c r="G283" s="7"/>
      <c r="I283" s="7"/>
      <c r="J283" s="7"/>
      <c r="K283" s="7"/>
      <c r="M283" s="7"/>
      <c r="N283" s="7"/>
      <c r="O283" s="7"/>
      <c r="Q283" s="271"/>
      <c r="R283" s="271"/>
      <c r="S283" s="271"/>
    </row>
    <row r="284" spans="1:19" x14ac:dyDescent="0.3">
      <c r="A284" s="7"/>
      <c r="B284" s="7"/>
      <c r="C284" s="7"/>
      <c r="E284" s="7"/>
      <c r="F284" s="7"/>
      <c r="G284" s="7"/>
      <c r="I284" s="7"/>
      <c r="J284" s="7"/>
      <c r="K284" s="7"/>
      <c r="M284" s="7"/>
      <c r="N284" s="7"/>
      <c r="O284" s="7"/>
      <c r="Q284" s="271"/>
      <c r="R284" s="271"/>
      <c r="S284" s="271"/>
    </row>
    <row r="285" spans="1:19" x14ac:dyDescent="0.3">
      <c r="A285" s="7"/>
      <c r="B285" s="7"/>
      <c r="C285" s="7"/>
      <c r="E285" s="7"/>
      <c r="F285" s="7"/>
      <c r="G285" s="7"/>
      <c r="I285" s="7"/>
      <c r="J285" s="7"/>
      <c r="K285" s="7"/>
      <c r="M285" s="7"/>
      <c r="N285" s="7"/>
      <c r="O285" s="7"/>
      <c r="Q285" s="271"/>
      <c r="R285" s="271"/>
      <c r="S285" s="271"/>
    </row>
    <row r="286" spans="1:19" x14ac:dyDescent="0.3">
      <c r="A286" s="7"/>
      <c r="B286" s="7"/>
      <c r="C286" s="7"/>
      <c r="E286" s="7"/>
      <c r="F286" s="7"/>
      <c r="G286" s="7"/>
      <c r="I286" s="7"/>
      <c r="J286" s="7"/>
      <c r="K286" s="7"/>
      <c r="M286" s="7"/>
      <c r="N286" s="7"/>
      <c r="O286" s="7"/>
      <c r="Q286" s="271"/>
      <c r="R286" s="271"/>
      <c r="S286" s="271"/>
    </row>
    <row r="287" spans="1:19" x14ac:dyDescent="0.3">
      <c r="A287" s="7"/>
      <c r="B287" s="7"/>
      <c r="C287" s="7"/>
      <c r="E287" s="7"/>
      <c r="F287" s="7"/>
      <c r="G287" s="7"/>
      <c r="I287" s="7"/>
      <c r="J287" s="7"/>
      <c r="K287" s="7"/>
      <c r="M287" s="7"/>
      <c r="N287" s="7"/>
      <c r="O287" s="7"/>
      <c r="Q287" s="271"/>
      <c r="R287" s="271"/>
      <c r="S287" s="271"/>
    </row>
    <row r="288" spans="1:19" x14ac:dyDescent="0.3">
      <c r="A288" s="7"/>
      <c r="B288" s="7"/>
      <c r="C288" s="7"/>
      <c r="E288" s="7"/>
      <c r="F288" s="7"/>
      <c r="G288" s="7"/>
      <c r="I288" s="7"/>
      <c r="J288" s="7"/>
      <c r="K288" s="7"/>
      <c r="M288" s="7"/>
      <c r="N288" s="7"/>
      <c r="O288" s="7"/>
      <c r="Q288" s="271"/>
      <c r="R288" s="271"/>
      <c r="S288" s="271"/>
    </row>
    <row r="289" spans="1:19" x14ac:dyDescent="0.3">
      <c r="A289" s="7"/>
      <c r="B289" s="7"/>
      <c r="C289" s="7"/>
      <c r="E289" s="7"/>
      <c r="F289" s="7"/>
      <c r="G289" s="7"/>
      <c r="I289" s="7"/>
      <c r="J289" s="7"/>
      <c r="K289" s="7"/>
      <c r="M289" s="7"/>
      <c r="N289" s="7"/>
      <c r="O289" s="7"/>
      <c r="Q289" s="271"/>
      <c r="R289" s="271"/>
      <c r="S289" s="271"/>
    </row>
    <row r="290" spans="1:19" x14ac:dyDescent="0.3">
      <c r="A290" s="7"/>
      <c r="B290" s="7"/>
      <c r="C290" s="7"/>
      <c r="E290" s="7"/>
      <c r="F290" s="7"/>
      <c r="G290" s="7"/>
      <c r="I290" s="7"/>
      <c r="J290" s="7"/>
      <c r="K290" s="7"/>
      <c r="M290" s="7"/>
      <c r="N290" s="7"/>
      <c r="O290" s="7"/>
      <c r="Q290" s="271"/>
      <c r="R290" s="271"/>
      <c r="S290" s="271"/>
    </row>
    <row r="291" spans="1:19" x14ac:dyDescent="0.3">
      <c r="A291" s="7"/>
      <c r="B291" s="7"/>
      <c r="C291" s="7"/>
      <c r="E291" s="7"/>
      <c r="F291" s="7"/>
      <c r="G291" s="7"/>
      <c r="I291" s="7"/>
      <c r="J291" s="7"/>
      <c r="K291" s="7"/>
      <c r="M291" s="7"/>
      <c r="N291" s="7"/>
      <c r="O291" s="7"/>
      <c r="Q291" s="271"/>
      <c r="R291" s="271"/>
      <c r="S291" s="271"/>
    </row>
    <row r="292" spans="1:19" x14ac:dyDescent="0.3">
      <c r="A292" s="7"/>
      <c r="B292" s="7"/>
      <c r="C292" s="7"/>
      <c r="E292" s="7"/>
      <c r="F292" s="7"/>
      <c r="G292" s="7"/>
      <c r="I292" s="7"/>
      <c r="J292" s="7"/>
      <c r="K292" s="7"/>
      <c r="M292" s="7"/>
      <c r="N292" s="7"/>
      <c r="O292" s="7"/>
      <c r="Q292" s="271"/>
      <c r="R292" s="271"/>
      <c r="S292" s="271"/>
    </row>
    <row r="293" spans="1:19" x14ac:dyDescent="0.3">
      <c r="A293" s="7"/>
      <c r="B293" s="7"/>
      <c r="C293" s="7"/>
      <c r="E293" s="7"/>
      <c r="F293" s="7"/>
      <c r="G293" s="7"/>
      <c r="I293" s="7"/>
      <c r="J293" s="7"/>
      <c r="K293" s="7"/>
      <c r="M293" s="7"/>
      <c r="N293" s="7"/>
      <c r="O293" s="7"/>
      <c r="Q293" s="271"/>
      <c r="R293" s="271"/>
      <c r="S293" s="271"/>
    </row>
    <row r="294" spans="1:19" x14ac:dyDescent="0.3">
      <c r="A294" s="7"/>
      <c r="B294" s="7"/>
      <c r="C294" s="7"/>
      <c r="E294" s="7"/>
      <c r="F294" s="7"/>
      <c r="G294" s="7"/>
      <c r="I294" s="7"/>
      <c r="J294" s="7"/>
      <c r="K294" s="7"/>
      <c r="M294" s="7"/>
      <c r="N294" s="7"/>
      <c r="O294" s="7"/>
      <c r="Q294" s="271"/>
      <c r="R294" s="271"/>
      <c r="S294" s="271"/>
    </row>
    <row r="295" spans="1:19" x14ac:dyDescent="0.3">
      <c r="A295" s="7"/>
      <c r="B295" s="7"/>
      <c r="C295" s="7"/>
      <c r="E295" s="7"/>
      <c r="F295" s="7"/>
      <c r="G295" s="7"/>
      <c r="I295" s="7"/>
      <c r="J295" s="7"/>
      <c r="K295" s="7"/>
      <c r="M295" s="7"/>
      <c r="N295" s="7"/>
      <c r="O295" s="7"/>
      <c r="Q295" s="271"/>
      <c r="R295" s="271"/>
      <c r="S295" s="271"/>
    </row>
    <row r="296" spans="1:19" x14ac:dyDescent="0.3">
      <c r="A296" s="7"/>
      <c r="B296" s="7"/>
      <c r="C296" s="7"/>
      <c r="E296" s="7"/>
      <c r="F296" s="7"/>
      <c r="G296" s="7"/>
      <c r="I296" s="7"/>
      <c r="J296" s="7"/>
      <c r="K296" s="7"/>
      <c r="M296" s="7"/>
      <c r="N296" s="7"/>
      <c r="O296" s="7"/>
      <c r="Q296" s="271"/>
      <c r="R296" s="271"/>
      <c r="S296" s="271"/>
    </row>
    <row r="297" spans="1:19" x14ac:dyDescent="0.3">
      <c r="A297" s="7"/>
      <c r="B297" s="7"/>
      <c r="C297" s="7"/>
      <c r="E297" s="7"/>
      <c r="F297" s="7"/>
      <c r="G297" s="7"/>
      <c r="I297" s="7"/>
      <c r="J297" s="7"/>
      <c r="K297" s="7"/>
      <c r="M297" s="7"/>
      <c r="N297" s="7"/>
      <c r="O297" s="7"/>
      <c r="Q297" s="271"/>
      <c r="R297" s="271"/>
      <c r="S297" s="271"/>
    </row>
    <row r="298" spans="1:19" x14ac:dyDescent="0.3">
      <c r="A298" s="7"/>
      <c r="B298" s="7"/>
      <c r="C298" s="7"/>
      <c r="E298" s="7"/>
      <c r="F298" s="7"/>
      <c r="G298" s="7"/>
      <c r="I298" s="7"/>
      <c r="J298" s="7"/>
      <c r="K298" s="7"/>
      <c r="M298" s="7"/>
      <c r="N298" s="7"/>
      <c r="O298" s="7"/>
      <c r="Q298" s="271"/>
      <c r="R298" s="271"/>
      <c r="S298" s="271"/>
    </row>
    <row r="299" spans="1:19" x14ac:dyDescent="0.3">
      <c r="A299" s="7"/>
      <c r="B299" s="7"/>
      <c r="C299" s="7"/>
      <c r="E299" s="7"/>
      <c r="F299" s="7"/>
      <c r="G299" s="7"/>
      <c r="I299" s="7"/>
      <c r="J299" s="7"/>
      <c r="K299" s="7"/>
      <c r="M299" s="7"/>
      <c r="N299" s="7"/>
      <c r="O299" s="7"/>
      <c r="Q299" s="271"/>
      <c r="R299" s="271"/>
      <c r="S299" s="271"/>
    </row>
    <row r="300" spans="1:19" x14ac:dyDescent="0.3">
      <c r="A300" s="7"/>
      <c r="B300" s="7"/>
      <c r="C300" s="7"/>
      <c r="E300" s="7"/>
      <c r="F300" s="7"/>
      <c r="G300" s="7"/>
      <c r="I300" s="7"/>
      <c r="J300" s="7"/>
      <c r="K300" s="7"/>
      <c r="M300" s="7"/>
      <c r="N300" s="7"/>
      <c r="O300" s="7"/>
      <c r="Q300" s="271"/>
      <c r="R300" s="271"/>
      <c r="S300" s="271"/>
    </row>
    <row r="301" spans="1:19" x14ac:dyDescent="0.3">
      <c r="A301" s="7"/>
      <c r="B301" s="7"/>
      <c r="C301" s="7"/>
      <c r="E301" s="7"/>
      <c r="F301" s="7"/>
      <c r="G301" s="7"/>
      <c r="I301" s="7"/>
      <c r="J301" s="7"/>
      <c r="K301" s="7"/>
      <c r="M301" s="7"/>
      <c r="N301" s="7"/>
      <c r="O301" s="7"/>
      <c r="Q301" s="271"/>
      <c r="R301" s="271"/>
      <c r="S301" s="271"/>
    </row>
    <row r="302" spans="1:19" x14ac:dyDescent="0.3">
      <c r="A302" s="7"/>
      <c r="B302" s="7"/>
      <c r="C302" s="7"/>
      <c r="E302" s="7"/>
      <c r="F302" s="7"/>
      <c r="G302" s="7"/>
      <c r="I302" s="7"/>
      <c r="J302" s="7"/>
      <c r="K302" s="7"/>
      <c r="M302" s="7"/>
      <c r="N302" s="7"/>
      <c r="O302" s="7"/>
      <c r="Q302" s="271"/>
      <c r="R302" s="271"/>
      <c r="S302" s="271"/>
    </row>
    <row r="303" spans="1:19" x14ac:dyDescent="0.3">
      <c r="A303" s="7"/>
      <c r="B303" s="7"/>
      <c r="C303" s="7"/>
      <c r="E303" s="7"/>
      <c r="F303" s="7"/>
      <c r="G303" s="7"/>
      <c r="I303" s="7"/>
      <c r="J303" s="7"/>
      <c r="K303" s="7"/>
      <c r="M303" s="7"/>
      <c r="N303" s="7"/>
      <c r="O303" s="7"/>
      <c r="Q303" s="271"/>
      <c r="R303" s="271"/>
      <c r="S303" s="271"/>
    </row>
    <row r="304" spans="1:19" x14ac:dyDescent="0.3">
      <c r="A304" s="7"/>
      <c r="B304" s="7"/>
      <c r="C304" s="7"/>
      <c r="E304" s="7"/>
      <c r="F304" s="7"/>
      <c r="G304" s="7"/>
      <c r="I304" s="7"/>
      <c r="J304" s="7"/>
      <c r="K304" s="7"/>
      <c r="M304" s="7"/>
      <c r="N304" s="7"/>
      <c r="O304" s="7"/>
      <c r="Q304" s="271"/>
      <c r="R304" s="271"/>
      <c r="S304" s="271"/>
    </row>
    <row r="305" spans="1:19" x14ac:dyDescent="0.3">
      <c r="A305" s="7"/>
      <c r="B305" s="7"/>
      <c r="C305" s="7"/>
      <c r="E305" s="7"/>
      <c r="F305" s="7"/>
      <c r="G305" s="7"/>
      <c r="I305" s="7"/>
      <c r="J305" s="7"/>
      <c r="K305" s="7"/>
      <c r="M305" s="7"/>
      <c r="N305" s="7"/>
      <c r="O305" s="7"/>
      <c r="Q305" s="271"/>
      <c r="R305" s="271"/>
      <c r="S305" s="271"/>
    </row>
    <row r="306" spans="1:19" x14ac:dyDescent="0.3">
      <c r="A306" s="7"/>
      <c r="B306" s="7"/>
      <c r="C306" s="7"/>
      <c r="E306" s="7"/>
      <c r="F306" s="7"/>
      <c r="G306" s="7"/>
      <c r="I306" s="7"/>
      <c r="J306" s="7"/>
      <c r="K306" s="7"/>
      <c r="M306" s="7"/>
      <c r="N306" s="7"/>
      <c r="O306" s="7"/>
      <c r="Q306" s="271"/>
      <c r="R306" s="271"/>
      <c r="S306" s="271"/>
    </row>
    <row r="307" spans="1:19" x14ac:dyDescent="0.3">
      <c r="A307" s="7"/>
      <c r="B307" s="7"/>
      <c r="C307" s="7"/>
      <c r="E307" s="7"/>
      <c r="F307" s="7"/>
      <c r="G307" s="7"/>
      <c r="I307" s="7"/>
      <c r="J307" s="7"/>
      <c r="K307" s="7"/>
      <c r="M307" s="7"/>
      <c r="N307" s="7"/>
      <c r="O307" s="7"/>
      <c r="Q307" s="271"/>
      <c r="R307" s="271"/>
      <c r="S307" s="271"/>
    </row>
    <row r="308" spans="1:19" x14ac:dyDescent="0.3">
      <c r="A308" s="7"/>
      <c r="B308" s="7"/>
      <c r="C308" s="7"/>
      <c r="E308" s="7"/>
      <c r="F308" s="7"/>
      <c r="G308" s="7"/>
      <c r="I308" s="7"/>
      <c r="J308" s="7"/>
      <c r="K308" s="7"/>
      <c r="M308" s="7"/>
      <c r="N308" s="7"/>
      <c r="O308" s="7"/>
      <c r="Q308" s="271"/>
      <c r="R308" s="271"/>
      <c r="S308" s="271"/>
    </row>
    <row r="309" spans="1:19" x14ac:dyDescent="0.3">
      <c r="A309" s="7"/>
      <c r="B309" s="7"/>
      <c r="C309" s="7"/>
      <c r="E309" s="7"/>
      <c r="F309" s="7"/>
      <c r="G309" s="7"/>
      <c r="I309" s="7"/>
      <c r="J309" s="7"/>
      <c r="K309" s="7"/>
      <c r="M309" s="7"/>
      <c r="N309" s="7"/>
      <c r="O309" s="7"/>
      <c r="Q309" s="271"/>
      <c r="R309" s="271"/>
      <c r="S309" s="271"/>
    </row>
    <row r="310" spans="1:19" x14ac:dyDescent="0.3">
      <c r="A310" s="7"/>
      <c r="B310" s="7"/>
      <c r="C310" s="7"/>
      <c r="E310" s="7"/>
      <c r="F310" s="7"/>
      <c r="G310" s="7"/>
      <c r="I310" s="7"/>
      <c r="J310" s="7"/>
      <c r="K310" s="7"/>
      <c r="M310" s="7"/>
      <c r="N310" s="7"/>
      <c r="O310" s="7"/>
      <c r="Q310" s="271"/>
      <c r="R310" s="271"/>
      <c r="S310" s="271"/>
    </row>
    <row r="311" spans="1:19" x14ac:dyDescent="0.3">
      <c r="A311" s="7"/>
      <c r="B311" s="7"/>
      <c r="C311" s="7"/>
      <c r="E311" s="7"/>
      <c r="F311" s="7"/>
      <c r="G311" s="7"/>
      <c r="I311" s="7"/>
      <c r="J311" s="7"/>
      <c r="K311" s="7"/>
      <c r="M311" s="7"/>
      <c r="N311" s="7"/>
      <c r="O311" s="7"/>
      <c r="Q311" s="271"/>
      <c r="R311" s="271"/>
      <c r="S311" s="271"/>
    </row>
    <row r="312" spans="1:19" x14ac:dyDescent="0.3">
      <c r="A312" s="7"/>
      <c r="B312" s="7"/>
      <c r="C312" s="7"/>
      <c r="E312" s="7"/>
      <c r="F312" s="7"/>
      <c r="G312" s="7"/>
      <c r="I312" s="7"/>
      <c r="J312" s="7"/>
      <c r="K312" s="7"/>
      <c r="M312" s="7"/>
      <c r="N312" s="7"/>
      <c r="O312" s="7"/>
      <c r="Q312" s="271"/>
      <c r="R312" s="271"/>
      <c r="S312" s="271"/>
    </row>
    <row r="313" spans="1:19" x14ac:dyDescent="0.3">
      <c r="A313" s="7"/>
      <c r="B313" s="7"/>
      <c r="C313" s="7"/>
      <c r="E313" s="7"/>
      <c r="F313" s="7"/>
      <c r="G313" s="7"/>
      <c r="I313" s="7"/>
      <c r="J313" s="7"/>
      <c r="K313" s="7"/>
      <c r="M313" s="7"/>
      <c r="N313" s="7"/>
      <c r="O313" s="7"/>
      <c r="Q313" s="271"/>
      <c r="R313" s="271"/>
      <c r="S313" s="271"/>
    </row>
    <row r="314" spans="1:19" x14ac:dyDescent="0.3">
      <c r="A314" s="7"/>
      <c r="B314" s="7"/>
      <c r="C314" s="7"/>
      <c r="E314" s="7"/>
      <c r="F314" s="7"/>
      <c r="G314" s="7"/>
      <c r="I314" s="7"/>
      <c r="J314" s="7"/>
      <c r="K314" s="7"/>
      <c r="M314" s="7"/>
      <c r="N314" s="7"/>
      <c r="O314" s="7"/>
      <c r="Q314" s="271"/>
      <c r="R314" s="271"/>
      <c r="S314" s="271"/>
    </row>
    <row r="315" spans="1:19" x14ac:dyDescent="0.3">
      <c r="A315" s="7"/>
      <c r="B315" s="7"/>
      <c r="C315" s="7"/>
      <c r="E315" s="7"/>
      <c r="F315" s="7"/>
      <c r="G315" s="7"/>
      <c r="I315" s="7"/>
      <c r="J315" s="7"/>
      <c r="K315" s="7"/>
      <c r="M315" s="7"/>
      <c r="N315" s="7"/>
      <c r="O315" s="7"/>
      <c r="Q315" s="271"/>
      <c r="R315" s="271"/>
      <c r="S315" s="271"/>
    </row>
    <row r="316" spans="1:19" x14ac:dyDescent="0.3">
      <c r="A316" s="7"/>
      <c r="B316" s="7"/>
      <c r="C316" s="7"/>
      <c r="E316" s="7"/>
      <c r="F316" s="7"/>
      <c r="G316" s="7"/>
      <c r="I316" s="7"/>
      <c r="J316" s="7"/>
      <c r="K316" s="7"/>
      <c r="M316" s="7"/>
      <c r="N316" s="7"/>
      <c r="O316" s="7"/>
      <c r="Q316" s="271"/>
      <c r="R316" s="271"/>
      <c r="S316" s="271"/>
    </row>
    <row r="317" spans="1:19" x14ac:dyDescent="0.3">
      <c r="A317" s="7"/>
      <c r="B317" s="7"/>
      <c r="C317" s="7"/>
      <c r="E317" s="7"/>
      <c r="F317" s="7"/>
      <c r="G317" s="7"/>
      <c r="I317" s="7"/>
      <c r="J317" s="7"/>
      <c r="K317" s="7"/>
      <c r="M317" s="7"/>
      <c r="N317" s="7"/>
      <c r="O317" s="7"/>
      <c r="Q317" s="271"/>
      <c r="R317" s="271"/>
      <c r="S317" s="271"/>
    </row>
    <row r="318" spans="1:19" x14ac:dyDescent="0.3">
      <c r="A318" s="7"/>
      <c r="B318" s="7"/>
      <c r="C318" s="7"/>
      <c r="E318" s="7"/>
      <c r="F318" s="7"/>
      <c r="G318" s="7"/>
      <c r="I318" s="7"/>
      <c r="J318" s="7"/>
      <c r="K318" s="7"/>
      <c r="M318" s="7"/>
      <c r="N318" s="7"/>
      <c r="O318" s="7"/>
      <c r="Q318" s="271"/>
      <c r="R318" s="271"/>
      <c r="S318" s="271"/>
    </row>
    <row r="319" spans="1:19" x14ac:dyDescent="0.3">
      <c r="A319" s="7"/>
      <c r="B319" s="7"/>
      <c r="C319" s="7"/>
      <c r="E319" s="7"/>
      <c r="F319" s="7"/>
      <c r="G319" s="7"/>
      <c r="I319" s="7"/>
      <c r="J319" s="7"/>
      <c r="K319" s="7"/>
      <c r="M319" s="7"/>
      <c r="N319" s="7"/>
      <c r="O319" s="7"/>
      <c r="Q319" s="271"/>
      <c r="R319" s="271"/>
      <c r="S319" s="271"/>
    </row>
    <row r="320" spans="1:19" x14ac:dyDescent="0.3">
      <c r="A320" s="7"/>
      <c r="B320" s="7"/>
      <c r="C320" s="7"/>
      <c r="E320" s="7"/>
      <c r="F320" s="7"/>
      <c r="G320" s="7"/>
      <c r="I320" s="7"/>
      <c r="J320" s="7"/>
      <c r="K320" s="7"/>
      <c r="M320" s="7"/>
      <c r="N320" s="7"/>
      <c r="O320" s="7"/>
      <c r="Q320" s="271"/>
      <c r="R320" s="271"/>
      <c r="S320" s="271"/>
    </row>
    <row r="321" spans="1:19" x14ac:dyDescent="0.3">
      <c r="A321" s="7"/>
      <c r="B321" s="7"/>
      <c r="C321" s="7"/>
      <c r="E321" s="7"/>
      <c r="F321" s="7"/>
      <c r="G321" s="7"/>
      <c r="I321" s="7"/>
      <c r="J321" s="7"/>
      <c r="K321" s="7"/>
      <c r="M321" s="7"/>
      <c r="N321" s="7"/>
      <c r="O321" s="7"/>
      <c r="Q321" s="271"/>
      <c r="R321" s="271"/>
      <c r="S321" s="271"/>
    </row>
    <row r="322" spans="1:19" x14ac:dyDescent="0.3">
      <c r="A322" s="7"/>
      <c r="B322" s="7"/>
      <c r="C322" s="7"/>
      <c r="E322" s="7"/>
      <c r="F322" s="7"/>
      <c r="G322" s="7"/>
      <c r="I322" s="7"/>
      <c r="J322" s="7"/>
      <c r="K322" s="7"/>
      <c r="N322" s="271"/>
      <c r="Q322" s="271"/>
      <c r="R322" s="271"/>
      <c r="S322" s="271"/>
    </row>
    <row r="323" spans="1:19" x14ac:dyDescent="0.3">
      <c r="A323" s="7"/>
      <c r="B323" s="7"/>
      <c r="C323" s="7"/>
      <c r="E323" s="7"/>
      <c r="F323" s="7"/>
      <c r="G323" s="7"/>
      <c r="I323" s="7"/>
      <c r="J323" s="7"/>
      <c r="K323" s="7"/>
      <c r="N323" s="271"/>
      <c r="Q323" s="271"/>
      <c r="R323" s="271"/>
      <c r="S323" s="271"/>
    </row>
    <row r="324" spans="1:19" x14ac:dyDescent="0.3">
      <c r="A324" s="7"/>
      <c r="B324" s="7"/>
      <c r="C324" s="7"/>
      <c r="E324" s="7"/>
      <c r="F324" s="7"/>
      <c r="G324" s="7"/>
      <c r="I324" s="7"/>
      <c r="J324" s="7"/>
      <c r="K324" s="7"/>
      <c r="N324" s="271"/>
      <c r="Q324" s="271"/>
      <c r="R324" s="271"/>
      <c r="S324" s="271"/>
    </row>
    <row r="325" spans="1:19" x14ac:dyDescent="0.3">
      <c r="A325" s="7"/>
      <c r="B325" s="7"/>
      <c r="C325" s="7"/>
      <c r="E325" s="7"/>
      <c r="F325" s="7"/>
      <c r="G325" s="7"/>
      <c r="I325" s="7"/>
      <c r="J325" s="7"/>
      <c r="K325" s="7"/>
      <c r="N325" s="271"/>
      <c r="Q325" s="271"/>
      <c r="R325" s="271"/>
      <c r="S325" s="271"/>
    </row>
    <row r="326" spans="1:19" x14ac:dyDescent="0.3">
      <c r="A326" s="7"/>
      <c r="B326" s="7"/>
      <c r="C326" s="7"/>
      <c r="E326" s="7"/>
      <c r="F326" s="7"/>
      <c r="G326" s="7"/>
      <c r="I326" s="7"/>
      <c r="J326" s="7"/>
      <c r="K326" s="7"/>
      <c r="N326" s="271"/>
      <c r="Q326" s="271"/>
      <c r="R326" s="271"/>
      <c r="S326" s="271"/>
    </row>
    <row r="327" spans="1:19" x14ac:dyDescent="0.3">
      <c r="A327" s="7"/>
      <c r="B327" s="7"/>
      <c r="C327" s="7"/>
      <c r="E327" s="7"/>
      <c r="F327" s="7"/>
      <c r="G327" s="7"/>
      <c r="I327" s="7"/>
      <c r="J327" s="7"/>
      <c r="K327" s="7"/>
      <c r="N327" s="271"/>
      <c r="Q327" s="271"/>
      <c r="R327" s="271"/>
      <c r="S327" s="271"/>
    </row>
    <row r="328" spans="1:19" x14ac:dyDescent="0.3">
      <c r="A328" s="7"/>
      <c r="B328" s="7"/>
      <c r="C328" s="7"/>
      <c r="E328" s="7"/>
      <c r="F328" s="7"/>
      <c r="G328" s="7"/>
      <c r="I328" s="7"/>
      <c r="J328" s="7"/>
      <c r="K328" s="7"/>
      <c r="N328" s="271"/>
      <c r="Q328" s="271"/>
      <c r="R328" s="271"/>
      <c r="S328" s="271"/>
    </row>
    <row r="329" spans="1:19" x14ac:dyDescent="0.3">
      <c r="A329" s="7"/>
      <c r="B329" s="7"/>
      <c r="C329" s="7"/>
      <c r="E329" s="7"/>
      <c r="F329" s="7"/>
      <c r="G329" s="7"/>
      <c r="I329" s="7"/>
      <c r="J329" s="7"/>
      <c r="K329" s="7"/>
      <c r="N329" s="271"/>
      <c r="Q329" s="271"/>
      <c r="R329" s="271"/>
      <c r="S329" s="271"/>
    </row>
    <row r="330" spans="1:19" x14ac:dyDescent="0.3">
      <c r="A330" s="7"/>
      <c r="B330" s="7"/>
      <c r="C330" s="7"/>
      <c r="E330" s="7"/>
      <c r="F330" s="7"/>
      <c r="G330" s="7"/>
      <c r="I330" s="7"/>
      <c r="J330" s="7"/>
      <c r="K330" s="7"/>
      <c r="N330" s="271"/>
      <c r="Q330" s="271"/>
      <c r="R330" s="271"/>
      <c r="S330" s="271"/>
    </row>
    <row r="331" spans="1:19" x14ac:dyDescent="0.3">
      <c r="A331" s="7"/>
      <c r="B331" s="7"/>
      <c r="C331" s="7"/>
      <c r="E331" s="7"/>
      <c r="F331" s="7"/>
      <c r="G331" s="7"/>
      <c r="I331" s="7"/>
      <c r="J331" s="7"/>
      <c r="K331" s="7"/>
      <c r="N331" s="271"/>
      <c r="Q331" s="271"/>
      <c r="R331" s="271"/>
      <c r="S331" s="271"/>
    </row>
    <row r="332" spans="1:19" x14ac:dyDescent="0.3">
      <c r="A332" s="7"/>
      <c r="B332" s="7"/>
      <c r="C332" s="7"/>
      <c r="E332" s="7"/>
      <c r="F332" s="7"/>
      <c r="G332" s="7"/>
      <c r="I332" s="7"/>
      <c r="J332" s="7"/>
      <c r="K332" s="7"/>
      <c r="N332" s="271"/>
      <c r="Q332" s="271"/>
      <c r="R332" s="271"/>
      <c r="S332" s="271"/>
    </row>
    <row r="333" spans="1:19" x14ac:dyDescent="0.3">
      <c r="A333" s="7"/>
      <c r="B333" s="7"/>
      <c r="C333" s="7"/>
      <c r="E333" s="7"/>
      <c r="F333" s="7"/>
      <c r="G333" s="7"/>
      <c r="I333" s="7"/>
      <c r="J333" s="7"/>
      <c r="K333" s="7"/>
      <c r="N333" s="271"/>
      <c r="Q333" s="271"/>
      <c r="R333" s="271"/>
      <c r="S333" s="271"/>
    </row>
    <row r="334" spans="1:19" x14ac:dyDescent="0.3">
      <c r="A334" s="7"/>
      <c r="B334" s="7"/>
      <c r="C334" s="7"/>
      <c r="E334" s="7"/>
      <c r="F334" s="7"/>
      <c r="G334" s="7"/>
      <c r="I334" s="7"/>
      <c r="J334" s="7"/>
      <c r="K334" s="7"/>
      <c r="N334" s="271"/>
      <c r="Q334" s="271"/>
      <c r="R334" s="271"/>
      <c r="S334" s="271"/>
    </row>
    <row r="335" spans="1:19" x14ac:dyDescent="0.3">
      <c r="A335" s="7"/>
      <c r="B335" s="7"/>
      <c r="C335" s="7"/>
      <c r="E335" s="7"/>
      <c r="F335" s="7"/>
      <c r="G335" s="7"/>
      <c r="I335" s="7"/>
      <c r="J335" s="7"/>
      <c r="K335" s="7"/>
      <c r="N335" s="271"/>
      <c r="Q335" s="271"/>
      <c r="R335" s="271"/>
      <c r="S335" s="271"/>
    </row>
    <row r="336" spans="1:19" x14ac:dyDescent="0.3">
      <c r="B336" s="265"/>
      <c r="I336" s="7"/>
      <c r="J336" s="7"/>
      <c r="K336" s="7"/>
      <c r="N336" s="271"/>
      <c r="Q336" s="271"/>
      <c r="R336" s="271"/>
      <c r="S336" s="271"/>
    </row>
    <row r="337" spans="2:19" x14ac:dyDescent="0.3">
      <c r="B337" s="265"/>
      <c r="E337" s="7"/>
      <c r="F337" s="7"/>
      <c r="G337" s="7"/>
      <c r="I337" s="7"/>
      <c r="J337" s="7"/>
      <c r="K337" s="7"/>
      <c r="N337" s="271"/>
      <c r="Q337" s="271"/>
      <c r="R337" s="271"/>
      <c r="S337" s="271"/>
    </row>
    <row r="338" spans="2:19" x14ac:dyDescent="0.3">
      <c r="B338" s="265"/>
      <c r="E338" s="7"/>
      <c r="F338" s="7"/>
      <c r="G338" s="7"/>
      <c r="I338" s="7"/>
      <c r="J338" s="7"/>
      <c r="K338" s="7"/>
      <c r="N338" s="271"/>
      <c r="Q338" s="271"/>
      <c r="R338" s="271"/>
      <c r="S338" s="271"/>
    </row>
    <row r="339" spans="2:19" x14ac:dyDescent="0.3">
      <c r="B339" s="265"/>
      <c r="E339" s="7"/>
      <c r="F339" s="7"/>
      <c r="G339" s="7"/>
      <c r="I339" s="7"/>
      <c r="J339" s="7"/>
      <c r="K339" s="7"/>
      <c r="N339" s="271"/>
      <c r="Q339" s="271"/>
      <c r="R339" s="271"/>
      <c r="S339" s="271"/>
    </row>
    <row r="340" spans="2:19" x14ac:dyDescent="0.3">
      <c r="B340" s="265"/>
      <c r="E340" s="7"/>
      <c r="F340" s="7"/>
      <c r="G340" s="7"/>
      <c r="I340" s="7"/>
      <c r="J340" s="7"/>
      <c r="K340" s="7"/>
      <c r="N340" s="271"/>
      <c r="Q340" s="271"/>
      <c r="R340" s="271"/>
      <c r="S340" s="271"/>
    </row>
    <row r="341" spans="2:19" x14ac:dyDescent="0.3">
      <c r="B341" s="265"/>
      <c r="E341" s="7"/>
      <c r="F341" s="7"/>
      <c r="G341" s="7"/>
      <c r="I341" s="7"/>
      <c r="J341" s="7"/>
      <c r="K341" s="7"/>
      <c r="N341" s="271"/>
      <c r="Q341" s="271"/>
      <c r="R341" s="271"/>
      <c r="S341" s="271"/>
    </row>
    <row r="342" spans="2:19" x14ac:dyDescent="0.3">
      <c r="B342" s="265"/>
      <c r="E342" s="7"/>
      <c r="F342" s="7"/>
      <c r="G342" s="7"/>
      <c r="I342" s="7"/>
      <c r="J342" s="7"/>
      <c r="K342" s="7"/>
      <c r="N342" s="271"/>
      <c r="Q342" s="271"/>
      <c r="R342" s="271"/>
      <c r="S342" s="271"/>
    </row>
    <row r="343" spans="2:19" x14ac:dyDescent="0.3">
      <c r="B343" s="265"/>
      <c r="E343" s="7"/>
      <c r="F343" s="7"/>
      <c r="G343" s="7"/>
      <c r="I343" s="7"/>
      <c r="J343" s="7"/>
      <c r="K343" s="7"/>
      <c r="N343" s="271"/>
      <c r="Q343" s="271"/>
      <c r="R343" s="271"/>
      <c r="S343" s="271"/>
    </row>
    <row r="344" spans="2:19" x14ac:dyDescent="0.3">
      <c r="B344" s="265"/>
      <c r="E344" s="7"/>
      <c r="F344" s="7"/>
      <c r="G344" s="7"/>
      <c r="I344" s="7"/>
      <c r="J344" s="7"/>
      <c r="K344" s="7"/>
      <c r="N344" s="271"/>
      <c r="Q344" s="271"/>
      <c r="R344" s="271"/>
      <c r="S344" s="271"/>
    </row>
    <row r="345" spans="2:19" x14ac:dyDescent="0.3">
      <c r="B345" s="265"/>
      <c r="E345" s="7"/>
      <c r="F345" s="7"/>
      <c r="G345" s="7"/>
      <c r="I345" s="7"/>
      <c r="J345" s="7"/>
      <c r="K345" s="7"/>
      <c r="N345" s="271"/>
      <c r="Q345" s="271"/>
      <c r="R345" s="271"/>
      <c r="S345" s="271"/>
    </row>
    <row r="346" spans="2:19" x14ac:dyDescent="0.3">
      <c r="B346" s="265"/>
      <c r="E346" s="7"/>
      <c r="F346" s="7"/>
      <c r="G346" s="7"/>
      <c r="I346" s="7"/>
      <c r="J346" s="7"/>
      <c r="K346" s="7"/>
      <c r="N346" s="271"/>
      <c r="Q346" s="271"/>
      <c r="R346" s="271"/>
      <c r="S346" s="271"/>
    </row>
    <row r="347" spans="2:19" x14ac:dyDescent="0.3">
      <c r="B347" s="265"/>
      <c r="E347" s="7"/>
      <c r="F347" s="7"/>
      <c r="G347" s="7"/>
      <c r="I347" s="7"/>
      <c r="J347" s="7"/>
      <c r="K347" s="7"/>
      <c r="N347" s="271"/>
      <c r="Q347" s="271"/>
      <c r="R347" s="271"/>
      <c r="S347" s="271"/>
    </row>
    <row r="348" spans="2:19" x14ac:dyDescent="0.3">
      <c r="B348" s="265"/>
      <c r="E348" s="7"/>
      <c r="F348" s="7"/>
      <c r="G348" s="7"/>
      <c r="I348" s="7"/>
      <c r="J348" s="7"/>
      <c r="K348" s="7"/>
      <c r="N348" s="271"/>
      <c r="Q348" s="271"/>
      <c r="R348" s="271"/>
      <c r="S348" s="271"/>
    </row>
    <row r="349" spans="2:19" x14ac:dyDescent="0.3">
      <c r="B349" s="265"/>
      <c r="E349" s="7"/>
      <c r="F349" s="7"/>
      <c r="G349" s="7"/>
      <c r="I349" s="7"/>
      <c r="J349" s="7"/>
      <c r="K349" s="7"/>
      <c r="N349" s="271"/>
      <c r="Q349" s="271"/>
      <c r="R349" s="271"/>
      <c r="S349" s="271"/>
    </row>
    <row r="350" spans="2:19" x14ac:dyDescent="0.3">
      <c r="B350" s="265"/>
      <c r="E350" s="7"/>
      <c r="F350" s="7"/>
      <c r="G350" s="7"/>
      <c r="I350" s="7"/>
      <c r="J350" s="7"/>
      <c r="K350" s="7"/>
      <c r="N350" s="271"/>
      <c r="Q350" s="271"/>
      <c r="R350" s="271"/>
      <c r="S350" s="271"/>
    </row>
    <row r="351" spans="2:19" x14ac:dyDescent="0.3">
      <c r="B351" s="265"/>
      <c r="E351" s="7"/>
      <c r="F351" s="7"/>
      <c r="G351" s="7"/>
      <c r="I351" s="7"/>
      <c r="J351" s="7"/>
      <c r="K351" s="7"/>
      <c r="N351" s="271"/>
      <c r="Q351" s="271"/>
      <c r="R351" s="271"/>
      <c r="S351" s="271"/>
    </row>
    <row r="352" spans="2:19" x14ac:dyDescent="0.3">
      <c r="B352" s="265"/>
      <c r="E352" s="7"/>
      <c r="F352" s="7"/>
      <c r="G352" s="7"/>
      <c r="I352" s="7"/>
      <c r="J352" s="7"/>
      <c r="K352" s="7"/>
      <c r="N352" s="271"/>
      <c r="Q352" s="271"/>
      <c r="R352" s="271"/>
      <c r="S352" s="271"/>
    </row>
    <row r="353" spans="2:19" x14ac:dyDescent="0.3">
      <c r="B353" s="265"/>
      <c r="E353" s="7"/>
      <c r="F353" s="7"/>
      <c r="G353" s="7"/>
      <c r="I353" s="7"/>
      <c r="J353" s="7"/>
      <c r="K353" s="7"/>
      <c r="N353" s="271"/>
      <c r="Q353" s="271"/>
      <c r="R353" s="271"/>
      <c r="S353" s="271"/>
    </row>
    <row r="354" spans="2:19" x14ac:dyDescent="0.3">
      <c r="B354" s="265"/>
      <c r="E354" s="7"/>
      <c r="F354" s="7"/>
      <c r="G354" s="7"/>
      <c r="I354" s="7"/>
      <c r="J354" s="7"/>
      <c r="K354" s="7"/>
      <c r="N354" s="271"/>
      <c r="Q354" s="271"/>
      <c r="R354" s="271"/>
      <c r="S354" s="271"/>
    </row>
    <row r="355" spans="2:19" x14ac:dyDescent="0.3">
      <c r="B355" s="265"/>
      <c r="E355" s="7"/>
      <c r="F355" s="7"/>
      <c r="G355" s="7"/>
      <c r="I355" s="7"/>
      <c r="J355" s="7"/>
      <c r="K355" s="7"/>
      <c r="N355" s="271"/>
      <c r="Q355" s="271"/>
      <c r="R355" s="271"/>
      <c r="S355" s="271"/>
    </row>
    <row r="356" spans="2:19" x14ac:dyDescent="0.3">
      <c r="B356" s="265"/>
      <c r="E356" s="7"/>
      <c r="F356" s="7"/>
      <c r="G356" s="7"/>
      <c r="I356" s="7"/>
      <c r="J356" s="7"/>
      <c r="K356" s="7"/>
      <c r="N356" s="271"/>
      <c r="Q356" s="271"/>
      <c r="R356" s="271"/>
      <c r="S356" s="271"/>
    </row>
    <row r="357" spans="2:19" x14ac:dyDescent="0.3">
      <c r="B357" s="265"/>
      <c r="E357" s="7"/>
      <c r="F357" s="7"/>
      <c r="G357" s="7"/>
      <c r="I357" s="7"/>
      <c r="J357" s="7"/>
      <c r="K357" s="7"/>
      <c r="N357" s="271"/>
      <c r="Q357" s="271"/>
      <c r="R357" s="271"/>
      <c r="S357" s="271"/>
    </row>
    <row r="358" spans="2:19" x14ac:dyDescent="0.3">
      <c r="B358" s="265"/>
      <c r="E358" s="7"/>
      <c r="F358" s="7"/>
      <c r="G358" s="7"/>
      <c r="I358" s="7"/>
      <c r="J358" s="7"/>
      <c r="K358" s="7"/>
      <c r="N358" s="271"/>
      <c r="Q358" s="271"/>
      <c r="R358" s="271"/>
      <c r="S358" s="271"/>
    </row>
    <row r="359" spans="2:19" x14ac:dyDescent="0.3">
      <c r="B359" s="265"/>
      <c r="E359" s="7"/>
      <c r="F359" s="7"/>
      <c r="G359" s="7"/>
      <c r="I359" s="7"/>
      <c r="J359" s="7"/>
      <c r="K359" s="7"/>
      <c r="N359" s="271"/>
      <c r="Q359" s="271"/>
      <c r="R359" s="271"/>
      <c r="S359" s="271"/>
    </row>
    <row r="360" spans="2:19" x14ac:dyDescent="0.3">
      <c r="B360" s="265"/>
      <c r="E360" s="7"/>
      <c r="F360" s="7"/>
      <c r="G360" s="7"/>
      <c r="I360" s="7"/>
      <c r="J360" s="7"/>
      <c r="K360" s="7"/>
      <c r="N360" s="271"/>
      <c r="Q360" s="271"/>
      <c r="R360" s="271"/>
      <c r="S360" s="271"/>
    </row>
    <row r="361" spans="2:19" x14ac:dyDescent="0.3">
      <c r="B361" s="265"/>
      <c r="E361" s="7"/>
      <c r="F361" s="7"/>
      <c r="G361" s="7"/>
      <c r="I361" s="269"/>
      <c r="J361" s="269"/>
      <c r="K361" s="269"/>
      <c r="N361" s="271"/>
      <c r="Q361" s="271"/>
      <c r="R361" s="271"/>
      <c r="S361" s="271"/>
    </row>
    <row r="362" spans="2:19" x14ac:dyDescent="0.3">
      <c r="B362" s="265"/>
      <c r="E362" s="7"/>
      <c r="F362" s="7"/>
      <c r="G362" s="7"/>
      <c r="I362" s="269"/>
      <c r="J362" s="269"/>
      <c r="K362" s="269"/>
      <c r="N362" s="271"/>
      <c r="Q362" s="271"/>
      <c r="R362" s="271"/>
      <c r="S362" s="271"/>
    </row>
    <row r="363" spans="2:19" x14ac:dyDescent="0.3">
      <c r="B363" s="265"/>
      <c r="E363" s="7"/>
      <c r="F363" s="7"/>
      <c r="G363" s="7"/>
      <c r="I363" s="269"/>
      <c r="J363" s="269"/>
      <c r="K363" s="269"/>
      <c r="N363" s="271"/>
      <c r="Q363" s="271"/>
      <c r="R363" s="271"/>
      <c r="S363" s="271"/>
    </row>
    <row r="364" spans="2:19" x14ac:dyDescent="0.3">
      <c r="B364" s="265"/>
      <c r="E364" s="7"/>
      <c r="F364" s="7"/>
      <c r="G364" s="7"/>
      <c r="I364" s="269"/>
      <c r="J364" s="269"/>
      <c r="K364" s="269"/>
      <c r="N364" s="271"/>
      <c r="Q364" s="271"/>
      <c r="R364" s="271"/>
      <c r="S364" s="271"/>
    </row>
    <row r="365" spans="2:19" x14ac:dyDescent="0.3">
      <c r="B365" s="265"/>
      <c r="E365" s="7"/>
      <c r="F365" s="7"/>
      <c r="G365" s="7"/>
      <c r="I365" s="269"/>
      <c r="J365" s="269"/>
      <c r="K365" s="269"/>
      <c r="N365" s="271"/>
      <c r="Q365" s="271"/>
      <c r="R365" s="271"/>
      <c r="S365" s="271"/>
    </row>
    <row r="366" spans="2:19" x14ac:dyDescent="0.3">
      <c r="B366" s="265"/>
      <c r="E366" s="7"/>
      <c r="F366" s="7"/>
      <c r="G366" s="7"/>
      <c r="I366" s="269"/>
      <c r="J366" s="269"/>
      <c r="K366" s="269"/>
      <c r="N366" s="271"/>
      <c r="Q366" s="271"/>
      <c r="R366" s="271"/>
      <c r="S366" s="271"/>
    </row>
    <row r="367" spans="2:19" x14ac:dyDescent="0.3">
      <c r="B367" s="265"/>
      <c r="E367" s="7"/>
      <c r="F367" s="7"/>
      <c r="G367" s="7"/>
      <c r="I367" s="269"/>
      <c r="J367" s="269"/>
      <c r="K367" s="269"/>
      <c r="N367" s="271"/>
      <c r="Q367" s="271"/>
      <c r="R367" s="271"/>
      <c r="S367" s="271"/>
    </row>
    <row r="368" spans="2:19" x14ac:dyDescent="0.3">
      <c r="B368" s="265"/>
      <c r="E368" s="7"/>
      <c r="F368" s="7"/>
      <c r="G368" s="7"/>
      <c r="I368" s="269"/>
      <c r="J368" s="269"/>
      <c r="K368" s="269"/>
      <c r="N368" s="271"/>
      <c r="Q368" s="271"/>
      <c r="R368" s="271"/>
      <c r="S368" s="271"/>
    </row>
    <row r="369" spans="2:19" x14ac:dyDescent="0.3">
      <c r="B369" s="265"/>
      <c r="E369" s="7"/>
      <c r="F369" s="7"/>
      <c r="G369" s="7"/>
      <c r="I369" s="269"/>
      <c r="J369" s="269"/>
      <c r="K369" s="269"/>
      <c r="N369" s="271"/>
      <c r="Q369" s="271"/>
      <c r="R369" s="271"/>
      <c r="S369" s="271"/>
    </row>
    <row r="370" spans="2:19" x14ac:dyDescent="0.3">
      <c r="B370" s="265"/>
      <c r="E370" s="7"/>
      <c r="F370" s="7"/>
      <c r="G370" s="7"/>
      <c r="I370" s="269"/>
      <c r="J370" s="269"/>
      <c r="K370" s="269"/>
      <c r="N370" s="271"/>
      <c r="Q370" s="271"/>
      <c r="R370" s="271"/>
      <c r="S370" s="271"/>
    </row>
    <row r="371" spans="2:19" x14ac:dyDescent="0.3">
      <c r="B371" s="265"/>
      <c r="E371" s="7"/>
      <c r="F371" s="7"/>
      <c r="G371" s="7"/>
      <c r="I371" s="269"/>
      <c r="J371" s="269"/>
      <c r="K371" s="269"/>
      <c r="N371" s="271"/>
      <c r="Q371" s="271"/>
      <c r="R371" s="271"/>
      <c r="S371" s="271"/>
    </row>
    <row r="372" spans="2:19" x14ac:dyDescent="0.3">
      <c r="B372" s="265"/>
      <c r="E372" s="7"/>
      <c r="F372" s="7"/>
      <c r="G372" s="7"/>
      <c r="I372" s="269"/>
      <c r="J372" s="269"/>
      <c r="K372" s="269"/>
      <c r="N372" s="271"/>
      <c r="Q372" s="271"/>
      <c r="R372" s="271"/>
      <c r="S372" s="271"/>
    </row>
    <row r="373" spans="2:19" x14ac:dyDescent="0.3">
      <c r="B373" s="265"/>
      <c r="E373" s="7"/>
      <c r="F373" s="7"/>
      <c r="G373" s="7"/>
      <c r="I373" s="269"/>
      <c r="J373" s="269"/>
      <c r="K373" s="269"/>
      <c r="N373" s="271"/>
      <c r="Q373" s="271"/>
      <c r="R373" s="271"/>
      <c r="S373" s="271"/>
    </row>
    <row r="374" spans="2:19" x14ac:dyDescent="0.3">
      <c r="B374" s="265"/>
      <c r="E374" s="7"/>
      <c r="F374" s="7"/>
      <c r="G374" s="7"/>
      <c r="I374" s="269"/>
      <c r="J374" s="269"/>
      <c r="K374" s="269"/>
      <c r="N374" s="271"/>
      <c r="Q374" s="271"/>
      <c r="R374" s="271"/>
      <c r="S374" s="271"/>
    </row>
    <row r="375" spans="2:19" x14ac:dyDescent="0.3">
      <c r="B375" s="265"/>
      <c r="E375" s="7"/>
      <c r="F375" s="7"/>
      <c r="G375" s="7"/>
      <c r="I375" s="269"/>
      <c r="J375" s="269"/>
      <c r="K375" s="269"/>
      <c r="N375" s="271"/>
      <c r="Q375" s="271"/>
      <c r="R375" s="271"/>
      <c r="S375" s="271"/>
    </row>
    <row r="376" spans="2:19" x14ac:dyDescent="0.3">
      <c r="B376" s="265"/>
      <c r="E376" s="7"/>
      <c r="F376" s="7"/>
      <c r="G376" s="7"/>
      <c r="I376" s="269"/>
      <c r="J376" s="269"/>
      <c r="K376" s="269"/>
      <c r="N376" s="271"/>
      <c r="Q376" s="271"/>
      <c r="R376" s="271"/>
      <c r="S376" s="271"/>
    </row>
    <row r="377" spans="2:19" x14ac:dyDescent="0.3">
      <c r="B377" s="265"/>
      <c r="E377" s="7"/>
      <c r="F377" s="7"/>
      <c r="G377" s="7"/>
      <c r="I377" s="269"/>
      <c r="J377" s="269"/>
      <c r="K377" s="269"/>
      <c r="N377" s="271"/>
      <c r="Q377" s="271"/>
      <c r="R377" s="271"/>
      <c r="S377" s="271"/>
    </row>
    <row r="378" spans="2:19" x14ac:dyDescent="0.3">
      <c r="B378" s="265"/>
      <c r="E378" s="7"/>
      <c r="F378" s="7"/>
      <c r="G378" s="7"/>
      <c r="I378" s="269"/>
      <c r="J378" s="269"/>
      <c r="K378" s="269"/>
      <c r="N378" s="271"/>
      <c r="Q378" s="271"/>
      <c r="R378" s="271"/>
      <c r="S378" s="271"/>
    </row>
    <row r="379" spans="2:19" x14ac:dyDescent="0.3">
      <c r="B379" s="265"/>
      <c r="E379" s="7"/>
      <c r="F379" s="7"/>
      <c r="G379" s="7"/>
      <c r="I379" s="269"/>
      <c r="J379" s="269"/>
      <c r="K379" s="269"/>
      <c r="N379" s="271"/>
      <c r="Q379" s="271"/>
      <c r="R379" s="271"/>
      <c r="S379" s="271"/>
    </row>
    <row r="380" spans="2:19" x14ac:dyDescent="0.3">
      <c r="B380" s="265"/>
      <c r="E380" s="7"/>
      <c r="F380" s="7"/>
      <c r="G380" s="7"/>
      <c r="I380" s="269"/>
      <c r="J380" s="269"/>
      <c r="K380" s="269"/>
      <c r="N380" s="271"/>
      <c r="Q380" s="271"/>
      <c r="R380" s="271"/>
      <c r="S380" s="271"/>
    </row>
    <row r="381" spans="2:19" x14ac:dyDescent="0.3">
      <c r="B381" s="265"/>
      <c r="E381" s="7"/>
      <c r="F381" s="7"/>
      <c r="G381" s="7"/>
      <c r="I381" s="269"/>
      <c r="J381" s="269"/>
      <c r="K381" s="269"/>
      <c r="N381" s="271"/>
      <c r="Q381" s="271"/>
      <c r="R381" s="271"/>
      <c r="S381" s="271"/>
    </row>
    <row r="382" spans="2:19" x14ac:dyDescent="0.3">
      <c r="B382" s="265"/>
      <c r="E382" s="7"/>
      <c r="F382" s="7"/>
      <c r="G382" s="7"/>
      <c r="I382" s="269"/>
      <c r="J382" s="269"/>
      <c r="K382" s="269"/>
      <c r="N382" s="271"/>
      <c r="Q382" s="271"/>
      <c r="R382" s="271"/>
      <c r="S382" s="271"/>
    </row>
    <row r="383" spans="2:19" x14ac:dyDescent="0.3">
      <c r="B383" s="265"/>
      <c r="E383" s="7"/>
      <c r="F383" s="7"/>
      <c r="G383" s="7"/>
      <c r="I383" s="269"/>
      <c r="J383" s="269"/>
      <c r="K383" s="269"/>
      <c r="N383" s="271"/>
      <c r="Q383" s="271"/>
      <c r="R383" s="271"/>
      <c r="S383" s="271"/>
    </row>
    <row r="384" spans="2:19" x14ac:dyDescent="0.3">
      <c r="B384" s="265"/>
      <c r="E384" s="7"/>
      <c r="F384" s="7"/>
      <c r="G384" s="7"/>
      <c r="I384" s="269"/>
      <c r="J384" s="269"/>
      <c r="K384" s="269"/>
      <c r="N384" s="271"/>
      <c r="Q384" s="271"/>
      <c r="R384" s="271"/>
      <c r="S384" s="271"/>
    </row>
    <row r="385" spans="2:19" x14ac:dyDescent="0.3">
      <c r="B385" s="265"/>
      <c r="E385" s="7"/>
      <c r="F385" s="7"/>
      <c r="G385" s="7"/>
      <c r="I385" s="269"/>
      <c r="J385" s="269"/>
      <c r="K385" s="269"/>
      <c r="N385" s="271"/>
      <c r="Q385" s="271"/>
      <c r="R385" s="271"/>
      <c r="S385" s="271"/>
    </row>
    <row r="386" spans="2:19" x14ac:dyDescent="0.3">
      <c r="B386" s="265"/>
      <c r="E386" s="7"/>
      <c r="F386" s="7"/>
      <c r="G386" s="7"/>
      <c r="I386" s="269"/>
      <c r="J386" s="269"/>
      <c r="K386" s="269"/>
      <c r="N386" s="271"/>
    </row>
    <row r="387" spans="2:19" x14ac:dyDescent="0.3">
      <c r="B387" s="265"/>
      <c r="E387" s="7"/>
      <c r="F387" s="7"/>
      <c r="G387" s="7"/>
      <c r="I387" s="269"/>
      <c r="J387" s="269"/>
      <c r="K387" s="269"/>
      <c r="N387" s="271"/>
    </row>
    <row r="388" spans="2:19" x14ac:dyDescent="0.3">
      <c r="B388" s="265"/>
      <c r="E388" s="7"/>
      <c r="F388" s="7"/>
      <c r="G388" s="7"/>
      <c r="I388" s="269"/>
      <c r="J388" s="269"/>
      <c r="K388" s="269"/>
      <c r="N388" s="271"/>
    </row>
    <row r="389" spans="2:19" x14ac:dyDescent="0.3">
      <c r="B389" s="265"/>
      <c r="E389" s="7"/>
      <c r="F389" s="7"/>
      <c r="G389" s="7"/>
      <c r="I389" s="269"/>
      <c r="J389" s="269"/>
      <c r="K389" s="269"/>
      <c r="N389" s="271"/>
    </row>
    <row r="390" spans="2:19" x14ac:dyDescent="0.3">
      <c r="B390" s="265"/>
      <c r="E390" s="7"/>
      <c r="F390" s="7"/>
      <c r="G390" s="7"/>
      <c r="I390" s="269"/>
      <c r="J390" s="269"/>
      <c r="K390" s="269"/>
      <c r="N390" s="271"/>
    </row>
    <row r="391" spans="2:19" x14ac:dyDescent="0.3">
      <c r="B391" s="265"/>
      <c r="E391" s="7"/>
      <c r="F391" s="7"/>
      <c r="G391" s="7"/>
      <c r="I391" s="269"/>
      <c r="J391" s="269"/>
      <c r="K391" s="269"/>
      <c r="N391" s="271"/>
    </row>
    <row r="392" spans="2:19" x14ac:dyDescent="0.3">
      <c r="B392" s="265"/>
      <c r="E392" s="7"/>
      <c r="F392" s="7"/>
      <c r="G392" s="7"/>
      <c r="I392" s="269"/>
      <c r="J392" s="269"/>
      <c r="K392" s="269"/>
      <c r="N392" s="271"/>
    </row>
    <row r="393" spans="2:19" x14ac:dyDescent="0.3">
      <c r="B393" s="265"/>
      <c r="E393" s="7"/>
      <c r="F393" s="7"/>
      <c r="G393" s="7"/>
      <c r="I393" s="269"/>
      <c r="J393" s="269"/>
      <c r="K393" s="269"/>
      <c r="N393" s="271"/>
    </row>
    <row r="394" spans="2:19" x14ac:dyDescent="0.3">
      <c r="B394" s="265"/>
      <c r="E394" s="7"/>
      <c r="F394" s="7"/>
      <c r="G394" s="7"/>
      <c r="I394" s="269"/>
      <c r="J394" s="269"/>
      <c r="K394" s="269"/>
      <c r="N394" s="271"/>
    </row>
    <row r="395" spans="2:19" x14ac:dyDescent="0.3">
      <c r="E395" s="7"/>
      <c r="F395" s="7"/>
      <c r="G395" s="7"/>
      <c r="I395" s="269"/>
      <c r="J395" s="269"/>
      <c r="K395" s="269"/>
      <c r="N395" s="271"/>
    </row>
    <row r="396" spans="2:19" x14ac:dyDescent="0.3">
      <c r="E396" s="7"/>
      <c r="F396" s="7"/>
      <c r="G396" s="7"/>
      <c r="I396" s="269"/>
      <c r="J396" s="269"/>
      <c r="K396" s="269"/>
      <c r="N396" s="271"/>
    </row>
    <row r="397" spans="2:19" x14ac:dyDescent="0.3">
      <c r="E397" s="7"/>
      <c r="F397" s="7"/>
      <c r="G397" s="7"/>
      <c r="I397" s="269"/>
      <c r="J397" s="269"/>
      <c r="K397" s="269"/>
      <c r="N397" s="271"/>
    </row>
    <row r="398" spans="2:19" x14ac:dyDescent="0.3">
      <c r="E398" s="7"/>
      <c r="F398" s="7"/>
      <c r="G398" s="7"/>
      <c r="I398" s="269"/>
      <c r="J398" s="269"/>
      <c r="K398" s="269"/>
      <c r="N398" s="271"/>
    </row>
    <row r="399" spans="2:19" x14ac:dyDescent="0.3">
      <c r="E399" s="7"/>
      <c r="F399" s="7"/>
      <c r="G399" s="7"/>
      <c r="I399" s="269"/>
      <c r="J399" s="269"/>
      <c r="K399" s="269"/>
      <c r="N399" s="271"/>
    </row>
    <row r="400" spans="2:19" x14ac:dyDescent="0.3">
      <c r="E400" s="7"/>
      <c r="F400" s="7"/>
      <c r="G400" s="7"/>
      <c r="I400" s="269"/>
      <c r="J400" s="269"/>
      <c r="K400" s="269"/>
    </row>
    <row r="401" spans="5:11" x14ac:dyDescent="0.3">
      <c r="E401" s="7"/>
      <c r="F401" s="7"/>
      <c r="G401" s="7"/>
      <c r="I401" s="269"/>
      <c r="J401" s="269"/>
      <c r="K401" s="269"/>
    </row>
    <row r="402" spans="5:11" x14ac:dyDescent="0.3">
      <c r="E402" s="7"/>
      <c r="F402" s="7"/>
      <c r="G402" s="7"/>
      <c r="I402" s="269"/>
      <c r="J402" s="269"/>
      <c r="K402" s="269"/>
    </row>
    <row r="403" spans="5:11" x14ac:dyDescent="0.3">
      <c r="I403" s="269"/>
      <c r="J403" s="269"/>
      <c r="K403" s="269"/>
    </row>
    <row r="404" spans="5:11" x14ac:dyDescent="0.3">
      <c r="I404" s="269"/>
      <c r="J404" s="269"/>
      <c r="K404" s="269"/>
    </row>
    <row r="405" spans="5:11" x14ac:dyDescent="0.3">
      <c r="I405" s="269"/>
      <c r="J405" s="269"/>
      <c r="K405" s="26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1E8D4-291D-4D6F-826D-127DCB7A3B43}">
  <sheetPr codeName="Sheet5"/>
  <dimension ref="A2:K58"/>
  <sheetViews>
    <sheetView topLeftCell="A6" workbookViewId="0">
      <selection activeCell="D15" sqref="D15"/>
    </sheetView>
  </sheetViews>
  <sheetFormatPr defaultRowHeight="14.4" x14ac:dyDescent="0.3"/>
  <cols>
    <col min="1" max="1" width="17.5546875" customWidth="1"/>
    <col min="2" max="3" width="16.6640625" customWidth="1"/>
    <col min="4" max="6" width="3.6640625" customWidth="1"/>
    <col min="7" max="8" width="8.33203125" customWidth="1"/>
    <col min="9" max="9" width="8" customWidth="1"/>
    <col min="10" max="10" width="35.6640625" customWidth="1"/>
    <col min="11" max="11" width="6.10937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65</v>
      </c>
      <c r="B3" s="265" t="s">
        <v>66</v>
      </c>
      <c r="C3" s="265" t="s">
        <v>67</v>
      </c>
      <c r="D3" s="265" t="s">
        <v>6194</v>
      </c>
      <c r="E3" s="265" t="s">
        <v>8</v>
      </c>
      <c r="F3" s="265" t="s">
        <v>6</v>
      </c>
      <c r="G3" s="266"/>
      <c r="H3" s="17"/>
      <c r="I3" s="266"/>
      <c r="J3" s="265"/>
      <c r="K3" s="265" t="s">
        <v>72</v>
      </c>
    </row>
    <row r="4" spans="1:11" ht="45" customHeight="1" x14ac:dyDescent="0.3">
      <c r="A4" s="265" t="s">
        <v>77</v>
      </c>
      <c r="B4" s="265" t="s">
        <v>78</v>
      </c>
      <c r="C4" s="265" t="s">
        <v>79</v>
      </c>
      <c r="D4" s="265" t="s">
        <v>6195</v>
      </c>
      <c r="E4" s="265" t="s">
        <v>8</v>
      </c>
      <c r="F4" s="265" t="s">
        <v>6</v>
      </c>
      <c r="G4" s="266"/>
      <c r="H4" s="17"/>
      <c r="I4" s="266"/>
      <c r="J4" s="265"/>
      <c r="K4" s="265" t="s">
        <v>72</v>
      </c>
    </row>
    <row r="5" spans="1:11" ht="45" customHeight="1" x14ac:dyDescent="0.3">
      <c r="A5" s="265" t="s">
        <v>82</v>
      </c>
      <c r="B5" s="265" t="s">
        <v>4732</v>
      </c>
      <c r="C5" s="265" t="s">
        <v>4733</v>
      </c>
      <c r="D5" s="265" t="s">
        <v>6195</v>
      </c>
      <c r="E5" s="265" t="s">
        <v>8</v>
      </c>
      <c r="F5" s="265" t="s">
        <v>6</v>
      </c>
      <c r="G5" s="266"/>
      <c r="H5" s="17"/>
      <c r="I5" s="266"/>
      <c r="J5" s="265"/>
      <c r="K5" s="265" t="s">
        <v>72</v>
      </c>
    </row>
    <row r="6" spans="1:11" ht="45" customHeight="1" x14ac:dyDescent="0.3">
      <c r="A6" s="265" t="s">
        <v>85</v>
      </c>
      <c r="B6" s="265" t="s">
        <v>4734</v>
      </c>
      <c r="C6" s="265" t="s">
        <v>4735</v>
      </c>
      <c r="D6" s="265" t="s">
        <v>6195</v>
      </c>
      <c r="E6" s="265" t="s">
        <v>8</v>
      </c>
      <c r="F6" s="265" t="s">
        <v>6</v>
      </c>
      <c r="G6" s="266"/>
      <c r="H6" s="17"/>
      <c r="I6" s="266"/>
      <c r="J6" s="265"/>
      <c r="K6" s="265" t="s">
        <v>72</v>
      </c>
    </row>
    <row r="7" spans="1:11" ht="45" customHeight="1" x14ac:dyDescent="0.3">
      <c r="A7" s="265" t="s">
        <v>88</v>
      </c>
      <c r="B7" s="265" t="s">
        <v>89</v>
      </c>
      <c r="C7" s="265" t="s">
        <v>90</v>
      </c>
      <c r="D7" s="265" t="s">
        <v>6195</v>
      </c>
      <c r="E7" s="265" t="s">
        <v>8</v>
      </c>
      <c r="F7" s="265" t="s">
        <v>6</v>
      </c>
      <c r="G7" s="266"/>
      <c r="H7" s="17"/>
      <c r="I7" s="266"/>
      <c r="J7" s="265"/>
      <c r="K7" s="265" t="s">
        <v>72</v>
      </c>
    </row>
    <row r="8" spans="1:11" ht="45" customHeight="1" x14ac:dyDescent="0.3">
      <c r="A8" s="265" t="s">
        <v>93</v>
      </c>
      <c r="B8" s="265" t="s">
        <v>4736</v>
      </c>
      <c r="C8" s="265" t="s">
        <v>4737</v>
      </c>
      <c r="D8" s="265" t="s">
        <v>6195</v>
      </c>
      <c r="E8" s="265" t="s">
        <v>8</v>
      </c>
      <c r="F8" s="265" t="s">
        <v>5</v>
      </c>
      <c r="G8" s="266"/>
      <c r="H8" s="17"/>
      <c r="I8" s="266"/>
      <c r="J8" s="265"/>
      <c r="K8" s="265" t="s">
        <v>72</v>
      </c>
    </row>
    <row r="9" spans="1:11" ht="45" customHeight="1" x14ac:dyDescent="0.3">
      <c r="A9" s="265" t="s">
        <v>4738</v>
      </c>
      <c r="B9" s="265" t="s">
        <v>4739</v>
      </c>
      <c r="C9" s="265" t="s">
        <v>4740</v>
      </c>
      <c r="D9" s="265" t="s">
        <v>361</v>
      </c>
      <c r="E9" s="265" t="s">
        <v>8</v>
      </c>
      <c r="F9" s="265" t="s">
        <v>6</v>
      </c>
      <c r="G9" s="266"/>
      <c r="H9" s="17"/>
      <c r="I9" s="266"/>
      <c r="J9" s="265"/>
      <c r="K9" s="265" t="s">
        <v>72</v>
      </c>
    </row>
    <row r="10" spans="1:11" ht="45" customHeight="1" x14ac:dyDescent="0.3">
      <c r="A10" s="265" t="s">
        <v>1389</v>
      </c>
      <c r="B10" s="265" t="s">
        <v>1390</v>
      </c>
      <c r="C10" s="265" t="s">
        <v>1391</v>
      </c>
      <c r="D10" s="265" t="s">
        <v>6195</v>
      </c>
      <c r="E10" s="265" t="s">
        <v>8</v>
      </c>
      <c r="F10" s="265" t="s">
        <v>6</v>
      </c>
      <c r="G10" s="266"/>
      <c r="H10" s="17"/>
      <c r="I10" s="266"/>
      <c r="J10" s="265"/>
      <c r="K10" s="265" t="s">
        <v>13</v>
      </c>
    </row>
    <row r="11" spans="1:11" ht="45" customHeight="1" x14ac:dyDescent="0.3">
      <c r="A11" s="265" t="s">
        <v>1394</v>
      </c>
      <c r="B11" s="265" t="s">
        <v>1395</v>
      </c>
      <c r="C11" s="265" t="s">
        <v>1396</v>
      </c>
      <c r="D11" s="265" t="s">
        <v>6195</v>
      </c>
      <c r="E11" s="265" t="s">
        <v>8</v>
      </c>
      <c r="F11" s="265" t="s">
        <v>6</v>
      </c>
      <c r="G11" s="266"/>
      <c r="H11" s="17"/>
      <c r="I11" s="266"/>
      <c r="J11" s="265"/>
      <c r="K11" s="265" t="s">
        <v>13</v>
      </c>
    </row>
    <row r="12" spans="1:11" ht="45" customHeight="1" x14ac:dyDescent="0.3">
      <c r="A12" s="265" t="s">
        <v>1399</v>
      </c>
      <c r="B12" s="265" t="s">
        <v>1400</v>
      </c>
      <c r="C12" s="265" t="s">
        <v>1401</v>
      </c>
      <c r="D12" s="265" t="s">
        <v>6195</v>
      </c>
      <c r="E12" s="265" t="s">
        <v>8</v>
      </c>
      <c r="F12" s="265" t="s">
        <v>6</v>
      </c>
      <c r="G12" s="266"/>
      <c r="H12" s="17"/>
      <c r="I12" s="266"/>
      <c r="J12" s="265"/>
      <c r="K12" s="265" t="s">
        <v>13</v>
      </c>
    </row>
    <row r="13" spans="1:11" ht="45" customHeight="1" x14ac:dyDescent="0.3">
      <c r="A13" s="265" t="s">
        <v>1404</v>
      </c>
      <c r="B13" s="265" t="s">
        <v>4828</v>
      </c>
      <c r="C13" s="265" t="s">
        <v>4829</v>
      </c>
      <c r="D13" s="265" t="s">
        <v>6195</v>
      </c>
      <c r="E13" s="265" t="s">
        <v>8</v>
      </c>
      <c r="F13" s="265" t="s">
        <v>6</v>
      </c>
      <c r="G13" s="266"/>
      <c r="H13" s="17"/>
      <c r="I13" s="266"/>
      <c r="J13" s="265"/>
      <c r="K13" s="265" t="s">
        <v>13</v>
      </c>
    </row>
    <row r="14" spans="1:11" ht="45" customHeight="1" x14ac:dyDescent="0.3">
      <c r="A14" s="265" t="s">
        <v>1408</v>
      </c>
      <c r="B14" s="265" t="s">
        <v>1409</v>
      </c>
      <c r="C14" s="265" t="s">
        <v>1410</v>
      </c>
      <c r="D14" s="265" t="s">
        <v>6195</v>
      </c>
      <c r="E14" s="265" t="s">
        <v>8</v>
      </c>
      <c r="F14" s="265" t="s">
        <v>6</v>
      </c>
      <c r="G14" s="266"/>
      <c r="H14" s="17"/>
      <c r="I14" s="266"/>
      <c r="J14" s="265"/>
      <c r="K14" s="265" t="s">
        <v>13</v>
      </c>
    </row>
    <row r="15" spans="1:11" ht="45" customHeight="1" x14ac:dyDescent="0.3">
      <c r="A15" s="265" t="s">
        <v>1413</v>
      </c>
      <c r="B15" s="265" t="s">
        <v>1414</v>
      </c>
      <c r="C15" s="265" t="s">
        <v>1401</v>
      </c>
      <c r="D15" s="265" t="s">
        <v>6195</v>
      </c>
      <c r="E15" s="265" t="s">
        <v>8</v>
      </c>
      <c r="F15" s="265" t="s">
        <v>6</v>
      </c>
      <c r="G15" s="266"/>
      <c r="H15" s="17"/>
      <c r="I15" s="266"/>
      <c r="J15" s="265"/>
      <c r="K15" s="265" t="s">
        <v>14</v>
      </c>
    </row>
    <row r="16" spans="1:11" ht="45" customHeight="1" x14ac:dyDescent="0.3">
      <c r="A16" s="265" t="s">
        <v>1417</v>
      </c>
      <c r="B16" s="265" t="s">
        <v>1418</v>
      </c>
      <c r="C16" s="265" t="s">
        <v>1419</v>
      </c>
      <c r="D16" s="265" t="s">
        <v>6194</v>
      </c>
      <c r="E16" s="265" t="s">
        <v>8</v>
      </c>
      <c r="F16" s="265" t="s">
        <v>6</v>
      </c>
      <c r="G16" s="266"/>
      <c r="H16" s="17"/>
      <c r="I16" s="266"/>
      <c r="J16" s="265"/>
      <c r="K16" s="265" t="s">
        <v>7</v>
      </c>
    </row>
    <row r="17" spans="1:11" ht="45" customHeight="1" x14ac:dyDescent="0.3">
      <c r="A17" s="265" t="s">
        <v>1507</v>
      </c>
      <c r="B17" s="265" t="s">
        <v>1508</v>
      </c>
      <c r="C17" s="265" t="s">
        <v>1509</v>
      </c>
      <c r="D17" s="265" t="s">
        <v>6194</v>
      </c>
      <c r="E17" s="265" t="s">
        <v>8</v>
      </c>
      <c r="F17" s="265" t="s">
        <v>6</v>
      </c>
      <c r="G17" s="266"/>
      <c r="H17" s="17"/>
      <c r="I17" s="266"/>
      <c r="J17" s="265"/>
      <c r="K17" s="265" t="s">
        <v>12</v>
      </c>
    </row>
    <row r="18" spans="1:11" ht="45" customHeight="1" x14ac:dyDescent="0.3">
      <c r="A18" s="265"/>
      <c r="B18" s="265"/>
      <c r="C18" s="265"/>
      <c r="D18" s="265"/>
      <c r="E18" s="265"/>
      <c r="F18" s="265"/>
      <c r="G18" s="266"/>
      <c r="H18" s="17"/>
      <c r="I18" s="266"/>
      <c r="J18" s="265"/>
      <c r="K18" s="265"/>
    </row>
    <row r="19" spans="1:11" ht="45" customHeight="1" x14ac:dyDescent="0.3">
      <c r="A19" s="265"/>
      <c r="B19" s="265"/>
      <c r="C19" s="265"/>
      <c r="D19" s="265"/>
      <c r="E19" s="265"/>
      <c r="F19" s="265"/>
      <c r="G19" s="266"/>
      <c r="H19" s="17"/>
      <c r="I19" s="266"/>
      <c r="J19" s="265"/>
      <c r="K19" s="265"/>
    </row>
    <row r="20" spans="1:11" ht="45" customHeight="1" x14ac:dyDescent="0.3">
      <c r="A20" s="5"/>
      <c r="B20" s="13"/>
      <c r="C20" s="13"/>
      <c r="D20" s="2"/>
      <c r="E20" s="2"/>
      <c r="F20" s="2"/>
      <c r="G20" s="3"/>
      <c r="H20" s="3"/>
      <c r="I20" s="3"/>
      <c r="J20" s="2"/>
      <c r="K20" s="2"/>
    </row>
    <row r="21" spans="1:11" ht="45" customHeight="1" x14ac:dyDescent="0.3">
      <c r="A21" s="5"/>
      <c r="B21" s="13"/>
      <c r="C21" s="13"/>
      <c r="D21" s="2"/>
      <c r="E21" s="2"/>
      <c r="F21" s="2"/>
      <c r="G21" s="3"/>
      <c r="H21" s="3"/>
      <c r="I21" s="3"/>
      <c r="J21" s="2"/>
      <c r="K21" s="2"/>
    </row>
    <row r="22" spans="1:11" ht="45" customHeight="1" x14ac:dyDescent="0.3">
      <c r="A22" s="5"/>
      <c r="B22" s="13"/>
      <c r="C22" s="13"/>
      <c r="D22" s="2"/>
      <c r="E22" s="2"/>
      <c r="F22" s="2"/>
      <c r="G22" s="3"/>
      <c r="H22" s="3"/>
      <c r="I22" s="3"/>
      <c r="J22" s="2"/>
      <c r="K22" s="2"/>
    </row>
    <row r="23" spans="1:11" ht="45" customHeight="1" x14ac:dyDescent="0.3">
      <c r="A23" s="5"/>
      <c r="B23" s="13"/>
      <c r="C23" s="13"/>
      <c r="D23" s="2"/>
      <c r="E23" s="2"/>
      <c r="F23" s="2"/>
      <c r="G23" s="3"/>
      <c r="H23" s="3"/>
      <c r="I23" s="3"/>
      <c r="J23" s="2"/>
      <c r="K23" s="2"/>
    </row>
    <row r="24" spans="1:11" ht="45" customHeight="1" x14ac:dyDescent="0.3">
      <c r="A24" s="5"/>
      <c r="B24" s="13"/>
      <c r="C24" s="13"/>
      <c r="D24" s="2"/>
      <c r="E24" s="2"/>
      <c r="F24" s="2"/>
      <c r="G24" s="3"/>
      <c r="H24" s="3"/>
      <c r="I24" s="3"/>
      <c r="J24" s="2"/>
      <c r="K24" s="2"/>
    </row>
    <row r="25" spans="1:11" ht="45" customHeight="1" x14ac:dyDescent="0.3">
      <c r="A25" s="5"/>
      <c r="B25" s="13"/>
      <c r="C25" s="13"/>
      <c r="D25" s="2"/>
      <c r="E25" s="2"/>
      <c r="F25" s="2"/>
      <c r="G25" s="3"/>
      <c r="H25" s="3"/>
      <c r="I25" s="3"/>
      <c r="J25" s="2"/>
      <c r="K25" s="2"/>
    </row>
    <row r="26" spans="1:11" ht="45" customHeight="1" x14ac:dyDescent="0.3">
      <c r="A26" s="5"/>
      <c r="B26" s="13"/>
      <c r="C26" s="13"/>
      <c r="D26" s="2"/>
      <c r="E26" s="2"/>
      <c r="F26" s="2"/>
      <c r="G26" s="3"/>
      <c r="H26" s="3"/>
      <c r="I26" s="3"/>
      <c r="J26" s="2"/>
      <c r="K26" s="2"/>
    </row>
    <row r="27" spans="1:11" ht="45" customHeight="1" x14ac:dyDescent="0.3">
      <c r="A27" s="5"/>
      <c r="B27" s="13"/>
      <c r="C27" s="13"/>
      <c r="D27" s="2"/>
      <c r="E27" s="2"/>
      <c r="F27" s="2"/>
      <c r="G27" s="3"/>
      <c r="H27" s="3"/>
      <c r="I27" s="3"/>
      <c r="J27" s="2"/>
      <c r="K27" s="2"/>
    </row>
    <row r="28" spans="1:11" ht="45" customHeight="1" x14ac:dyDescent="0.3">
      <c r="A28" s="5"/>
      <c r="B28" s="13"/>
      <c r="C28" s="13"/>
      <c r="D28" s="2"/>
      <c r="E28" s="2"/>
      <c r="F28" s="2"/>
      <c r="G28" s="3"/>
      <c r="H28" s="3"/>
      <c r="I28" s="3"/>
      <c r="J28" s="2"/>
      <c r="K28" s="2"/>
    </row>
    <row r="29" spans="1:11" ht="45" customHeight="1" x14ac:dyDescent="0.3">
      <c r="A29" s="5"/>
      <c r="B29" s="13"/>
      <c r="C29" s="13"/>
      <c r="D29" s="2"/>
      <c r="E29" s="2"/>
      <c r="F29" s="2"/>
      <c r="G29" s="3"/>
      <c r="H29" s="3"/>
      <c r="I29" s="3"/>
      <c r="J29" s="2"/>
      <c r="K29" s="2"/>
    </row>
    <row r="30" spans="1:11" ht="45" customHeight="1" x14ac:dyDescent="0.3">
      <c r="A30" s="5"/>
      <c r="B30" s="13"/>
      <c r="C30" s="13"/>
      <c r="D30" s="2"/>
      <c r="E30" s="2"/>
      <c r="F30" s="2"/>
      <c r="G30" s="3"/>
      <c r="H30" s="3"/>
      <c r="I30" s="3"/>
      <c r="J30" s="2"/>
      <c r="K30" s="2"/>
    </row>
    <row r="31" spans="1:11" ht="45" customHeight="1" x14ac:dyDescent="0.3">
      <c r="A31" s="5"/>
      <c r="B31" s="13"/>
      <c r="C31" s="13"/>
      <c r="D31" s="2"/>
      <c r="E31" s="2"/>
      <c r="F31" s="2"/>
      <c r="G31" s="3"/>
      <c r="H31" s="3"/>
      <c r="I31" s="3"/>
      <c r="J31" s="2"/>
      <c r="K31" s="2"/>
    </row>
    <row r="32" spans="1:11" ht="45" customHeight="1" x14ac:dyDescent="0.3">
      <c r="A32" s="5"/>
      <c r="B32" s="13"/>
      <c r="C32" s="13"/>
      <c r="D32" s="2"/>
      <c r="E32" s="2"/>
      <c r="F32" s="2"/>
      <c r="G32" s="3"/>
      <c r="H32" s="3"/>
      <c r="I32" s="3"/>
      <c r="J32" s="2"/>
      <c r="K32" s="2"/>
    </row>
    <row r="33" spans="1:11" ht="45" customHeight="1" x14ac:dyDescent="0.3">
      <c r="A33" s="5"/>
      <c r="B33" s="13"/>
      <c r="C33" s="13"/>
      <c r="D33" s="2"/>
      <c r="E33" s="2"/>
      <c r="F33" s="2"/>
      <c r="G33" s="3"/>
      <c r="H33" s="3"/>
      <c r="I33" s="3"/>
      <c r="J33" s="2"/>
      <c r="K33" s="2"/>
    </row>
    <row r="34" spans="1:11" ht="45" customHeight="1" x14ac:dyDescent="0.3">
      <c r="A34" s="5"/>
      <c r="B34" s="13"/>
      <c r="C34" s="13"/>
      <c r="D34" s="2"/>
      <c r="E34" s="2"/>
      <c r="F34" s="2"/>
      <c r="G34" s="3"/>
      <c r="H34" s="3"/>
      <c r="I34" s="3"/>
      <c r="J34" s="2"/>
      <c r="K34" s="2"/>
    </row>
    <row r="35" spans="1:11" ht="45" customHeight="1" x14ac:dyDescent="0.3">
      <c r="A35" s="5"/>
      <c r="B35" s="13"/>
      <c r="C35" s="13"/>
      <c r="D35" s="2"/>
      <c r="E35" s="2"/>
      <c r="F35" s="2"/>
      <c r="G35" s="3"/>
      <c r="H35" s="3"/>
      <c r="I35" s="3"/>
      <c r="J35" s="2"/>
      <c r="K35" s="2"/>
    </row>
    <row r="36" spans="1:11" ht="45" customHeight="1" x14ac:dyDescent="0.3">
      <c r="A36" s="5"/>
      <c r="B36" s="13"/>
      <c r="C36" s="13"/>
      <c r="D36" s="2"/>
      <c r="E36" s="2"/>
      <c r="F36" s="2"/>
      <c r="G36" s="3"/>
      <c r="H36" s="3"/>
      <c r="I36" s="3"/>
      <c r="J36" s="2"/>
      <c r="K36" s="2"/>
    </row>
    <row r="37" spans="1:11" ht="45" customHeight="1" x14ac:dyDescent="0.3">
      <c r="A37" s="5"/>
      <c r="B37" s="13"/>
      <c r="C37" s="13"/>
      <c r="D37" s="2"/>
      <c r="E37" s="2"/>
      <c r="F37" s="2"/>
      <c r="G37" s="3"/>
      <c r="H37" s="3"/>
      <c r="I37" s="3"/>
      <c r="J37" s="2"/>
      <c r="K37" s="2"/>
    </row>
    <row r="38" spans="1:11" ht="45" customHeight="1" x14ac:dyDescent="0.3">
      <c r="A38" s="5"/>
      <c r="B38" s="13"/>
      <c r="C38" s="13"/>
      <c r="D38" s="2"/>
      <c r="E38" s="2"/>
      <c r="F38" s="2"/>
      <c r="G38" s="3"/>
      <c r="H38" s="3"/>
      <c r="I38" s="3"/>
      <c r="J38" s="2"/>
      <c r="K38" s="2"/>
    </row>
    <row r="39" spans="1:11" ht="45" customHeight="1" x14ac:dyDescent="0.3">
      <c r="A39" s="5"/>
      <c r="B39" s="13"/>
      <c r="C39" s="13"/>
      <c r="D39" s="2"/>
      <c r="E39" s="2"/>
      <c r="F39" s="2"/>
      <c r="G39" s="3"/>
      <c r="H39" s="3"/>
      <c r="I39" s="3"/>
      <c r="J39" s="2"/>
      <c r="K39" s="2"/>
    </row>
    <row r="40" spans="1:11" ht="45" customHeight="1" x14ac:dyDescent="0.3">
      <c r="A40" s="5"/>
      <c r="B40" s="13"/>
      <c r="C40" s="13"/>
      <c r="D40" s="2"/>
      <c r="E40" s="2"/>
      <c r="F40" s="2"/>
      <c r="G40" s="3"/>
      <c r="H40" s="3"/>
      <c r="I40" s="3"/>
      <c r="J40" s="2"/>
      <c r="K40" s="2"/>
    </row>
    <row r="41" spans="1:11" ht="45" customHeight="1" x14ac:dyDescent="0.3">
      <c r="A41" s="5"/>
      <c r="B41" s="13"/>
      <c r="C41" s="13"/>
      <c r="D41" s="2"/>
      <c r="E41" s="2"/>
      <c r="F41" s="2"/>
      <c r="G41" s="3"/>
      <c r="H41" s="3"/>
      <c r="I41" s="3"/>
      <c r="J41" s="2"/>
      <c r="K41" s="2"/>
    </row>
    <row r="42" spans="1:11" ht="45" customHeight="1" x14ac:dyDescent="0.3">
      <c r="A42" s="5"/>
      <c r="B42" s="13"/>
      <c r="C42" s="13"/>
      <c r="D42" s="2"/>
      <c r="E42" s="2"/>
      <c r="F42" s="2"/>
      <c r="G42" s="3"/>
      <c r="H42" s="3"/>
      <c r="I42" s="3"/>
      <c r="J42" s="2"/>
      <c r="K42" s="2"/>
    </row>
    <row r="43" spans="1:11" ht="45" customHeight="1" x14ac:dyDescent="0.3">
      <c r="A43" s="5"/>
      <c r="B43" s="13"/>
      <c r="C43" s="13"/>
      <c r="D43" s="2"/>
      <c r="E43" s="2"/>
      <c r="F43" s="2"/>
      <c r="G43" s="3"/>
      <c r="H43" s="3"/>
      <c r="I43" s="3"/>
      <c r="J43" s="2"/>
      <c r="K43" s="2"/>
    </row>
    <row r="44" spans="1:11" ht="45" customHeight="1" x14ac:dyDescent="0.3">
      <c r="A44" s="5"/>
      <c r="B44" s="13"/>
      <c r="C44" s="13"/>
      <c r="D44" s="2"/>
      <c r="E44" s="2"/>
      <c r="F44" s="2"/>
      <c r="G44" s="3"/>
      <c r="H44" s="3"/>
      <c r="I44" s="3"/>
      <c r="J44" s="2"/>
      <c r="K44" s="2"/>
    </row>
    <row r="45" spans="1:11" ht="45" customHeight="1" x14ac:dyDescent="0.3">
      <c r="A45" s="5"/>
      <c r="B45" s="13"/>
      <c r="C45" s="13"/>
      <c r="D45" s="2"/>
      <c r="E45" s="2"/>
      <c r="F45" s="2"/>
      <c r="G45" s="3"/>
      <c r="H45" s="3"/>
      <c r="I45" s="3"/>
      <c r="J45" s="2"/>
      <c r="K45" s="2"/>
    </row>
    <row r="46" spans="1:11" ht="45" customHeight="1" x14ac:dyDescent="0.3">
      <c r="A46" s="5"/>
      <c r="B46" s="13"/>
      <c r="C46" s="13"/>
      <c r="D46" s="2"/>
      <c r="E46" s="2"/>
      <c r="F46" s="2"/>
      <c r="G46" s="3"/>
      <c r="H46" s="3"/>
      <c r="I46" s="3"/>
      <c r="J46" s="2"/>
      <c r="K46" s="2"/>
    </row>
    <row r="47" spans="1:11" ht="45" customHeight="1" x14ac:dyDescent="0.3">
      <c r="A47" s="5"/>
      <c r="B47" s="13"/>
      <c r="C47" s="13"/>
      <c r="D47" s="2"/>
      <c r="E47" s="2"/>
      <c r="F47" s="2"/>
      <c r="G47" s="3"/>
      <c r="H47" s="3"/>
      <c r="I47" s="3"/>
      <c r="J47" s="2"/>
      <c r="K47" s="2"/>
    </row>
    <row r="48" spans="1:11" ht="45" customHeight="1" x14ac:dyDescent="0.3">
      <c r="A48" s="5"/>
      <c r="B48" s="13"/>
      <c r="C48" s="13"/>
      <c r="D48" s="2"/>
      <c r="E48" s="2"/>
      <c r="F48" s="2"/>
      <c r="G48" s="3"/>
      <c r="H48" s="3"/>
      <c r="I48" s="3"/>
      <c r="J48" s="2"/>
      <c r="K48" s="2"/>
    </row>
    <row r="49" spans="1:11" ht="45" customHeight="1" x14ac:dyDescent="0.3">
      <c r="A49" s="5"/>
      <c r="B49" s="13"/>
      <c r="C49" s="13"/>
      <c r="D49" s="2"/>
      <c r="E49" s="2"/>
      <c r="F49" s="2"/>
      <c r="G49" s="3"/>
      <c r="H49" s="3"/>
      <c r="I49" s="3"/>
      <c r="J49" s="2"/>
      <c r="K49" s="2"/>
    </row>
    <row r="50" spans="1:11" ht="45" customHeight="1" x14ac:dyDescent="0.3">
      <c r="A50" s="5"/>
      <c r="B50" s="13"/>
      <c r="C50" s="13"/>
      <c r="D50" s="2"/>
      <c r="E50" s="2"/>
      <c r="F50" s="2"/>
      <c r="G50" s="3"/>
      <c r="H50" s="3"/>
      <c r="I50" s="3"/>
      <c r="J50" s="2"/>
      <c r="K50" s="2"/>
    </row>
    <row r="51" spans="1:11" ht="45" customHeight="1" x14ac:dyDescent="0.3">
      <c r="A51" s="5"/>
      <c r="B51" s="13"/>
      <c r="C51" s="13"/>
      <c r="D51" s="2"/>
      <c r="E51" s="2"/>
      <c r="F51" s="2"/>
      <c r="G51" s="3"/>
      <c r="H51" s="3"/>
      <c r="I51" s="3"/>
      <c r="J51" s="2"/>
      <c r="K51" s="2"/>
    </row>
    <row r="52" spans="1:11" ht="45" customHeight="1" x14ac:dyDescent="0.3">
      <c r="A52" s="5"/>
      <c r="B52" s="13"/>
      <c r="C52" s="13"/>
      <c r="D52" s="2"/>
      <c r="E52" s="2"/>
      <c r="F52" s="2"/>
      <c r="G52" s="3"/>
      <c r="H52" s="3"/>
      <c r="I52" s="3"/>
      <c r="J52" s="2"/>
      <c r="K52" s="2"/>
    </row>
    <row r="53" spans="1:11" ht="45" customHeight="1" x14ac:dyDescent="0.3">
      <c r="A53" s="5"/>
      <c r="B53" s="13"/>
      <c r="C53" s="13"/>
      <c r="D53" s="2"/>
      <c r="E53" s="2"/>
      <c r="F53" s="2"/>
      <c r="G53" s="3"/>
      <c r="H53" s="3"/>
      <c r="I53" s="3"/>
      <c r="J53" s="2"/>
      <c r="K53" s="2"/>
    </row>
    <row r="54" spans="1:11" ht="45" customHeight="1" x14ac:dyDescent="0.3">
      <c r="A54" s="5"/>
      <c r="B54" s="13"/>
      <c r="C54" s="13"/>
      <c r="D54" s="2"/>
      <c r="E54" s="2"/>
      <c r="F54" s="2"/>
      <c r="G54" s="3"/>
      <c r="H54" s="3"/>
      <c r="I54" s="3"/>
      <c r="J54" s="2"/>
      <c r="K54" s="2"/>
    </row>
    <row r="55" spans="1:11" ht="45" customHeight="1" x14ac:dyDescent="0.3">
      <c r="A55" s="5"/>
      <c r="B55" s="13"/>
      <c r="C55" s="13"/>
      <c r="D55" s="2"/>
      <c r="E55" s="2"/>
      <c r="F55" s="2"/>
      <c r="G55" s="3"/>
      <c r="H55" s="3"/>
      <c r="I55" s="3"/>
      <c r="J55" s="2"/>
      <c r="K55" s="2"/>
    </row>
    <row r="56" spans="1:11" ht="45" customHeight="1" x14ac:dyDescent="0.3">
      <c r="A56" s="5"/>
      <c r="B56" s="13"/>
      <c r="C56" s="13"/>
      <c r="D56" s="2"/>
      <c r="E56" s="2"/>
      <c r="F56" s="2"/>
      <c r="G56" s="3"/>
      <c r="H56" s="3"/>
      <c r="I56" s="3"/>
      <c r="J56" s="2"/>
      <c r="K56" s="2"/>
    </row>
    <row r="57" spans="1:11" ht="45" customHeight="1" x14ac:dyDescent="0.3">
      <c r="A57" s="5"/>
      <c r="B57" s="13"/>
      <c r="C57" s="13"/>
      <c r="D57" s="2"/>
      <c r="E57" s="2"/>
      <c r="F57" s="2"/>
      <c r="G57" s="3"/>
      <c r="H57" s="3"/>
      <c r="I57" s="3"/>
      <c r="J57" s="2"/>
      <c r="K57" s="2"/>
    </row>
    <row r="58" spans="1:11" ht="45" customHeight="1" x14ac:dyDescent="0.3">
      <c r="A58" s="5"/>
      <c r="B58" s="13"/>
      <c r="C58" s="13"/>
      <c r="D58" s="2"/>
      <c r="E58" s="2"/>
      <c r="F58" s="2"/>
      <c r="G58" s="3"/>
      <c r="H58" s="3"/>
      <c r="I58" s="3"/>
      <c r="J58" s="2"/>
      <c r="K58" s="2"/>
    </row>
  </sheetData>
  <conditionalFormatting sqref="A3:I58">
    <cfRule type="expression" dxfId="155" priority="1">
      <formula>$F3="d"</formula>
    </cfRule>
    <cfRule type="expression" dxfId="154" priority="2">
      <formula>$F3="m"</formula>
    </cfRule>
  </conditionalFormatting>
  <conditionalFormatting sqref="A3:K58">
    <cfRule type="expression" dxfId="153" priority="3">
      <formula>$F3="v"</formula>
    </cfRule>
    <cfRule type="expression" dxfId="152" priority="5">
      <formula>$F3="no"</formula>
    </cfRule>
  </conditionalFormatting>
  <pageMargins left="0.7" right="0.2" top="0.2" bottom="0.2" header="0.05" footer="0.3"/>
  <pageSetup orientation="landscape"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AA4C-180A-4DFA-B9B6-743FF9BECC30}">
  <sheetPr codeName="Sheet6"/>
  <dimension ref="A2:K42"/>
  <sheetViews>
    <sheetView topLeftCell="A31" workbookViewId="0">
      <selection activeCell="D3" sqref="D3"/>
    </sheetView>
  </sheetViews>
  <sheetFormatPr defaultRowHeight="15.6" x14ac:dyDescent="0.3"/>
  <cols>
    <col min="1" max="1" width="17.5546875" style="4" customWidth="1"/>
    <col min="2" max="3" width="16.6640625" style="6" customWidth="1"/>
    <col min="4" max="6" width="3.6640625" customWidth="1"/>
    <col min="7" max="9" width="8.33203125" customWidth="1"/>
    <col min="10" max="10" width="35.6640625" customWidth="1"/>
    <col min="11" max="11" width="5.44140625" customWidth="1"/>
  </cols>
  <sheetData>
    <row r="2" spans="1:11" ht="28.8" x14ac:dyDescent="0.3">
      <c r="A2" s="4" t="s">
        <v>0</v>
      </c>
      <c r="B2" s="6" t="s">
        <v>1</v>
      </c>
      <c r="C2" s="6" t="s">
        <v>2</v>
      </c>
      <c r="D2" t="s">
        <v>21</v>
      </c>
      <c r="E2" t="s">
        <v>22</v>
      </c>
      <c r="F2" t="s">
        <v>20</v>
      </c>
      <c r="G2" s="4" t="s">
        <v>24</v>
      </c>
      <c r="H2" s="4" t="s">
        <v>25</v>
      </c>
      <c r="I2" s="4" t="s">
        <v>26</v>
      </c>
      <c r="J2" s="4" t="s">
        <v>19</v>
      </c>
      <c r="K2" s="4" t="s">
        <v>3</v>
      </c>
    </row>
    <row r="3" spans="1:11" ht="45" customHeight="1" x14ac:dyDescent="0.3">
      <c r="A3" s="265" t="s">
        <v>1208</v>
      </c>
      <c r="B3" s="265" t="s">
        <v>1209</v>
      </c>
      <c r="C3" s="265" t="s">
        <v>1210</v>
      </c>
      <c r="D3" s="265" t="s">
        <v>6195</v>
      </c>
      <c r="E3" s="265" t="s">
        <v>4</v>
      </c>
      <c r="F3" s="265" t="s">
        <v>6</v>
      </c>
      <c r="G3" s="266"/>
      <c r="H3" s="266"/>
      <c r="I3" s="266"/>
      <c r="J3" s="265"/>
      <c r="K3" s="265" t="s">
        <v>13</v>
      </c>
    </row>
    <row r="4" spans="1:11" ht="45" customHeight="1" x14ac:dyDescent="0.3">
      <c r="A4" s="265" t="s">
        <v>1366</v>
      </c>
      <c r="B4" s="265" t="s">
        <v>1367</v>
      </c>
      <c r="C4" s="265" t="s">
        <v>1368</v>
      </c>
      <c r="D4" s="265" t="s">
        <v>6195</v>
      </c>
      <c r="E4" s="265" t="s">
        <v>4</v>
      </c>
      <c r="F4" s="265" t="s">
        <v>5</v>
      </c>
      <c r="G4" s="266"/>
      <c r="H4" s="266"/>
      <c r="I4" s="266"/>
      <c r="J4" s="265"/>
      <c r="K4" s="265" t="s">
        <v>13</v>
      </c>
    </row>
    <row r="5" spans="1:11" ht="45" customHeight="1" x14ac:dyDescent="0.3">
      <c r="A5" s="265" t="s">
        <v>2124</v>
      </c>
      <c r="B5" s="265" t="s">
        <v>2125</v>
      </c>
      <c r="C5" s="265" t="s">
        <v>2126</v>
      </c>
      <c r="D5" s="265" t="s">
        <v>6195</v>
      </c>
      <c r="E5" s="265" t="s">
        <v>8</v>
      </c>
      <c r="F5" s="265" t="s">
        <v>5</v>
      </c>
      <c r="G5" s="266"/>
      <c r="H5" s="266"/>
      <c r="I5" s="266"/>
      <c r="J5" s="265"/>
      <c r="K5" s="265" t="s">
        <v>2127</v>
      </c>
    </row>
    <row r="6" spans="1:11" ht="45" customHeight="1" x14ac:dyDescent="0.3">
      <c r="A6" s="265" t="s">
        <v>2130</v>
      </c>
      <c r="B6" s="265" t="s">
        <v>2131</v>
      </c>
      <c r="C6" s="265" t="s">
        <v>2132</v>
      </c>
      <c r="D6" s="265" t="s">
        <v>6195</v>
      </c>
      <c r="E6" s="265" t="s">
        <v>8</v>
      </c>
      <c r="F6" s="265" t="s">
        <v>5</v>
      </c>
      <c r="G6" s="266"/>
      <c r="H6" s="266"/>
      <c r="I6" s="266"/>
      <c r="J6" s="265"/>
      <c r="K6" s="265" t="s">
        <v>2127</v>
      </c>
    </row>
    <row r="7" spans="1:11" ht="45" customHeight="1" x14ac:dyDescent="0.3">
      <c r="A7" s="265" t="s">
        <v>2135</v>
      </c>
      <c r="B7" s="265" t="s">
        <v>2136</v>
      </c>
      <c r="C7" s="265" t="s">
        <v>2137</v>
      </c>
      <c r="D7" s="265" t="s">
        <v>6195</v>
      </c>
      <c r="E7" s="265" t="s">
        <v>8</v>
      </c>
      <c r="F7" s="265" t="s">
        <v>5</v>
      </c>
      <c r="G7" s="266"/>
      <c r="H7" s="266"/>
      <c r="I7" s="266"/>
      <c r="J7" s="265"/>
      <c r="K7" s="265" t="s">
        <v>2127</v>
      </c>
    </row>
    <row r="8" spans="1:11" ht="45" customHeight="1" x14ac:dyDescent="0.3">
      <c r="A8" s="265" t="s">
        <v>2140</v>
      </c>
      <c r="B8" s="265" t="s">
        <v>2141</v>
      </c>
      <c r="C8" s="265" t="s">
        <v>2142</v>
      </c>
      <c r="D8" s="265" t="s">
        <v>6195</v>
      </c>
      <c r="E8" s="265" t="s">
        <v>8</v>
      </c>
      <c r="F8" s="265" t="s">
        <v>5</v>
      </c>
      <c r="G8" s="266"/>
      <c r="H8" s="266"/>
      <c r="I8" s="266"/>
      <c r="J8" s="265"/>
      <c r="K8" s="265" t="s">
        <v>2127</v>
      </c>
    </row>
    <row r="9" spans="1:11" ht="45" customHeight="1" x14ac:dyDescent="0.3">
      <c r="A9" s="265" t="s">
        <v>2145</v>
      </c>
      <c r="B9" s="265" t="s">
        <v>2146</v>
      </c>
      <c r="C9" s="265" t="s">
        <v>2147</v>
      </c>
      <c r="D9" s="265" t="s">
        <v>6195</v>
      </c>
      <c r="E9" s="265" t="s">
        <v>8</v>
      </c>
      <c r="F9" s="265" t="s">
        <v>5</v>
      </c>
      <c r="G9" s="266"/>
      <c r="H9" s="266"/>
      <c r="I9" s="266"/>
      <c r="J9" s="265"/>
      <c r="K9" s="265" t="s">
        <v>2127</v>
      </c>
    </row>
    <row r="10" spans="1:11" ht="45" customHeight="1" x14ac:dyDescent="0.3">
      <c r="A10" s="265" t="s">
        <v>2150</v>
      </c>
      <c r="B10" s="265" t="s">
        <v>2151</v>
      </c>
      <c r="C10" s="265" t="s">
        <v>2152</v>
      </c>
      <c r="D10" s="265" t="s">
        <v>6195</v>
      </c>
      <c r="E10" s="265" t="s">
        <v>8</v>
      </c>
      <c r="F10" s="265" t="s">
        <v>5</v>
      </c>
      <c r="G10" s="266"/>
      <c r="H10" s="266"/>
      <c r="I10" s="266"/>
      <c r="J10" s="265"/>
      <c r="K10" s="265" t="s">
        <v>2127</v>
      </c>
    </row>
    <row r="11" spans="1:11" ht="45" customHeight="1" x14ac:dyDescent="0.3">
      <c r="A11" s="265" t="s">
        <v>2155</v>
      </c>
      <c r="B11" s="265" t="s">
        <v>2156</v>
      </c>
      <c r="C11" s="265" t="s">
        <v>2157</v>
      </c>
      <c r="D11" s="265" t="s">
        <v>6195</v>
      </c>
      <c r="E11" s="265" t="s">
        <v>8</v>
      </c>
      <c r="F11" s="265" t="s">
        <v>5</v>
      </c>
      <c r="G11" s="266"/>
      <c r="H11" s="266"/>
      <c r="I11" s="266"/>
      <c r="J11" s="265"/>
      <c r="K11" s="265" t="s">
        <v>13</v>
      </c>
    </row>
    <row r="12" spans="1:11" ht="45" customHeight="1" x14ac:dyDescent="0.3">
      <c r="A12" s="265" t="s">
        <v>2160</v>
      </c>
      <c r="B12" s="265" t="s">
        <v>2161</v>
      </c>
      <c r="C12" s="265" t="s">
        <v>2162</v>
      </c>
      <c r="D12" s="265" t="s">
        <v>6195</v>
      </c>
      <c r="E12" s="265" t="s">
        <v>8</v>
      </c>
      <c r="F12" s="265" t="s">
        <v>5</v>
      </c>
      <c r="G12" s="266"/>
      <c r="H12" s="266"/>
      <c r="I12" s="266"/>
      <c r="J12" s="265"/>
      <c r="K12" s="265" t="s">
        <v>2127</v>
      </c>
    </row>
    <row r="13" spans="1:11" ht="45" customHeight="1" x14ac:dyDescent="0.3">
      <c r="A13" s="265" t="s">
        <v>2165</v>
      </c>
      <c r="B13" s="265" t="s">
        <v>2166</v>
      </c>
      <c r="C13" s="265" t="s">
        <v>2167</v>
      </c>
      <c r="D13" s="265" t="s">
        <v>6195</v>
      </c>
      <c r="E13" s="265" t="s">
        <v>8</v>
      </c>
      <c r="F13" s="265" t="s">
        <v>5</v>
      </c>
      <c r="G13" s="266"/>
      <c r="H13" s="266"/>
      <c r="I13" s="266"/>
      <c r="J13" s="265"/>
      <c r="K13" s="265" t="s">
        <v>2127</v>
      </c>
    </row>
    <row r="14" spans="1:11" ht="45" customHeight="1" x14ac:dyDescent="0.3">
      <c r="A14" s="265" t="s">
        <v>2170</v>
      </c>
      <c r="B14" s="265" t="s">
        <v>2171</v>
      </c>
      <c r="C14" s="265" t="s">
        <v>2172</v>
      </c>
      <c r="D14" s="265" t="s">
        <v>6195</v>
      </c>
      <c r="E14" s="265" t="s">
        <v>8</v>
      </c>
      <c r="F14" s="265" t="s">
        <v>5</v>
      </c>
      <c r="G14" s="266"/>
      <c r="H14" s="266"/>
      <c r="I14" s="266"/>
      <c r="J14" s="265"/>
      <c r="K14" s="265" t="s">
        <v>2127</v>
      </c>
    </row>
    <row r="15" spans="1:11" ht="45" customHeight="1" x14ac:dyDescent="0.3">
      <c r="A15" s="265" t="s">
        <v>2175</v>
      </c>
      <c r="B15" s="265" t="s">
        <v>2176</v>
      </c>
      <c r="C15" s="265" t="s">
        <v>2177</v>
      </c>
      <c r="D15" s="265" t="s">
        <v>6195</v>
      </c>
      <c r="E15" s="265" t="s">
        <v>8</v>
      </c>
      <c r="F15" s="265" t="s">
        <v>5</v>
      </c>
      <c r="G15" s="266"/>
      <c r="H15" s="266"/>
      <c r="I15" s="266"/>
      <c r="J15" s="265"/>
      <c r="K15" s="265" t="s">
        <v>2127</v>
      </c>
    </row>
    <row r="16" spans="1:11" ht="45" customHeight="1" x14ac:dyDescent="0.3">
      <c r="A16" s="265" t="s">
        <v>2567</v>
      </c>
      <c r="B16" s="265" t="s">
        <v>2568</v>
      </c>
      <c r="C16" s="265" t="s">
        <v>2569</v>
      </c>
      <c r="D16" s="265" t="s">
        <v>6195</v>
      </c>
      <c r="E16" s="265" t="s">
        <v>8</v>
      </c>
      <c r="F16" s="265" t="s">
        <v>5</v>
      </c>
      <c r="G16" s="266"/>
      <c r="H16" s="266"/>
      <c r="I16" s="266"/>
      <c r="J16" s="265"/>
      <c r="K16" s="265" t="s">
        <v>146</v>
      </c>
    </row>
    <row r="17" spans="1:11" ht="45" customHeight="1" x14ac:dyDescent="0.3">
      <c r="A17" s="265" t="s">
        <v>2572</v>
      </c>
      <c r="B17" s="265" t="s">
        <v>2573</v>
      </c>
      <c r="C17" s="265" t="s">
        <v>2574</v>
      </c>
      <c r="D17" s="265" t="s">
        <v>6195</v>
      </c>
      <c r="E17" s="265" t="s">
        <v>8</v>
      </c>
      <c r="F17" s="265" t="s">
        <v>5</v>
      </c>
      <c r="G17" s="266"/>
      <c r="H17" s="266"/>
      <c r="I17" s="266"/>
      <c r="J17" s="265"/>
      <c r="K17" s="265" t="s">
        <v>146</v>
      </c>
    </row>
    <row r="18" spans="1:11" ht="45" customHeight="1" x14ac:dyDescent="0.3">
      <c r="A18" s="265" t="s">
        <v>2577</v>
      </c>
      <c r="B18" s="265" t="s">
        <v>2578</v>
      </c>
      <c r="C18" s="265" t="s">
        <v>2579</v>
      </c>
      <c r="D18" s="265" t="s">
        <v>6195</v>
      </c>
      <c r="E18" s="265" t="s">
        <v>8</v>
      </c>
      <c r="F18" s="265" t="s">
        <v>5</v>
      </c>
      <c r="G18" s="266"/>
      <c r="H18" s="266"/>
      <c r="I18" s="266"/>
      <c r="J18" s="265"/>
      <c r="K18" s="265" t="s">
        <v>146</v>
      </c>
    </row>
    <row r="19" spans="1:11" ht="45" customHeight="1" x14ac:dyDescent="0.3">
      <c r="A19" s="265" t="s">
        <v>2582</v>
      </c>
      <c r="B19" s="265" t="s">
        <v>2583</v>
      </c>
      <c r="C19" s="265" t="s">
        <v>2584</v>
      </c>
      <c r="D19" s="265" t="s">
        <v>6195</v>
      </c>
      <c r="E19" s="265" t="s">
        <v>8</v>
      </c>
      <c r="F19" s="265" t="s">
        <v>5</v>
      </c>
      <c r="G19" s="266"/>
      <c r="H19" s="266"/>
      <c r="I19" s="266"/>
      <c r="J19" s="265"/>
      <c r="K19" s="265" t="s">
        <v>146</v>
      </c>
    </row>
    <row r="20" spans="1:11" ht="45" customHeight="1" x14ac:dyDescent="0.3">
      <c r="A20" s="265" t="s">
        <v>2587</v>
      </c>
      <c r="B20" s="265" t="s">
        <v>2588</v>
      </c>
      <c r="C20" s="265" t="s">
        <v>2589</v>
      </c>
      <c r="D20" s="265" t="s">
        <v>6195</v>
      </c>
      <c r="E20" s="265" t="s">
        <v>8</v>
      </c>
      <c r="F20" s="265" t="s">
        <v>5</v>
      </c>
      <c r="G20" s="266"/>
      <c r="H20" s="266"/>
      <c r="I20" s="266"/>
      <c r="J20" s="265"/>
      <c r="K20" s="265" t="s">
        <v>146</v>
      </c>
    </row>
    <row r="21" spans="1:11" ht="45" customHeight="1" x14ac:dyDescent="0.3">
      <c r="A21" s="265" t="s">
        <v>2592</v>
      </c>
      <c r="B21" s="265" t="s">
        <v>2593</v>
      </c>
      <c r="C21" s="265" t="s">
        <v>2594</v>
      </c>
      <c r="D21" s="265" t="s">
        <v>6195</v>
      </c>
      <c r="E21" s="265" t="s">
        <v>8</v>
      </c>
      <c r="F21" s="265" t="s">
        <v>5</v>
      </c>
      <c r="G21" s="266"/>
      <c r="H21" s="266"/>
      <c r="I21" s="266"/>
      <c r="J21" s="265"/>
      <c r="K21" s="265" t="s">
        <v>146</v>
      </c>
    </row>
    <row r="22" spans="1:11" ht="45" customHeight="1" x14ac:dyDescent="0.3">
      <c r="A22" s="265" t="s">
        <v>2597</v>
      </c>
      <c r="B22" s="265" t="s">
        <v>230</v>
      </c>
      <c r="C22" s="265" t="s">
        <v>2598</v>
      </c>
      <c r="D22" s="265" t="s">
        <v>6195</v>
      </c>
      <c r="E22" s="265" t="s">
        <v>8</v>
      </c>
      <c r="F22" s="265" t="s">
        <v>5</v>
      </c>
      <c r="G22" s="266"/>
      <c r="H22" s="266"/>
      <c r="I22" s="266"/>
      <c r="J22" s="265"/>
      <c r="K22" s="265" t="s">
        <v>146</v>
      </c>
    </row>
    <row r="23" spans="1:11" ht="45" customHeight="1" x14ac:dyDescent="0.3">
      <c r="A23" s="265" t="s">
        <v>2601</v>
      </c>
      <c r="B23" s="265" t="s">
        <v>2602</v>
      </c>
      <c r="C23" s="265" t="s">
        <v>2603</v>
      </c>
      <c r="D23" s="265" t="s">
        <v>6195</v>
      </c>
      <c r="E23" s="265" t="s">
        <v>8</v>
      </c>
      <c r="F23" s="265" t="s">
        <v>5</v>
      </c>
      <c r="G23" s="266"/>
      <c r="H23" s="266"/>
      <c r="I23" s="266"/>
      <c r="J23" s="265"/>
      <c r="K23" s="265" t="s">
        <v>146</v>
      </c>
    </row>
    <row r="24" spans="1:11" ht="45" customHeight="1" x14ac:dyDescent="0.3">
      <c r="A24" s="265" t="s">
        <v>2606</v>
      </c>
      <c r="B24" s="265" t="s">
        <v>2607</v>
      </c>
      <c r="C24" s="265" t="s">
        <v>2608</v>
      </c>
      <c r="D24" s="265" t="s">
        <v>6195</v>
      </c>
      <c r="E24" s="265" t="s">
        <v>8</v>
      </c>
      <c r="F24" s="265" t="s">
        <v>5</v>
      </c>
      <c r="G24" s="266"/>
      <c r="H24" s="266"/>
      <c r="I24" s="266"/>
      <c r="J24" s="265"/>
      <c r="K24" s="265" t="s">
        <v>146</v>
      </c>
    </row>
    <row r="25" spans="1:11" ht="45" customHeight="1" x14ac:dyDescent="0.3">
      <c r="A25" s="265" t="s">
        <v>2611</v>
      </c>
      <c r="B25" s="265" t="s">
        <v>2612</v>
      </c>
      <c r="C25" s="265" t="s">
        <v>2613</v>
      </c>
      <c r="D25" s="265" t="s">
        <v>6195</v>
      </c>
      <c r="E25" s="265" t="s">
        <v>8</v>
      </c>
      <c r="F25" s="265" t="s">
        <v>5</v>
      </c>
      <c r="G25" s="266"/>
      <c r="H25" s="266"/>
      <c r="I25" s="266"/>
      <c r="J25" s="265"/>
      <c r="K25" s="265" t="s">
        <v>13</v>
      </c>
    </row>
    <row r="26" spans="1:11" ht="45" customHeight="1" x14ac:dyDescent="0.3">
      <c r="A26" s="265" t="s">
        <v>2615</v>
      </c>
      <c r="B26" s="265" t="s">
        <v>2616</v>
      </c>
      <c r="C26" s="265" t="s">
        <v>2617</v>
      </c>
      <c r="D26" s="265" t="s">
        <v>6195</v>
      </c>
      <c r="E26" s="265" t="s">
        <v>4</v>
      </c>
      <c r="F26" s="265" t="s">
        <v>5</v>
      </c>
      <c r="G26" s="266"/>
      <c r="H26" s="266"/>
      <c r="I26" s="266"/>
      <c r="J26" s="265"/>
      <c r="K26" s="265" t="s">
        <v>13</v>
      </c>
    </row>
    <row r="27" spans="1:11" ht="45" customHeight="1" x14ac:dyDescent="0.3">
      <c r="A27" s="265" t="s">
        <v>2619</v>
      </c>
      <c r="B27" s="265" t="s">
        <v>2620</v>
      </c>
      <c r="C27" s="265" t="s">
        <v>2621</v>
      </c>
      <c r="D27" s="265" t="s">
        <v>6195</v>
      </c>
      <c r="E27" s="265" t="s">
        <v>4</v>
      </c>
      <c r="F27" s="265" t="s">
        <v>5</v>
      </c>
      <c r="G27" s="266"/>
      <c r="H27" s="266"/>
      <c r="I27" s="266"/>
      <c r="J27" s="265"/>
      <c r="K27" s="265" t="s">
        <v>13</v>
      </c>
    </row>
    <row r="28" spans="1:11" ht="45" customHeight="1" x14ac:dyDescent="0.3">
      <c r="A28" s="265" t="s">
        <v>2623</v>
      </c>
      <c r="B28" s="265" t="s">
        <v>2624</v>
      </c>
      <c r="C28" s="265" t="s">
        <v>2625</v>
      </c>
      <c r="D28" s="265" t="s">
        <v>6195</v>
      </c>
      <c r="E28" s="265" t="s">
        <v>4</v>
      </c>
      <c r="F28" s="265" t="s">
        <v>5</v>
      </c>
      <c r="G28" s="266"/>
      <c r="H28" s="266"/>
      <c r="I28" s="266"/>
      <c r="J28" s="265"/>
      <c r="K28" s="265" t="s">
        <v>13</v>
      </c>
    </row>
    <row r="29" spans="1:11" ht="45" customHeight="1" x14ac:dyDescent="0.3">
      <c r="A29" s="265" t="s">
        <v>2627</v>
      </c>
      <c r="B29" s="265" t="s">
        <v>2628</v>
      </c>
      <c r="C29" s="265" t="s">
        <v>2629</v>
      </c>
      <c r="D29" s="265" t="s">
        <v>6195</v>
      </c>
      <c r="E29" s="265" t="s">
        <v>4</v>
      </c>
      <c r="F29" s="265" t="s">
        <v>5</v>
      </c>
      <c r="G29" s="266"/>
      <c r="H29" s="266"/>
      <c r="I29" s="266"/>
      <c r="J29" s="265"/>
      <c r="K29" s="265" t="s">
        <v>13</v>
      </c>
    </row>
    <row r="30" spans="1:11" ht="45" customHeight="1" x14ac:dyDescent="0.3">
      <c r="A30" s="265" t="s">
        <v>2631</v>
      </c>
      <c r="B30" s="265" t="s">
        <v>2632</v>
      </c>
      <c r="C30" s="265" t="s">
        <v>2633</v>
      </c>
      <c r="D30" s="265" t="s">
        <v>6195</v>
      </c>
      <c r="E30" s="265" t="s">
        <v>4</v>
      </c>
      <c r="F30" s="265" t="s">
        <v>5</v>
      </c>
      <c r="G30" s="266"/>
      <c r="H30" s="266"/>
      <c r="I30" s="266"/>
      <c r="J30" s="265"/>
      <c r="K30" s="265" t="s">
        <v>13</v>
      </c>
    </row>
    <row r="31" spans="1:11" ht="45" customHeight="1" x14ac:dyDescent="0.3">
      <c r="A31" s="265" t="s">
        <v>2635</v>
      </c>
      <c r="B31" s="265" t="s">
        <v>2636</v>
      </c>
      <c r="C31" s="265" t="s">
        <v>2637</v>
      </c>
      <c r="D31" s="265" t="s">
        <v>6195</v>
      </c>
      <c r="E31" s="265" t="s">
        <v>4</v>
      </c>
      <c r="F31" s="265" t="s">
        <v>5</v>
      </c>
      <c r="G31" s="266"/>
      <c r="H31" s="266"/>
      <c r="I31" s="266"/>
      <c r="J31" s="265"/>
      <c r="K31" s="265" t="s">
        <v>13</v>
      </c>
    </row>
    <row r="32" spans="1:11" ht="45" customHeight="1" x14ac:dyDescent="0.3">
      <c r="A32" s="265" t="s">
        <v>3145</v>
      </c>
      <c r="B32" s="265" t="s">
        <v>3146</v>
      </c>
      <c r="C32" s="265" t="s">
        <v>3147</v>
      </c>
      <c r="D32" s="265" t="s">
        <v>6195</v>
      </c>
      <c r="E32" s="265" t="s">
        <v>4</v>
      </c>
      <c r="F32" s="265" t="s">
        <v>6</v>
      </c>
      <c r="G32" s="266"/>
      <c r="H32" s="266"/>
      <c r="I32" s="266"/>
      <c r="J32" s="265"/>
      <c r="K32" s="265" t="s">
        <v>13</v>
      </c>
    </row>
    <row r="33" spans="1:11" ht="45" customHeight="1" x14ac:dyDescent="0.3">
      <c r="A33" s="265" t="s">
        <v>3563</v>
      </c>
      <c r="B33" s="265" t="s">
        <v>3564</v>
      </c>
      <c r="C33" s="265" t="s">
        <v>3565</v>
      </c>
      <c r="D33" s="265" t="s">
        <v>6195</v>
      </c>
      <c r="E33" s="265" t="s">
        <v>4</v>
      </c>
      <c r="F33" s="265" t="s">
        <v>5</v>
      </c>
      <c r="G33" s="266"/>
      <c r="H33" s="266"/>
      <c r="I33" s="266"/>
      <c r="J33" s="265"/>
      <c r="K33" s="265" t="s">
        <v>13</v>
      </c>
    </row>
    <row r="34" spans="1:11" ht="45" customHeight="1" x14ac:dyDescent="0.3">
      <c r="A34" s="265" t="s">
        <v>3660</v>
      </c>
      <c r="B34" s="265" t="s">
        <v>3661</v>
      </c>
      <c r="C34" s="265" t="s">
        <v>3662</v>
      </c>
      <c r="D34" s="265" t="s">
        <v>6195</v>
      </c>
      <c r="E34" s="265" t="s">
        <v>8</v>
      </c>
      <c r="F34" s="265" t="s">
        <v>5</v>
      </c>
      <c r="G34" s="266"/>
      <c r="H34" s="266"/>
      <c r="I34" s="266"/>
      <c r="J34" s="265"/>
      <c r="K34" s="265" t="s">
        <v>2127</v>
      </c>
    </row>
    <row r="35" spans="1:11" ht="45" customHeight="1" x14ac:dyDescent="0.3">
      <c r="A35" s="265" t="s">
        <v>3665</v>
      </c>
      <c r="B35" s="265" t="s">
        <v>3666</v>
      </c>
      <c r="C35" s="265" t="s">
        <v>3667</v>
      </c>
      <c r="D35" s="265" t="s">
        <v>6195</v>
      </c>
      <c r="E35" s="265" t="s">
        <v>8</v>
      </c>
      <c r="F35" s="265" t="s">
        <v>5</v>
      </c>
      <c r="G35" s="266"/>
      <c r="H35" s="266"/>
      <c r="I35" s="266"/>
      <c r="J35" s="265"/>
      <c r="K35" s="265" t="s">
        <v>2127</v>
      </c>
    </row>
    <row r="36" spans="1:11" ht="45" customHeight="1" x14ac:dyDescent="0.3">
      <c r="A36" s="265" t="s">
        <v>3670</v>
      </c>
      <c r="B36" s="265" t="s">
        <v>3661</v>
      </c>
      <c r="C36" s="265" t="s">
        <v>3671</v>
      </c>
      <c r="D36" s="265" t="s">
        <v>6195</v>
      </c>
      <c r="E36" s="265" t="s">
        <v>8</v>
      </c>
      <c r="F36" s="265" t="s">
        <v>5</v>
      </c>
      <c r="G36" s="266"/>
      <c r="H36" s="266"/>
      <c r="I36" s="266"/>
      <c r="J36" s="265"/>
      <c r="K36" s="265" t="s">
        <v>2127</v>
      </c>
    </row>
    <row r="37" spans="1:11" ht="45" customHeight="1" x14ac:dyDescent="0.3">
      <c r="A37" s="265" t="s">
        <v>3674</v>
      </c>
      <c r="B37" s="265" t="s">
        <v>3614</v>
      </c>
      <c r="C37" s="265" t="s">
        <v>1658</v>
      </c>
      <c r="D37" s="265" t="s">
        <v>6195</v>
      </c>
      <c r="E37" s="265" t="s">
        <v>8</v>
      </c>
      <c r="F37" s="265" t="s">
        <v>5</v>
      </c>
      <c r="G37" s="266"/>
      <c r="H37" s="266"/>
      <c r="I37" s="266"/>
      <c r="J37" s="265"/>
      <c r="K37" s="265" t="s">
        <v>2127</v>
      </c>
    </row>
    <row r="38" spans="1:11" ht="45" customHeight="1" x14ac:dyDescent="0.3">
      <c r="A38" s="265" t="s">
        <v>3677</v>
      </c>
      <c r="B38" s="265" t="s">
        <v>3614</v>
      </c>
      <c r="C38" s="265" t="s">
        <v>1686</v>
      </c>
      <c r="D38" s="265" t="s">
        <v>6195</v>
      </c>
      <c r="E38" s="265" t="s">
        <v>8</v>
      </c>
      <c r="F38" s="265" t="s">
        <v>5</v>
      </c>
      <c r="G38" s="266"/>
      <c r="H38" s="266"/>
      <c r="I38" s="266"/>
      <c r="J38" s="265"/>
      <c r="K38" s="265" t="s">
        <v>3678</v>
      </c>
    </row>
    <row r="39" spans="1:11" ht="45" customHeight="1" x14ac:dyDescent="0.3">
      <c r="A39" s="265" t="s">
        <v>3681</v>
      </c>
      <c r="B39" s="265" t="s">
        <v>3682</v>
      </c>
      <c r="C39" s="265" t="s">
        <v>3683</v>
      </c>
      <c r="D39" s="265" t="s">
        <v>6195</v>
      </c>
      <c r="E39" s="265" t="s">
        <v>8</v>
      </c>
      <c r="F39" s="265" t="s">
        <v>5</v>
      </c>
      <c r="G39" s="266"/>
      <c r="H39" s="266"/>
      <c r="I39" s="266"/>
      <c r="J39" s="265"/>
      <c r="K39" s="265" t="s">
        <v>2127</v>
      </c>
    </row>
    <row r="40" spans="1:11" ht="45" customHeight="1" x14ac:dyDescent="0.3">
      <c r="A40" s="265" t="s">
        <v>3686</v>
      </c>
      <c r="B40" s="265" t="s">
        <v>3687</v>
      </c>
      <c r="C40" s="265" t="s">
        <v>3688</v>
      </c>
      <c r="D40" s="265" t="s">
        <v>6195</v>
      </c>
      <c r="E40" s="265" t="s">
        <v>8</v>
      </c>
      <c r="F40" s="265" t="s">
        <v>5</v>
      </c>
      <c r="G40" s="266"/>
      <c r="H40" s="266"/>
      <c r="I40" s="266"/>
      <c r="J40" s="265"/>
      <c r="K40" s="265" t="s">
        <v>2127</v>
      </c>
    </row>
    <row r="41" spans="1:11" ht="45" customHeight="1" x14ac:dyDescent="0.3">
      <c r="A41" s="265" t="s">
        <v>3690</v>
      </c>
      <c r="B41" s="265" t="s">
        <v>3691</v>
      </c>
      <c r="C41" s="265" t="s">
        <v>3692</v>
      </c>
      <c r="D41" s="265" t="s">
        <v>6195</v>
      </c>
      <c r="E41" s="265" t="s">
        <v>4</v>
      </c>
      <c r="F41" s="265" t="s">
        <v>5</v>
      </c>
      <c r="G41" s="266"/>
      <c r="H41" s="266"/>
      <c r="I41" s="266"/>
      <c r="J41" s="265"/>
      <c r="K41" s="265" t="s">
        <v>13</v>
      </c>
    </row>
    <row r="42" spans="1:11" ht="45" customHeight="1" x14ac:dyDescent="0.3">
      <c r="A42" s="265" t="s">
        <v>3694</v>
      </c>
      <c r="B42" s="265" t="s">
        <v>3695</v>
      </c>
      <c r="C42" s="265" t="s">
        <v>3696</v>
      </c>
      <c r="D42" s="265" t="s">
        <v>6195</v>
      </c>
      <c r="E42" s="265" t="s">
        <v>4</v>
      </c>
      <c r="F42" s="265" t="s">
        <v>5</v>
      </c>
      <c r="G42" s="266"/>
      <c r="H42" s="266"/>
      <c r="I42" s="266"/>
      <c r="J42" s="265"/>
      <c r="K42" s="265" t="s">
        <v>13</v>
      </c>
    </row>
  </sheetData>
  <conditionalFormatting sqref="A3:I50">
    <cfRule type="expression" dxfId="151" priority="1">
      <formula>$F3="m"</formula>
    </cfRule>
    <cfRule type="expression" dxfId="150" priority="2">
      <formula>$F3="d"</formula>
    </cfRule>
  </conditionalFormatting>
  <conditionalFormatting sqref="A3:K50">
    <cfRule type="expression" dxfId="149" priority="3">
      <formula>$F3="v"</formula>
    </cfRule>
    <cfRule type="expression" dxfId="148" priority="4">
      <formula>$F3="no"</formula>
    </cfRule>
  </conditionalFormatting>
  <pageMargins left="0.7" right="0.2" top="0.2" bottom="0.2" header="0.3" footer="0.3"/>
  <pageSetup orientation="landscape"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D2BE-7BB5-4BCF-8AA5-0E806972EC16}">
  <sheetPr codeName="Sheet7"/>
  <dimension ref="A2:K50"/>
  <sheetViews>
    <sheetView topLeftCell="A23" workbookViewId="0">
      <selection activeCell="A28" sqref="A28"/>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28.8" x14ac:dyDescent="0.3">
      <c r="A2" t="s">
        <v>0</v>
      </c>
      <c r="B2" t="s">
        <v>1</v>
      </c>
      <c r="C2" t="s">
        <v>2</v>
      </c>
      <c r="D2" t="s">
        <v>21</v>
      </c>
      <c r="E2" t="s">
        <v>22</v>
      </c>
      <c r="F2" t="s">
        <v>20</v>
      </c>
      <c r="G2" s="4" t="s">
        <v>24</v>
      </c>
      <c r="H2" s="4" t="s">
        <v>25</v>
      </c>
      <c r="I2" s="4" t="s">
        <v>26</v>
      </c>
      <c r="J2" s="4" t="s">
        <v>19</v>
      </c>
      <c r="K2" s="4" t="s">
        <v>3</v>
      </c>
    </row>
    <row r="3" spans="1:11" ht="45" customHeight="1" x14ac:dyDescent="0.3">
      <c r="A3" s="265" t="s">
        <v>2197</v>
      </c>
      <c r="B3" s="265" t="s">
        <v>2198</v>
      </c>
      <c r="C3" s="265" t="s">
        <v>2199</v>
      </c>
      <c r="D3" s="265" t="s">
        <v>6197</v>
      </c>
      <c r="E3" s="265" t="s">
        <v>8</v>
      </c>
      <c r="F3" s="265" t="s">
        <v>6</v>
      </c>
      <c r="G3" s="266"/>
      <c r="H3" s="266"/>
      <c r="I3" s="266"/>
      <c r="J3" s="265"/>
      <c r="K3" s="265"/>
    </row>
    <row r="4" spans="1:11" ht="45" customHeight="1" x14ac:dyDescent="0.3">
      <c r="A4" s="265" t="s">
        <v>2203</v>
      </c>
      <c r="B4" s="265" t="s">
        <v>2204</v>
      </c>
      <c r="C4" s="265" t="s">
        <v>2205</v>
      </c>
      <c r="D4" s="265" t="s">
        <v>6197</v>
      </c>
      <c r="E4" s="265" t="s">
        <v>8</v>
      </c>
      <c r="F4" s="265" t="s">
        <v>6</v>
      </c>
      <c r="G4" s="266"/>
      <c r="H4" s="266"/>
      <c r="I4" s="266"/>
      <c r="J4" s="265"/>
      <c r="K4" s="265"/>
    </row>
    <row r="5" spans="1:11" ht="45" customHeight="1" x14ac:dyDescent="0.3">
      <c r="A5" s="265" t="s">
        <v>2523</v>
      </c>
      <c r="B5" s="265" t="s">
        <v>2524</v>
      </c>
      <c r="C5" s="265" t="s">
        <v>2525</v>
      </c>
      <c r="D5" s="265" t="s">
        <v>6195</v>
      </c>
      <c r="E5" s="265" t="s">
        <v>8</v>
      </c>
      <c r="F5" s="265" t="s">
        <v>5</v>
      </c>
      <c r="G5" s="266"/>
      <c r="H5" s="266"/>
      <c r="I5" s="266"/>
      <c r="J5" s="265"/>
      <c r="K5" s="265"/>
    </row>
    <row r="6" spans="1:11" ht="45" customHeight="1" x14ac:dyDescent="0.3">
      <c r="A6" s="265" t="s">
        <v>2528</v>
      </c>
      <c r="B6" s="265" t="s">
        <v>2529</v>
      </c>
      <c r="C6" s="265" t="s">
        <v>2530</v>
      </c>
      <c r="D6" s="265" t="s">
        <v>6195</v>
      </c>
      <c r="E6" s="265" t="s">
        <v>8</v>
      </c>
      <c r="F6" s="265" t="s">
        <v>5</v>
      </c>
      <c r="G6" s="266"/>
      <c r="H6" s="266"/>
      <c r="I6" s="266"/>
      <c r="J6" s="265"/>
      <c r="K6" s="265"/>
    </row>
    <row r="7" spans="1:11" ht="45" customHeight="1" x14ac:dyDescent="0.3">
      <c r="A7" s="265" t="s">
        <v>2533</v>
      </c>
      <c r="B7" s="265" t="s">
        <v>2534</v>
      </c>
      <c r="C7" s="265" t="s">
        <v>2535</v>
      </c>
      <c r="D7" s="265" t="s">
        <v>6195</v>
      </c>
      <c r="E7" s="265" t="s">
        <v>8</v>
      </c>
      <c r="F7" s="265" t="s">
        <v>5</v>
      </c>
      <c r="G7" s="266"/>
      <c r="H7" s="266"/>
      <c r="I7" s="266"/>
      <c r="J7" s="265"/>
      <c r="K7" s="265"/>
    </row>
    <row r="8" spans="1:11" ht="45" customHeight="1" x14ac:dyDescent="0.3">
      <c r="A8" s="265" t="s">
        <v>2538</v>
      </c>
      <c r="B8" s="265" t="s">
        <v>2539</v>
      </c>
      <c r="C8" s="265" t="s">
        <v>2540</v>
      </c>
      <c r="D8" s="265" t="s">
        <v>6195</v>
      </c>
      <c r="E8" s="265" t="s">
        <v>8</v>
      </c>
      <c r="F8" s="265" t="s">
        <v>5</v>
      </c>
      <c r="G8" s="266"/>
      <c r="H8" s="266"/>
      <c r="I8" s="266"/>
      <c r="J8" s="265"/>
      <c r="K8" s="265"/>
    </row>
    <row r="9" spans="1:11" ht="45" customHeight="1" x14ac:dyDescent="0.3">
      <c r="A9" s="265" t="s">
        <v>2543</v>
      </c>
      <c r="B9" s="265" t="s">
        <v>2539</v>
      </c>
      <c r="C9" s="265" t="s">
        <v>2544</v>
      </c>
      <c r="D9" s="265" t="s">
        <v>6195</v>
      </c>
      <c r="E9" s="265" t="s">
        <v>8</v>
      </c>
      <c r="F9" s="265" t="s">
        <v>5</v>
      </c>
      <c r="G9" s="266"/>
      <c r="H9" s="266"/>
      <c r="I9" s="266"/>
      <c r="J9" s="265"/>
      <c r="K9" s="265"/>
    </row>
    <row r="10" spans="1:11" ht="45" customHeight="1" x14ac:dyDescent="0.3">
      <c r="A10" s="265" t="s">
        <v>2547</v>
      </c>
      <c r="B10" s="265" t="s">
        <v>4621</v>
      </c>
      <c r="C10" s="265" t="s">
        <v>3785</v>
      </c>
      <c r="D10" s="265" t="s">
        <v>6195</v>
      </c>
      <c r="E10" s="265" t="s">
        <v>8</v>
      </c>
      <c r="F10" s="265" t="s">
        <v>5</v>
      </c>
      <c r="G10" s="266"/>
      <c r="H10" s="266"/>
      <c r="I10" s="266"/>
      <c r="J10" s="265"/>
      <c r="K10" s="265"/>
    </row>
    <row r="11" spans="1:11" ht="45" customHeight="1" x14ac:dyDescent="0.3">
      <c r="A11" s="265" t="s">
        <v>2550</v>
      </c>
      <c r="B11" s="265" t="s">
        <v>2551</v>
      </c>
      <c r="C11" s="265" t="s">
        <v>2552</v>
      </c>
      <c r="D11" s="265" t="s">
        <v>6195</v>
      </c>
      <c r="E11" s="265" t="s">
        <v>8</v>
      </c>
      <c r="F11" s="265" t="s">
        <v>5</v>
      </c>
      <c r="G11" s="266"/>
      <c r="H11" s="266"/>
      <c r="I11" s="266"/>
      <c r="J11" s="265"/>
      <c r="K11" s="265"/>
    </row>
    <row r="12" spans="1:11" ht="45" customHeight="1" x14ac:dyDescent="0.3">
      <c r="A12" s="265" t="s">
        <v>2555</v>
      </c>
      <c r="B12" s="265" t="s">
        <v>2556</v>
      </c>
      <c r="C12" s="265" t="s">
        <v>2552</v>
      </c>
      <c r="D12" s="265" t="s">
        <v>6195</v>
      </c>
      <c r="E12" s="265" t="s">
        <v>8</v>
      </c>
      <c r="F12" s="265" t="s">
        <v>5</v>
      </c>
      <c r="G12" s="266"/>
      <c r="H12" s="266"/>
      <c r="I12" s="266"/>
      <c r="J12" s="265"/>
      <c r="K12" s="265"/>
    </row>
    <row r="13" spans="1:11" ht="45" customHeight="1" x14ac:dyDescent="0.3">
      <c r="A13" s="265" t="s">
        <v>2559</v>
      </c>
      <c r="B13" s="265" t="s">
        <v>2560</v>
      </c>
      <c r="C13" s="265" t="s">
        <v>2561</v>
      </c>
      <c r="D13" s="265" t="s">
        <v>6195</v>
      </c>
      <c r="E13" s="265" t="s">
        <v>8</v>
      </c>
      <c r="F13" s="265" t="s">
        <v>5</v>
      </c>
      <c r="G13" s="266"/>
      <c r="H13" s="266"/>
      <c r="I13" s="266"/>
      <c r="J13" s="265"/>
      <c r="K13" s="265" t="s">
        <v>2127</v>
      </c>
    </row>
    <row r="14" spans="1:11" ht="45" customHeight="1" x14ac:dyDescent="0.3">
      <c r="A14" s="265" t="s">
        <v>2563</v>
      </c>
      <c r="B14" s="265" t="s">
        <v>2564</v>
      </c>
      <c r="C14" s="265" t="s">
        <v>2374</v>
      </c>
      <c r="D14" s="265" t="s">
        <v>6195</v>
      </c>
      <c r="E14" s="265" t="s">
        <v>4</v>
      </c>
      <c r="F14" s="265" t="s">
        <v>5</v>
      </c>
      <c r="G14" s="266"/>
      <c r="H14" s="266"/>
      <c r="I14" s="266"/>
      <c r="J14" s="265"/>
      <c r="K14" s="265"/>
    </row>
    <row r="15" spans="1:11" ht="45" customHeight="1" x14ac:dyDescent="0.3">
      <c r="A15" s="265" t="s">
        <v>3579</v>
      </c>
      <c r="B15" s="265" t="s">
        <v>3580</v>
      </c>
      <c r="C15" s="265" t="s">
        <v>3581</v>
      </c>
      <c r="D15" s="265" t="s">
        <v>6195</v>
      </c>
      <c r="E15" s="265" t="s">
        <v>4</v>
      </c>
      <c r="F15" s="265" t="s">
        <v>5</v>
      </c>
      <c r="G15" s="266"/>
      <c r="H15" s="266"/>
      <c r="I15" s="266"/>
      <c r="J15" s="265"/>
      <c r="K15" s="265" t="s">
        <v>13</v>
      </c>
    </row>
    <row r="16" spans="1:11" ht="45" customHeight="1" x14ac:dyDescent="0.3">
      <c r="A16" s="265" t="s">
        <v>3583</v>
      </c>
      <c r="B16" s="265" t="s">
        <v>3584</v>
      </c>
      <c r="C16" s="265" t="s">
        <v>3585</v>
      </c>
      <c r="D16" s="265" t="s">
        <v>6195</v>
      </c>
      <c r="E16" s="265" t="s">
        <v>4</v>
      </c>
      <c r="F16" s="265" t="s">
        <v>5</v>
      </c>
      <c r="G16" s="266"/>
      <c r="H16" s="266"/>
      <c r="I16" s="266"/>
      <c r="J16" s="265"/>
      <c r="K16" s="265" t="s">
        <v>2127</v>
      </c>
    </row>
    <row r="17" spans="1:11" ht="45" customHeight="1" x14ac:dyDescent="0.3">
      <c r="A17" s="265" t="s">
        <v>3588</v>
      </c>
      <c r="B17" s="265" t="s">
        <v>3589</v>
      </c>
      <c r="C17" s="265" t="s">
        <v>3590</v>
      </c>
      <c r="D17" s="265" t="s">
        <v>6195</v>
      </c>
      <c r="E17" s="265" t="s">
        <v>8</v>
      </c>
      <c r="F17" s="265" t="s">
        <v>5</v>
      </c>
      <c r="G17" s="266"/>
      <c r="H17" s="266"/>
      <c r="I17" s="266"/>
      <c r="J17" s="265"/>
      <c r="K17" s="265" t="s">
        <v>2127</v>
      </c>
    </row>
    <row r="18" spans="1:11" ht="45" customHeight="1" x14ac:dyDescent="0.3">
      <c r="A18" s="265" t="s">
        <v>3593</v>
      </c>
      <c r="B18" s="265" t="s">
        <v>3594</v>
      </c>
      <c r="C18" s="265" t="s">
        <v>3595</v>
      </c>
      <c r="D18" s="265" t="s">
        <v>6195</v>
      </c>
      <c r="E18" s="265" t="s">
        <v>8</v>
      </c>
      <c r="F18" s="265" t="s">
        <v>6</v>
      </c>
      <c r="G18" s="266"/>
      <c r="H18" s="266"/>
      <c r="I18" s="266"/>
      <c r="J18" s="265"/>
      <c r="K18" s="265" t="s">
        <v>2127</v>
      </c>
    </row>
    <row r="19" spans="1:11" ht="45" customHeight="1" x14ac:dyDescent="0.3">
      <c r="A19" s="265" t="s">
        <v>3598</v>
      </c>
      <c r="B19" s="265" t="s">
        <v>3599</v>
      </c>
      <c r="C19" s="265" t="s">
        <v>3600</v>
      </c>
      <c r="D19" s="265" t="s">
        <v>6195</v>
      </c>
      <c r="E19" s="265" t="s">
        <v>8</v>
      </c>
      <c r="F19" s="265" t="s">
        <v>6</v>
      </c>
      <c r="G19" s="266"/>
      <c r="H19" s="266"/>
      <c r="I19" s="266"/>
      <c r="J19" s="265"/>
      <c r="K19" s="265" t="s">
        <v>2127</v>
      </c>
    </row>
    <row r="20" spans="1:11" ht="45" customHeight="1" x14ac:dyDescent="0.3">
      <c r="A20" s="265" t="s">
        <v>3603</v>
      </c>
      <c r="B20" s="265" t="s">
        <v>3604</v>
      </c>
      <c r="C20" s="265" t="s">
        <v>3605</v>
      </c>
      <c r="D20" s="265" t="s">
        <v>6195</v>
      </c>
      <c r="E20" s="265" t="s">
        <v>8</v>
      </c>
      <c r="F20" s="265" t="s">
        <v>6</v>
      </c>
      <c r="G20" s="266"/>
      <c r="H20" s="266"/>
      <c r="I20" s="266"/>
      <c r="J20" s="265"/>
      <c r="K20" s="265" t="s">
        <v>2127</v>
      </c>
    </row>
    <row r="21" spans="1:11" ht="45" customHeight="1" x14ac:dyDescent="0.3">
      <c r="A21" s="265" t="s">
        <v>3608</v>
      </c>
      <c r="B21" s="265" t="s">
        <v>3609</v>
      </c>
      <c r="C21" s="265" t="s">
        <v>3610</v>
      </c>
      <c r="D21" s="265" t="s">
        <v>6195</v>
      </c>
      <c r="E21" s="265" t="s">
        <v>8</v>
      </c>
      <c r="F21" s="265" t="s">
        <v>6</v>
      </c>
      <c r="G21" s="266"/>
      <c r="H21" s="266"/>
      <c r="I21" s="266"/>
      <c r="J21" s="265"/>
      <c r="K21" s="265" t="s">
        <v>2127</v>
      </c>
    </row>
    <row r="22" spans="1:11" ht="45" customHeight="1" x14ac:dyDescent="0.3">
      <c r="A22" s="265" t="s">
        <v>3613</v>
      </c>
      <c r="B22" s="265" t="s">
        <v>3614</v>
      </c>
      <c r="C22" s="265" t="s">
        <v>3615</v>
      </c>
      <c r="D22" s="265" t="s">
        <v>6195</v>
      </c>
      <c r="E22" s="265" t="s">
        <v>8</v>
      </c>
      <c r="F22" s="265" t="s">
        <v>5</v>
      </c>
      <c r="G22" s="266"/>
      <c r="H22" s="266"/>
      <c r="I22" s="266"/>
      <c r="J22" s="265"/>
      <c r="K22" s="265" t="s">
        <v>2127</v>
      </c>
    </row>
    <row r="23" spans="1:11" ht="45" customHeight="1" x14ac:dyDescent="0.3">
      <c r="A23" s="265" t="s">
        <v>3618</v>
      </c>
      <c r="B23" s="265" t="s">
        <v>3619</v>
      </c>
      <c r="C23" s="265" t="s">
        <v>3620</v>
      </c>
      <c r="D23" s="265" t="s">
        <v>6195</v>
      </c>
      <c r="E23" s="265" t="s">
        <v>8</v>
      </c>
      <c r="F23" s="265" t="s">
        <v>5</v>
      </c>
      <c r="G23" s="266"/>
      <c r="H23" s="266"/>
      <c r="I23" s="266"/>
      <c r="J23" s="265"/>
      <c r="K23" s="265" t="s">
        <v>2127</v>
      </c>
    </row>
    <row r="24" spans="1:11" ht="45" customHeight="1" x14ac:dyDescent="0.3">
      <c r="A24" s="265" t="s">
        <v>3623</v>
      </c>
      <c r="B24" s="265" t="s">
        <v>3624</v>
      </c>
      <c r="C24" s="265" t="s">
        <v>3625</v>
      </c>
      <c r="D24" s="265" t="s">
        <v>6195</v>
      </c>
      <c r="E24" s="265" t="s">
        <v>8</v>
      </c>
      <c r="F24" s="265" t="s">
        <v>5</v>
      </c>
      <c r="G24" s="266"/>
      <c r="H24" s="266"/>
      <c r="I24" s="266"/>
      <c r="J24" s="265"/>
      <c r="K24" s="265" t="s">
        <v>2127</v>
      </c>
    </row>
    <row r="25" spans="1:11" ht="45" customHeight="1" x14ac:dyDescent="0.3">
      <c r="A25" s="265" t="s">
        <v>3628</v>
      </c>
      <c r="B25" s="265" t="s">
        <v>3629</v>
      </c>
      <c r="C25" s="265" t="s">
        <v>3630</v>
      </c>
      <c r="D25" s="265" t="s">
        <v>6195</v>
      </c>
      <c r="E25" s="265" t="s">
        <v>8</v>
      </c>
      <c r="F25" s="265" t="s">
        <v>5</v>
      </c>
      <c r="G25" s="266"/>
      <c r="H25" s="266"/>
      <c r="I25" s="266"/>
      <c r="J25" s="265"/>
      <c r="K25" s="265" t="s">
        <v>2127</v>
      </c>
    </row>
    <row r="26" spans="1:11" ht="45" customHeight="1" x14ac:dyDescent="0.3">
      <c r="A26" s="265" t="s">
        <v>3633</v>
      </c>
      <c r="B26" s="265" t="s">
        <v>3634</v>
      </c>
      <c r="C26" s="265" t="s">
        <v>3635</v>
      </c>
      <c r="D26" s="265" t="s">
        <v>6195</v>
      </c>
      <c r="E26" s="265" t="s">
        <v>8</v>
      </c>
      <c r="F26" s="265" t="s">
        <v>5</v>
      </c>
      <c r="G26" s="266"/>
      <c r="H26" s="266"/>
      <c r="I26" s="266"/>
      <c r="J26" s="265"/>
      <c r="K26" s="265" t="s">
        <v>2127</v>
      </c>
    </row>
    <row r="27" spans="1:11" ht="45" customHeight="1" x14ac:dyDescent="0.3">
      <c r="A27" s="265" t="s">
        <v>3637</v>
      </c>
      <c r="B27" s="265" t="s">
        <v>3638</v>
      </c>
      <c r="C27" s="265" t="s">
        <v>3639</v>
      </c>
      <c r="D27" s="265" t="s">
        <v>6195</v>
      </c>
      <c r="E27" s="265" t="s">
        <v>4</v>
      </c>
      <c r="F27" s="265" t="s">
        <v>5</v>
      </c>
      <c r="G27" s="266"/>
      <c r="H27" s="266"/>
      <c r="I27" s="266"/>
      <c r="J27" s="265"/>
      <c r="K27" s="265"/>
    </row>
    <row r="28" spans="1:11" ht="45" customHeight="1" x14ac:dyDescent="0.3">
      <c r="A28" s="265"/>
      <c r="B28" s="265"/>
      <c r="C28" s="265"/>
      <c r="D28" s="265"/>
      <c r="E28" s="265"/>
      <c r="F28" s="265"/>
      <c r="G28" s="266"/>
      <c r="H28" s="266"/>
      <c r="I28" s="266"/>
      <c r="J28" s="265"/>
      <c r="K28" s="265"/>
    </row>
    <row r="29" spans="1:11" ht="45" customHeight="1" x14ac:dyDescent="0.3">
      <c r="A29" s="265"/>
      <c r="B29" s="265"/>
      <c r="C29" s="265"/>
      <c r="D29" s="265"/>
      <c r="E29" s="265"/>
      <c r="F29" s="265"/>
      <c r="G29" s="266"/>
      <c r="H29" s="266"/>
      <c r="I29" s="266"/>
      <c r="J29" s="265"/>
      <c r="K29" s="265"/>
    </row>
    <row r="30" spans="1:11" ht="45" customHeight="1" x14ac:dyDescent="0.3">
      <c r="A30" s="265"/>
      <c r="B30" s="265"/>
      <c r="C30" s="265"/>
      <c r="D30" s="265"/>
      <c r="E30" s="265"/>
      <c r="F30" s="265"/>
      <c r="G30" s="266"/>
      <c r="H30" s="266"/>
      <c r="I30" s="266"/>
      <c r="J30" s="265"/>
      <c r="K30" s="265"/>
    </row>
    <row r="31" spans="1:11" ht="45" customHeight="1" x14ac:dyDescent="0.3">
      <c r="A31" s="265"/>
      <c r="B31" s="265"/>
      <c r="C31" s="265"/>
      <c r="D31" s="265"/>
      <c r="E31" s="265"/>
      <c r="F31" s="265"/>
      <c r="G31" s="266"/>
      <c r="H31" s="266"/>
      <c r="I31" s="266"/>
      <c r="J31" s="265"/>
      <c r="K31" s="265"/>
    </row>
    <row r="32" spans="1:11" ht="45" customHeight="1" x14ac:dyDescent="0.3">
      <c r="A32" s="10"/>
      <c r="B32" s="10"/>
      <c r="C32" s="10"/>
      <c r="D32" s="10"/>
      <c r="E32" s="10"/>
      <c r="F32" s="10"/>
      <c r="G32" s="15"/>
      <c r="H32" s="15"/>
      <c r="I32" s="15"/>
      <c r="J32" s="10"/>
      <c r="K32" s="10"/>
    </row>
    <row r="33" spans="1:11" ht="45" customHeight="1" x14ac:dyDescent="0.3">
      <c r="A33" s="10"/>
      <c r="B33" s="10"/>
      <c r="C33" s="10"/>
      <c r="D33" s="10"/>
      <c r="E33" s="10"/>
      <c r="F33" s="10"/>
      <c r="G33" s="15"/>
      <c r="H33" s="15"/>
      <c r="I33" s="15"/>
      <c r="J33" s="10"/>
      <c r="K33" s="10"/>
    </row>
    <row r="34" spans="1:11" ht="45" customHeight="1" x14ac:dyDescent="0.3">
      <c r="A34" s="10"/>
      <c r="B34" s="10"/>
      <c r="C34" s="10"/>
      <c r="D34" s="10"/>
      <c r="E34" s="10"/>
      <c r="F34" s="10"/>
      <c r="G34" s="15"/>
      <c r="H34" s="15"/>
      <c r="I34" s="15"/>
      <c r="J34" s="10"/>
      <c r="K34" s="10"/>
    </row>
    <row r="35" spans="1:11" ht="45" customHeight="1" x14ac:dyDescent="0.3">
      <c r="A35" s="10"/>
      <c r="B35" s="10"/>
      <c r="C35" s="10"/>
      <c r="D35" s="10"/>
      <c r="E35" s="10"/>
      <c r="F35" s="10"/>
      <c r="G35" s="15"/>
      <c r="H35" s="15"/>
      <c r="I35" s="15"/>
      <c r="J35" s="10"/>
      <c r="K35" s="10"/>
    </row>
    <row r="36" spans="1:11" ht="45" customHeight="1" x14ac:dyDescent="0.3">
      <c r="A36" s="10"/>
      <c r="B36" s="10"/>
      <c r="C36" s="10"/>
      <c r="D36" s="10"/>
      <c r="E36" s="10"/>
      <c r="F36" s="10"/>
      <c r="G36" s="15"/>
      <c r="H36" s="15"/>
      <c r="I36" s="15"/>
      <c r="J36" s="10"/>
      <c r="K36" s="10"/>
    </row>
    <row r="37" spans="1:11" ht="45" customHeight="1" x14ac:dyDescent="0.3">
      <c r="A37" s="10"/>
      <c r="B37" s="10"/>
      <c r="C37" s="10"/>
      <c r="D37" s="10"/>
      <c r="E37" s="10"/>
      <c r="F37" s="10"/>
      <c r="G37" s="15"/>
      <c r="H37" s="15"/>
      <c r="I37" s="15"/>
      <c r="J37" s="10"/>
      <c r="K37" s="10"/>
    </row>
    <row r="38" spans="1:11" ht="45" customHeight="1" x14ac:dyDescent="0.3">
      <c r="A38" s="10"/>
      <c r="B38" s="10"/>
      <c r="C38" s="10"/>
      <c r="D38" s="10"/>
      <c r="E38" s="10"/>
      <c r="F38" s="10"/>
      <c r="G38" s="15"/>
      <c r="H38" s="15"/>
      <c r="I38" s="15"/>
      <c r="J38" s="10"/>
      <c r="K38" s="10"/>
    </row>
    <row r="39" spans="1:11" ht="45" customHeight="1" x14ac:dyDescent="0.3">
      <c r="A39" s="10"/>
      <c r="B39" s="10"/>
      <c r="C39" s="10"/>
      <c r="D39" s="10"/>
      <c r="E39" s="10"/>
      <c r="F39" s="10"/>
      <c r="G39" s="15"/>
      <c r="H39" s="15"/>
      <c r="I39" s="15"/>
      <c r="J39" s="10"/>
      <c r="K39" s="10"/>
    </row>
    <row r="40" spans="1:11" ht="45" customHeight="1" x14ac:dyDescent="0.3">
      <c r="A40" s="10"/>
      <c r="B40" s="10"/>
      <c r="C40" s="10"/>
      <c r="D40" s="10"/>
      <c r="E40" s="10"/>
      <c r="F40" s="10"/>
      <c r="G40" s="15"/>
      <c r="H40" s="15"/>
      <c r="I40" s="15"/>
      <c r="J40" s="10"/>
      <c r="K40" s="10"/>
    </row>
    <row r="41" spans="1:11" ht="45" customHeight="1" x14ac:dyDescent="0.3">
      <c r="A41" s="10"/>
      <c r="B41" s="10"/>
      <c r="C41" s="10"/>
      <c r="D41" s="10"/>
      <c r="E41" s="10"/>
      <c r="F41" s="10"/>
      <c r="G41" s="15"/>
      <c r="H41" s="15"/>
      <c r="I41" s="15"/>
      <c r="J41" s="10"/>
      <c r="K41" s="10"/>
    </row>
    <row r="42" spans="1:11" ht="45" customHeight="1" x14ac:dyDescent="0.3">
      <c r="A42" s="10"/>
      <c r="B42" s="10"/>
      <c r="C42" s="10"/>
      <c r="D42" s="10"/>
      <c r="E42" s="10"/>
      <c r="F42" s="10"/>
      <c r="G42" s="15"/>
      <c r="H42" s="15"/>
      <c r="I42" s="15"/>
      <c r="J42" s="10"/>
      <c r="K42" s="10"/>
    </row>
    <row r="43" spans="1:11" ht="45" customHeight="1" x14ac:dyDescent="0.3">
      <c r="A43" s="10"/>
      <c r="B43" s="10"/>
      <c r="C43" s="10"/>
      <c r="D43" s="10"/>
      <c r="E43" s="10"/>
      <c r="F43" s="10"/>
      <c r="G43" s="15"/>
      <c r="H43" s="15"/>
      <c r="I43" s="15"/>
      <c r="J43" s="10"/>
      <c r="K43" s="10"/>
    </row>
    <row r="44" spans="1:11" ht="45" customHeight="1" x14ac:dyDescent="0.3">
      <c r="A44" s="10"/>
      <c r="B44" s="10"/>
      <c r="C44" s="10"/>
      <c r="D44" s="10"/>
      <c r="E44" s="10"/>
      <c r="F44" s="10"/>
      <c r="G44" s="15"/>
      <c r="H44" s="15"/>
      <c r="I44" s="15"/>
      <c r="J44" s="10"/>
      <c r="K44" s="10"/>
    </row>
    <row r="45" spans="1:11" ht="45" customHeight="1" x14ac:dyDescent="0.3">
      <c r="A45" s="10"/>
      <c r="B45" s="10"/>
      <c r="C45" s="10"/>
      <c r="D45" s="10"/>
      <c r="E45" s="10"/>
      <c r="F45" s="10"/>
      <c r="G45" s="15"/>
      <c r="H45" s="15"/>
      <c r="I45" s="15"/>
      <c r="J45" s="10"/>
      <c r="K45" s="10"/>
    </row>
    <row r="46" spans="1:11" ht="45" customHeight="1" x14ac:dyDescent="0.3">
      <c r="A46" s="10"/>
      <c r="B46" s="10"/>
      <c r="C46" s="10"/>
      <c r="D46" s="10"/>
      <c r="E46" s="10"/>
      <c r="F46" s="10"/>
      <c r="G46" s="15"/>
      <c r="H46" s="15"/>
      <c r="I46" s="15"/>
      <c r="J46" s="10"/>
      <c r="K46" s="10"/>
    </row>
    <row r="47" spans="1:11" ht="45" customHeight="1" x14ac:dyDescent="0.3">
      <c r="A47" s="10"/>
      <c r="B47" s="10"/>
      <c r="C47" s="10"/>
      <c r="D47" s="10"/>
      <c r="E47" s="10"/>
      <c r="F47" s="10"/>
      <c r="G47" s="15"/>
      <c r="H47" s="15"/>
      <c r="I47" s="15"/>
      <c r="J47" s="10"/>
      <c r="K47" s="10"/>
    </row>
    <row r="48" spans="1:11" ht="45" customHeight="1" x14ac:dyDescent="0.3">
      <c r="A48" s="10"/>
      <c r="B48" s="10"/>
      <c r="C48" s="10"/>
      <c r="D48" s="10"/>
      <c r="E48" s="10"/>
      <c r="F48" s="10"/>
      <c r="G48" s="15"/>
      <c r="H48" s="15"/>
      <c r="I48" s="15"/>
      <c r="J48" s="10"/>
      <c r="K48" s="10"/>
    </row>
    <row r="49" spans="1:11" ht="45" customHeight="1" x14ac:dyDescent="0.3">
      <c r="A49" s="10"/>
      <c r="B49" s="10"/>
      <c r="C49" s="10"/>
      <c r="D49" s="10"/>
      <c r="E49" s="10"/>
      <c r="F49" s="10"/>
      <c r="G49" s="15"/>
      <c r="H49" s="15"/>
      <c r="I49" s="15"/>
      <c r="J49" s="10"/>
      <c r="K49" s="10"/>
    </row>
    <row r="50" spans="1:11" ht="45" customHeight="1" x14ac:dyDescent="0.3">
      <c r="A50" s="10"/>
      <c r="B50" s="10"/>
      <c r="C50" s="10"/>
      <c r="D50" s="10"/>
      <c r="E50" s="10"/>
      <c r="F50" s="10"/>
      <c r="G50" s="15"/>
      <c r="H50" s="15"/>
      <c r="I50" s="15"/>
      <c r="J50" s="10"/>
      <c r="K50" s="10"/>
    </row>
  </sheetData>
  <conditionalFormatting sqref="A3:I50">
    <cfRule type="expression" dxfId="147" priority="1">
      <formula>$F3="m"</formula>
    </cfRule>
    <cfRule type="expression" dxfId="146" priority="2">
      <formula>$F3="d"</formula>
    </cfRule>
  </conditionalFormatting>
  <conditionalFormatting sqref="A3:K50">
    <cfRule type="expression" dxfId="145" priority="3">
      <formula>$F3="v"</formula>
    </cfRule>
    <cfRule type="expression" dxfId="144" priority="4">
      <formula>$F3="no"</formula>
    </cfRule>
  </conditionalFormatting>
  <pageMargins left="0.7" right="0.2" top="0.2" bottom="0.2" header="0.05" footer="0.3"/>
  <pageSetup orientation="landscape"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81</vt:i4>
      </vt:variant>
    </vt:vector>
  </HeadingPairs>
  <TitlesOfParts>
    <vt:vector size="127" baseType="lpstr">
      <vt:lpstr>RAWdata</vt:lpstr>
      <vt:lpstr>Mod Data</vt:lpstr>
      <vt:lpstr>Information</vt:lpstr>
      <vt:lpstr>ANT-Info</vt:lpstr>
      <vt:lpstr>Calculator</vt:lpstr>
      <vt:lpstr>Patons to Verify</vt:lpstr>
      <vt:lpstr>AE-1 Harwich Port</vt:lpstr>
      <vt:lpstr>AE-2 Chatham W</vt:lpstr>
      <vt:lpstr>AE-3 Chatham E</vt:lpstr>
      <vt:lpstr>AN-1A Provincetown</vt:lpstr>
      <vt:lpstr>AN-1B Truro</vt:lpstr>
      <vt:lpstr>AN-1C Wellfleet</vt:lpstr>
      <vt:lpstr>AN-2 Chatham N</vt:lpstr>
      <vt:lpstr>AN-3 L Pleasant By</vt:lpstr>
      <vt:lpstr>AN-4 Nauset</vt:lpstr>
      <vt:lpstr>AN-5A Bassing</vt:lpstr>
      <vt:lpstr>AN-5B Round cove</vt:lpstr>
      <vt:lpstr>ANT WH</vt:lpstr>
      <vt:lpstr>AW-1 Yarmouth</vt:lpstr>
      <vt:lpstr>AW-2 Bass Rvr</vt:lpstr>
      <vt:lpstr>AW-3 Upper Bass Rvr</vt:lpstr>
      <vt:lpstr>BE-1 Popponsett Bay</vt:lpstr>
      <vt:lpstr>BE-2 Cotuit Hrbr</vt:lpstr>
      <vt:lpstr>BE-3 North &amp; West Bay</vt:lpstr>
      <vt:lpstr>BE-4 Centerville to Hyannis</vt:lpstr>
      <vt:lpstr>CAPE POC WHOI Buoys</vt:lpstr>
      <vt:lpstr>CS-A Falmouth South Shore</vt:lpstr>
      <vt:lpstr>CS-B1 Waquoit Bay &amp; Eel pnd</vt:lpstr>
      <vt:lpstr>CS-B2 Great &amp; Little Rvrs</vt:lpstr>
      <vt:lpstr>CS-C Falmouth West Coast</vt:lpstr>
      <vt:lpstr>CS-D Wing's &amp; Scraggy Necks</vt:lpstr>
      <vt:lpstr>CS-E Sagamore Beach</vt:lpstr>
      <vt:lpstr>CW-1 Barnstable Hbr</vt:lpstr>
      <vt:lpstr>CW-2 Sesuit Hrbr</vt:lpstr>
      <vt:lpstr>DELTA-A Onset</vt:lpstr>
      <vt:lpstr>DELTA-B Cromeset Pt</vt:lpstr>
      <vt:lpstr>DELTA-C Cohasset Narrows</vt:lpstr>
      <vt:lpstr>ECHO Sippican area</vt:lpstr>
      <vt:lpstr>FOX-A Mattapoiset to West I.</vt:lpstr>
      <vt:lpstr>FOX-B New Bedford to Apponagans</vt:lpstr>
      <vt:lpstr>FOX-C Cuttyhunk</vt:lpstr>
      <vt:lpstr>MV-A West Chop &amp; East</vt:lpstr>
      <vt:lpstr>MV-B West Chop &amp; west</vt:lpstr>
      <vt:lpstr>NTK-1 Cliff Beach &amp; east</vt:lpstr>
      <vt:lpstr>NTK-2 Fishers Landing &amp; West</vt:lpstr>
      <vt:lpstr>WTG-POC</vt:lpstr>
      <vt:lpstr>'AE-1 Harwich Port'!Print_Area</vt:lpstr>
      <vt:lpstr>'AE-2 Chatham W'!Print_Area</vt:lpstr>
      <vt:lpstr>'AE-3 Chatham E'!Print_Area</vt:lpstr>
      <vt:lpstr>'AN-1A Provincetown'!Print_Area</vt:lpstr>
      <vt:lpstr>'AN-1B Truro'!Print_Area</vt:lpstr>
      <vt:lpstr>'AN-1C Wellfleet'!Print_Area</vt:lpstr>
      <vt:lpstr>'AN-2 Chatham N'!Print_Area</vt:lpstr>
      <vt:lpstr>'AN-3 L Pleasant By'!Print_Area</vt:lpstr>
      <vt:lpstr>'AN-4 Nauset'!Print_Area</vt:lpstr>
      <vt:lpstr>'AN-5A Bassing'!Print_Area</vt:lpstr>
      <vt:lpstr>'AN-5B Round cove'!Print_Area</vt:lpstr>
      <vt:lpstr>'ANT WH'!Print_Area</vt:lpstr>
      <vt:lpstr>'AW-1 Yarmouth'!Print_Area</vt:lpstr>
      <vt:lpstr>'AW-2 Bass Rvr'!Print_Area</vt:lpstr>
      <vt:lpstr>'AW-3 Upper Bass Rvr'!Print_Area</vt:lpstr>
      <vt:lpstr>'BE-1 Popponsett Bay'!Print_Area</vt:lpstr>
      <vt:lpstr>'BE-2 Cotuit Hrbr'!Print_Area</vt:lpstr>
      <vt:lpstr>'BE-3 North &amp; West Bay'!Print_Area</vt:lpstr>
      <vt:lpstr>'BE-4 Centerville to Hyannis'!Print_Area</vt:lpstr>
      <vt:lpstr>'CAPE POC WHOI Buoys'!Print_Area</vt:lpstr>
      <vt:lpstr>'CS-A Falmouth South Shore'!Print_Area</vt:lpstr>
      <vt:lpstr>'CS-B1 Waquoit Bay &amp; Eel pnd'!Print_Area</vt:lpstr>
      <vt:lpstr>'CS-B2 Great &amp; Little Rvrs'!Print_Area</vt:lpstr>
      <vt:lpstr>'CS-C Falmouth West Coast'!Print_Area</vt:lpstr>
      <vt:lpstr>'CS-D Wing''s &amp; Scraggy Necks'!Print_Area</vt:lpstr>
      <vt:lpstr>'CS-E Sagamore Beach'!Print_Area</vt:lpstr>
      <vt:lpstr>'CW-1 Barnstable Hbr'!Print_Area</vt:lpstr>
      <vt:lpstr>'CW-2 Sesuit Hrbr'!Print_Area</vt:lpstr>
      <vt:lpstr>'DELTA-A Onset'!Print_Area</vt:lpstr>
      <vt:lpstr>'DELTA-B Cromeset Pt'!Print_Area</vt:lpstr>
      <vt:lpstr>'DELTA-C Cohasset Narrows'!Print_Area</vt:lpstr>
      <vt:lpstr>'ECHO Sippican area'!Print_Area</vt:lpstr>
      <vt:lpstr>'FOX-A Mattapoiset to West I.'!Print_Area</vt:lpstr>
      <vt:lpstr>'FOX-B New Bedford to Apponagans'!Print_Area</vt:lpstr>
      <vt:lpstr>'FOX-C Cuttyhunk'!Print_Area</vt:lpstr>
      <vt:lpstr>Information!Print_Area</vt:lpstr>
      <vt:lpstr>'MV-A West Chop &amp; East'!Print_Area</vt:lpstr>
      <vt:lpstr>'MV-B West Chop &amp; west'!Print_Area</vt:lpstr>
      <vt:lpstr>'NTK-1 Cliff Beach &amp; east'!Print_Area</vt:lpstr>
      <vt:lpstr>'NTK-2 Fishers Landing &amp; West'!Print_Area</vt:lpstr>
      <vt:lpstr>'WTG-POC'!Print_Area</vt:lpstr>
      <vt:lpstr>'AE-1 Harwich Port'!Print_Titles</vt:lpstr>
      <vt:lpstr>'AE-2 Chatham W'!Print_Titles</vt:lpstr>
      <vt:lpstr>'AE-3 Chatham E'!Print_Titles</vt:lpstr>
      <vt:lpstr>'AN-1A Provincetown'!Print_Titles</vt:lpstr>
      <vt:lpstr>'AN-1B Truro'!Print_Titles</vt:lpstr>
      <vt:lpstr>'AN-1C Wellfleet'!Print_Titles</vt:lpstr>
      <vt:lpstr>'AN-2 Chatham N'!Print_Titles</vt:lpstr>
      <vt:lpstr>'AN-3 L Pleasant By'!Print_Titles</vt:lpstr>
      <vt:lpstr>'AN-4 Nauset'!Print_Titles</vt:lpstr>
      <vt:lpstr>'AN-5A Bassing'!Print_Titles</vt:lpstr>
      <vt:lpstr>'AN-5B Round cove'!Print_Titles</vt:lpstr>
      <vt:lpstr>'ANT WH'!Print_Titles</vt:lpstr>
      <vt:lpstr>'AW-1 Yarmouth'!Print_Titles</vt:lpstr>
      <vt:lpstr>'AW-2 Bass Rvr'!Print_Titles</vt:lpstr>
      <vt:lpstr>'AW-3 Upper Bass Rvr'!Print_Titles</vt:lpstr>
      <vt:lpstr>'BE-1 Popponsett Bay'!Print_Titles</vt:lpstr>
      <vt:lpstr>'BE-2 Cotuit Hrbr'!Print_Titles</vt:lpstr>
      <vt:lpstr>'BE-3 North &amp; West Bay'!Print_Titles</vt:lpstr>
      <vt:lpstr>'BE-4 Centerville to Hyannis'!Print_Titles</vt:lpstr>
      <vt:lpstr>'CAPE POC WHOI Buoys'!Print_Titles</vt:lpstr>
      <vt:lpstr>'CS-A Falmouth South Shore'!Print_Titles</vt:lpstr>
      <vt:lpstr>'CS-B1 Waquoit Bay &amp; Eel pnd'!Print_Titles</vt:lpstr>
      <vt:lpstr>'CS-B2 Great &amp; Little Rvrs'!Print_Titles</vt:lpstr>
      <vt:lpstr>'CS-C Falmouth West Coast'!Print_Titles</vt:lpstr>
      <vt:lpstr>'CS-D Wing''s &amp; Scraggy Necks'!Print_Titles</vt:lpstr>
      <vt:lpstr>'CS-E Sagamore Beach'!Print_Titles</vt:lpstr>
      <vt:lpstr>'CW-1 Barnstable Hbr'!Print_Titles</vt:lpstr>
      <vt:lpstr>'CW-2 Sesuit Hrbr'!Print_Titles</vt:lpstr>
      <vt:lpstr>'DELTA-A Onset'!Print_Titles</vt:lpstr>
      <vt:lpstr>'DELTA-B Cromeset Pt'!Print_Titles</vt:lpstr>
      <vt:lpstr>'DELTA-C Cohasset Narrows'!Print_Titles</vt:lpstr>
      <vt:lpstr>'ECHO Sippican area'!Print_Titles</vt:lpstr>
      <vt:lpstr>'FOX-A Mattapoiset to West I.'!Print_Titles</vt:lpstr>
      <vt:lpstr>'FOX-B New Bedford to Apponagans'!Print_Titles</vt:lpstr>
      <vt:lpstr>'FOX-C Cuttyhunk'!Print_Titles</vt:lpstr>
      <vt:lpstr>'MV-A West Chop &amp; East'!Print_Titles</vt:lpstr>
      <vt:lpstr>'MV-B West Chop &amp; west'!Print_Titles</vt:lpstr>
      <vt:lpstr>'NTK-1 Cliff Beach &amp; east'!Print_Titles</vt:lpstr>
      <vt:lpstr>'NTK-2 Fishers Landing &amp; West'!Print_Titles</vt:lpstr>
      <vt:lpstr>'WTG-POC'!Print_Titles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dc:creator>
  <cp:lastModifiedBy>Stephen Wagner</cp:lastModifiedBy>
  <cp:lastPrinted>2025-03-27T18:27:10Z</cp:lastPrinted>
  <dcterms:created xsi:type="dcterms:W3CDTF">2021-03-01T16:41:42Z</dcterms:created>
  <dcterms:modified xsi:type="dcterms:W3CDTF">2025-03-27T20:03:54Z</dcterms:modified>
</cp:coreProperties>
</file>