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Back UP SUMMARY LIST" sheetId="5" r:id="rId2"/>
    <sheet name="LIGHT LIST" sheetId="6" r:id="rId3"/>
  </sheets>
  <definedNames>
    <definedName name="_xlnm.Print_Area" localSheetId="0">'RUN SHEET'!$A$6:$P$140</definedName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Q139" i="2" l="1"/>
  <c r="K137" i="2"/>
  <c r="K130" i="2"/>
  <c r="K109" i="2"/>
  <c r="K102" i="2"/>
  <c r="K67" i="2"/>
  <c r="K60" i="2"/>
  <c r="K53" i="2"/>
  <c r="K46" i="2"/>
  <c r="K39" i="2"/>
  <c r="K32" i="2"/>
  <c r="K25" i="2"/>
  <c r="K18" i="2"/>
  <c r="Q132" i="2"/>
  <c r="K134" i="2"/>
  <c r="K127" i="2"/>
  <c r="K120" i="2"/>
  <c r="K113" i="2"/>
  <c r="K106" i="2"/>
  <c r="K99" i="2"/>
  <c r="K92" i="2"/>
  <c r="K85" i="2"/>
  <c r="K78" i="2"/>
  <c r="K71" i="2"/>
  <c r="K64" i="2"/>
  <c r="K57" i="2"/>
  <c r="K50" i="2"/>
  <c r="K43" i="2"/>
  <c r="K36" i="2"/>
  <c r="K29" i="2"/>
  <c r="K22" i="2"/>
  <c r="AA140" i="2"/>
  <c r="AA1" i="2"/>
  <c r="E3" i="2"/>
  <c r="AC140" i="2"/>
  <c r="AC1" i="2"/>
  <c r="I3" i="2"/>
  <c r="AB140" i="2"/>
  <c r="AB1" i="2"/>
  <c r="G3" i="2"/>
  <c r="O140" i="2"/>
  <c r="M140" i="2"/>
  <c r="F1" i="2"/>
  <c r="K140" i="2"/>
  <c r="I140" i="2"/>
  <c r="K15" i="2"/>
  <c r="A138" i="2"/>
  <c r="A131" i="2"/>
  <c r="A124" i="2"/>
  <c r="A117" i="2"/>
  <c r="A110" i="2"/>
  <c r="A103" i="2"/>
  <c r="A96" i="2"/>
  <c r="A89" i="2"/>
  <c r="A82" i="2"/>
  <c r="A75" i="2"/>
  <c r="A68" i="2"/>
  <c r="A61" i="2"/>
  <c r="A54" i="2"/>
  <c r="A47" i="2"/>
  <c r="A40" i="2"/>
  <c r="A33" i="2"/>
  <c r="A26" i="2"/>
  <c r="A19" i="2"/>
  <c r="A12" i="2"/>
  <c r="N134" i="2"/>
  <c r="N127" i="2"/>
  <c r="N120" i="2"/>
  <c r="N113" i="2"/>
  <c r="N106" i="2"/>
  <c r="N99" i="2"/>
  <c r="N92" i="2"/>
  <c r="N85" i="2"/>
  <c r="N78" i="2"/>
  <c r="N71" i="2"/>
  <c r="N64" i="2"/>
  <c r="N57" i="2"/>
  <c r="N50" i="2"/>
  <c r="N43" i="2"/>
  <c r="N36" i="2"/>
  <c r="N29" i="2"/>
  <c r="N22" i="2"/>
  <c r="N15" i="2"/>
  <c r="N8" i="2"/>
  <c r="Q134" i="2"/>
  <c r="Q140" i="2"/>
  <c r="Q127" i="2"/>
  <c r="Q8" i="2"/>
  <c r="Q50" i="2"/>
  <c r="K1" i="2"/>
  <c r="Q36" i="2"/>
  <c r="Q29" i="2"/>
  <c r="J1" i="2"/>
  <c r="J3" i="2"/>
  <c r="H1" i="2"/>
  <c r="Q90" i="2"/>
  <c r="Q48" i="2"/>
  <c r="Q120" i="2"/>
  <c r="Q113" i="2"/>
  <c r="Q106" i="2"/>
  <c r="Q99" i="2"/>
  <c r="Q92" i="2"/>
  <c r="Q85" i="2"/>
  <c r="Q78" i="2"/>
  <c r="Q71" i="2"/>
  <c r="Q57" i="2"/>
  <c r="Q43" i="2"/>
  <c r="Q22" i="2"/>
  <c r="Q15" i="2"/>
  <c r="G140" i="2"/>
  <c r="B1" i="2"/>
</calcChain>
</file>

<file path=xl/sharedStrings.xml><?xml version="1.0" encoding="utf-8"?>
<sst xmlns="http://schemas.openxmlformats.org/spreadsheetml/2006/main" count="1876" uniqueCount="414">
  <si>
    <t xml:space="preserve"> </t>
  </si>
  <si>
    <t>Date</t>
  </si>
  <si>
    <t>PATON</t>
  </si>
  <si>
    <t>CT</t>
  </si>
  <si>
    <t>PHOTO</t>
  </si>
  <si>
    <t xml:space="preserve">VER  I  FY  </t>
  </si>
  <si>
    <t>UNAUTH</t>
  </si>
  <si>
    <t>PATON NAME</t>
  </si>
  <si>
    <t>TYPE</t>
  </si>
  <si>
    <t>LATITUDE</t>
  </si>
  <si>
    <t>LONGITUDE</t>
  </si>
  <si>
    <t xml:space="preserve">TIME     </t>
  </si>
  <si>
    <t>EPE  (ft)</t>
  </si>
  <si>
    <t xml:space="preserve">HOT     </t>
  </si>
  <si>
    <t>DATUM</t>
  </si>
  <si>
    <t>DATE</t>
  </si>
  <si>
    <t>DEPTH</t>
  </si>
  <si>
    <t>LIGHT</t>
  </si>
  <si>
    <t>DIST OFF</t>
  </si>
  <si>
    <t>LAST VERIFIED</t>
  </si>
  <si>
    <t>NOT IN THE LIGHT LIST</t>
  </si>
  <si>
    <t>NOT CHARTED</t>
  </si>
  <si>
    <t>TRANS.  CORR.   (ft)</t>
  </si>
  <si>
    <t>CRITERIA</t>
  </si>
  <si>
    <t>Total</t>
  </si>
  <si>
    <t>INSPE</t>
  </si>
  <si>
    <t>LLNR</t>
  </si>
  <si>
    <t>Aid No</t>
  </si>
  <si>
    <t>Latitude</t>
  </si>
  <si>
    <t>Longitude</t>
  </si>
  <si>
    <t>Class</t>
  </si>
  <si>
    <t>ANN Verify</t>
  </si>
  <si>
    <t>Flot</t>
  </si>
  <si>
    <t>Patrol Area</t>
  </si>
  <si>
    <t>POC</t>
  </si>
  <si>
    <t>Duration</t>
  </si>
  <si>
    <t xml:space="preserve"> Check Light.</t>
  </si>
  <si>
    <t xml:space="preserve"> Massachusetts</t>
  </si>
  <si>
    <t>Aid Established  </t>
  </si>
  <si>
    <t xml:space="preserve">25-Aug-2014 Larkin, Frank   </t>
  </si>
  <si>
    <t>100116976457  </t>
  </si>
  <si>
    <t xml:space="preserve">Corporation Beach Swim Buoys (6)   </t>
  </si>
  <si>
    <t xml:space="preserve">41 45 08.04 N </t>
  </si>
  <si>
    <t xml:space="preserve">70 11 11.160 W </t>
  </si>
  <si>
    <t xml:space="preserve">Floating ,Unlighted </t>
  </si>
  <si>
    <t>3 </t>
  </si>
  <si>
    <t xml:space="preserve">No </t>
  </si>
  <si>
    <t xml:space="preserve">013-11-06 </t>
  </si>
  <si>
    <t xml:space="preserve">WH-CW </t>
  </si>
  <si>
    <t>Terry Clen </t>
  </si>
  <si>
    <t>SEASONAL  </t>
  </si>
  <si>
    <t>04/15 - 11/15 </t>
  </si>
  <si>
    <t xml:space="preserve">25-Aug-2012 Cave, Clinton   </t>
  </si>
  <si>
    <t>100116995262  </t>
  </si>
  <si>
    <t xml:space="preserve">Tautog Rock Danger Buoy   </t>
  </si>
  <si>
    <t xml:space="preserve">41 45 28.20 N </t>
  </si>
  <si>
    <t xml:space="preserve">70 10 14.640 W </t>
  </si>
  <si>
    <t>ANNUAL  </t>
  </si>
  <si>
    <t xml:space="preserve">24-Sep-2013 Crowell, Seth   </t>
  </si>
  <si>
    <t>100116981063  </t>
  </si>
  <si>
    <t xml:space="preserve">Sesuit Harbor No Wake Buoy   </t>
  </si>
  <si>
    <t xml:space="preserve">41 45 31.50 N </t>
  </si>
  <si>
    <t xml:space="preserve">70 09 21.500 W </t>
  </si>
  <si>
    <t xml:space="preserve">07-Aug-2013 HUNERWADEL, JEAN   </t>
  </si>
  <si>
    <t>13159.00  </t>
  </si>
  <si>
    <t>100116985622  </t>
  </si>
  <si>
    <t xml:space="preserve">Sesuit Harbor Lighted Buoy 5   </t>
  </si>
  <si>
    <t xml:space="preserve">41 45 17.60 N </t>
  </si>
  <si>
    <t xml:space="preserve">70 09 10.900 W </t>
  </si>
  <si>
    <t>2 </t>
  </si>
  <si>
    <t xml:space="preserve">13-Sep-2013 Sokasits, Michael   </t>
  </si>
  <si>
    <t>13158.00  </t>
  </si>
  <si>
    <t>100116985595  </t>
  </si>
  <si>
    <t xml:space="preserve">Sesuit Harbor Lighted Buoy 4   </t>
  </si>
  <si>
    <t xml:space="preserve">41 45 16.70 N </t>
  </si>
  <si>
    <t xml:space="preserve">70 09 10.600 W </t>
  </si>
  <si>
    <t xml:space="preserve">Floating ,Lighted </t>
  </si>
  <si>
    <t>13157.20  </t>
  </si>
  <si>
    <t>100117570701  </t>
  </si>
  <si>
    <t xml:space="preserve">Sesuit Harbor Lighted Buoy 3C   </t>
  </si>
  <si>
    <t xml:space="preserve">41 45 20.70 N </t>
  </si>
  <si>
    <t xml:space="preserve">70 09 13.200 W </t>
  </si>
  <si>
    <t>04/15 - 10/15 </t>
  </si>
  <si>
    <t xml:space="preserve">31-Aug-2011 HUNERWDEL, JEAN   </t>
  </si>
  <si>
    <t>100116976418  </t>
  </si>
  <si>
    <t xml:space="preserve">Cold Storage Beach Swim Buoys (4)   </t>
  </si>
  <si>
    <t xml:space="preserve">41 45 28.00 N </t>
  </si>
  <si>
    <t xml:space="preserve">70 09 11.000 W </t>
  </si>
  <si>
    <t>05/15 - 11/15 </t>
  </si>
  <si>
    <t xml:space="preserve">31-Aug-2013 Sokasits, Michael   </t>
  </si>
  <si>
    <t>13157.10  </t>
  </si>
  <si>
    <t>100116985567  </t>
  </si>
  <si>
    <t xml:space="preserve">Sesuit Harbor Lighted Buoy 3B   </t>
  </si>
  <si>
    <t xml:space="preserve">41 45 23.60 N </t>
  </si>
  <si>
    <t xml:space="preserve">70 09 15.000 W </t>
  </si>
  <si>
    <t>13157.00  </t>
  </si>
  <si>
    <t>100116985542  </t>
  </si>
  <si>
    <t xml:space="preserve">Sesuit Harbor Lighted Buoy 3A   </t>
  </si>
  <si>
    <t xml:space="preserve">41 45 30.10 N </t>
  </si>
  <si>
    <t xml:space="preserve">70 09 19.200 W </t>
  </si>
  <si>
    <t xml:space="preserve">01-Sep-2014 Larkin, Frank   </t>
  </si>
  <si>
    <t>13156.10  </t>
  </si>
  <si>
    <t>100117570697  </t>
  </si>
  <si>
    <t xml:space="preserve">Sesuit Harbor Lighted Buoy 2B   </t>
  </si>
  <si>
    <t xml:space="preserve">41 45 23.40 N </t>
  </si>
  <si>
    <t xml:space="preserve">70 09 15.900 W </t>
  </si>
  <si>
    <t xml:space="preserve">01-Sep-2013 Sokasits, Michael   </t>
  </si>
  <si>
    <t>13156.00  </t>
  </si>
  <si>
    <t>100116985530  </t>
  </si>
  <si>
    <t xml:space="preserve">Sesuit Harbor Lighted Buoy 2A   </t>
  </si>
  <si>
    <t xml:space="preserve">41 45 31.80 N </t>
  </si>
  <si>
    <t>13141.00  </t>
  </si>
  <si>
    <t>100117241774  </t>
  </si>
  <si>
    <t xml:space="preserve">Sesuit Harbor Entrance Lighted Buoy 1A   </t>
  </si>
  <si>
    <t xml:space="preserve">41 45 36.80 N </t>
  </si>
  <si>
    <t xml:space="preserve">70 09 22.800 W </t>
  </si>
  <si>
    <t xml:space="preserve">25-Sep-2013 Crowell, Seth   </t>
  </si>
  <si>
    <t>13145.00  </t>
  </si>
  <si>
    <t>200100217457  </t>
  </si>
  <si>
    <t xml:space="preserve">Sesuit Harbor Danger Buoy   </t>
  </si>
  <si>
    <t xml:space="preserve">70 10 03.100 W </t>
  </si>
  <si>
    <t>05/15 - 10/15 </t>
  </si>
  <si>
    <t xml:space="preserve">02-Sep-2012 HUNERWADEL, JEAN   </t>
  </si>
  <si>
    <t>13159.60  </t>
  </si>
  <si>
    <t>100117570706  </t>
  </si>
  <si>
    <t xml:space="preserve">Sesuit Harbor Buoy 7   </t>
  </si>
  <si>
    <t xml:space="preserve">41 45 09.20 N </t>
  </si>
  <si>
    <t xml:space="preserve">70 09 07.600 W </t>
  </si>
  <si>
    <t>13156.20  </t>
  </si>
  <si>
    <t>100117570690  </t>
  </si>
  <si>
    <t xml:space="preserve">Sesuit Harbor Buoy 2C   </t>
  </si>
  <si>
    <t xml:space="preserve">41 45 18.50 N </t>
  </si>
  <si>
    <t xml:space="preserve">70 09 12.400 W </t>
  </si>
  <si>
    <t>100117305358  </t>
  </si>
  <si>
    <t xml:space="preserve">Maraspin Creek No Wake Buoy   </t>
  </si>
  <si>
    <t xml:space="preserve">41 42 30.12 N </t>
  </si>
  <si>
    <t xml:space="preserve">70 18 04.020 W </t>
  </si>
  <si>
    <t>Barnstable Harbormaster </t>
  </si>
  <si>
    <t>05/01 - 11/01 </t>
  </si>
  <si>
    <t xml:space="preserve">06-Aug-2014 Larkin, Frank   </t>
  </si>
  <si>
    <t>13135.00  </t>
  </si>
  <si>
    <t>200100219244  </t>
  </si>
  <si>
    <t xml:space="preserve">Maraspin Creek Lighted Buoy 1   </t>
  </si>
  <si>
    <t xml:space="preserve">41 42 43.80 N </t>
  </si>
  <si>
    <t xml:space="preserve">70 18 01.440 W </t>
  </si>
  <si>
    <t xml:space="preserve">07-Aug-2014 Larkin, Frank   </t>
  </si>
  <si>
    <t>13135.80  </t>
  </si>
  <si>
    <t>100117306857  </t>
  </si>
  <si>
    <t xml:space="preserve">Maraspin Creek Daybeacon 9   </t>
  </si>
  <si>
    <t xml:space="preserve">41 42 31.98 N </t>
  </si>
  <si>
    <t xml:space="preserve">70 18 03.720 W </t>
  </si>
  <si>
    <t xml:space="preserve">Fixed,Unlighted </t>
  </si>
  <si>
    <t>13135.70  </t>
  </si>
  <si>
    <t>100117306851  </t>
  </si>
  <si>
    <t xml:space="preserve">Maraspin Creek Daybeacon 8   </t>
  </si>
  <si>
    <t xml:space="preserve">41 42 32.10 N </t>
  </si>
  <si>
    <t xml:space="preserve">70 18 05.760 W </t>
  </si>
  <si>
    <t xml:space="preserve">26-Aug-2014 Larkin, Frank   </t>
  </si>
  <si>
    <t>100116994327  </t>
  </si>
  <si>
    <t xml:space="preserve">Harborview Beach Swim Buoys (2)   </t>
  </si>
  <si>
    <t xml:space="preserve">41 45 28.38 N </t>
  </si>
  <si>
    <t xml:space="preserve">70 11 29.400 W </t>
  </si>
  <si>
    <t>05/30 - 09/30 </t>
  </si>
  <si>
    <t xml:space="preserve">26-Sep-2011 Crowell, Seth   </t>
  </si>
  <si>
    <t>13135.60  </t>
  </si>
  <si>
    <t>100117306848  </t>
  </si>
  <si>
    <t xml:space="preserve">Maraspin Creek Daybeacon 7   </t>
  </si>
  <si>
    <t xml:space="preserve">41 42 34.68 N </t>
  </si>
  <si>
    <t xml:space="preserve">70 18 05.100 W </t>
  </si>
  <si>
    <t>13135.50  </t>
  </si>
  <si>
    <t>100117306846  </t>
  </si>
  <si>
    <t xml:space="preserve">Maraspin Creek Daybeacon 6   </t>
  </si>
  <si>
    <t xml:space="preserve">41 42 34.62 N </t>
  </si>
  <si>
    <t xml:space="preserve">70 18 06.780 W </t>
  </si>
  <si>
    <t xml:space="preserve">27-Aug-2014 Larkin, Frank   </t>
  </si>
  <si>
    <t>13135.40  </t>
  </si>
  <si>
    <t>100117306843  </t>
  </si>
  <si>
    <t xml:space="preserve">Maraspin Creek Daybeacon 5   </t>
  </si>
  <si>
    <t xml:space="preserve">41 42 37.62 N </t>
  </si>
  <si>
    <t xml:space="preserve">70 18 03.900 W </t>
  </si>
  <si>
    <t>13135.30  </t>
  </si>
  <si>
    <t>100117306841  </t>
  </si>
  <si>
    <t xml:space="preserve">Maraspin Creek Daybeacon 4   </t>
  </si>
  <si>
    <t xml:space="preserve">41 42 38.04 N </t>
  </si>
  <si>
    <t xml:space="preserve">70 18 05.400 W </t>
  </si>
  <si>
    <t>13135.20  </t>
  </si>
  <si>
    <t>100117306839  </t>
  </si>
  <si>
    <t xml:space="preserve">Maraspin Creek Daybeacon 3   </t>
  </si>
  <si>
    <t xml:space="preserve">41 42 40.44 N </t>
  </si>
  <si>
    <t xml:space="preserve">70 18 02.760 W </t>
  </si>
  <si>
    <t>13135.10  </t>
  </si>
  <si>
    <t>100117306199  </t>
  </si>
  <si>
    <t xml:space="preserve">Maraspin Creek Daybeacon 2   </t>
  </si>
  <si>
    <t xml:space="preserve">41 42 40.68 N </t>
  </si>
  <si>
    <t xml:space="preserve">70 18 04.440 W </t>
  </si>
  <si>
    <t>13117.00  </t>
  </si>
  <si>
    <t>100116950118  </t>
  </si>
  <si>
    <t xml:space="preserve">Sandy Neck Light   </t>
  </si>
  <si>
    <t xml:space="preserve">41 43 22.00 N </t>
  </si>
  <si>
    <t xml:space="preserve">70 16 52.000 W </t>
  </si>
  <si>
    <t xml:space="preserve">Fixed,Lighted </t>
  </si>
  <si>
    <t>Ron Jansson </t>
  </si>
  <si>
    <t>13139.00  </t>
  </si>
  <si>
    <t>100117302736  </t>
  </si>
  <si>
    <t xml:space="preserve">Salten Point Buoy 6   </t>
  </si>
  <si>
    <t xml:space="preserve">41 42 41.28 N </t>
  </si>
  <si>
    <t xml:space="preserve">70 19 01.020 W </t>
  </si>
  <si>
    <t>13138.00  </t>
  </si>
  <si>
    <t>200100219301  </t>
  </si>
  <si>
    <t xml:space="preserve">Salten Point Buoy 5   </t>
  </si>
  <si>
    <t xml:space="preserve">41 42 41.70 N </t>
  </si>
  <si>
    <t xml:space="preserve">70 18 42.300 W </t>
  </si>
  <si>
    <t>13137.50  </t>
  </si>
  <si>
    <t>100117302723  </t>
  </si>
  <si>
    <t xml:space="preserve">Salten Point Buoy 4   </t>
  </si>
  <si>
    <t xml:space="preserve">41 42 43.86 N </t>
  </si>
  <si>
    <t xml:space="preserve">70 18 29.340 W </t>
  </si>
  <si>
    <t>13137.00  </t>
  </si>
  <si>
    <t>200100219300  </t>
  </si>
  <si>
    <t xml:space="preserve">Salten Point Buoy 2   </t>
  </si>
  <si>
    <t xml:space="preserve">41 42 44.82 N </t>
  </si>
  <si>
    <t xml:space="preserve">70 18 18.120 W </t>
  </si>
  <si>
    <t>13136.00  </t>
  </si>
  <si>
    <t>200100219299  </t>
  </si>
  <si>
    <t xml:space="preserve">Salten Point Buoy 1   </t>
  </si>
  <si>
    <t xml:space="preserve">41 42 46.02 N </t>
  </si>
  <si>
    <t xml:space="preserve">70 18 12.120 W </t>
  </si>
  <si>
    <t>100116995270  </t>
  </si>
  <si>
    <t xml:space="preserve">Little Tautog Rock Danger Buoy   </t>
  </si>
  <si>
    <t xml:space="preserve">41 45 30.36 N </t>
  </si>
  <si>
    <t xml:space="preserve">70 10 15.120 W </t>
  </si>
  <si>
    <t xml:space="preserve">013-11-01 </t>
  </si>
  <si>
    <t xml:space="preserve">12-Aug-2012 Sokasits, Michael   </t>
  </si>
  <si>
    <t>13162.00  </t>
  </si>
  <si>
    <t>100116984419  </t>
  </si>
  <si>
    <t xml:space="preserve">Rock Harbor West Jetty Light   </t>
  </si>
  <si>
    <t xml:space="preserve">41 48 00.54 N </t>
  </si>
  <si>
    <t xml:space="preserve">70 00 31.620 W </t>
  </si>
  <si>
    <t>Dawson Farber </t>
  </si>
  <si>
    <t xml:space="preserve">14-Aug-2012 Sokasits, Michael   </t>
  </si>
  <si>
    <t>13161.00  </t>
  </si>
  <si>
    <t>100116984408  </t>
  </si>
  <si>
    <t xml:space="preserve">Rock Harbor East Jetty Light   </t>
  </si>
  <si>
    <t xml:space="preserve">41 48 02.36 N </t>
  </si>
  <si>
    <t xml:space="preserve">70 00 32.730 W </t>
  </si>
  <si>
    <t>SEQ</t>
  </si>
  <si>
    <t>STATUS</t>
  </si>
  <si>
    <t>25 feet</t>
  </si>
  <si>
    <t>Not Lighted</t>
  </si>
  <si>
    <t>50 feet</t>
  </si>
  <si>
    <t>25 FEET</t>
  </si>
  <si>
    <t>500 FEET</t>
  </si>
  <si>
    <t>50 FEET</t>
  </si>
  <si>
    <t>YES</t>
  </si>
  <si>
    <t>Has Photo</t>
  </si>
  <si>
    <t>Fl G 4s</t>
  </si>
  <si>
    <t>WP</t>
  </si>
  <si>
    <t>OFF STA</t>
  </si>
  <si>
    <t>MISSING</t>
  </si>
  <si>
    <t>NO NUMBERS</t>
  </si>
  <si>
    <t>QUESTIONAL POSITION</t>
  </si>
  <si>
    <t>DOC ISSUE</t>
  </si>
  <si>
    <t>2015 Pre-Season Meetings and other suggested follow up</t>
  </si>
  <si>
    <t>62.9 % of the PATONs are showing a problem.</t>
  </si>
  <si>
    <t>BARNSTABLE HARBORMASTER</t>
  </si>
  <si>
    <r>
      <t xml:space="preserve">1.  Need corrected positions on five aids reported as </t>
    </r>
    <r>
      <rPr>
        <b/>
        <sz val="11"/>
        <color rgb="FFFF0000"/>
        <rFont val="Calibri"/>
        <family val="2"/>
        <scheme val="minor"/>
      </rPr>
      <t>OFF STA.</t>
    </r>
  </si>
  <si>
    <r>
      <t xml:space="preserve">2.  Need the future plans for the two aids reported as </t>
    </r>
    <r>
      <rPr>
        <b/>
        <sz val="11"/>
        <color rgb="FFFF0000"/>
        <rFont val="Calibri"/>
        <family val="2"/>
        <scheme val="minor"/>
      </rPr>
      <t>MISSING.</t>
    </r>
  </si>
  <si>
    <r>
      <t xml:space="preserve">3.  Need for the owner to add numbers to the 2 aids reported with </t>
    </r>
    <r>
      <rPr>
        <b/>
        <sz val="11"/>
        <color rgb="FFFF0000"/>
        <rFont val="Calibri"/>
        <family val="2"/>
        <scheme val="minor"/>
      </rPr>
      <t>NO NUMBERS.</t>
    </r>
  </si>
  <si>
    <t>4.  I aid has a questional position.</t>
  </si>
  <si>
    <t>DAWSON FARBER - Rock Harbor</t>
  </si>
  <si>
    <t>1. Two documents issues being resolved by DPW 1.</t>
  </si>
  <si>
    <t>RON JENSSON - Sandy Neck</t>
  </si>
  <si>
    <t>1. No issues at this time.</t>
  </si>
  <si>
    <t>TERRY GLEN</t>
  </si>
  <si>
    <r>
      <t xml:space="preserve">1.  Need corrected positions on six aids reported as </t>
    </r>
    <r>
      <rPr>
        <b/>
        <sz val="11"/>
        <color rgb="FFFF0000"/>
        <rFont val="Calibri"/>
        <family val="2"/>
        <scheme val="minor"/>
      </rPr>
      <t>OFF STA.</t>
    </r>
  </si>
  <si>
    <t>ACTION</t>
  </si>
  <si>
    <t>DURATION</t>
  </si>
  <si>
    <t>ANNUAL</t>
  </si>
  <si>
    <t>5/1 - 11/1</t>
  </si>
  <si>
    <t>41 42 40.444</t>
  </si>
  <si>
    <t xml:space="preserve">70 18 02.687 </t>
  </si>
  <si>
    <t>41-42-27.655</t>
  </si>
  <si>
    <t>070-18-02.965</t>
  </si>
  <si>
    <t>White w. ORA Bands</t>
  </si>
  <si>
    <t xml:space="preserve">RED NUN </t>
  </si>
  <si>
    <t>GREEN CAN</t>
  </si>
  <si>
    <t>RED NUN</t>
  </si>
  <si>
    <t xml:space="preserve">LIGHT </t>
  </si>
  <si>
    <t>Permit</t>
  </si>
  <si>
    <t>LL</t>
  </si>
  <si>
    <t>TOTAL</t>
  </si>
  <si>
    <t>Sandy Neck Comm.</t>
  </si>
  <si>
    <t>Barnstable HM</t>
  </si>
  <si>
    <t>Seasonal</t>
  </si>
  <si>
    <t>Chart</t>
  </si>
  <si>
    <t>OBS'd</t>
  </si>
  <si>
    <t>Maraspin Creek No Wake Buoy   A</t>
  </si>
  <si>
    <t>41-42-43.320</t>
  </si>
  <si>
    <t>070-18-01.200</t>
  </si>
  <si>
    <t>CHECK</t>
  </si>
  <si>
    <t>On Neck</t>
  </si>
  <si>
    <t>OBS</t>
  </si>
  <si>
    <t>HMRAP RUN CW1</t>
  </si>
  <si>
    <t>PROCESSED TO DATE</t>
  </si>
  <si>
    <t>CW1 BARNSTABLE HARBOR</t>
  </si>
  <si>
    <t>41-42-45.400</t>
  </si>
  <si>
    <t>070-18-12.000</t>
  </si>
  <si>
    <t>41-42-45.300</t>
  </si>
  <si>
    <t>41-42-42.500</t>
  </si>
  <si>
    <t>41-42-44.500</t>
  </si>
  <si>
    <t>070-17-59.500</t>
  </si>
  <si>
    <t>41-42-40.500</t>
  </si>
  <si>
    <t>070-18-03.700</t>
  </si>
  <si>
    <t>41-42-38.400</t>
  </si>
  <si>
    <t>070-18-03.600</t>
  </si>
  <si>
    <t>41-42-35.900</t>
  </si>
  <si>
    <t>070-18-05.900</t>
  </si>
  <si>
    <t>41-42-35.200</t>
  </si>
  <si>
    <t>070-18-05.200</t>
  </si>
  <si>
    <t>RED PVC POLE</t>
  </si>
  <si>
    <t>GREEN PVC POLE</t>
  </si>
  <si>
    <t>41-42-31.900</t>
  </si>
  <si>
    <t>070-18-04.700</t>
  </si>
  <si>
    <t>41-42-32.600</t>
  </si>
  <si>
    <t>070-18-04.200</t>
  </si>
  <si>
    <t>Maraspin Creek Daybeacon 10</t>
  </si>
  <si>
    <t>Maraspin Creek Daybeacon 11</t>
  </si>
  <si>
    <t>41-42-30.000</t>
  </si>
  <si>
    <t>070-18-02.700</t>
  </si>
  <si>
    <t>41-42-29.900</t>
  </si>
  <si>
    <t>070-18-03.900</t>
  </si>
  <si>
    <t>070-18-17.700</t>
  </si>
  <si>
    <t>070-18-29.030</t>
  </si>
  <si>
    <t>070-18-33.800</t>
  </si>
  <si>
    <t>41-43.367</t>
  </si>
  <si>
    <t>070-16.867</t>
  </si>
  <si>
    <t>41-42.757</t>
  </si>
  <si>
    <t>070-18.163</t>
  </si>
  <si>
    <t>41-42.755</t>
  </si>
  <si>
    <t>070-18.295</t>
  </si>
  <si>
    <t>41-42.742</t>
  </si>
  <si>
    <t>070-18.488</t>
  </si>
  <si>
    <t>41-42.708</t>
  </si>
  <si>
    <t>070-18.563</t>
  </si>
  <si>
    <t>41-42.707</t>
  </si>
  <si>
    <t>070-19.692</t>
  </si>
  <si>
    <t>41-42.718</t>
  </si>
  <si>
    <t>070-18.030</t>
  </si>
  <si>
    <t>41-42.675</t>
  </si>
  <si>
    <t>41-42.648</t>
  </si>
  <si>
    <t>41-42.640</t>
  </si>
  <si>
    <t>070-18.060</t>
  </si>
  <si>
    <t>41-42.598</t>
  </si>
  <si>
    <t>070-18.098</t>
  </si>
  <si>
    <t>070-18.078</t>
  </si>
  <si>
    <t>41-42.543</t>
  </si>
  <si>
    <t>070-18.070</t>
  </si>
  <si>
    <t>070-18.065</t>
  </si>
  <si>
    <t>41-42.500</t>
  </si>
  <si>
    <t>070-18.045</t>
  </si>
  <si>
    <t>41 42 42.400</t>
  </si>
  <si>
    <t>70 19 41.500</t>
  </si>
  <si>
    <t xml:space="preserve">41 42 38.900 </t>
  </si>
  <si>
    <t>70 18 04.300</t>
  </si>
  <si>
    <t>HM</t>
  </si>
  <si>
    <t>WPT NO.</t>
  </si>
  <si>
    <t>POSN OFF</t>
  </si>
  <si>
    <t>2016 HMRAP, OFF STA - POSN UPD - WP</t>
  </si>
  <si>
    <t>Maraspin Creek Speed Buoy   B</t>
  </si>
  <si>
    <t>2016 REPORT, WP</t>
  </si>
  <si>
    <t>LAST STATUS</t>
  </si>
  <si>
    <r>
      <t xml:space="preserve">GREEN PVC POLE               </t>
    </r>
    <r>
      <rPr>
        <b/>
        <sz val="8"/>
        <color rgb="FFFF0000"/>
        <rFont val="Calibri"/>
        <family val="2"/>
        <scheme val="minor"/>
      </rPr>
      <t>SHOALING</t>
    </r>
  </si>
  <si>
    <r>
      <t xml:space="preserve">RED PVC POLE               </t>
    </r>
    <r>
      <rPr>
        <b/>
        <sz val="8"/>
        <color rgb="FFFF0000"/>
        <rFont val="Calibri"/>
        <family val="2"/>
        <scheme val="minor"/>
      </rPr>
      <t>SHOALING</t>
    </r>
  </si>
  <si>
    <r>
      <t xml:space="preserve">RED PVC POLE           </t>
    </r>
    <r>
      <rPr>
        <b/>
        <sz val="8"/>
        <color rgb="FFFF0000"/>
        <rFont val="Calibri"/>
        <family val="2"/>
        <scheme val="minor"/>
      </rPr>
      <t>SHOALING</t>
    </r>
  </si>
  <si>
    <r>
      <t xml:space="preserve">GREEN PVC PIPE  </t>
    </r>
    <r>
      <rPr>
        <b/>
        <u/>
        <sz val="8"/>
        <color rgb="FFFF0000"/>
        <rFont val="Calibri"/>
        <family val="2"/>
        <scheme val="minor"/>
      </rPr>
      <t>SHOALING</t>
    </r>
  </si>
  <si>
    <r>
      <t xml:space="preserve">RED PVC POLE              </t>
    </r>
    <r>
      <rPr>
        <b/>
        <sz val="8"/>
        <color rgb="FFFF0000"/>
        <rFont val="Calibri"/>
        <family val="2"/>
        <scheme val="minor"/>
      </rPr>
      <t>SHOALING</t>
    </r>
  </si>
  <si>
    <t>2015 RPT, WP</t>
  </si>
  <si>
    <t xml:space="preserve">VER </t>
  </si>
  <si>
    <t>CHK</t>
  </si>
  <si>
    <t xml:space="preserve">POS </t>
  </si>
  <si>
    <t>PHO</t>
  </si>
  <si>
    <t>2016 HMRAP - 13.2 FEET OFF - WP</t>
  </si>
  <si>
    <t>41-42.674</t>
  </si>
  <si>
    <t>070-18.044</t>
  </si>
  <si>
    <t>070-18.061</t>
  </si>
  <si>
    <t>41-42.741</t>
  </si>
  <si>
    <t>070.17.991</t>
  </si>
  <si>
    <t>2016 HMRAP - OFF STA - POSN UPD - WP</t>
  </si>
  <si>
    <t>070-18.071</t>
  </si>
  <si>
    <t>41-42.586</t>
  </si>
  <si>
    <t>070-18.086</t>
  </si>
  <si>
    <t>41-42.531</t>
  </si>
  <si>
    <r>
      <t xml:space="preserve">White w. ORA Bands - </t>
    </r>
    <r>
      <rPr>
        <b/>
        <sz val="8"/>
        <color rgb="FFFF0000"/>
        <rFont val="Calibri"/>
        <family val="2"/>
        <scheme val="minor"/>
      </rPr>
      <t>Shoaling</t>
    </r>
  </si>
  <si>
    <t>41.42.460</t>
  </si>
  <si>
    <t>070-18.049</t>
  </si>
  <si>
    <t>2016 HMRAP - WP</t>
  </si>
  <si>
    <t>41-42.499</t>
  </si>
  <si>
    <t>2016 HMRAP - NEW RECORD ESTABLISHED</t>
  </si>
  <si>
    <r>
      <t xml:space="preserve">GREEN PVC POLE              </t>
    </r>
    <r>
      <rPr>
        <b/>
        <sz val="8"/>
        <color rgb="FFFF0000"/>
        <rFont val="Calibri"/>
        <family val="2"/>
        <scheme val="minor"/>
      </rPr>
      <t>SHOALING</t>
    </r>
  </si>
  <si>
    <t>VER</t>
  </si>
  <si>
    <t>PLAN</t>
  </si>
  <si>
    <t>UNA</t>
  </si>
  <si>
    <r>
      <t xml:space="preserve">PAGE 1 - 2017 ASSIGNMENT - </t>
    </r>
    <r>
      <rPr>
        <b/>
        <u/>
        <sz val="12"/>
        <rFont val="Calibri"/>
        <family val="2"/>
        <scheme val="minor"/>
      </rPr>
      <t xml:space="preserve">ITEMS 2 thru 6 </t>
    </r>
    <r>
      <rPr>
        <b/>
        <sz val="14"/>
        <rFont val="Calibri"/>
        <family val="2"/>
        <scheme val="minor"/>
      </rPr>
      <t xml:space="preserve">- </t>
    </r>
    <r>
      <rPr>
        <b/>
        <sz val="11"/>
        <color rgb="FF0000CC"/>
        <rFont val="Calibri"/>
        <family val="2"/>
        <scheme val="minor"/>
      </rPr>
      <t>Take photos and send them to the DSO-NS.</t>
    </r>
  </si>
  <si>
    <r>
      <t xml:space="preserve">PAGE 2 - 2017 ASSIGNMENTS - </t>
    </r>
    <r>
      <rPr>
        <b/>
        <u/>
        <sz val="12"/>
        <rFont val="Calibri"/>
        <family val="2"/>
        <scheme val="minor"/>
      </rPr>
      <t>ITEMS 7 thru 9</t>
    </r>
    <r>
      <rPr>
        <b/>
        <sz val="14"/>
        <rFont val="Calibri"/>
        <family val="2"/>
        <scheme val="minor"/>
      </rPr>
      <t xml:space="preserve"> - </t>
    </r>
    <r>
      <rPr>
        <b/>
        <sz val="11"/>
        <color rgb="FF0000CC"/>
        <rFont val="Calibri"/>
        <family val="2"/>
        <scheme val="minor"/>
      </rPr>
      <t>Take photos and send them to the DSO-NS.</t>
    </r>
  </si>
  <si>
    <r>
      <t xml:space="preserve">PAGE 3 - 2017 ASSIGNMENTS - </t>
    </r>
    <r>
      <rPr>
        <b/>
        <u/>
        <sz val="12"/>
        <rFont val="Calibri"/>
        <family val="2"/>
        <scheme val="minor"/>
      </rPr>
      <t>ITEMS 14, 15 and 18</t>
    </r>
    <r>
      <rPr>
        <b/>
        <sz val="14"/>
        <rFont val="Calibri"/>
        <family val="2"/>
        <scheme val="minor"/>
      </rPr>
      <t xml:space="preserve"> - </t>
    </r>
    <r>
      <rPr>
        <b/>
        <sz val="11"/>
        <color rgb="FF0000CC"/>
        <rFont val="Calibri"/>
        <family val="2"/>
        <scheme val="minor"/>
      </rPr>
      <t>Take photos and send them to the DSO-NS.</t>
    </r>
  </si>
  <si>
    <r>
      <t xml:space="preserve">PAGE 4 - 2017 ASSIGNMENTS - </t>
    </r>
    <r>
      <rPr>
        <b/>
        <u/>
        <sz val="12"/>
        <rFont val="Calibri"/>
        <family val="2"/>
        <scheme val="minor"/>
      </rPr>
      <t>ITEM 19</t>
    </r>
    <r>
      <rPr>
        <b/>
        <sz val="14"/>
        <rFont val="Calibri"/>
        <family val="2"/>
        <scheme val="minor"/>
      </rPr>
      <t xml:space="preserve"> - </t>
    </r>
    <r>
      <rPr>
        <b/>
        <sz val="11"/>
        <color rgb="FF0000CC"/>
        <rFont val="Calibri"/>
        <family val="2"/>
        <scheme val="minor"/>
      </rPr>
      <t>Take photos and send it to the DSO-NS.</t>
    </r>
  </si>
  <si>
    <t>PAGE 4  TOTALS</t>
  </si>
  <si>
    <r>
      <t xml:space="preserve">NOT SCHED  </t>
    </r>
    <r>
      <rPr>
        <sz val="10"/>
        <rFont val="Calibri"/>
        <family val="2"/>
        <scheme val="minor"/>
      </rPr>
      <t>Sanity Check in 2018</t>
    </r>
  </si>
  <si>
    <r>
      <t xml:space="preserve">VERIFY         </t>
    </r>
    <r>
      <rPr>
        <sz val="10"/>
        <rFont val="Calibri"/>
        <family val="2"/>
        <scheme val="minor"/>
      </rPr>
      <t>in 2018</t>
    </r>
  </si>
  <si>
    <t>CW1 BARNSTABLE HARBOR RUN              BARNSTABLE HARBORMASTER</t>
  </si>
  <si>
    <t>Fl W 6s  46.5 ft</t>
  </si>
  <si>
    <r>
      <t xml:space="preserve">Ron Jansson   </t>
    </r>
    <r>
      <rPr>
        <b/>
        <sz val="8"/>
        <color theme="1"/>
        <rFont val="Calibri"/>
        <family val="2"/>
        <scheme val="minor"/>
      </rPr>
      <t>508-362-4756</t>
    </r>
  </si>
  <si>
    <t>Barnstable Harbormaster 508-796-6273</t>
  </si>
  <si>
    <t>PHASE F1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</si>
</sst>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[$-409]mmmm\ d\,\ yyyy;@"/>
    <numFmt numFmtId="166" formatCode="[$-409]d\-mmm;@"/>
    <numFmt numFmtId="167" formatCode="0.0%"/>
  </numFmts>
  <fonts count="6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"/>
      <color theme="6" tint="-0.499984740745262"/>
      <name val="Arial Black"/>
      <family val="2"/>
    </font>
    <font>
      <b/>
      <sz val="6"/>
      <name val="Arial Black"/>
      <family val="2"/>
    </font>
    <font>
      <b/>
      <sz val="6"/>
      <color rgb="FFFF0000"/>
      <name val="Arial Black"/>
      <family val="2"/>
    </font>
    <font>
      <b/>
      <sz val="6"/>
      <color rgb="FF0000CC"/>
      <name val="Arial Black"/>
      <family val="2"/>
    </font>
    <font>
      <b/>
      <sz val="6"/>
      <color rgb="FFFF0000"/>
      <name val="Calibri"/>
      <family val="2"/>
      <scheme val="minor"/>
    </font>
    <font>
      <b/>
      <sz val="6"/>
      <color rgb="FF0000CC"/>
      <name val="Calibri"/>
      <family val="2"/>
      <scheme val="minor"/>
    </font>
    <font>
      <b/>
      <sz val="6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7.5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6"/>
      <name val="Arial Narrow"/>
      <family val="2"/>
    </font>
    <font>
      <b/>
      <sz val="6"/>
      <color rgb="FFFF0000"/>
      <name val="Arial Narrow"/>
      <family val="2"/>
    </font>
    <font>
      <b/>
      <sz val="6"/>
      <color rgb="FF0000CC"/>
      <name val="Arial Narrow"/>
      <family val="2"/>
    </font>
    <font>
      <sz val="6"/>
      <name val="Arial Narrow"/>
      <family val="2"/>
    </font>
    <font>
      <sz val="6"/>
      <color rgb="FFFF0000"/>
      <name val="Arial Narrow"/>
      <family val="2"/>
    </font>
    <font>
      <sz val="6"/>
      <color rgb="FF0000CC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b/>
      <sz val="11"/>
      <color rgb="FFFF0000"/>
      <name val="Arial Narrow"/>
      <family val="2"/>
    </font>
    <font>
      <sz val="11"/>
      <name val="Arial Narrow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Arial Narrow"/>
      <family val="2"/>
    </font>
    <font>
      <b/>
      <sz val="10"/>
      <color rgb="FFFF0000"/>
      <name val="Calibri"/>
      <family val="2"/>
      <scheme val="minor"/>
    </font>
    <font>
      <b/>
      <sz val="10"/>
      <color rgb="FF0000CC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8"/>
      <name val="Calibri"/>
      <family val="2"/>
      <scheme val="minor"/>
    </font>
    <font>
      <b/>
      <sz val="8"/>
      <color rgb="FF0000CC"/>
      <name val="Calibri"/>
      <family val="2"/>
      <scheme val="minor"/>
    </font>
    <font>
      <sz val="7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8"/>
      <color rgb="FFFF0000"/>
      <name val="Calibri"/>
      <family val="2"/>
      <scheme val="minor"/>
    </font>
    <font>
      <b/>
      <sz val="5"/>
      <name val="Calibri"/>
      <family val="2"/>
      <scheme val="minor"/>
    </font>
    <font>
      <sz val="24"/>
      <name val="Calibri"/>
      <family val="2"/>
      <scheme val="minor"/>
    </font>
    <font>
      <b/>
      <sz val="5.5"/>
      <name val="Calibri"/>
      <family val="2"/>
      <scheme val="minor"/>
    </font>
    <font>
      <sz val="5.5"/>
      <name val="Calibri"/>
      <family val="2"/>
      <scheme val="minor"/>
    </font>
    <font>
      <b/>
      <u/>
      <sz val="12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theme="6" tint="-0.2499465926084170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33"/>
        <bgColor theme="4" tint="0.79995117038483843"/>
      </patternFill>
    </fill>
    <fill>
      <patternFill patternType="lightGray"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auto="1"/>
      </left>
      <right style="medium">
        <color indexed="64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dashed">
        <color auto="1"/>
      </bottom>
      <diagonal/>
    </border>
    <border>
      <left/>
      <right/>
      <top style="thick">
        <color auto="1"/>
      </top>
      <bottom style="dashed">
        <color auto="1"/>
      </bottom>
      <diagonal/>
    </border>
    <border>
      <left/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ck">
        <color auto="1"/>
      </right>
      <top style="dashed">
        <color auto="1"/>
      </top>
      <bottom style="dashed">
        <color auto="1"/>
      </bottom>
      <diagonal/>
    </border>
    <border>
      <left style="thin">
        <color rgb="FF000000"/>
      </left>
      <right style="thin">
        <color rgb="FF000000"/>
      </right>
      <top style="thick">
        <color rgb="FFFF0000"/>
      </top>
      <bottom style="thick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n">
        <color rgb="FF000000"/>
      </top>
      <bottom style="medium">
        <color auto="1"/>
      </bottom>
      <diagonal/>
    </border>
    <border>
      <left/>
      <right style="medium">
        <color indexed="64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/>
      <diagonal/>
    </border>
    <border>
      <left style="thick">
        <color rgb="FF0000CC"/>
      </left>
      <right style="thick">
        <color rgb="FF0000CC"/>
      </right>
      <top/>
      <bottom style="thick">
        <color rgb="FF0000CC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rgb="FF0000CC"/>
      </left>
      <right style="thick">
        <color rgb="FF0000CC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auto="1"/>
      </bottom>
      <diagonal/>
    </border>
    <border>
      <left/>
      <right/>
      <top style="thick">
        <color indexed="64"/>
      </top>
      <bottom style="medium">
        <color auto="1"/>
      </bottom>
      <diagonal/>
    </border>
    <border>
      <left/>
      <right style="medium">
        <color indexed="64"/>
      </right>
      <top style="thick">
        <color indexed="64"/>
      </top>
      <bottom style="medium">
        <color auto="1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/>
      <diagonal/>
    </border>
    <border>
      <left style="medium">
        <color auto="1"/>
      </left>
      <right style="thick">
        <color rgb="FF0000CC"/>
      </right>
      <top style="medium">
        <color auto="1"/>
      </top>
      <bottom/>
      <diagonal/>
    </border>
    <border>
      <left style="medium">
        <color auto="1"/>
      </left>
      <right style="thick">
        <color rgb="FF0000CC"/>
      </right>
      <top/>
      <bottom style="thick">
        <color indexed="64"/>
      </bottom>
      <diagonal/>
    </border>
  </borders>
  <cellStyleXfs count="1">
    <xf numFmtId="0" fontId="0" fillId="0" borderId="0"/>
  </cellStyleXfs>
  <cellXfs count="535">
    <xf numFmtId="0" fontId="0" fillId="0" borderId="0" xfId="0"/>
    <xf numFmtId="0" fontId="3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0" borderId="0" xfId="0" applyFont="1"/>
    <xf numFmtId="0" fontId="0" fillId="3" borderId="0" xfId="0" applyFill="1"/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 applyAlignment="1"/>
    <xf numFmtId="0" fontId="12" fillId="0" borderId="0" xfId="0" applyFont="1" applyAlignment="1"/>
    <xf numFmtId="0" fontId="0" fillId="0" borderId="0" xfId="0" applyAlignment="1">
      <alignment vertical="center"/>
    </xf>
    <xf numFmtId="0" fontId="13" fillId="0" borderId="2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11" fillId="11" borderId="25" xfId="0" applyFont="1" applyFill="1" applyBorder="1" applyAlignment="1" applyProtection="1">
      <alignment horizontal="center" vertical="center" wrapText="1"/>
    </xf>
    <xf numFmtId="0" fontId="2" fillId="11" borderId="25" xfId="0" applyFont="1" applyFill="1" applyBorder="1" applyAlignment="1" applyProtection="1">
      <alignment horizontal="center" vertical="center" wrapText="1"/>
    </xf>
    <xf numFmtId="0" fontId="15" fillId="11" borderId="25" xfId="0" applyFont="1" applyFill="1" applyBorder="1" applyAlignment="1" applyProtection="1">
      <alignment horizontal="center" vertical="center"/>
    </xf>
    <xf numFmtId="166" fontId="15" fillId="11" borderId="25" xfId="0" applyNumberFormat="1" applyFont="1" applyFill="1" applyBorder="1" applyAlignment="1" applyProtection="1">
      <alignment horizontal="center" vertical="center"/>
    </xf>
    <xf numFmtId="164" fontId="15" fillId="11" borderId="25" xfId="0" applyNumberFormat="1" applyFont="1" applyFill="1" applyBorder="1" applyAlignment="1" applyProtection="1">
      <alignment horizontal="center" vertical="center"/>
    </xf>
    <xf numFmtId="0" fontId="20" fillId="11" borderId="25" xfId="0" applyFont="1" applyFill="1" applyBorder="1" applyAlignment="1" applyProtection="1">
      <alignment horizontal="left" vertical="center" wrapText="1"/>
    </xf>
    <xf numFmtId="0" fontId="19" fillId="11" borderId="25" xfId="0" applyFont="1" applyFill="1" applyBorder="1" applyAlignment="1" applyProtection="1">
      <alignment horizontal="left" vertical="center"/>
    </xf>
    <xf numFmtId="0" fontId="0" fillId="11" borderId="0" xfId="0" applyFill="1" applyAlignment="1">
      <alignment vertical="center"/>
    </xf>
    <xf numFmtId="1" fontId="12" fillId="9" borderId="25" xfId="0" applyNumberFormat="1" applyFont="1" applyFill="1" applyBorder="1" applyAlignment="1" applyProtection="1">
      <alignment horizontal="center" vertical="center"/>
      <protection locked="0"/>
    </xf>
    <xf numFmtId="0" fontId="12" fillId="8" borderId="17" xfId="0" applyFont="1" applyFill="1" applyBorder="1" applyAlignment="1" applyProtection="1">
      <alignment horizontal="center" vertical="center" wrapText="1"/>
      <protection locked="0"/>
    </xf>
    <xf numFmtId="0" fontId="10" fillId="8" borderId="42" xfId="0" applyFont="1" applyFill="1" applyBorder="1" applyAlignment="1" applyProtection="1">
      <alignment horizontal="center" vertical="center"/>
      <protection locked="0"/>
    </xf>
    <xf numFmtId="0" fontId="12" fillId="8" borderId="42" xfId="0" applyFont="1" applyFill="1" applyBorder="1" applyAlignment="1" applyProtection="1">
      <alignment horizontal="center" vertical="center"/>
      <protection locked="0"/>
    </xf>
    <xf numFmtId="0" fontId="1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7" fillId="7" borderId="0" xfId="0" applyFont="1" applyFill="1"/>
    <xf numFmtId="0" fontId="14" fillId="7" borderId="0" xfId="0" applyFont="1" applyFill="1" applyAlignment="1">
      <alignment wrapText="1"/>
    </xf>
    <xf numFmtId="0" fontId="14" fillId="7" borderId="0" xfId="0" applyFont="1" applyFill="1" applyAlignment="1"/>
    <xf numFmtId="0" fontId="12" fillId="7" borderId="0" xfId="0" applyFont="1" applyFill="1" applyAlignment="1"/>
    <xf numFmtId="0" fontId="9" fillId="3" borderId="0" xfId="0" applyFont="1" applyFill="1" applyAlignment="1">
      <alignment horizontal="center" vertical="center"/>
    </xf>
    <xf numFmtId="0" fontId="38" fillId="3" borderId="0" xfId="0" applyFont="1" applyFill="1" applyAlignment="1">
      <alignment horizontal="center" vertical="center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39" fillId="3" borderId="45" xfId="0" applyFont="1" applyFill="1" applyBorder="1" applyAlignment="1">
      <alignment vertical="center" wrapText="1"/>
    </xf>
    <xf numFmtId="0" fontId="39" fillId="3" borderId="45" xfId="0" applyFont="1" applyFill="1" applyBorder="1" applyAlignment="1">
      <alignment horizontal="center" vertical="center" wrapText="1"/>
    </xf>
    <xf numFmtId="0" fontId="37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4" fillId="3" borderId="45" xfId="0" applyFont="1" applyFill="1" applyBorder="1" applyAlignment="1">
      <alignment horizontal="center" vertical="center" wrapText="1"/>
    </xf>
    <xf numFmtId="0" fontId="10" fillId="3" borderId="45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" fillId="9" borderId="45" xfId="0" applyFont="1" applyFill="1" applyBorder="1" applyAlignment="1">
      <alignment horizontal="center" vertical="center" wrapText="1"/>
    </xf>
    <xf numFmtId="0" fontId="0" fillId="9" borderId="45" xfId="0" applyFill="1" applyBorder="1" applyAlignment="1">
      <alignment horizontal="center" vertical="center" wrapText="1"/>
    </xf>
    <xf numFmtId="0" fontId="37" fillId="9" borderId="45" xfId="0" applyFont="1" applyFill="1" applyBorder="1" applyAlignment="1">
      <alignment horizontal="center" vertical="center" wrapText="1"/>
    </xf>
    <xf numFmtId="0" fontId="39" fillId="9" borderId="45" xfId="0" applyFont="1" applyFill="1" applyBorder="1" applyAlignment="1">
      <alignment horizontal="center" vertical="center" wrapText="1"/>
    </xf>
    <xf numFmtId="0" fontId="12" fillId="3" borderId="45" xfId="0" applyFont="1" applyFill="1" applyBorder="1" applyAlignment="1">
      <alignment horizontal="left" vertical="center"/>
    </xf>
    <xf numFmtId="0" fontId="20" fillId="3" borderId="45" xfId="0" applyFont="1" applyFill="1" applyBorder="1" applyAlignment="1">
      <alignment horizontal="center" vertical="center" wrapText="1"/>
    </xf>
    <xf numFmtId="0" fontId="6" fillId="12" borderId="0" xfId="0" applyFont="1" applyFill="1" applyAlignment="1">
      <alignment horizontal="center"/>
    </xf>
    <xf numFmtId="0" fontId="9" fillId="12" borderId="0" xfId="0" applyFont="1" applyFill="1" applyAlignment="1">
      <alignment horizontal="center" vertical="center"/>
    </xf>
    <xf numFmtId="0" fontId="33" fillId="12" borderId="0" xfId="0" applyFont="1" applyFill="1" applyAlignment="1">
      <alignment horizontal="center" vertical="center"/>
    </xf>
    <xf numFmtId="0" fontId="0" fillId="12" borderId="0" xfId="0" applyFont="1" applyFill="1" applyBorder="1" applyAlignment="1">
      <alignment horizontal="center" vertical="center" wrapText="1"/>
    </xf>
    <xf numFmtId="0" fontId="0" fillId="12" borderId="0" xfId="0" applyFont="1" applyFill="1" applyAlignment="1">
      <alignment vertical="center" wrapText="1"/>
    </xf>
    <xf numFmtId="0" fontId="0" fillId="12" borderId="0" xfId="0" applyFill="1"/>
    <xf numFmtId="0" fontId="38" fillId="12" borderId="0" xfId="0" applyFont="1" applyFill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16" fillId="15" borderId="65" xfId="0" applyFont="1" applyFill="1" applyBorder="1" applyAlignment="1">
      <alignment horizontal="center" vertical="center" wrapText="1"/>
    </xf>
    <xf numFmtId="0" fontId="37" fillId="15" borderId="65" xfId="0" applyFont="1" applyFill="1" applyBorder="1" applyAlignment="1">
      <alignment horizontal="center" vertical="center" wrapText="1"/>
    </xf>
    <xf numFmtId="1" fontId="37" fillId="15" borderId="65" xfId="0" applyNumberFormat="1" applyFont="1" applyFill="1" applyBorder="1" applyAlignment="1">
      <alignment horizontal="center" vertical="center" wrapText="1"/>
    </xf>
    <xf numFmtId="0" fontId="38" fillId="15" borderId="65" xfId="0" applyFont="1" applyFill="1" applyBorder="1" applyAlignment="1">
      <alignment horizontal="center" vertical="center"/>
    </xf>
    <xf numFmtId="0" fontId="4" fillId="15" borderId="9" xfId="0" applyFont="1" applyFill="1" applyBorder="1" applyAlignment="1">
      <alignment horizontal="center" vertical="center"/>
    </xf>
    <xf numFmtId="0" fontId="10" fillId="15" borderId="34" xfId="0" applyFont="1" applyFill="1" applyBorder="1" applyAlignment="1">
      <alignment horizontal="left" vertical="center"/>
    </xf>
    <xf numFmtId="0" fontId="39" fillId="3" borderId="75" xfId="0" applyFont="1" applyFill="1" applyBorder="1" applyAlignment="1">
      <alignment vertical="center" wrapText="1"/>
    </xf>
    <xf numFmtId="0" fontId="37" fillId="9" borderId="75" xfId="0" applyFont="1" applyFill="1" applyBorder="1" applyAlignment="1">
      <alignment horizontal="center" vertical="center" wrapText="1"/>
    </xf>
    <xf numFmtId="0" fontId="39" fillId="9" borderId="75" xfId="0" applyFont="1" applyFill="1" applyBorder="1" applyAlignment="1">
      <alignment horizontal="center" vertical="center" wrapText="1"/>
    </xf>
    <xf numFmtId="0" fontId="1" fillId="9" borderId="75" xfId="0" applyFont="1" applyFill="1" applyBorder="1" applyAlignment="1">
      <alignment horizontal="center" vertical="center" wrapText="1"/>
    </xf>
    <xf numFmtId="0" fontId="0" fillId="9" borderId="75" xfId="0" applyFill="1" applyBorder="1" applyAlignment="1">
      <alignment horizontal="center" vertical="center" wrapText="1"/>
    </xf>
    <xf numFmtId="0" fontId="39" fillId="3" borderId="75" xfId="0" applyFont="1" applyFill="1" applyBorder="1" applyAlignment="1">
      <alignment horizontal="center" vertical="center" wrapText="1"/>
    </xf>
    <xf numFmtId="0" fontId="4" fillId="3" borderId="75" xfId="0" applyFont="1" applyFill="1" applyBorder="1" applyAlignment="1">
      <alignment horizontal="center" vertical="center" wrapText="1"/>
    </xf>
    <xf numFmtId="0" fontId="12" fillId="3" borderId="75" xfId="0" applyFont="1" applyFill="1" applyBorder="1" applyAlignment="1">
      <alignment horizontal="left" vertical="center"/>
    </xf>
    <xf numFmtId="0" fontId="39" fillId="3" borderId="76" xfId="0" applyFont="1" applyFill="1" applyBorder="1" applyAlignment="1">
      <alignment vertical="center" wrapText="1"/>
    </xf>
    <xf numFmtId="0" fontId="37" fillId="9" borderId="76" xfId="0" applyFont="1" applyFill="1" applyBorder="1" applyAlignment="1">
      <alignment horizontal="center" vertical="center" wrapText="1"/>
    </xf>
    <xf numFmtId="0" fontId="39" fillId="9" borderId="76" xfId="0" applyFont="1" applyFill="1" applyBorder="1" applyAlignment="1">
      <alignment horizontal="center" vertical="center" wrapText="1"/>
    </xf>
    <xf numFmtId="0" fontId="1" fillId="9" borderId="76" xfId="0" applyFont="1" applyFill="1" applyBorder="1" applyAlignment="1">
      <alignment horizontal="center" vertical="center" wrapText="1"/>
    </xf>
    <xf numFmtId="0" fontId="0" fillId="9" borderId="76" xfId="0" applyFill="1" applyBorder="1" applyAlignment="1">
      <alignment horizontal="center" vertical="center" wrapText="1"/>
    </xf>
    <xf numFmtId="0" fontId="39" fillId="3" borderId="76" xfId="0" applyFont="1" applyFill="1" applyBorder="1" applyAlignment="1">
      <alignment horizontal="center" vertical="center" wrapText="1"/>
    </xf>
    <xf numFmtId="0" fontId="4" fillId="3" borderId="76" xfId="0" applyFont="1" applyFill="1" applyBorder="1" applyAlignment="1">
      <alignment horizontal="center" vertical="center" wrapText="1"/>
    </xf>
    <xf numFmtId="0" fontId="12" fillId="3" borderId="76" xfId="0" applyFont="1" applyFill="1" applyBorder="1" applyAlignment="1">
      <alignment horizontal="left" vertical="center"/>
    </xf>
    <xf numFmtId="0" fontId="39" fillId="3" borderId="77" xfId="0" applyFont="1" applyFill="1" applyBorder="1" applyAlignment="1">
      <alignment vertical="center" wrapText="1"/>
    </xf>
    <xf numFmtId="0" fontId="37" fillId="9" borderId="77" xfId="0" applyFont="1" applyFill="1" applyBorder="1" applyAlignment="1">
      <alignment horizontal="center" vertical="center" wrapText="1"/>
    </xf>
    <xf numFmtId="0" fontId="39" fillId="9" borderId="77" xfId="0" applyFont="1" applyFill="1" applyBorder="1" applyAlignment="1">
      <alignment horizontal="center" vertical="center" wrapText="1"/>
    </xf>
    <xf numFmtId="0" fontId="1" fillId="9" borderId="77" xfId="0" applyFont="1" applyFill="1" applyBorder="1" applyAlignment="1">
      <alignment horizontal="center" vertical="center" wrapText="1"/>
    </xf>
    <xf numFmtId="0" fontId="0" fillId="9" borderId="77" xfId="0" applyFill="1" applyBorder="1" applyAlignment="1">
      <alignment horizontal="center" vertical="center" wrapText="1"/>
    </xf>
    <xf numFmtId="0" fontId="39" fillId="3" borderId="77" xfId="0" applyFont="1" applyFill="1" applyBorder="1" applyAlignment="1">
      <alignment horizontal="center" vertical="center" wrapText="1"/>
    </xf>
    <xf numFmtId="0" fontId="20" fillId="3" borderId="77" xfId="0" applyFont="1" applyFill="1" applyBorder="1" applyAlignment="1">
      <alignment horizontal="center" vertical="center" wrapText="1"/>
    </xf>
    <xf numFmtId="0" fontId="4" fillId="3" borderId="77" xfId="0" applyFont="1" applyFill="1" applyBorder="1" applyAlignment="1">
      <alignment horizontal="center" vertical="center"/>
    </xf>
    <xf numFmtId="0" fontId="10" fillId="3" borderId="77" xfId="0" applyFont="1" applyFill="1" applyBorder="1" applyAlignment="1">
      <alignment horizontal="left" vertical="center"/>
    </xf>
    <xf numFmtId="0" fontId="39" fillId="3" borderId="78" xfId="0" applyFont="1" applyFill="1" applyBorder="1" applyAlignment="1">
      <alignment vertical="center" wrapText="1"/>
    </xf>
    <xf numFmtId="0" fontId="37" fillId="9" borderId="78" xfId="0" applyFont="1" applyFill="1" applyBorder="1" applyAlignment="1">
      <alignment horizontal="center" vertical="center" wrapText="1"/>
    </xf>
    <xf numFmtId="0" fontId="39" fillId="9" borderId="78" xfId="0" applyFont="1" applyFill="1" applyBorder="1" applyAlignment="1">
      <alignment horizontal="center" vertical="center" wrapText="1"/>
    </xf>
    <xf numFmtId="0" fontId="1" fillId="9" borderId="78" xfId="0" applyFont="1" applyFill="1" applyBorder="1" applyAlignment="1">
      <alignment horizontal="center" vertical="center" wrapText="1"/>
    </xf>
    <xf numFmtId="0" fontId="0" fillId="9" borderId="78" xfId="0" applyFill="1" applyBorder="1" applyAlignment="1">
      <alignment horizontal="center" vertical="center" wrapText="1"/>
    </xf>
    <xf numFmtId="0" fontId="39" fillId="3" borderId="78" xfId="0" applyFont="1" applyFill="1" applyBorder="1" applyAlignment="1">
      <alignment horizontal="center" vertical="center" wrapText="1"/>
    </xf>
    <xf numFmtId="0" fontId="20" fillId="3" borderId="78" xfId="0" applyFont="1" applyFill="1" applyBorder="1" applyAlignment="1">
      <alignment horizontal="center" vertical="center" wrapText="1"/>
    </xf>
    <xf numFmtId="0" fontId="4" fillId="3" borderId="78" xfId="0" applyFont="1" applyFill="1" applyBorder="1" applyAlignment="1">
      <alignment horizontal="center" vertical="center" wrapText="1"/>
    </xf>
    <xf numFmtId="0" fontId="10" fillId="3" borderId="78" xfId="0" applyFont="1" applyFill="1" applyBorder="1" applyAlignment="1">
      <alignment horizontal="left" vertical="center"/>
    </xf>
    <xf numFmtId="0" fontId="39" fillId="3" borderId="74" xfId="0" applyFont="1" applyFill="1" applyBorder="1" applyAlignment="1">
      <alignment vertical="center" wrapText="1"/>
    </xf>
    <xf numFmtId="0" fontId="37" fillId="9" borderId="74" xfId="0" applyFont="1" applyFill="1" applyBorder="1" applyAlignment="1">
      <alignment horizontal="center" vertical="center" wrapText="1"/>
    </xf>
    <xf numFmtId="0" fontId="39" fillId="9" borderId="74" xfId="0" applyFont="1" applyFill="1" applyBorder="1" applyAlignment="1">
      <alignment horizontal="center" vertical="center" wrapText="1"/>
    </xf>
    <xf numFmtId="0" fontId="1" fillId="9" borderId="74" xfId="0" applyFont="1" applyFill="1" applyBorder="1" applyAlignment="1">
      <alignment horizontal="center" vertical="center" wrapText="1"/>
    </xf>
    <xf numFmtId="0" fontId="0" fillId="9" borderId="74" xfId="0" applyFill="1" applyBorder="1" applyAlignment="1">
      <alignment horizontal="center" vertical="center" wrapText="1"/>
    </xf>
    <xf numFmtId="0" fontId="39" fillId="3" borderId="74" xfId="0" applyFont="1" applyFill="1" applyBorder="1" applyAlignment="1">
      <alignment horizontal="center" vertical="center" wrapText="1"/>
    </xf>
    <xf numFmtId="0" fontId="20" fillId="3" borderId="74" xfId="0" applyFont="1" applyFill="1" applyBorder="1" applyAlignment="1">
      <alignment horizontal="center" vertical="center" wrapText="1"/>
    </xf>
    <xf numFmtId="0" fontId="4" fillId="3" borderId="74" xfId="0" applyFont="1" applyFill="1" applyBorder="1" applyAlignment="1">
      <alignment horizontal="center" vertical="center" wrapText="1"/>
    </xf>
    <xf numFmtId="0" fontId="12" fillId="3" borderId="74" xfId="0" applyFont="1" applyFill="1" applyBorder="1" applyAlignment="1">
      <alignment horizontal="left" vertical="center"/>
    </xf>
    <xf numFmtId="0" fontId="37" fillId="9" borderId="64" xfId="0" applyFont="1" applyFill="1" applyBorder="1" applyAlignment="1">
      <alignment horizontal="center" vertical="top" wrapText="1"/>
    </xf>
    <xf numFmtId="0" fontId="15" fillId="11" borderId="24" xfId="0" applyFont="1" applyFill="1" applyBorder="1" applyAlignment="1" applyProtection="1">
      <alignment horizontal="center" vertical="top"/>
    </xf>
    <xf numFmtId="0" fontId="12" fillId="9" borderId="31" xfId="0" applyFont="1" applyFill="1" applyBorder="1" applyAlignment="1" applyProtection="1">
      <alignment horizontal="center" vertical="top"/>
    </xf>
    <xf numFmtId="0" fontId="39" fillId="9" borderId="64" xfId="0" applyFont="1" applyFill="1" applyBorder="1" applyAlignment="1">
      <alignment horizontal="center" vertical="top" wrapText="1"/>
    </xf>
    <xf numFmtId="0" fontId="10" fillId="9" borderId="31" xfId="0" applyFont="1" applyFill="1" applyBorder="1" applyAlignment="1" applyProtection="1">
      <alignment horizontal="center" vertical="top"/>
      <protection locked="0"/>
    </xf>
    <xf numFmtId="0" fontId="37" fillId="9" borderId="66" xfId="0" applyFont="1" applyFill="1" applyBorder="1" applyAlignment="1">
      <alignment horizontal="center" vertical="top" wrapText="1"/>
    </xf>
    <xf numFmtId="0" fontId="39" fillId="9" borderId="66" xfId="0" applyFont="1" applyFill="1" applyBorder="1" applyAlignment="1">
      <alignment horizontal="center" vertical="top" wrapText="1"/>
    </xf>
    <xf numFmtId="164" fontId="4" fillId="10" borderId="31" xfId="0" applyNumberFormat="1" applyFont="1" applyFill="1" applyBorder="1" applyAlignment="1" applyProtection="1">
      <alignment horizontal="center" vertical="top"/>
    </xf>
    <xf numFmtId="0" fontId="1" fillId="7" borderId="0" xfId="0" applyFont="1" applyFill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49" fillId="11" borderId="25" xfId="0" applyFont="1" applyFill="1" applyBorder="1" applyAlignment="1" applyProtection="1">
      <alignment vertical="center"/>
    </xf>
    <xf numFmtId="0" fontId="41" fillId="11" borderId="25" xfId="0" applyFont="1" applyFill="1" applyBorder="1" applyAlignment="1" applyProtection="1">
      <alignment vertical="center" wrapText="1"/>
    </xf>
    <xf numFmtId="0" fontId="41" fillId="11" borderId="25" xfId="0" applyFont="1" applyFill="1" applyBorder="1" applyAlignment="1" applyProtection="1">
      <alignment vertical="center"/>
    </xf>
    <xf numFmtId="0" fontId="50" fillId="11" borderId="25" xfId="0" applyFont="1" applyFill="1" applyBorder="1" applyAlignment="1" applyProtection="1">
      <alignment vertical="center"/>
    </xf>
    <xf numFmtId="0" fontId="48" fillId="11" borderId="25" xfId="0" applyFont="1" applyFill="1" applyBorder="1" applyAlignment="1" applyProtection="1">
      <alignment vertical="center"/>
    </xf>
    <xf numFmtId="0" fontId="48" fillId="0" borderId="28" xfId="0" applyFont="1" applyBorder="1" applyAlignment="1" applyProtection="1">
      <alignment horizontal="center" vertical="center"/>
      <protection locked="0"/>
    </xf>
    <xf numFmtId="0" fontId="48" fillId="13" borderId="29" xfId="0" applyFont="1" applyFill="1" applyBorder="1" applyAlignment="1" applyProtection="1">
      <alignment horizontal="center" vertical="center"/>
      <protection locked="0"/>
    </xf>
    <xf numFmtId="0" fontId="48" fillId="6" borderId="30" xfId="0" applyFont="1" applyFill="1" applyBorder="1" applyAlignment="1" applyProtection="1">
      <alignment horizontal="center" vertical="center"/>
      <protection locked="0"/>
    </xf>
    <xf numFmtId="0" fontId="48" fillId="5" borderId="53" xfId="0" applyFont="1" applyFill="1" applyBorder="1" applyAlignment="1" applyProtection="1">
      <alignment horizontal="center" vertical="center"/>
      <protection locked="0"/>
    </xf>
    <xf numFmtId="0" fontId="51" fillId="7" borderId="0" xfId="0" applyFont="1" applyFill="1" applyAlignment="1"/>
    <xf numFmtId="0" fontId="41" fillId="7" borderId="0" xfId="0" applyFont="1" applyFill="1" applyAlignment="1">
      <alignment wrapText="1"/>
    </xf>
    <xf numFmtId="0" fontId="41" fillId="7" borderId="0" xfId="0" applyFont="1" applyFill="1" applyAlignment="1"/>
    <xf numFmtId="0" fontId="48" fillId="7" borderId="1" xfId="0" applyFont="1" applyFill="1" applyBorder="1" applyAlignment="1"/>
    <xf numFmtId="0" fontId="51" fillId="0" borderId="0" xfId="0" applyFont="1" applyAlignment="1"/>
    <xf numFmtId="0" fontId="41" fillId="0" borderId="0" xfId="0" applyFont="1" applyAlignment="1">
      <alignment wrapText="1"/>
    </xf>
    <xf numFmtId="0" fontId="41" fillId="0" borderId="0" xfId="0" applyFont="1" applyAlignment="1"/>
    <xf numFmtId="0" fontId="48" fillId="0" borderId="1" xfId="0" applyFont="1" applyBorder="1" applyAlignment="1"/>
    <xf numFmtId="0" fontId="0" fillId="7" borderId="15" xfId="0" applyFill="1" applyBorder="1" applyAlignment="1">
      <alignment vertical="center"/>
    </xf>
    <xf numFmtId="1" fontId="39" fillId="9" borderId="66" xfId="0" applyNumberFormat="1" applyFont="1" applyFill="1" applyBorder="1" applyAlignment="1">
      <alignment horizontal="center" vertical="top" wrapText="1"/>
    </xf>
    <xf numFmtId="1" fontId="48" fillId="6" borderId="53" xfId="0" applyNumberFormat="1" applyFont="1" applyFill="1" applyBorder="1" applyAlignment="1" applyProtection="1">
      <alignment horizontal="center" vertical="center"/>
      <protection locked="0"/>
    </xf>
    <xf numFmtId="164" fontId="12" fillId="3" borderId="57" xfId="0" applyNumberFormat="1" applyFont="1" applyFill="1" applyBorder="1" applyAlignment="1" applyProtection="1">
      <alignment horizontal="center" vertical="center"/>
      <protection locked="0"/>
    </xf>
    <xf numFmtId="0" fontId="0" fillId="7" borderId="0" xfId="0" applyFill="1" applyBorder="1" applyAlignment="1">
      <alignment vertical="center"/>
    </xf>
    <xf numFmtId="0" fontId="0" fillId="7" borderId="10" xfId="0" applyFill="1" applyBorder="1" applyAlignment="1">
      <alignment vertical="center"/>
    </xf>
    <xf numFmtId="0" fontId="0" fillId="7" borderId="50" xfId="0" applyFill="1" applyBorder="1" applyAlignment="1">
      <alignment vertical="center"/>
    </xf>
    <xf numFmtId="0" fontId="0" fillId="7" borderId="12" xfId="0" applyFill="1" applyBorder="1" applyAlignment="1">
      <alignment vertical="center"/>
    </xf>
    <xf numFmtId="0" fontId="0" fillId="7" borderId="11" xfId="0" applyFill="1" applyBorder="1" applyAlignment="1">
      <alignment vertical="center"/>
    </xf>
    <xf numFmtId="0" fontId="48" fillId="6" borderId="89" xfId="0" applyFont="1" applyFill="1" applyBorder="1" applyAlignment="1" applyProtection="1">
      <alignment horizontal="center" vertical="center"/>
      <protection locked="0"/>
    </xf>
    <xf numFmtId="0" fontId="48" fillId="13" borderId="90" xfId="0" applyFont="1" applyFill="1" applyBorder="1" applyAlignment="1" applyProtection="1">
      <alignment horizontal="center" vertical="center"/>
      <protection locked="0"/>
    </xf>
    <xf numFmtId="0" fontId="50" fillId="11" borderId="24" xfId="0" applyFont="1" applyFill="1" applyBorder="1" applyAlignment="1" applyProtection="1">
      <alignment vertical="center"/>
    </xf>
    <xf numFmtId="0" fontId="41" fillId="11" borderId="26" xfId="0" applyFont="1" applyFill="1" applyBorder="1" applyAlignment="1" applyProtection="1">
      <alignment vertical="center"/>
    </xf>
    <xf numFmtId="0" fontId="15" fillId="11" borderId="50" xfId="0" applyFont="1" applyFill="1" applyBorder="1" applyAlignment="1" applyProtection="1">
      <alignment horizontal="center" vertical="top"/>
    </xf>
    <xf numFmtId="1" fontId="54" fillId="18" borderId="53" xfId="0" applyNumberFormat="1" applyFont="1" applyFill="1" applyBorder="1" applyAlignment="1" applyProtection="1">
      <alignment horizontal="center" vertical="center"/>
      <protection locked="0"/>
    </xf>
    <xf numFmtId="1" fontId="48" fillId="12" borderId="53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/>
    </xf>
    <xf numFmtId="0" fontId="0" fillId="7" borderId="0" xfId="0" applyFont="1" applyFill="1" applyBorder="1" applyAlignment="1">
      <alignment horizontal="center" vertical="center"/>
    </xf>
    <xf numFmtId="49" fontId="17" fillId="19" borderId="38" xfId="0" applyNumberFormat="1" applyFont="1" applyFill="1" applyBorder="1" applyAlignment="1" applyProtection="1">
      <alignment horizontal="center" vertical="center"/>
    </xf>
    <xf numFmtId="0" fontId="48" fillId="12" borderId="29" xfId="0" applyFont="1" applyFill="1" applyBorder="1" applyAlignment="1" applyProtection="1">
      <alignment horizontal="center" vertical="center" wrapText="1"/>
      <protection locked="0"/>
    </xf>
    <xf numFmtId="0" fontId="17" fillId="3" borderId="106" xfId="0" applyFont="1" applyFill="1" applyBorder="1" applyAlignment="1" applyProtection="1">
      <alignment horizontal="center" vertical="top"/>
    </xf>
    <xf numFmtId="0" fontId="50" fillId="11" borderId="24" xfId="0" applyFont="1" applyFill="1" applyBorder="1" applyAlignment="1" applyProtection="1">
      <alignment vertical="center" wrapText="1"/>
    </xf>
    <xf numFmtId="0" fontId="9" fillId="9" borderId="45" xfId="0" applyFont="1" applyFill="1" applyBorder="1" applyAlignment="1">
      <alignment wrapText="1"/>
    </xf>
    <xf numFmtId="0" fontId="56" fillId="3" borderId="38" xfId="0" applyFont="1" applyFill="1" applyBorder="1" applyAlignment="1" applyProtection="1">
      <alignment horizontal="center" vertical="center"/>
      <protection locked="0"/>
    </xf>
    <xf numFmtId="0" fontId="56" fillId="11" borderId="25" xfId="0" applyFont="1" applyFill="1" applyBorder="1" applyAlignment="1" applyProtection="1">
      <alignment horizontal="center" vertical="center"/>
    </xf>
    <xf numFmtId="0" fontId="17" fillId="11" borderId="25" xfId="0" applyFont="1" applyFill="1" applyBorder="1" applyAlignment="1" applyProtection="1">
      <alignment horizontal="center" vertical="center"/>
    </xf>
    <xf numFmtId="0" fontId="21" fillId="9" borderId="45" xfId="0" applyFont="1" applyFill="1" applyBorder="1" applyAlignment="1">
      <alignment wrapText="1"/>
    </xf>
    <xf numFmtId="0" fontId="21" fillId="9" borderId="45" xfId="0" applyFont="1" applyFill="1" applyBorder="1" applyAlignment="1">
      <alignment horizontal="center" vertical="center" wrapText="1"/>
    </xf>
    <xf numFmtId="0" fontId="21" fillId="9" borderId="51" xfId="0" applyFont="1" applyFill="1" applyBorder="1" applyAlignment="1" applyProtection="1">
      <alignment horizontal="center" vertical="center"/>
      <protection locked="0"/>
    </xf>
    <xf numFmtId="0" fontId="21" fillId="9" borderId="105" xfId="0" applyFont="1" applyFill="1" applyBorder="1" applyAlignment="1" applyProtection="1">
      <alignment horizontal="center" vertical="center"/>
      <protection locked="0"/>
    </xf>
    <xf numFmtId="0" fontId="17" fillId="3" borderId="53" xfId="0" applyFont="1" applyFill="1" applyBorder="1" applyAlignment="1" applyProtection="1">
      <alignment horizontal="center" vertical="center"/>
      <protection locked="0"/>
    </xf>
    <xf numFmtId="0" fontId="9" fillId="7" borderId="0" xfId="0" applyFont="1" applyFill="1"/>
    <xf numFmtId="0" fontId="9" fillId="0" borderId="0" xfId="0" applyFont="1"/>
    <xf numFmtId="164" fontId="57" fillId="9" borderId="3" xfId="0" applyNumberFormat="1" applyFont="1" applyFill="1" applyBorder="1" applyAlignment="1">
      <alignment horizontal="center" vertical="center" wrapText="1"/>
    </xf>
    <xf numFmtId="1" fontId="17" fillId="3" borderId="86" xfId="0" applyNumberFormat="1" applyFont="1" applyFill="1" applyBorder="1" applyAlignment="1">
      <alignment horizontal="center" vertical="center" wrapText="1"/>
    </xf>
    <xf numFmtId="1" fontId="17" fillId="3" borderId="87" xfId="0" applyNumberFormat="1" applyFont="1" applyFill="1" applyBorder="1" applyAlignment="1">
      <alignment horizontal="center" vertical="center" wrapText="1"/>
    </xf>
    <xf numFmtId="0" fontId="58" fillId="9" borderId="88" xfId="0" applyFont="1" applyFill="1" applyBorder="1" applyAlignment="1">
      <alignment horizontal="center" vertical="center" wrapText="1"/>
    </xf>
    <xf numFmtId="0" fontId="61" fillId="9" borderId="41" xfId="0" applyFont="1" applyFill="1" applyBorder="1" applyAlignment="1" applyProtection="1">
      <alignment horizontal="center" vertical="center" wrapText="1"/>
      <protection locked="0"/>
    </xf>
    <xf numFmtId="1" fontId="36" fillId="11" borderId="25" xfId="0" applyNumberFormat="1" applyFont="1" applyFill="1" applyBorder="1" applyAlignment="1" applyProtection="1">
      <alignment horizontal="center" vertical="center" wrapText="1"/>
    </xf>
    <xf numFmtId="0" fontId="36" fillId="11" borderId="25" xfId="0" applyNumberFormat="1" applyFont="1" applyFill="1" applyBorder="1" applyAlignment="1" applyProtection="1">
      <alignment horizontal="center" vertical="center" wrapText="1"/>
    </xf>
    <xf numFmtId="0" fontId="12" fillId="11" borderId="25" xfId="0" applyFont="1" applyFill="1" applyBorder="1" applyAlignment="1" applyProtection="1">
      <alignment horizontal="center" vertical="center" wrapText="1"/>
    </xf>
    <xf numFmtId="1" fontId="12" fillId="11" borderId="26" xfId="0" applyNumberFormat="1" applyFont="1" applyFill="1" applyBorder="1" applyAlignment="1" applyProtection="1">
      <alignment horizontal="center" vertical="center"/>
    </xf>
    <xf numFmtId="0" fontId="36" fillId="9" borderId="34" xfId="0" applyFont="1" applyFill="1" applyBorder="1" applyAlignment="1" applyProtection="1">
      <alignment horizontal="center" vertical="top" wrapText="1"/>
      <protection locked="0"/>
    </xf>
    <xf numFmtId="1" fontId="14" fillId="9" borderId="25" xfId="0" applyNumberFormat="1" applyFont="1" applyFill="1" applyBorder="1" applyAlignment="1" applyProtection="1">
      <alignment horizontal="center" vertical="center"/>
      <protection locked="0"/>
    </xf>
    <xf numFmtId="1" fontId="12" fillId="9" borderId="53" xfId="0" applyNumberFormat="1" applyFont="1" applyFill="1" applyBorder="1" applyAlignment="1" applyProtection="1">
      <alignment horizontal="center" vertical="center"/>
      <protection locked="0"/>
    </xf>
    <xf numFmtId="1" fontId="12" fillId="8" borderId="53" xfId="0" applyNumberFormat="1" applyFont="1" applyFill="1" applyBorder="1" applyAlignment="1" applyProtection="1">
      <alignment horizontal="center" vertical="center"/>
      <protection locked="0"/>
    </xf>
    <xf numFmtId="0" fontId="0" fillId="7" borderId="0" xfId="0" applyFont="1" applyFill="1"/>
    <xf numFmtId="0" fontId="9" fillId="7" borderId="0" xfId="0" applyFont="1" applyFill="1" applyAlignment="1">
      <alignment horizontal="center"/>
    </xf>
    <xf numFmtId="14" fontId="33" fillId="7" borderId="0" xfId="0" applyNumberFormat="1" applyFont="1" applyFill="1" applyBorder="1" applyAlignment="1">
      <alignment horizontal="center" vertical="center"/>
    </xf>
    <xf numFmtId="0" fontId="0" fillId="0" borderId="0" xfId="0" applyFont="1"/>
    <xf numFmtId="0" fontId="9" fillId="0" borderId="0" xfId="0" applyFont="1" applyAlignment="1">
      <alignment horizontal="center"/>
    </xf>
    <xf numFmtId="0" fontId="36" fillId="9" borderId="32" xfId="0" applyFont="1" applyFill="1" applyBorder="1" applyAlignment="1" applyProtection="1">
      <alignment horizontal="center" vertical="center" wrapText="1"/>
      <protection locked="0"/>
    </xf>
    <xf numFmtId="0" fontId="36" fillId="21" borderId="38" xfId="0" applyFont="1" applyFill="1" applyBorder="1" applyAlignment="1" applyProtection="1">
      <alignment horizontal="center" vertical="center"/>
    </xf>
    <xf numFmtId="164" fontId="36" fillId="21" borderId="38" xfId="0" applyNumberFormat="1" applyFont="1" applyFill="1" applyBorder="1" applyAlignment="1" applyProtection="1">
      <alignment horizontal="center" vertical="center"/>
    </xf>
    <xf numFmtId="0" fontId="9" fillId="9" borderId="76" xfId="0" applyFont="1" applyFill="1" applyBorder="1" applyAlignment="1">
      <alignment wrapText="1"/>
    </xf>
    <xf numFmtId="0" fontId="36" fillId="9" borderId="101" xfId="0" applyFont="1" applyFill="1" applyBorder="1" applyAlignment="1" applyProtection="1">
      <alignment horizontal="center" vertical="center" wrapText="1"/>
      <protection locked="0"/>
    </xf>
    <xf numFmtId="0" fontId="48" fillId="0" borderId="118" xfId="0" applyFont="1" applyBorder="1" applyAlignment="1" applyProtection="1">
      <alignment horizontal="center" vertical="center"/>
      <protection locked="0"/>
    </xf>
    <xf numFmtId="0" fontId="48" fillId="12" borderId="67" xfId="0" applyFont="1" applyFill="1" applyBorder="1" applyAlignment="1" applyProtection="1">
      <alignment horizontal="center" vertical="center" wrapText="1"/>
      <protection locked="0"/>
    </xf>
    <xf numFmtId="0" fontId="48" fillId="13" borderId="67" xfId="0" applyFont="1" applyFill="1" applyBorder="1" applyAlignment="1" applyProtection="1">
      <alignment horizontal="center" vertical="center"/>
      <protection locked="0"/>
    </xf>
    <xf numFmtId="0" fontId="48" fillId="6" borderId="119" xfId="0" applyFont="1" applyFill="1" applyBorder="1" applyAlignment="1" applyProtection="1">
      <alignment horizontal="center" vertical="center"/>
      <protection locked="0"/>
    </xf>
    <xf numFmtId="0" fontId="48" fillId="5" borderId="2" xfId="0" applyFont="1" applyFill="1" applyBorder="1" applyAlignment="1" applyProtection="1">
      <alignment horizontal="center" vertical="center"/>
      <protection locked="0"/>
    </xf>
    <xf numFmtId="0" fontId="12" fillId="8" borderId="55" xfId="0" applyFont="1" applyFill="1" applyBorder="1" applyAlignment="1" applyProtection="1">
      <alignment horizontal="center" vertical="center" wrapText="1"/>
      <protection locked="0"/>
    </xf>
    <xf numFmtId="0" fontId="10" fillId="8" borderId="12" xfId="0" applyFont="1" applyFill="1" applyBorder="1" applyAlignment="1" applyProtection="1">
      <alignment horizontal="center" vertical="center"/>
      <protection locked="0"/>
    </xf>
    <xf numFmtId="0" fontId="12" fillId="8" borderId="12" xfId="0" applyFont="1" applyFill="1" applyBorder="1" applyAlignment="1" applyProtection="1">
      <alignment horizontal="center" vertical="center"/>
      <protection locked="0"/>
    </xf>
    <xf numFmtId="0" fontId="36" fillId="21" borderId="120" xfId="0" applyFont="1" applyFill="1" applyBorder="1" applyAlignment="1">
      <alignment horizontal="center" vertical="center" wrapText="1"/>
    </xf>
    <xf numFmtId="0" fontId="36" fillId="21" borderId="46" xfId="0" applyFont="1" applyFill="1" applyBorder="1" applyAlignment="1">
      <alignment horizontal="center" vertical="center" wrapText="1"/>
    </xf>
    <xf numFmtId="164" fontId="36" fillId="21" borderId="46" xfId="0" applyNumberFormat="1" applyFont="1" applyFill="1" applyBorder="1" applyAlignment="1" applyProtection="1">
      <alignment horizontal="center" vertical="center"/>
    </xf>
    <xf numFmtId="164" fontId="36" fillId="21" borderId="46" xfId="0" applyNumberFormat="1" applyFont="1" applyFill="1" applyBorder="1" applyAlignment="1">
      <alignment horizontal="center" vertical="center" wrapText="1"/>
    </xf>
    <xf numFmtId="0" fontId="36" fillId="21" borderId="46" xfId="0" applyFont="1" applyFill="1" applyBorder="1" applyAlignment="1">
      <alignment horizontal="center" vertical="center"/>
    </xf>
    <xf numFmtId="164" fontId="36" fillId="21" borderId="46" xfId="0" applyNumberFormat="1" applyFont="1" applyFill="1" applyBorder="1" applyAlignment="1" applyProtection="1">
      <alignment horizontal="center" vertical="center" wrapText="1"/>
    </xf>
    <xf numFmtId="0" fontId="36" fillId="21" borderId="121" xfId="0" applyFont="1" applyFill="1" applyBorder="1" applyAlignment="1">
      <alignment horizontal="center" vertical="center" wrapText="1"/>
    </xf>
    <xf numFmtId="0" fontId="36" fillId="21" borderId="122" xfId="0" applyFont="1" applyFill="1" applyBorder="1" applyAlignment="1">
      <alignment horizontal="center" vertical="center"/>
    </xf>
    <xf numFmtId="0" fontId="36" fillId="21" borderId="123" xfId="0" applyFont="1" applyFill="1" applyBorder="1" applyAlignment="1">
      <alignment horizontal="center" vertical="center" wrapText="1"/>
    </xf>
    <xf numFmtId="0" fontId="36" fillId="21" borderId="124" xfId="0" applyFont="1" applyFill="1" applyBorder="1" applyAlignment="1">
      <alignment horizontal="center" vertical="center" wrapText="1"/>
    </xf>
    <xf numFmtId="0" fontId="64" fillId="21" borderId="120" xfId="0" applyFont="1" applyFill="1" applyBorder="1" applyAlignment="1">
      <alignment horizontal="center" vertical="top" wrapText="1"/>
    </xf>
    <xf numFmtId="164" fontId="36" fillId="21" borderId="67" xfId="0" applyNumberFormat="1" applyFont="1" applyFill="1" applyBorder="1" applyAlignment="1" applyProtection="1">
      <alignment horizontal="center" vertical="center"/>
    </xf>
    <xf numFmtId="0" fontId="36" fillId="21" borderId="67" xfId="0" applyFont="1" applyFill="1" applyBorder="1" applyAlignment="1" applyProtection="1">
      <alignment horizontal="center" vertical="center"/>
    </xf>
    <xf numFmtId="0" fontId="0" fillId="3" borderId="48" xfId="0" applyFont="1" applyFill="1" applyBorder="1"/>
    <xf numFmtId="0" fontId="0" fillId="3" borderId="11" xfId="0" applyFont="1" applyFill="1" applyBorder="1"/>
    <xf numFmtId="0" fontId="66" fillId="9" borderId="39" xfId="0" applyFont="1" applyFill="1" applyBorder="1" applyAlignment="1">
      <alignment horizontal="center" vertical="center" wrapText="1"/>
    </xf>
    <xf numFmtId="0" fontId="66" fillId="9" borderId="8" xfId="0" applyFont="1" applyFill="1" applyBorder="1" applyAlignment="1">
      <alignment horizontal="center" vertical="center" wrapText="1"/>
    </xf>
    <xf numFmtId="49" fontId="18" fillId="19" borderId="38" xfId="0" applyNumberFormat="1" applyFont="1" applyFill="1" applyBorder="1" applyAlignment="1" applyProtection="1">
      <alignment horizontal="center" vertical="center"/>
    </xf>
    <xf numFmtId="0" fontId="66" fillId="9" borderId="34" xfId="0" applyFont="1" applyFill="1" applyBorder="1" applyAlignment="1">
      <alignment horizontal="center" vertical="center" wrapText="1"/>
    </xf>
    <xf numFmtId="0" fontId="66" fillId="4" borderId="38" xfId="0" applyFont="1" applyFill="1" applyBorder="1" applyAlignment="1">
      <alignment horizontal="center" vertical="center" wrapText="1"/>
    </xf>
    <xf numFmtId="0" fontId="67" fillId="11" borderId="25" xfId="0" applyFont="1" applyFill="1" applyBorder="1" applyAlignment="1" applyProtection="1">
      <alignment horizontal="center" vertical="center" wrapText="1"/>
    </xf>
    <xf numFmtId="0" fontId="18" fillId="4" borderId="38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/>
    </xf>
    <xf numFmtId="0" fontId="12" fillId="6" borderId="53" xfId="0" applyNumberFormat="1" applyFont="1" applyFill="1" applyBorder="1" applyAlignment="1" applyProtection="1">
      <alignment horizontal="center" vertical="center" wrapText="1"/>
      <protection locked="0"/>
    </xf>
    <xf numFmtId="164" fontId="12" fillId="18" borderId="53" xfId="0" applyNumberFormat="1" applyFont="1" applyFill="1" applyBorder="1" applyAlignment="1" applyProtection="1">
      <alignment horizontal="center" vertical="center"/>
      <protection locked="0"/>
    </xf>
    <xf numFmtId="164" fontId="12" fillId="12" borderId="53" xfId="0" applyNumberFormat="1" applyFont="1" applyFill="1" applyBorder="1" applyAlignment="1" applyProtection="1">
      <alignment horizontal="center" vertical="center"/>
      <protection locked="0"/>
    </xf>
    <xf numFmtId="1" fontId="12" fillId="17" borderId="53" xfId="0" applyNumberFormat="1" applyFont="1" applyFill="1" applyBorder="1" applyAlignment="1" applyProtection="1">
      <alignment horizontal="center" vertical="center"/>
      <protection locked="0"/>
    </xf>
    <xf numFmtId="0" fontId="17" fillId="9" borderId="45" xfId="0" applyFont="1" applyFill="1" applyBorder="1" applyAlignment="1">
      <alignment horizontal="center" vertical="center" wrapText="1"/>
    </xf>
    <xf numFmtId="0" fontId="0" fillId="3" borderId="24" xfId="0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16" fillId="21" borderId="42" xfId="0" applyFont="1" applyFill="1" applyBorder="1" applyAlignment="1" applyProtection="1">
      <alignment horizontal="center" vertical="center" wrapText="1"/>
    </xf>
    <xf numFmtId="164" fontId="18" fillId="21" borderId="82" xfId="0" applyNumberFormat="1" applyFont="1" applyFill="1" applyBorder="1" applyAlignment="1" applyProtection="1">
      <alignment horizontal="center" vertical="center" wrapText="1"/>
    </xf>
    <xf numFmtId="0" fontId="36" fillId="3" borderId="25" xfId="0" applyFont="1" applyFill="1" applyBorder="1" applyAlignment="1">
      <alignment horizontal="center" vertical="center" wrapText="1"/>
    </xf>
    <xf numFmtId="0" fontId="33" fillId="3" borderId="25" xfId="0" applyFont="1" applyFill="1" applyBorder="1" applyAlignment="1">
      <alignment horizontal="center" vertical="center" wrapText="1"/>
    </xf>
    <xf numFmtId="0" fontId="58" fillId="3" borderId="24" xfId="0" applyFont="1" applyFill="1" applyBorder="1" applyAlignment="1" applyProtection="1">
      <alignment horizontal="left" vertical="top" wrapText="1"/>
      <protection locked="0"/>
    </xf>
    <xf numFmtId="0" fontId="58" fillId="3" borderId="25" xfId="0" applyFont="1" applyFill="1" applyBorder="1" applyAlignment="1">
      <alignment horizontal="left" vertical="top" wrapText="1"/>
    </xf>
    <xf numFmtId="0" fontId="58" fillId="3" borderId="96" xfId="0" applyFont="1" applyFill="1" applyBorder="1" applyAlignment="1">
      <alignment horizontal="left" vertical="top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50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48" xfId="0" applyFont="1" applyFill="1" applyBorder="1" applyAlignment="1">
      <alignment horizontal="center" vertical="center" wrapText="1"/>
    </xf>
    <xf numFmtId="0" fontId="36" fillId="9" borderId="99" xfId="0" applyFont="1" applyFill="1" applyBorder="1" applyAlignment="1" applyProtection="1">
      <alignment horizontal="center" vertical="center" wrapText="1"/>
      <protection locked="0"/>
    </xf>
    <xf numFmtId="0" fontId="36" fillId="9" borderId="100" xfId="0" applyFont="1" applyFill="1" applyBorder="1" applyAlignment="1" applyProtection="1">
      <alignment horizontal="center" vertical="center" wrapText="1"/>
      <protection locked="0"/>
    </xf>
    <xf numFmtId="166" fontId="15" fillId="0" borderId="65" xfId="0" applyNumberFormat="1" applyFont="1" applyBorder="1" applyAlignment="1" applyProtection="1">
      <alignment horizontal="center" vertical="center"/>
      <protection locked="0"/>
    </xf>
    <xf numFmtId="166" fontId="15" fillId="0" borderId="2" xfId="0" applyNumberFormat="1" applyFont="1" applyBorder="1" applyAlignment="1" applyProtection="1">
      <alignment horizontal="center" vertical="center"/>
      <protection locked="0"/>
    </xf>
    <xf numFmtId="0" fontId="15" fillId="0" borderId="65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164" fontId="15" fillId="0" borderId="65" xfId="0" applyNumberFormat="1" applyFont="1" applyBorder="1" applyAlignment="1" applyProtection="1">
      <alignment horizontal="center" vertical="center"/>
      <protection locked="0"/>
    </xf>
    <xf numFmtId="164" fontId="15" fillId="0" borderId="2" xfId="0" applyNumberFormat="1" applyFont="1" applyBorder="1" applyAlignment="1" applyProtection="1">
      <alignment horizontal="center" vertical="center"/>
      <protection locked="0"/>
    </xf>
    <xf numFmtId="1" fontId="18" fillId="13" borderId="65" xfId="0" applyNumberFormat="1" applyFont="1" applyFill="1" applyBorder="1" applyAlignment="1" applyProtection="1">
      <alignment horizontal="center" vertical="center" wrapText="1"/>
    </xf>
    <xf numFmtId="1" fontId="18" fillId="13" borderId="2" xfId="0" applyNumberFormat="1" applyFont="1" applyFill="1" applyBorder="1" applyAlignment="1" applyProtection="1">
      <alignment horizontal="center" vertical="center" wrapText="1"/>
    </xf>
    <xf numFmtId="0" fontId="14" fillId="9" borderId="115" xfId="0" applyNumberFormat="1" applyFont="1" applyFill="1" applyBorder="1" applyAlignment="1" applyProtection="1">
      <alignment horizontal="center" vertical="center" wrapText="1"/>
    </xf>
    <xf numFmtId="0" fontId="14" fillId="9" borderId="2" xfId="0" applyNumberFormat="1" applyFont="1" applyFill="1" applyBorder="1" applyAlignment="1" applyProtection="1">
      <alignment horizontal="center" vertical="center" wrapText="1"/>
    </xf>
    <xf numFmtId="164" fontId="15" fillId="0" borderId="67" xfId="0" applyNumberFormat="1" applyFont="1" applyBorder="1" applyAlignment="1" applyProtection="1">
      <alignment horizontal="center" vertical="center"/>
      <protection locked="0"/>
    </xf>
    <xf numFmtId="164" fontId="60" fillId="3" borderId="40" xfId="0" applyNumberFormat="1" applyFont="1" applyFill="1" applyBorder="1" applyAlignment="1" applyProtection="1">
      <alignment horizontal="left" vertical="top"/>
      <protection locked="0"/>
    </xf>
    <xf numFmtId="164" fontId="60" fillId="3" borderId="29" xfId="0" applyNumberFormat="1" applyFont="1" applyFill="1" applyBorder="1" applyAlignment="1" applyProtection="1">
      <alignment horizontal="left" vertical="top"/>
      <protection locked="0"/>
    </xf>
    <xf numFmtId="164" fontId="17" fillId="9" borderId="20" xfId="0" applyNumberFormat="1" applyFont="1" applyFill="1" applyBorder="1" applyAlignment="1" applyProtection="1">
      <alignment horizontal="center" vertical="center"/>
    </xf>
    <xf numFmtId="164" fontId="17" fillId="9" borderId="18" xfId="0" applyNumberFormat="1" applyFont="1" applyFill="1" applyBorder="1" applyAlignment="1" applyProtection="1">
      <alignment horizontal="center" vertical="center"/>
    </xf>
    <xf numFmtId="0" fontId="9" fillId="9" borderId="27" xfId="0" applyFont="1" applyFill="1" applyBorder="1" applyAlignment="1">
      <alignment horizontal="center" vertical="center" wrapText="1"/>
    </xf>
    <xf numFmtId="0" fontId="9" fillId="9" borderId="52" xfId="0" applyFont="1" applyFill="1" applyBorder="1" applyAlignment="1">
      <alignment horizontal="center" vertical="center" wrapText="1"/>
    </xf>
    <xf numFmtId="1" fontId="60" fillId="3" borderId="107" xfId="0" applyNumberFormat="1" applyFont="1" applyFill="1" applyBorder="1" applyAlignment="1" applyProtection="1">
      <alignment horizontal="center" vertical="center" wrapText="1"/>
    </xf>
    <xf numFmtId="1" fontId="60" fillId="3" borderId="108" xfId="0" applyNumberFormat="1" applyFont="1" applyFill="1" applyBorder="1" applyAlignment="1" applyProtection="1">
      <alignment horizontal="center" vertical="center" wrapText="1"/>
    </xf>
    <xf numFmtId="1" fontId="36" fillId="9" borderId="79" xfId="0" applyNumberFormat="1" applyFont="1" applyFill="1" applyBorder="1" applyAlignment="1" applyProtection="1">
      <alignment horizontal="left" vertical="top" wrapText="1"/>
    </xf>
    <xf numFmtId="1" fontId="36" fillId="9" borderId="80" xfId="0" applyNumberFormat="1" applyFont="1" applyFill="1" applyBorder="1" applyAlignment="1" applyProtection="1">
      <alignment horizontal="left" vertical="top" wrapText="1"/>
    </xf>
    <xf numFmtId="49" fontId="11" fillId="9" borderId="8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8" xfId="0" applyFont="1" applyFill="1" applyBorder="1" applyAlignment="1" applyProtection="1">
      <alignment horizontal="center" vertical="center" wrapText="1"/>
      <protection locked="0"/>
    </xf>
    <xf numFmtId="0" fontId="11" fillId="9" borderId="13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15" fillId="0" borderId="67" xfId="0" applyFont="1" applyBorder="1" applyAlignment="1" applyProtection="1">
      <alignment horizontal="center" vertical="center"/>
      <protection locked="0"/>
    </xf>
    <xf numFmtId="0" fontId="36" fillId="9" borderId="97" xfId="0" applyFont="1" applyFill="1" applyBorder="1" applyAlignment="1" applyProtection="1">
      <alignment horizontal="center" vertical="center" wrapText="1"/>
      <protection locked="0"/>
    </xf>
    <xf numFmtId="0" fontId="36" fillId="9" borderId="98" xfId="0" applyFont="1" applyFill="1" applyBorder="1" applyAlignment="1" applyProtection="1">
      <alignment horizontal="center" vertical="center" wrapText="1"/>
      <protection locked="0"/>
    </xf>
    <xf numFmtId="0" fontId="58" fillId="3" borderId="24" xfId="0" applyFont="1" applyFill="1" applyBorder="1" applyAlignment="1" applyProtection="1">
      <alignment horizontal="left" vertical="top" wrapText="1"/>
    </xf>
    <xf numFmtId="0" fontId="58" fillId="3" borderId="26" xfId="0" applyFont="1" applyFill="1" applyBorder="1" applyAlignment="1">
      <alignment horizontal="left" vertical="top" wrapText="1"/>
    </xf>
    <xf numFmtId="0" fontId="43" fillId="13" borderId="37" xfId="0" applyFont="1" applyFill="1" applyBorder="1" applyAlignment="1">
      <alignment horizontal="center" vertical="center" wrapText="1"/>
    </xf>
    <xf numFmtId="0" fontId="46" fillId="13" borderId="62" xfId="0" applyFont="1" applyFill="1" applyBorder="1" applyAlignment="1">
      <alignment vertical="center" wrapText="1"/>
    </xf>
    <xf numFmtId="0" fontId="0" fillId="7" borderId="0" xfId="0" applyFill="1" applyBorder="1" applyAlignment="1">
      <alignment horizontal="left" vertical="center" wrapText="1"/>
    </xf>
    <xf numFmtId="0" fontId="55" fillId="21" borderId="22" xfId="0" applyFont="1" applyFill="1" applyBorder="1" applyAlignment="1">
      <alignment horizontal="center" vertical="center" wrapText="1"/>
    </xf>
    <xf numFmtId="0" fontId="20" fillId="21" borderId="5" xfId="0" applyFont="1" applyFill="1" applyBorder="1" applyAlignment="1">
      <alignment horizontal="center" vertical="center" wrapText="1"/>
    </xf>
    <xf numFmtId="0" fontId="20" fillId="21" borderId="48" xfId="0" applyFont="1" applyFill="1" applyBorder="1" applyAlignment="1">
      <alignment horizontal="center" vertical="center" wrapText="1"/>
    </xf>
    <xf numFmtId="0" fontId="4" fillId="21" borderId="15" xfId="0" applyFont="1" applyFill="1" applyBorder="1" applyAlignment="1">
      <alignment horizontal="center" vertical="center" wrapText="1"/>
    </xf>
    <xf numFmtId="0" fontId="1" fillId="21" borderId="0" xfId="0" applyFont="1" applyFill="1" applyBorder="1" applyAlignment="1">
      <alignment horizontal="center" vertical="center" wrapText="1"/>
    </xf>
    <xf numFmtId="0" fontId="1" fillId="21" borderId="10" xfId="0" applyFont="1" applyFill="1" applyBorder="1" applyAlignment="1">
      <alignment horizontal="center" vertical="center" wrapText="1"/>
    </xf>
    <xf numFmtId="164" fontId="15" fillId="0" borderId="40" xfId="0" applyNumberFormat="1" applyFont="1" applyBorder="1" applyAlignment="1" applyProtection="1">
      <alignment horizontal="center" vertical="center"/>
      <protection locked="0"/>
    </xf>
    <xf numFmtId="164" fontId="15" fillId="0" borderId="47" xfId="0" applyNumberFormat="1" applyFont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66" fontId="15" fillId="0" borderId="40" xfId="0" applyNumberFormat="1" applyFont="1" applyBorder="1" applyAlignment="1" applyProtection="1">
      <alignment horizontal="center" vertical="center"/>
      <protection locked="0"/>
    </xf>
    <xf numFmtId="166" fontId="15" fillId="0" borderId="6" xfId="0" applyNumberFormat="1" applyFont="1" applyBorder="1" applyAlignment="1" applyProtection="1">
      <alignment horizontal="center" vertical="center"/>
      <protection locked="0"/>
    </xf>
    <xf numFmtId="0" fontId="15" fillId="0" borderId="40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47" xfId="0" applyFont="1" applyBorder="1" applyAlignment="1" applyProtection="1">
      <alignment horizontal="center" vertical="center"/>
      <protection locked="0"/>
    </xf>
    <xf numFmtId="0" fontId="3" fillId="7" borderId="0" xfId="0" applyFont="1" applyFill="1" applyBorder="1" applyAlignment="1">
      <alignment horizontal="center" vertical="center" wrapText="1"/>
    </xf>
    <xf numFmtId="1" fontId="36" fillId="3" borderId="56" xfId="0" applyNumberFormat="1" applyFont="1" applyFill="1" applyBorder="1" applyAlignment="1">
      <alignment horizontal="center" vertical="center" wrapText="1"/>
    </xf>
    <xf numFmtId="1" fontId="36" fillId="3" borderId="25" xfId="0" applyNumberFormat="1" applyFont="1" applyFill="1" applyBorder="1" applyAlignment="1">
      <alignment horizontal="center" vertical="center" wrapText="1"/>
    </xf>
    <xf numFmtId="1" fontId="36" fillId="3" borderId="96" xfId="0" applyNumberFormat="1" applyFont="1" applyFill="1" applyBorder="1" applyAlignment="1">
      <alignment horizontal="center" vertical="center" wrapText="1"/>
    </xf>
    <xf numFmtId="0" fontId="52" fillId="9" borderId="47" xfId="0" applyNumberFormat="1" applyFont="1" applyFill="1" applyBorder="1" applyAlignment="1" applyProtection="1">
      <alignment horizontal="center" vertical="center" wrapText="1"/>
    </xf>
    <xf numFmtId="0" fontId="52" fillId="9" borderId="2" xfId="0" applyNumberFormat="1" applyFont="1" applyFill="1" applyBorder="1" applyAlignment="1" applyProtection="1">
      <alignment horizontal="center" vertical="center" wrapText="1"/>
    </xf>
    <xf numFmtId="1" fontId="52" fillId="9" borderId="21" xfId="0" applyNumberFormat="1" applyFont="1" applyFill="1" applyBorder="1" applyAlignment="1" applyProtection="1">
      <alignment horizontal="center" vertical="center" wrapText="1"/>
    </xf>
    <xf numFmtId="1" fontId="52" fillId="9" borderId="41" xfId="0" applyNumberFormat="1" applyFont="1" applyFill="1" applyBorder="1" applyAlignment="1" applyProtection="1">
      <alignment horizontal="center" vertical="center" wrapText="1"/>
    </xf>
    <xf numFmtId="1" fontId="52" fillId="9" borderId="102" xfId="0" applyNumberFormat="1" applyFont="1" applyFill="1" applyBorder="1" applyAlignment="1" applyProtection="1">
      <alignment horizontal="center" vertical="center" wrapText="1"/>
    </xf>
    <xf numFmtId="1" fontId="52" fillId="9" borderId="103" xfId="0" applyNumberFormat="1" applyFont="1" applyFill="1" applyBorder="1" applyAlignment="1" applyProtection="1">
      <alignment horizontal="center" vertical="center" wrapText="1"/>
    </xf>
    <xf numFmtId="0" fontId="9" fillId="9" borderId="65" xfId="0" applyFont="1" applyFill="1" applyBorder="1" applyAlignment="1">
      <alignment horizontal="center" vertical="center" wrapText="1"/>
    </xf>
    <xf numFmtId="0" fontId="9" fillId="9" borderId="67" xfId="0" applyFont="1" applyFill="1" applyBorder="1" applyAlignment="1">
      <alignment horizontal="center" vertical="center" wrapText="1"/>
    </xf>
    <xf numFmtId="164" fontId="15" fillId="0" borderId="6" xfId="0" applyNumberFormat="1" applyFont="1" applyBorder="1" applyAlignment="1" applyProtection="1">
      <alignment horizontal="center" vertical="center"/>
      <protection locked="0"/>
    </xf>
    <xf numFmtId="49" fontId="11" fillId="9" borderId="34" xfId="0" applyNumberFormat="1" applyFont="1" applyFill="1" applyBorder="1" applyAlignment="1" applyProtection="1">
      <alignment horizontal="center" vertical="center" wrapText="1"/>
      <protection locked="0"/>
    </xf>
    <xf numFmtId="49" fontId="11" fillId="9" borderId="63" xfId="0" applyNumberFormat="1" applyFont="1" applyFill="1" applyBorder="1" applyAlignment="1" applyProtection="1">
      <alignment horizontal="center" vertical="center" wrapText="1"/>
      <protection locked="0"/>
    </xf>
    <xf numFmtId="49" fontId="11" fillId="9" borderId="32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49" xfId="0" applyFont="1" applyFill="1" applyBorder="1" applyAlignment="1" applyProtection="1">
      <alignment horizontal="center" vertical="center" wrapText="1"/>
      <protection locked="0"/>
    </xf>
    <xf numFmtId="0" fontId="36" fillId="9" borderId="44" xfId="0" applyFont="1" applyFill="1" applyBorder="1" applyAlignment="1" applyProtection="1">
      <alignment horizontal="center" vertical="center" wrapText="1"/>
      <protection locked="0"/>
    </xf>
    <xf numFmtId="0" fontId="33" fillId="9" borderId="28" xfId="0" applyFont="1" applyFill="1" applyBorder="1" applyAlignment="1" applyProtection="1">
      <alignment horizontal="center" vertical="center" wrapText="1"/>
      <protection locked="0"/>
    </xf>
    <xf numFmtId="0" fontId="52" fillId="9" borderId="65" xfId="0" applyNumberFormat="1" applyFont="1" applyFill="1" applyBorder="1" applyAlignment="1" applyProtection="1">
      <alignment horizontal="center" vertical="center" wrapText="1"/>
    </xf>
    <xf numFmtId="0" fontId="9" fillId="9" borderId="54" xfId="0" applyFont="1" applyFill="1" applyBorder="1" applyAlignment="1">
      <alignment horizontal="center" vertical="center" wrapText="1"/>
    </xf>
    <xf numFmtId="164" fontId="15" fillId="0" borderId="114" xfId="0" applyNumberFormat="1" applyFont="1" applyBorder="1" applyAlignment="1" applyProtection="1">
      <alignment horizontal="center" vertical="center"/>
      <protection locked="0"/>
    </xf>
    <xf numFmtId="0" fontId="15" fillId="0" borderId="114" xfId="0" applyFont="1" applyBorder="1" applyAlignment="1" applyProtection="1">
      <alignment horizontal="center" vertical="center"/>
      <protection locked="0"/>
    </xf>
    <xf numFmtId="166" fontId="15" fillId="0" borderId="114" xfId="0" applyNumberFormat="1" applyFont="1" applyBorder="1" applyAlignment="1" applyProtection="1">
      <alignment horizontal="center" vertical="center"/>
      <protection locked="0"/>
    </xf>
    <xf numFmtId="164" fontId="12" fillId="20" borderId="115" xfId="0" applyNumberFormat="1" applyFont="1" applyFill="1" applyBorder="1" applyAlignment="1" applyProtection="1">
      <alignment horizontal="center" vertical="center" wrapText="1"/>
      <protection locked="0"/>
    </xf>
    <xf numFmtId="164" fontId="12" fillId="20" borderId="67" xfId="0" applyNumberFormat="1" applyFont="1" applyFill="1" applyBorder="1" applyAlignment="1" applyProtection="1">
      <alignment horizontal="center" vertical="center" wrapText="1"/>
      <protection locked="0"/>
    </xf>
    <xf numFmtId="164" fontId="17" fillId="9" borderId="115" xfId="0" applyNumberFormat="1" applyFont="1" applyFill="1" applyBorder="1" applyAlignment="1" applyProtection="1">
      <alignment horizontal="center" vertical="center" wrapText="1"/>
      <protection locked="0"/>
    </xf>
    <xf numFmtId="164" fontId="17" fillId="9" borderId="67" xfId="0" applyNumberFormat="1" applyFont="1" applyFill="1" applyBorder="1" applyAlignment="1" applyProtection="1">
      <alignment horizontal="center" vertical="center" wrapText="1"/>
      <protection locked="0"/>
    </xf>
    <xf numFmtId="0" fontId="18" fillId="9" borderId="65" xfId="0" applyNumberFormat="1" applyFont="1" applyFill="1" applyBorder="1" applyAlignment="1" applyProtection="1">
      <alignment horizontal="center" vertical="center" wrapText="1"/>
    </xf>
    <xf numFmtId="0" fontId="18" fillId="9" borderId="2" xfId="0" applyNumberFormat="1" applyFont="1" applyFill="1" applyBorder="1" applyAlignment="1" applyProtection="1">
      <alignment horizontal="center" vertical="center" wrapText="1"/>
    </xf>
    <xf numFmtId="0" fontId="59" fillId="3" borderId="24" xfId="0" applyFont="1" applyFill="1" applyBorder="1" applyAlignment="1">
      <alignment horizontal="left" vertical="top" wrapText="1"/>
    </xf>
    <xf numFmtId="0" fontId="59" fillId="3" borderId="25" xfId="0" applyFont="1" applyFill="1" applyBorder="1" applyAlignment="1">
      <alignment horizontal="left" vertical="top" wrapText="1"/>
    </xf>
    <xf numFmtId="0" fontId="59" fillId="3" borderId="26" xfId="0" applyFont="1" applyFill="1" applyBorder="1" applyAlignment="1">
      <alignment horizontal="left" vertical="top" wrapText="1"/>
    </xf>
    <xf numFmtId="164" fontId="12" fillId="20" borderId="47" xfId="0" applyNumberFormat="1" applyFont="1" applyFill="1" applyBorder="1" applyAlignment="1" applyProtection="1">
      <alignment horizontal="center" vertical="center" wrapText="1"/>
      <protection locked="0"/>
    </xf>
    <xf numFmtId="49" fontId="11" fillId="9" borderId="39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9" xfId="0" applyFont="1" applyFill="1" applyBorder="1" applyAlignment="1">
      <alignment horizontal="center" vertical="center" wrapText="1"/>
    </xf>
    <xf numFmtId="0" fontId="18" fillId="9" borderId="47" xfId="0" applyNumberFormat="1" applyFont="1" applyFill="1" applyBorder="1" applyAlignment="1" applyProtection="1">
      <alignment horizontal="center" vertical="center" wrapText="1"/>
    </xf>
    <xf numFmtId="0" fontId="14" fillId="9" borderId="125" xfId="0" applyNumberFormat="1" applyFont="1" applyFill="1" applyBorder="1" applyAlignment="1" applyProtection="1">
      <alignment horizontal="center" vertical="center" wrapText="1"/>
    </xf>
    <xf numFmtId="0" fontId="14" fillId="9" borderId="62" xfId="0" applyNumberFormat="1" applyFont="1" applyFill="1" applyBorder="1" applyAlignment="1" applyProtection="1">
      <alignment horizontal="center" vertical="center" wrapText="1"/>
    </xf>
    <xf numFmtId="0" fontId="0" fillId="9" borderId="65" xfId="0" applyFont="1" applyFill="1" applyBorder="1" applyAlignment="1">
      <alignment horizontal="center" vertical="center" wrapText="1"/>
    </xf>
    <xf numFmtId="0" fontId="0" fillId="9" borderId="67" xfId="0" applyFont="1" applyFill="1" applyBorder="1" applyAlignment="1">
      <alignment horizontal="center" vertical="center" wrapText="1"/>
    </xf>
    <xf numFmtId="0" fontId="14" fillId="9" borderId="65" xfId="0" applyNumberFormat="1" applyFont="1" applyFill="1" applyBorder="1" applyAlignment="1" applyProtection="1">
      <alignment horizontal="center" vertical="center" wrapText="1"/>
    </xf>
    <xf numFmtId="0" fontId="9" fillId="9" borderId="34" xfId="0" applyFont="1" applyFill="1" applyBorder="1" applyAlignment="1">
      <alignment horizontal="center" vertical="center" wrapText="1"/>
    </xf>
    <xf numFmtId="0" fontId="9" fillId="9" borderId="85" xfId="0" applyFont="1" applyFill="1" applyBorder="1" applyAlignment="1">
      <alignment horizontal="center" vertical="center" wrapText="1"/>
    </xf>
    <xf numFmtId="49" fontId="11" fillId="9" borderId="21" xfId="0" applyNumberFormat="1" applyFont="1" applyFill="1" applyBorder="1" applyAlignment="1" applyProtection="1">
      <alignment horizontal="center" vertical="center" wrapText="1"/>
      <protection locked="0"/>
    </xf>
    <xf numFmtId="49" fontId="11" fillId="9" borderId="101" xfId="0" applyNumberFormat="1" applyFont="1" applyFill="1" applyBorder="1" applyAlignment="1" applyProtection="1">
      <alignment horizontal="center" vertical="center" wrapText="1"/>
      <protection locked="0"/>
    </xf>
    <xf numFmtId="49" fontId="11" fillId="9" borderId="4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58" xfId="0" applyFont="1" applyFill="1" applyBorder="1" applyAlignment="1">
      <alignment horizontal="center" vertical="center" wrapText="1"/>
    </xf>
    <xf numFmtId="0" fontId="0" fillId="3" borderId="60" xfId="0" applyFill="1" applyBorder="1" applyAlignment="1">
      <alignment horizontal="center" vertical="center" wrapText="1"/>
    </xf>
    <xf numFmtId="1" fontId="4" fillId="3" borderId="14" xfId="0" applyNumberFormat="1" applyFont="1" applyFill="1" applyBorder="1" applyAlignment="1">
      <alignment horizontal="right" vertical="center" wrapText="1"/>
    </xf>
    <xf numFmtId="0" fontId="53" fillId="3" borderId="50" xfId="0" applyFont="1" applyFill="1" applyBorder="1" applyAlignment="1">
      <alignment horizontal="right" vertical="center" wrapText="1"/>
    </xf>
    <xf numFmtId="0" fontId="4" fillId="6" borderId="81" xfId="0" applyFont="1" applyFill="1" applyBorder="1" applyAlignment="1">
      <alignment horizontal="center" vertical="center" wrapText="1"/>
    </xf>
    <xf numFmtId="0" fontId="53" fillId="6" borderId="92" xfId="0" applyFont="1" applyFill="1" applyBorder="1" applyAlignment="1">
      <alignment horizontal="center" vertical="center" wrapText="1"/>
    </xf>
    <xf numFmtId="1" fontId="37" fillId="6" borderId="91" xfId="0" applyNumberFormat="1" applyFont="1" applyFill="1" applyBorder="1" applyAlignment="1">
      <alignment horizontal="center" vertical="center" wrapText="1"/>
    </xf>
    <xf numFmtId="0" fontId="9" fillId="6" borderId="93" xfId="0" applyFont="1" applyFill="1" applyBorder="1" applyAlignment="1">
      <alignment horizontal="center" vertical="center" wrapText="1"/>
    </xf>
    <xf numFmtId="0" fontId="4" fillId="15" borderId="81" xfId="0" applyFont="1" applyFill="1" applyBorder="1" applyAlignment="1">
      <alignment horizontal="center" vertical="center" wrapText="1"/>
    </xf>
    <xf numFmtId="0" fontId="53" fillId="15" borderId="92" xfId="0" applyFont="1" applyFill="1" applyBorder="1" applyAlignment="1">
      <alignment horizontal="center" vertical="center" wrapText="1"/>
    </xf>
    <xf numFmtId="1" fontId="4" fillId="15" borderId="91" xfId="0" applyNumberFormat="1" applyFont="1" applyFill="1" applyBorder="1" applyAlignment="1">
      <alignment horizontal="center" vertical="center" wrapText="1"/>
    </xf>
    <xf numFmtId="0" fontId="53" fillId="15" borderId="93" xfId="0" applyFont="1" applyFill="1" applyBorder="1" applyAlignment="1">
      <alignment horizontal="center" vertical="center" wrapText="1"/>
    </xf>
    <xf numFmtId="0" fontId="1" fillId="18" borderId="81" xfId="0" applyFont="1" applyFill="1" applyBorder="1" applyAlignment="1">
      <alignment horizontal="center" vertical="center" wrapText="1"/>
    </xf>
    <xf numFmtId="0" fontId="0" fillId="18" borderId="92" xfId="0" applyFont="1" applyFill="1" applyBorder="1" applyAlignment="1">
      <alignment horizontal="center" vertical="center" wrapText="1"/>
    </xf>
    <xf numFmtId="1" fontId="4" fillId="18" borderId="91" xfId="0" applyNumberFormat="1" applyFont="1" applyFill="1" applyBorder="1" applyAlignment="1">
      <alignment horizontal="center" vertical="center" wrapText="1"/>
    </xf>
    <xf numFmtId="0" fontId="53" fillId="18" borderId="93" xfId="0" applyFont="1" applyFill="1" applyBorder="1" applyAlignment="1">
      <alignment horizontal="center" vertical="center" wrapText="1"/>
    </xf>
    <xf numFmtId="1" fontId="1" fillId="16" borderId="109" xfId="0" applyNumberFormat="1" applyFont="1" applyFill="1" applyBorder="1" applyAlignment="1">
      <alignment horizontal="center" vertical="center" wrapText="1"/>
    </xf>
    <xf numFmtId="0" fontId="0" fillId="16" borderId="110" xfId="0" applyFont="1" applyFill="1" applyBorder="1" applyAlignment="1">
      <alignment horizontal="center" vertical="center" wrapText="1"/>
    </xf>
    <xf numFmtId="14" fontId="10" fillId="21" borderId="14" xfId="0" applyNumberFormat="1" applyFont="1" applyFill="1" applyBorder="1" applyAlignment="1">
      <alignment horizontal="center" vertical="center" wrapText="1"/>
    </xf>
    <xf numFmtId="0" fontId="10" fillId="21" borderId="5" xfId="0" applyFont="1" applyFill="1" applyBorder="1" applyAlignment="1">
      <alignment horizontal="center" vertical="center" wrapText="1"/>
    </xf>
    <xf numFmtId="0" fontId="34" fillId="21" borderId="54" xfId="0" applyFont="1" applyFill="1" applyBorder="1" applyAlignment="1">
      <alignment horizontal="center" vertical="center" wrapText="1"/>
    </xf>
    <xf numFmtId="0" fontId="34" fillId="21" borderId="0" xfId="0" applyFont="1" applyFill="1" applyBorder="1" applyAlignment="1">
      <alignment horizontal="center" vertical="center" wrapText="1"/>
    </xf>
    <xf numFmtId="0" fontId="34" fillId="21" borderId="10" xfId="0" applyFont="1" applyFill="1" applyBorder="1" applyAlignment="1">
      <alignment horizontal="center" vertical="center" wrapText="1"/>
    </xf>
    <xf numFmtId="0" fontId="12" fillId="21" borderId="15" xfId="0" applyFont="1" applyFill="1" applyBorder="1" applyAlignment="1">
      <alignment horizontal="center" vertical="center" wrapText="1"/>
    </xf>
    <xf numFmtId="0" fontId="4" fillId="21" borderId="0" xfId="0" applyFont="1" applyFill="1" applyBorder="1" applyAlignment="1">
      <alignment horizontal="center" vertical="center" wrapText="1"/>
    </xf>
    <xf numFmtId="0" fontId="42" fillId="5" borderId="36" xfId="0" applyFont="1" applyFill="1" applyBorder="1" applyAlignment="1">
      <alignment horizontal="center" vertical="center" wrapText="1"/>
    </xf>
    <xf numFmtId="0" fontId="45" fillId="5" borderId="43" xfId="0" applyFont="1" applyFill="1" applyBorder="1" applyAlignment="1">
      <alignment vertical="center" wrapText="1"/>
    </xf>
    <xf numFmtId="165" fontId="12" fillId="3" borderId="35" xfId="0" applyNumberFormat="1" applyFont="1" applyFill="1" applyBorder="1" applyAlignment="1" applyProtection="1">
      <alignment horizontal="center" vertical="center" wrapText="1"/>
      <protection locked="0"/>
    </xf>
    <xf numFmtId="165" fontId="1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5" fillId="3" borderId="24" xfId="0" applyFont="1" applyFill="1" applyBorder="1" applyAlignment="1">
      <alignment horizontal="center" vertical="center" wrapText="1"/>
    </xf>
    <xf numFmtId="0" fontId="65" fillId="3" borderId="25" xfId="0" applyFont="1" applyFill="1" applyBorder="1" applyAlignment="1">
      <alignment horizontal="center" vertical="center" wrapText="1"/>
    </xf>
    <xf numFmtId="0" fontId="65" fillId="3" borderId="26" xfId="0" applyFont="1" applyFill="1" applyBorder="1" applyAlignment="1">
      <alignment horizontal="center" vertical="center" wrapText="1"/>
    </xf>
    <xf numFmtId="0" fontId="29" fillId="8" borderId="5" xfId="0" applyFont="1" applyFill="1" applyBorder="1" applyAlignment="1">
      <alignment horizontal="center" vertical="center" wrapText="1"/>
    </xf>
    <xf numFmtId="0" fontId="31" fillId="8" borderId="12" xfId="0" applyFont="1" applyFill="1" applyBorder="1" applyAlignment="1">
      <alignment vertical="center" wrapText="1"/>
    </xf>
    <xf numFmtId="0" fontId="27" fillId="8" borderId="5" xfId="0" applyFont="1" applyFill="1" applyBorder="1" applyAlignment="1">
      <alignment horizontal="center" vertical="center" wrapText="1"/>
    </xf>
    <xf numFmtId="0" fontId="32" fillId="8" borderId="12" xfId="0" applyFont="1" applyFill="1" applyBorder="1" applyAlignment="1">
      <alignment vertical="center" wrapText="1"/>
    </xf>
    <xf numFmtId="14" fontId="17" fillId="3" borderId="83" xfId="0" applyNumberFormat="1" applyFont="1" applyFill="1" applyBorder="1" applyAlignment="1" applyProtection="1">
      <alignment horizontal="center" vertical="center" wrapText="1"/>
      <protection locked="0"/>
    </xf>
    <xf numFmtId="14" fontId="21" fillId="3" borderId="84" xfId="0" applyNumberFormat="1" applyFont="1" applyFill="1" applyBorder="1" applyAlignment="1" applyProtection="1">
      <alignment horizontal="center" vertical="center" wrapText="1"/>
      <protection locked="0"/>
    </xf>
    <xf numFmtId="0" fontId="4" fillId="21" borderId="14" xfId="0" applyFont="1" applyFill="1" applyBorder="1" applyAlignment="1">
      <alignment horizontal="center" vertical="center" wrapText="1"/>
    </xf>
    <xf numFmtId="0" fontId="0" fillId="21" borderId="5" xfId="0" applyFill="1" applyBorder="1" applyAlignment="1">
      <alignment wrapText="1"/>
    </xf>
    <xf numFmtId="0" fontId="0" fillId="21" borderId="48" xfId="0" applyFill="1" applyBorder="1" applyAlignment="1">
      <alignment wrapText="1"/>
    </xf>
    <xf numFmtId="0" fontId="53" fillId="21" borderId="50" xfId="0" applyFont="1" applyFill="1" applyBorder="1" applyAlignment="1">
      <alignment horizontal="center" vertical="center" wrapText="1"/>
    </xf>
    <xf numFmtId="0" fontId="0" fillId="21" borderId="12" xfId="0" applyFill="1" applyBorder="1" applyAlignment="1">
      <alignment wrapText="1"/>
    </xf>
    <xf numFmtId="0" fontId="0" fillId="21" borderId="11" xfId="0" applyFill="1" applyBorder="1" applyAlignment="1">
      <alignment wrapText="1"/>
    </xf>
    <xf numFmtId="0" fontId="36" fillId="9" borderId="19" xfId="0" applyFont="1" applyFill="1" applyBorder="1" applyAlignment="1" applyProtection="1">
      <alignment horizontal="center" vertical="center" wrapText="1"/>
      <protection locked="0"/>
    </xf>
    <xf numFmtId="0" fontId="33" fillId="9" borderId="16" xfId="0" applyFont="1" applyFill="1" applyBorder="1" applyAlignment="1" applyProtection="1">
      <alignment horizontal="center" vertical="center" wrapText="1"/>
      <protection locked="0"/>
    </xf>
    <xf numFmtId="1" fontId="20" fillId="18" borderId="58" xfId="0" applyNumberFormat="1" applyFont="1" applyFill="1" applyBorder="1" applyAlignment="1">
      <alignment horizontal="center" vertical="center" wrapText="1"/>
    </xf>
    <xf numFmtId="0" fontId="19" fillId="18" borderId="60" xfId="0" applyFont="1" applyFill="1" applyBorder="1" applyAlignment="1">
      <alignment horizontal="center" vertical="center" wrapText="1"/>
    </xf>
    <xf numFmtId="1" fontId="37" fillId="6" borderId="92" xfId="0" applyNumberFormat="1" applyFont="1" applyFill="1" applyBorder="1" applyAlignment="1">
      <alignment horizontal="center" vertical="center" wrapText="1"/>
    </xf>
    <xf numFmtId="0" fontId="9" fillId="6" borderId="94" xfId="0" applyFont="1" applyFill="1" applyBorder="1" applyAlignment="1">
      <alignment horizontal="center" vertical="center" wrapText="1"/>
    </xf>
    <xf numFmtId="167" fontId="37" fillId="6" borderId="93" xfId="0" applyNumberFormat="1" applyFont="1" applyFill="1" applyBorder="1" applyAlignment="1">
      <alignment horizontal="center" vertical="center" wrapText="1"/>
    </xf>
    <xf numFmtId="167" fontId="9" fillId="6" borderId="95" xfId="0" applyNumberFormat="1" applyFont="1" applyFill="1" applyBorder="1" applyAlignment="1">
      <alignment horizontal="center" vertical="center" wrapText="1"/>
    </xf>
    <xf numFmtId="1" fontId="4" fillId="15" borderId="92" xfId="0" applyNumberFormat="1" applyFont="1" applyFill="1" applyBorder="1" applyAlignment="1">
      <alignment horizontal="center" vertical="center" wrapText="1"/>
    </xf>
    <xf numFmtId="0" fontId="53" fillId="15" borderId="94" xfId="0" applyFont="1" applyFill="1" applyBorder="1" applyAlignment="1">
      <alignment horizontal="center" vertical="center" wrapText="1"/>
    </xf>
    <xf numFmtId="167" fontId="1" fillId="15" borderId="93" xfId="0" applyNumberFormat="1" applyFont="1" applyFill="1" applyBorder="1" applyAlignment="1">
      <alignment horizontal="center" vertical="center" wrapText="1"/>
    </xf>
    <xf numFmtId="167" fontId="0" fillId="15" borderId="95" xfId="0" applyNumberFormat="1" applyFont="1" applyFill="1" applyBorder="1" applyAlignment="1">
      <alignment horizontal="center" vertical="center" wrapText="1"/>
    </xf>
    <xf numFmtId="1" fontId="4" fillId="18" borderId="92" xfId="0" applyNumberFormat="1" applyFont="1" applyFill="1" applyBorder="1" applyAlignment="1">
      <alignment horizontal="center" vertical="center" wrapText="1"/>
    </xf>
    <xf numFmtId="0" fontId="53" fillId="18" borderId="94" xfId="0" applyFont="1" applyFill="1" applyBorder="1" applyAlignment="1">
      <alignment horizontal="center" vertical="center" wrapText="1"/>
    </xf>
    <xf numFmtId="167" fontId="4" fillId="18" borderId="93" xfId="0" applyNumberFormat="1" applyFont="1" applyFill="1" applyBorder="1" applyAlignment="1">
      <alignment horizontal="center" vertical="center" wrapText="1"/>
    </xf>
    <xf numFmtId="167" fontId="53" fillId="18" borderId="95" xfId="0" applyNumberFormat="1" applyFont="1" applyFill="1" applyBorder="1" applyAlignment="1">
      <alignment horizontal="center" vertical="center" wrapText="1"/>
    </xf>
    <xf numFmtId="1" fontId="4" fillId="16" borderId="110" xfId="0" applyNumberFormat="1" applyFont="1" applyFill="1" applyBorder="1" applyAlignment="1">
      <alignment horizontal="center" vertical="center" wrapText="1"/>
    </xf>
    <xf numFmtId="0" fontId="53" fillId="16" borderId="111" xfId="0" applyFont="1" applyFill="1" applyBorder="1" applyAlignment="1">
      <alignment horizontal="center" vertical="center" wrapText="1"/>
    </xf>
    <xf numFmtId="0" fontId="12" fillId="21" borderId="50" xfId="0" applyFont="1" applyFill="1" applyBorder="1" applyAlignment="1">
      <alignment horizontal="center" vertical="center" wrapText="1"/>
    </xf>
    <xf numFmtId="0" fontId="4" fillId="21" borderId="12" xfId="0" applyFont="1" applyFill="1" applyBorder="1" applyAlignment="1">
      <alignment horizontal="center" vertical="center" wrapText="1"/>
    </xf>
    <xf numFmtId="0" fontId="42" fillId="12" borderId="4" xfId="0" applyFont="1" applyFill="1" applyBorder="1" applyAlignment="1">
      <alignment horizontal="center" vertical="center" wrapText="1"/>
    </xf>
    <xf numFmtId="0" fontId="45" fillId="12" borderId="2" xfId="0" applyFont="1" applyFill="1" applyBorder="1" applyAlignment="1">
      <alignment vertical="center" wrapText="1"/>
    </xf>
    <xf numFmtId="0" fontId="41" fillId="0" borderId="3" xfId="0" applyFont="1" applyBorder="1" applyAlignment="1">
      <alignment horizontal="center" vertical="center"/>
    </xf>
    <xf numFmtId="0" fontId="40" fillId="0" borderId="7" xfId="0" applyFont="1" applyBorder="1" applyAlignment="1">
      <alignment vertical="center"/>
    </xf>
    <xf numFmtId="0" fontId="28" fillId="8" borderId="5" xfId="0" applyFont="1" applyFill="1" applyBorder="1" applyAlignment="1">
      <alignment horizontal="center" vertical="center" wrapText="1"/>
    </xf>
    <xf numFmtId="0" fontId="30" fillId="8" borderId="12" xfId="0" applyFont="1" applyFill="1" applyBorder="1" applyAlignment="1">
      <alignment vertical="center" wrapText="1"/>
    </xf>
    <xf numFmtId="0" fontId="44" fillId="6" borderId="59" xfId="0" applyFont="1" applyFill="1" applyBorder="1" applyAlignment="1">
      <alignment horizontal="center" vertical="center" wrapText="1"/>
    </xf>
    <xf numFmtId="0" fontId="47" fillId="6" borderId="61" xfId="0" applyFont="1" applyFill="1" applyBorder="1" applyAlignment="1">
      <alignment vertical="center" wrapText="1"/>
    </xf>
    <xf numFmtId="0" fontId="23" fillId="9" borderId="14" xfId="0" applyFont="1" applyFill="1" applyBorder="1" applyAlignment="1">
      <alignment horizontal="center" vertical="center" wrapText="1"/>
    </xf>
    <xf numFmtId="0" fontId="24" fillId="9" borderId="5" xfId="0" applyFont="1" applyFill="1" applyBorder="1" applyAlignment="1">
      <alignment horizontal="center" vertical="center" wrapText="1"/>
    </xf>
    <xf numFmtId="1" fontId="1" fillId="6" borderId="58" xfId="0" applyNumberFormat="1" applyFont="1" applyFill="1" applyBorder="1" applyAlignment="1">
      <alignment horizontal="center" vertical="center" wrapText="1"/>
    </xf>
    <xf numFmtId="0" fontId="0" fillId="6" borderId="60" xfId="0" applyFill="1" applyBorder="1" applyAlignment="1">
      <alignment horizontal="center" vertical="center" wrapText="1"/>
    </xf>
    <xf numFmtId="1" fontId="1" fillId="12" borderId="58" xfId="0" applyNumberFormat="1" applyFont="1" applyFill="1" applyBorder="1" applyAlignment="1">
      <alignment horizontal="center" vertical="center" wrapText="1"/>
    </xf>
    <xf numFmtId="0" fontId="0" fillId="12" borderId="60" xfId="0" applyFill="1" applyBorder="1" applyAlignment="1">
      <alignment horizontal="center" vertical="center" wrapText="1"/>
    </xf>
    <xf numFmtId="0" fontId="26" fillId="8" borderId="35" xfId="0" applyFont="1" applyFill="1" applyBorder="1" applyAlignment="1">
      <alignment horizontal="center" vertical="center" wrapText="1"/>
    </xf>
    <xf numFmtId="0" fontId="22" fillId="8" borderId="55" xfId="0" applyFont="1" applyFill="1" applyBorder="1" applyAlignment="1">
      <alignment vertical="center" wrapText="1"/>
    </xf>
    <xf numFmtId="0" fontId="44" fillId="6" borderId="4" xfId="0" applyFont="1" applyFill="1" applyBorder="1" applyAlignment="1">
      <alignment horizontal="center" vertical="center" wrapText="1"/>
    </xf>
    <xf numFmtId="0" fontId="47" fillId="6" borderId="2" xfId="0" applyFont="1" applyFill="1" applyBorder="1" applyAlignment="1">
      <alignment vertical="center" wrapText="1"/>
    </xf>
    <xf numFmtId="0" fontId="43" fillId="13" borderId="4" xfId="0" applyFont="1" applyFill="1" applyBorder="1" applyAlignment="1">
      <alignment horizontal="center" vertical="center" wrapText="1"/>
    </xf>
    <xf numFmtId="0" fontId="46" fillId="13" borderId="2" xfId="0" applyFont="1" applyFill="1" applyBorder="1" applyAlignment="1">
      <alignment vertical="center" wrapText="1"/>
    </xf>
    <xf numFmtId="0" fontId="25" fillId="9" borderId="5" xfId="0" applyFont="1" applyFill="1" applyBorder="1" applyAlignment="1">
      <alignment horizontal="right" vertical="center"/>
    </xf>
    <xf numFmtId="0" fontId="25" fillId="9" borderId="3" xfId="0" applyFont="1" applyFill="1" applyBorder="1" applyAlignment="1">
      <alignment horizontal="right" vertical="center"/>
    </xf>
    <xf numFmtId="1" fontId="36" fillId="9" borderId="117" xfId="0" applyNumberFormat="1" applyFont="1" applyFill="1" applyBorder="1" applyAlignment="1" applyProtection="1">
      <alignment horizontal="left" vertical="top" wrapText="1"/>
    </xf>
    <xf numFmtId="1" fontId="60" fillId="3" borderId="116" xfId="0" applyNumberFormat="1" applyFont="1" applyFill="1" applyBorder="1" applyAlignment="1" applyProtection="1">
      <alignment horizontal="center" vertical="center" wrapText="1"/>
    </xf>
    <xf numFmtId="0" fontId="0" fillId="0" borderId="71" xfId="0" applyBorder="1" applyAlignment="1">
      <alignment horizontal="left" vertical="center" wrapText="1"/>
    </xf>
    <xf numFmtId="0" fontId="0" fillId="0" borderId="72" xfId="0" applyBorder="1" applyAlignment="1">
      <alignment horizontal="left" vertical="center" wrapText="1"/>
    </xf>
    <xf numFmtId="0" fontId="0" fillId="0" borderId="73" xfId="0" applyBorder="1" applyAlignment="1">
      <alignment horizontal="left" vertical="center" wrapText="1"/>
    </xf>
    <xf numFmtId="0" fontId="35" fillId="0" borderId="71" xfId="0" applyFont="1" applyBorder="1" applyAlignment="1">
      <alignment horizontal="left" vertical="center" wrapText="1"/>
    </xf>
    <xf numFmtId="0" fontId="35" fillId="0" borderId="72" xfId="0" applyFont="1" applyBorder="1" applyAlignment="1">
      <alignment horizontal="left" vertical="center" wrapText="1"/>
    </xf>
    <xf numFmtId="0" fontId="35" fillId="0" borderId="73" xfId="0" applyFont="1" applyBorder="1" applyAlignment="1">
      <alignment horizontal="left" vertical="center" wrapText="1"/>
    </xf>
    <xf numFmtId="0" fontId="19" fillId="0" borderId="71" xfId="0" applyFont="1" applyBorder="1" applyAlignment="1">
      <alignment horizontal="left" vertical="center" wrapText="1"/>
    </xf>
    <xf numFmtId="0" fontId="19" fillId="0" borderId="72" xfId="0" applyFont="1" applyBorder="1" applyAlignment="1">
      <alignment horizontal="left" vertical="center" wrapText="1"/>
    </xf>
    <xf numFmtId="0" fontId="19" fillId="0" borderId="73" xfId="0" applyFont="1" applyBorder="1" applyAlignment="1">
      <alignment horizontal="left" vertical="center" wrapText="1"/>
    </xf>
    <xf numFmtId="0" fontId="4" fillId="0" borderId="71" xfId="0" applyFont="1" applyBorder="1" applyAlignment="1">
      <alignment horizontal="left" vertical="center" wrapText="1"/>
    </xf>
    <xf numFmtId="0" fontId="4" fillId="0" borderId="72" xfId="0" applyFont="1" applyBorder="1" applyAlignment="1">
      <alignment horizontal="left" vertical="center" wrapText="1"/>
    </xf>
    <xf numFmtId="0" fontId="4" fillId="0" borderId="73" xfId="0" applyFont="1" applyBorder="1" applyAlignment="1">
      <alignment horizontal="left" vertical="center" wrapText="1"/>
    </xf>
    <xf numFmtId="0" fontId="6" fillId="14" borderId="24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15" borderId="24" xfId="0" applyFont="1" applyFill="1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4" fillId="0" borderId="68" xfId="0" applyFont="1" applyBorder="1" applyAlignment="1">
      <alignment horizontal="left" vertical="center" wrapText="1"/>
    </xf>
    <xf numFmtId="0" fontId="4" fillId="0" borderId="69" xfId="0" applyFont="1" applyBorder="1" applyAlignment="1">
      <alignment horizontal="left" vertical="center" wrapText="1"/>
    </xf>
    <xf numFmtId="0" fontId="4" fillId="0" borderId="70" xfId="0" applyFont="1" applyBorder="1" applyAlignment="1">
      <alignment horizontal="left" vertical="center" wrapText="1"/>
    </xf>
    <xf numFmtId="0" fontId="12" fillId="0" borderId="71" xfId="0" applyFont="1" applyBorder="1" applyAlignment="1">
      <alignment horizontal="left" vertical="center" wrapText="1"/>
    </xf>
    <xf numFmtId="0" fontId="12" fillId="0" borderId="72" xfId="0" applyFont="1" applyBorder="1" applyAlignment="1">
      <alignment horizontal="left" vertical="center" wrapText="1"/>
    </xf>
    <xf numFmtId="0" fontId="12" fillId="0" borderId="73" xfId="0" applyFont="1" applyBorder="1" applyAlignment="1">
      <alignment horizontal="left" vertical="center" wrapText="1"/>
    </xf>
    <xf numFmtId="0" fontId="17" fillId="22" borderId="106" xfId="0" applyFont="1" applyFill="1" applyBorder="1" applyAlignment="1" applyProtection="1">
      <alignment horizontal="center" vertical="top"/>
    </xf>
    <xf numFmtId="0" fontId="12" fillId="22" borderId="14" xfId="0" applyFont="1" applyFill="1" applyBorder="1" applyAlignment="1">
      <alignment horizontal="center" vertical="center" wrapText="1"/>
    </xf>
    <xf numFmtId="0" fontId="12" fillId="22" borderId="5" xfId="0" applyFont="1" applyFill="1" applyBorder="1" applyAlignment="1">
      <alignment horizontal="center" vertical="center" wrapText="1"/>
    </xf>
    <xf numFmtId="0" fontId="12" fillId="22" borderId="48" xfId="0" applyFont="1" applyFill="1" applyBorder="1" applyAlignment="1">
      <alignment horizontal="center" vertical="center" wrapText="1"/>
    </xf>
    <xf numFmtId="0" fontId="12" fillId="22" borderId="15" xfId="0" applyFont="1" applyFill="1" applyBorder="1" applyAlignment="1">
      <alignment horizontal="center" vertical="center" wrapText="1"/>
    </xf>
    <xf numFmtId="0" fontId="12" fillId="22" borderId="0" xfId="0" applyFont="1" applyFill="1" applyAlignment="1">
      <alignment horizontal="center" vertical="center" wrapText="1"/>
    </xf>
    <xf numFmtId="0" fontId="12" fillId="22" borderId="10" xfId="0" applyFont="1" applyFill="1" applyBorder="1" applyAlignment="1">
      <alignment horizontal="center" vertical="center" wrapText="1"/>
    </xf>
    <xf numFmtId="0" fontId="12" fillId="22" borderId="50" xfId="0" applyFont="1" applyFill="1" applyBorder="1" applyAlignment="1">
      <alignment horizontal="center" vertical="center" wrapText="1"/>
    </xf>
    <xf numFmtId="0" fontId="12" fillId="22" borderId="12" xfId="0" applyFont="1" applyFill="1" applyBorder="1" applyAlignment="1">
      <alignment horizontal="center" vertical="center" wrapText="1"/>
    </xf>
    <xf numFmtId="0" fontId="12" fillId="22" borderId="11" xfId="0" applyFont="1" applyFill="1" applyBorder="1" applyAlignment="1">
      <alignment horizontal="center" vertical="center" wrapText="1"/>
    </xf>
    <xf numFmtId="164" fontId="18" fillId="22" borderId="5" xfId="0" applyNumberFormat="1" applyFont="1" applyFill="1" applyBorder="1" applyAlignment="1" applyProtection="1">
      <alignment horizontal="left" vertical="top" wrapText="1"/>
    </xf>
    <xf numFmtId="0" fontId="18" fillId="22" borderId="0" xfId="0" applyFont="1" applyFill="1" applyBorder="1" applyAlignment="1">
      <alignment horizontal="left" vertical="top" wrapText="1"/>
    </xf>
    <xf numFmtId="0" fontId="18" fillId="22" borderId="5" xfId="0" applyFont="1" applyFill="1" applyBorder="1" applyAlignment="1">
      <alignment horizontal="left" vertical="top" wrapText="1"/>
    </xf>
    <xf numFmtId="0" fontId="18" fillId="22" borderId="48" xfId="0" applyFont="1" applyFill="1" applyBorder="1" applyAlignment="1">
      <alignment horizontal="left" vertical="top" wrapText="1"/>
    </xf>
    <xf numFmtId="0" fontId="18" fillId="22" borderId="15" xfId="0" applyFont="1" applyFill="1" applyBorder="1" applyAlignment="1">
      <alignment horizontal="left" vertical="top" wrapText="1"/>
    </xf>
    <xf numFmtId="0" fontId="18" fillId="22" borderId="0" xfId="0" applyFont="1" applyFill="1" applyAlignment="1">
      <alignment horizontal="left" vertical="top" wrapText="1"/>
    </xf>
    <xf numFmtId="0" fontId="18" fillId="22" borderId="10" xfId="0" applyFont="1" applyFill="1" applyBorder="1" applyAlignment="1">
      <alignment horizontal="left" vertical="top" wrapText="1"/>
    </xf>
    <xf numFmtId="0" fontId="18" fillId="22" borderId="50" xfId="0" applyFont="1" applyFill="1" applyBorder="1" applyAlignment="1">
      <alignment horizontal="left" vertical="top" wrapText="1"/>
    </xf>
    <xf numFmtId="0" fontId="18" fillId="22" borderId="12" xfId="0" applyFont="1" applyFill="1" applyBorder="1" applyAlignment="1">
      <alignment horizontal="left" vertical="top" wrapText="1"/>
    </xf>
    <xf numFmtId="0" fontId="18" fillId="22" borderId="11" xfId="0" applyFont="1" applyFill="1" applyBorder="1" applyAlignment="1">
      <alignment horizontal="left" vertical="top" wrapText="1"/>
    </xf>
    <xf numFmtId="1" fontId="18" fillId="9" borderId="65" xfId="0" applyNumberFormat="1" applyFont="1" applyFill="1" applyBorder="1" applyAlignment="1" applyProtection="1">
      <alignment horizontal="center" vertical="center" wrapText="1"/>
    </xf>
    <xf numFmtId="1" fontId="18" fillId="9" borderId="2" xfId="0" applyNumberFormat="1" applyFont="1" applyFill="1" applyBorder="1" applyAlignment="1" applyProtection="1">
      <alignment horizontal="center" vertical="center" wrapText="1"/>
    </xf>
    <xf numFmtId="164" fontId="17" fillId="21" borderId="46" xfId="0" applyNumberFormat="1" applyFont="1" applyFill="1" applyBorder="1" applyAlignment="1" applyProtection="1">
      <alignment horizontal="center" vertical="center" wrapText="1"/>
    </xf>
    <xf numFmtId="0" fontId="37" fillId="0" borderId="126" xfId="0" applyNumberFormat="1" applyFont="1" applyBorder="1" applyAlignment="1">
      <alignment horizontal="center" vertical="center" wrapText="1"/>
    </xf>
    <xf numFmtId="0" fontId="9" fillId="0" borderId="127" xfId="0" applyNumberFormat="1" applyFont="1" applyBorder="1" applyAlignment="1">
      <alignment horizontal="center" vertical="center" wrapText="1"/>
    </xf>
    <xf numFmtId="0" fontId="17" fillId="11" borderId="25" xfId="0" applyFont="1" applyFill="1" applyBorder="1" applyAlignment="1" applyProtection="1">
      <alignment horizontal="center" vertical="center" wrapText="1"/>
    </xf>
    <xf numFmtId="1" fontId="17" fillId="9" borderId="53" xfId="0" applyNumberFormat="1" applyFont="1" applyFill="1" applyBorder="1" applyAlignment="1" applyProtection="1">
      <alignment horizontal="center" vertical="center"/>
      <protection locked="0"/>
    </xf>
    <xf numFmtId="164" fontId="18" fillId="3" borderId="14" xfId="0" applyNumberFormat="1" applyFont="1" applyFill="1" applyBorder="1" applyAlignment="1" applyProtection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48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18" fillId="0" borderId="50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" fillId="3" borderId="112" xfId="0" applyFont="1" applyFill="1" applyBorder="1" applyAlignment="1">
      <alignment horizontal="center" vertical="center" wrapText="1"/>
    </xf>
    <xf numFmtId="0" fontId="1" fillId="3" borderId="104" xfId="0" applyFont="1" applyFill="1" applyBorder="1" applyAlignment="1">
      <alignment horizontal="center" vertical="center" wrapText="1"/>
    </xf>
    <xf numFmtId="0" fontId="1" fillId="3" borderId="11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50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7" fillId="3" borderId="112" xfId="0" applyFont="1" applyFill="1" applyBorder="1" applyAlignment="1">
      <alignment horizontal="center" vertical="center" wrapText="1"/>
    </xf>
    <xf numFmtId="0" fontId="17" fillId="3" borderId="104" xfId="0" applyFont="1" applyFill="1" applyBorder="1" applyAlignment="1">
      <alignment horizontal="center" vertical="center" wrapText="1"/>
    </xf>
    <xf numFmtId="0" fontId="17" fillId="3" borderId="113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3" borderId="50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164" fontId="18" fillId="3" borderId="5" xfId="0" applyNumberFormat="1" applyFont="1" applyFill="1" applyBorder="1" applyAlignment="1" applyProtection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3" borderId="5" xfId="0" applyFont="1" applyFill="1" applyBorder="1" applyAlignment="1">
      <alignment horizontal="left" vertical="top" wrapText="1"/>
    </xf>
    <xf numFmtId="0" fontId="18" fillId="3" borderId="48" xfId="0" applyFont="1" applyFill="1" applyBorder="1" applyAlignment="1">
      <alignment horizontal="left" vertical="top" wrapText="1"/>
    </xf>
    <xf numFmtId="0" fontId="18" fillId="3" borderId="0" xfId="0" applyFont="1" applyFill="1" applyBorder="1" applyAlignment="1">
      <alignment horizontal="left" vertical="top" wrapText="1"/>
    </xf>
    <xf numFmtId="0" fontId="18" fillId="3" borderId="0" xfId="0" applyFont="1" applyFill="1" applyAlignment="1">
      <alignment horizontal="left" vertical="top" wrapText="1"/>
    </xf>
    <xf numFmtId="0" fontId="18" fillId="3" borderId="10" xfId="0" applyFont="1" applyFill="1" applyBorder="1" applyAlignment="1">
      <alignment horizontal="left" vertical="top" wrapText="1"/>
    </xf>
    <xf numFmtId="0" fontId="18" fillId="3" borderId="12" xfId="0" applyFont="1" applyFill="1" applyBorder="1" applyAlignment="1">
      <alignment horizontal="left" vertical="top" wrapText="1"/>
    </xf>
    <xf numFmtId="0" fontId="18" fillId="3" borderId="11" xfId="0" applyFont="1" applyFill="1" applyBorder="1" applyAlignment="1">
      <alignment horizontal="left" vertical="top" wrapText="1"/>
    </xf>
    <xf numFmtId="0" fontId="18" fillId="3" borderId="15" xfId="0" applyFont="1" applyFill="1" applyBorder="1" applyAlignment="1">
      <alignment horizontal="left" vertical="top" wrapText="1"/>
    </xf>
    <xf numFmtId="0" fontId="18" fillId="3" borderId="50" xfId="0" applyFont="1" applyFill="1" applyBorder="1" applyAlignment="1">
      <alignment horizontal="left" vertical="top" wrapText="1"/>
    </xf>
    <xf numFmtId="164" fontId="18" fillId="3" borderId="48" xfId="0" applyNumberFormat="1" applyFont="1" applyFill="1" applyBorder="1" applyAlignment="1" applyProtection="1">
      <alignment horizontal="left" vertical="top" wrapText="1"/>
    </xf>
    <xf numFmtId="164" fontId="18" fillId="3" borderId="15" xfId="0" applyNumberFormat="1" applyFont="1" applyFill="1" applyBorder="1" applyAlignment="1" applyProtection="1">
      <alignment horizontal="left" vertical="top" wrapText="1"/>
    </xf>
    <xf numFmtId="164" fontId="18" fillId="3" borderId="0" xfId="0" applyNumberFormat="1" applyFont="1" applyFill="1" applyBorder="1" applyAlignment="1" applyProtection="1">
      <alignment horizontal="left" vertical="top" wrapText="1"/>
    </xf>
    <xf numFmtId="164" fontId="18" fillId="3" borderId="10" xfId="0" applyNumberFormat="1" applyFont="1" applyFill="1" applyBorder="1" applyAlignment="1" applyProtection="1">
      <alignment horizontal="left" vertical="top" wrapText="1"/>
    </xf>
    <xf numFmtId="164" fontId="18" fillId="3" borderId="50" xfId="0" applyNumberFormat="1" applyFont="1" applyFill="1" applyBorder="1" applyAlignment="1" applyProtection="1">
      <alignment horizontal="left" vertical="top" wrapText="1"/>
    </xf>
    <xf numFmtId="164" fontId="18" fillId="3" borderId="12" xfId="0" applyNumberFormat="1" applyFont="1" applyFill="1" applyBorder="1" applyAlignment="1" applyProtection="1">
      <alignment horizontal="left" vertical="top" wrapText="1"/>
    </xf>
    <xf numFmtId="164" fontId="18" fillId="3" borderId="11" xfId="0" applyNumberFormat="1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0000CC"/>
      <color rgb="FF66FF33"/>
      <color rgb="FFFFFFCC"/>
      <color rgb="FFFFCCFF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0</xdr:col>
      <xdr:colOff>7620</xdr:colOff>
      <xdr:row>30</xdr:row>
      <xdr:rowOff>7620</xdr:rowOff>
    </xdr:to>
    <xdr:pic>
      <xdr:nvPicPr>
        <xdr:cNvPr id="11" name="Picture 10" descr="https://secure.adnxs.com/seg?add=1986008&amp;t=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7620</xdr:colOff>
      <xdr:row>30</xdr:row>
      <xdr:rowOff>7620</xdr:rowOff>
    </xdr:to>
    <xdr:pic>
      <xdr:nvPicPr>
        <xdr:cNvPr id="61" name="Picture 60" descr="https://secure.adnxs.com/seg?add=1986008&amp;t=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7620</xdr:colOff>
      <xdr:row>20</xdr:row>
      <xdr:rowOff>7620</xdr:rowOff>
    </xdr:to>
    <xdr:pic>
      <xdr:nvPicPr>
        <xdr:cNvPr id="33" name="Picture 32" descr="https://secure.adnxs.com/seg?add=1986008&amp;t=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24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7"/>
  <sheetViews>
    <sheetView tabSelected="1" zoomScale="130" zoomScaleNormal="130" workbookViewId="0">
      <pane ySplit="6" topLeftCell="A127" activePane="bottomLeft" state="frozenSplit"/>
      <selection activeCell="F23" sqref="F23:G23"/>
      <selection pane="bottomLeft" activeCell="A132" sqref="A132:P132"/>
    </sheetView>
  </sheetViews>
  <sheetFormatPr defaultRowHeight="21" x14ac:dyDescent="0.3"/>
  <cols>
    <col min="1" max="1" width="10" style="120" customWidth="1"/>
    <col min="2" max="2" width="10.42578125" style="15" customWidth="1"/>
    <col min="3" max="3" width="5.28515625" style="1" hidden="1" customWidth="1"/>
    <col min="4" max="4" width="5" style="189" customWidth="1"/>
    <col min="5" max="5" width="13" style="172" customWidth="1"/>
    <col min="6" max="6" width="14.140625" style="172" customWidth="1"/>
    <col min="7" max="7" width="7.7109375" style="189" customWidth="1"/>
    <col min="8" max="8" width="8.140625" style="189" customWidth="1"/>
    <col min="9" max="10" width="7.7109375" style="189" customWidth="1"/>
    <col min="11" max="11" width="6.7109375" style="3" customWidth="1"/>
    <col min="12" max="12" width="7.42578125" style="3" customWidth="1"/>
    <col min="13" max="13" width="8.140625" style="190" customWidth="1"/>
    <col min="14" max="14" width="6.7109375" style="190" customWidth="1"/>
    <col min="15" max="15" width="7.7109375" style="190" customWidth="1"/>
    <col min="16" max="16" width="14.140625" style="172" customWidth="1"/>
    <col min="17" max="17" width="3.7109375" style="134" customWidth="1"/>
    <col min="18" max="18" width="2.28515625" style="135" customWidth="1"/>
    <col min="19" max="20" width="2.28515625" style="136" customWidth="1"/>
    <col min="21" max="21" width="2.42578125" style="137" customWidth="1"/>
    <col min="22" max="22" width="4.28515625" style="8" hidden="1" customWidth="1"/>
    <col min="23" max="24" width="2.28515625" style="9" hidden="1" customWidth="1"/>
    <col min="25" max="25" width="2.42578125" style="10" hidden="1" customWidth="1"/>
    <col min="26" max="26" width="0.140625" style="10" hidden="1" customWidth="1"/>
    <col min="27" max="27" width="4.140625" style="136" customWidth="1"/>
    <col min="28" max="28" width="4.140625" style="135" customWidth="1"/>
    <col min="29" max="29" width="4.140625" style="136" customWidth="1"/>
  </cols>
  <sheetData>
    <row r="1" spans="1:29" s="11" customFormat="1" ht="10.9" customHeight="1" thickTop="1" x14ac:dyDescent="0.25">
      <c r="A1" s="350" t="s">
        <v>290</v>
      </c>
      <c r="B1" s="352">
        <f>G140</f>
        <v>19</v>
      </c>
      <c r="C1" s="154"/>
      <c r="D1" s="217"/>
      <c r="E1" s="354" t="s">
        <v>399</v>
      </c>
      <c r="F1" s="356">
        <f>M140</f>
        <v>1</v>
      </c>
      <c r="G1" s="358" t="s">
        <v>378</v>
      </c>
      <c r="H1" s="360">
        <f>K140</f>
        <v>0</v>
      </c>
      <c r="I1" s="362" t="s">
        <v>380</v>
      </c>
      <c r="J1" s="364">
        <f>I140</f>
        <v>12</v>
      </c>
      <c r="K1" s="366">
        <f>O140</f>
        <v>0</v>
      </c>
      <c r="L1" s="288" t="s">
        <v>413</v>
      </c>
      <c r="M1" s="289"/>
      <c r="N1" s="289"/>
      <c r="O1" s="289"/>
      <c r="P1" s="290"/>
      <c r="Q1" s="368">
        <v>43207</v>
      </c>
      <c r="R1" s="369"/>
      <c r="S1" s="369"/>
      <c r="T1" s="369"/>
      <c r="U1" s="369"/>
      <c r="V1" s="369"/>
      <c r="W1" s="369"/>
      <c r="X1" s="369"/>
      <c r="Y1" s="369"/>
      <c r="Z1" s="369"/>
      <c r="AA1" s="425">
        <f>AA140</f>
        <v>0</v>
      </c>
      <c r="AB1" s="427">
        <f>AB140</f>
        <v>0</v>
      </c>
      <c r="AC1" s="397">
        <f>AC140</f>
        <v>0</v>
      </c>
    </row>
    <row r="2" spans="1:29" s="11" customFormat="1" ht="14.45" customHeight="1" thickBot="1" x14ac:dyDescent="0.3">
      <c r="A2" s="351"/>
      <c r="B2" s="353"/>
      <c r="C2" s="155"/>
      <c r="D2" s="218"/>
      <c r="E2" s="355"/>
      <c r="F2" s="357"/>
      <c r="G2" s="359"/>
      <c r="H2" s="361"/>
      <c r="I2" s="363"/>
      <c r="J2" s="365"/>
      <c r="K2" s="367"/>
      <c r="L2" s="370" t="s">
        <v>304</v>
      </c>
      <c r="M2" s="371"/>
      <c r="N2" s="371"/>
      <c r="O2" s="371"/>
      <c r="P2" s="372"/>
      <c r="Q2" s="373">
        <v>2017</v>
      </c>
      <c r="R2" s="374"/>
      <c r="S2" s="374"/>
      <c r="T2" s="374"/>
      <c r="U2" s="374"/>
      <c r="V2" s="374"/>
      <c r="W2" s="374"/>
      <c r="X2" s="374"/>
      <c r="Y2" s="374"/>
      <c r="Z2" s="374"/>
      <c r="AA2" s="426"/>
      <c r="AB2" s="428"/>
      <c r="AC2" s="398"/>
    </row>
    <row r="3" spans="1:29" s="11" customFormat="1" ht="10.15" customHeight="1" thickTop="1" x14ac:dyDescent="0.25">
      <c r="A3" s="389" t="s">
        <v>303</v>
      </c>
      <c r="B3" s="390"/>
      <c r="C3" s="390"/>
      <c r="D3" s="391"/>
      <c r="E3" s="399">
        <f>AA1</f>
        <v>0</v>
      </c>
      <c r="F3" s="401">
        <v>0</v>
      </c>
      <c r="G3" s="403">
        <f>AB1</f>
        <v>0</v>
      </c>
      <c r="H3" s="405">
        <v>0</v>
      </c>
      <c r="I3" s="407">
        <f>AC1</f>
        <v>0</v>
      </c>
      <c r="J3" s="409">
        <f>I3/J1</f>
        <v>0</v>
      </c>
      <c r="K3" s="411" t="s">
        <v>0</v>
      </c>
      <c r="L3" s="370"/>
      <c r="M3" s="371"/>
      <c r="N3" s="371"/>
      <c r="O3" s="371"/>
      <c r="P3" s="372"/>
      <c r="Q3" s="373" t="s">
        <v>2</v>
      </c>
      <c r="R3" s="374"/>
      <c r="S3" s="374"/>
      <c r="T3" s="374"/>
      <c r="U3" s="374"/>
      <c r="V3" s="374"/>
      <c r="W3" s="374"/>
      <c r="X3" s="374"/>
      <c r="Y3" s="374"/>
      <c r="Z3" s="374"/>
      <c r="AA3" s="138"/>
      <c r="AB3" s="142"/>
      <c r="AC3" s="143"/>
    </row>
    <row r="4" spans="1:29" s="11" customFormat="1" ht="14.45" customHeight="1" thickBot="1" x14ac:dyDescent="0.3">
      <c r="A4" s="392"/>
      <c r="B4" s="393"/>
      <c r="C4" s="393"/>
      <c r="D4" s="394"/>
      <c r="E4" s="400"/>
      <c r="F4" s="402"/>
      <c r="G4" s="404"/>
      <c r="H4" s="406"/>
      <c r="I4" s="408"/>
      <c r="J4" s="410"/>
      <c r="K4" s="412"/>
      <c r="L4" s="291" t="s">
        <v>37</v>
      </c>
      <c r="M4" s="292"/>
      <c r="N4" s="292"/>
      <c r="O4" s="292"/>
      <c r="P4" s="293"/>
      <c r="Q4" s="413" t="s">
        <v>400</v>
      </c>
      <c r="R4" s="414"/>
      <c r="S4" s="414"/>
      <c r="T4" s="414"/>
      <c r="U4" s="414"/>
      <c r="V4" s="414"/>
      <c r="W4" s="414"/>
      <c r="X4" s="414"/>
      <c r="Y4" s="414"/>
      <c r="Z4" s="414"/>
      <c r="AA4" s="144"/>
      <c r="AB4" s="145"/>
      <c r="AC4" s="146"/>
    </row>
    <row r="5" spans="1:29" s="11" customFormat="1" ht="27.6" hidden="1" customHeight="1" thickBot="1" x14ac:dyDescent="0.3">
      <c r="A5" s="423" t="s">
        <v>0</v>
      </c>
      <c r="B5" s="424"/>
      <c r="C5" s="424"/>
      <c r="D5" s="424"/>
      <c r="E5" s="424"/>
      <c r="F5" s="435" t="s">
        <v>0</v>
      </c>
      <c r="G5" s="436"/>
      <c r="H5" s="14" t="s">
        <v>0</v>
      </c>
      <c r="I5" s="173" t="s">
        <v>36</v>
      </c>
      <c r="J5" s="377" t="s">
        <v>0</v>
      </c>
      <c r="K5" s="378"/>
      <c r="L5" s="379"/>
      <c r="M5" s="174" t="s">
        <v>0</v>
      </c>
      <c r="N5" s="175"/>
      <c r="O5" s="175"/>
      <c r="P5" s="176"/>
      <c r="Q5" s="417" t="s">
        <v>3</v>
      </c>
      <c r="R5" s="415" t="s">
        <v>299</v>
      </c>
      <c r="S5" s="433" t="s">
        <v>4</v>
      </c>
      <c r="T5" s="431" t="s">
        <v>5</v>
      </c>
      <c r="U5" s="375" t="s">
        <v>6</v>
      </c>
      <c r="V5" s="429" t="s">
        <v>0</v>
      </c>
      <c r="W5" s="419" t="s">
        <v>0</v>
      </c>
      <c r="X5" s="383" t="s">
        <v>0</v>
      </c>
      <c r="Y5" s="383" t="s">
        <v>0</v>
      </c>
      <c r="Z5" s="385" t="s">
        <v>0</v>
      </c>
      <c r="AA5" s="421" t="s">
        <v>377</v>
      </c>
      <c r="AB5" s="415" t="s">
        <v>378</v>
      </c>
      <c r="AC5" s="285" t="s">
        <v>380</v>
      </c>
    </row>
    <row r="6" spans="1:29" s="11" customFormat="1" ht="44.45" customHeight="1" thickTop="1" thickBot="1" x14ac:dyDescent="0.3">
      <c r="A6" s="333" t="s">
        <v>409</v>
      </c>
      <c r="B6" s="334"/>
      <c r="C6" s="334"/>
      <c r="D6" s="334"/>
      <c r="E6" s="334"/>
      <c r="F6" s="335"/>
      <c r="G6" s="235" t="s">
        <v>22</v>
      </c>
      <c r="H6" s="141">
        <v>0.8</v>
      </c>
      <c r="I6" s="236" t="s">
        <v>1</v>
      </c>
      <c r="J6" s="387" t="s">
        <v>0</v>
      </c>
      <c r="K6" s="388"/>
      <c r="L6" s="380" t="s">
        <v>302</v>
      </c>
      <c r="M6" s="381"/>
      <c r="N6" s="381"/>
      <c r="O6" s="381"/>
      <c r="P6" s="382"/>
      <c r="Q6" s="418"/>
      <c r="R6" s="416"/>
      <c r="S6" s="434"/>
      <c r="T6" s="432"/>
      <c r="U6" s="376"/>
      <c r="V6" s="430"/>
      <c r="W6" s="420"/>
      <c r="X6" s="384"/>
      <c r="Y6" s="384"/>
      <c r="Z6" s="386"/>
      <c r="AA6" s="422"/>
      <c r="AB6" s="416"/>
      <c r="AC6" s="286"/>
    </row>
    <row r="7" spans="1:29" s="12" customFormat="1" ht="9" customHeight="1" thickTop="1" thickBot="1" x14ac:dyDescent="0.3">
      <c r="A7" s="204" t="s">
        <v>291</v>
      </c>
      <c r="B7" s="205" t="s">
        <v>7</v>
      </c>
      <c r="C7" s="205"/>
      <c r="D7" s="205" t="s">
        <v>8</v>
      </c>
      <c r="E7" s="205" t="s">
        <v>9</v>
      </c>
      <c r="F7" s="205" t="s">
        <v>10</v>
      </c>
      <c r="G7" s="205" t="s">
        <v>11</v>
      </c>
      <c r="H7" s="205" t="s">
        <v>12</v>
      </c>
      <c r="I7" s="206" t="s">
        <v>16</v>
      </c>
      <c r="J7" s="207" t="s">
        <v>13</v>
      </c>
      <c r="K7" s="207" t="s">
        <v>14</v>
      </c>
      <c r="L7" s="208" t="s">
        <v>23</v>
      </c>
      <c r="M7" s="485" t="s">
        <v>19</v>
      </c>
      <c r="N7" s="209" t="s">
        <v>275</v>
      </c>
      <c r="O7" s="209" t="s">
        <v>276</v>
      </c>
      <c r="P7" s="206" t="s">
        <v>370</v>
      </c>
      <c r="Q7" s="211"/>
      <c r="R7" s="212"/>
      <c r="S7" s="212"/>
      <c r="T7" s="212"/>
      <c r="U7" s="213"/>
      <c r="V7" s="205"/>
      <c r="W7" s="205"/>
      <c r="X7" s="205"/>
      <c r="Y7" s="205"/>
      <c r="Z7" s="205"/>
      <c r="AA7" s="205" t="s">
        <v>377</v>
      </c>
      <c r="AB7" s="205" t="s">
        <v>378</v>
      </c>
      <c r="AC7" s="210" t="s">
        <v>379</v>
      </c>
    </row>
    <row r="8" spans="1:29" s="11" customFormat="1" ht="15" customHeight="1" thickBot="1" x14ac:dyDescent="0.25">
      <c r="A8" s="113" t="s">
        <v>2</v>
      </c>
      <c r="B8" s="337" t="s">
        <v>197</v>
      </c>
      <c r="C8" s="338" t="s">
        <v>0</v>
      </c>
      <c r="D8" s="219" t="s">
        <v>288</v>
      </c>
      <c r="E8" s="194" t="s">
        <v>198</v>
      </c>
      <c r="F8" s="194" t="s">
        <v>199</v>
      </c>
      <c r="G8" s="325" t="s">
        <v>0</v>
      </c>
      <c r="H8" s="324" t="s">
        <v>0</v>
      </c>
      <c r="I8" s="327" t="s">
        <v>0</v>
      </c>
      <c r="J8" s="327" t="s">
        <v>0</v>
      </c>
      <c r="K8" s="329" t="s">
        <v>300</v>
      </c>
      <c r="L8" s="323" t="s">
        <v>247</v>
      </c>
      <c r="M8" s="486">
        <v>2015</v>
      </c>
      <c r="N8" s="438" t="str">
        <f>IF(AA8=1,"VERIFIED",IF(AB8=1,"CHECKED",IF(R8=1,"CHECK",IF(T8=1,"VERIFY",IF(U8=1,"NEED APP","NOT SCHED")))))</f>
        <v>VERIFY</v>
      </c>
      <c r="O8" s="195" t="s">
        <v>277</v>
      </c>
      <c r="P8" s="437" t="s">
        <v>287</v>
      </c>
      <c r="Q8" s="196">
        <f>IF(A9=" "," ",1)</f>
        <v>1</v>
      </c>
      <c r="R8" s="197" t="s">
        <v>0</v>
      </c>
      <c r="S8" s="198" t="s">
        <v>0</v>
      </c>
      <c r="T8" s="199">
        <v>1</v>
      </c>
      <c r="U8" s="200" t="s">
        <v>0</v>
      </c>
      <c r="V8" s="201" t="s">
        <v>0</v>
      </c>
      <c r="W8" s="202" t="s">
        <v>0</v>
      </c>
      <c r="X8" s="203" t="s">
        <v>0</v>
      </c>
      <c r="Y8" s="203" t="s">
        <v>0</v>
      </c>
      <c r="Z8" s="203" t="s">
        <v>0</v>
      </c>
      <c r="AA8" s="147"/>
      <c r="AB8" s="159"/>
      <c r="AC8" s="148"/>
    </row>
    <row r="9" spans="1:29" s="11" customFormat="1" ht="15" customHeight="1" thickTop="1" thickBot="1" x14ac:dyDescent="0.25">
      <c r="A9" s="111" t="s">
        <v>195</v>
      </c>
      <c r="B9" s="275"/>
      <c r="C9" s="296"/>
      <c r="D9" s="220" t="s">
        <v>289</v>
      </c>
      <c r="E9" s="162" t="s">
        <v>198</v>
      </c>
      <c r="F9" s="162" t="s">
        <v>199</v>
      </c>
      <c r="G9" s="302"/>
      <c r="H9" s="295"/>
      <c r="I9" s="328"/>
      <c r="J9" s="328"/>
      <c r="K9" s="330"/>
      <c r="L9" s="269"/>
      <c r="M9" s="487"/>
      <c r="N9" s="271"/>
      <c r="O9" s="177" t="s">
        <v>0</v>
      </c>
      <c r="P9" s="273"/>
      <c r="Q9" s="464" t="s">
        <v>408</v>
      </c>
      <c r="R9" s="465"/>
      <c r="S9" s="465"/>
      <c r="T9" s="465"/>
      <c r="U9" s="465"/>
      <c r="V9" s="465"/>
      <c r="W9" s="465"/>
      <c r="X9" s="465"/>
      <c r="Y9" s="465"/>
      <c r="Z9" s="466"/>
      <c r="AA9" s="499" t="s">
        <v>411</v>
      </c>
      <c r="AB9" s="500"/>
      <c r="AC9" s="501"/>
    </row>
    <row r="10" spans="1:29" s="13" customFormat="1" ht="9" customHeight="1" thickTop="1" thickBot="1" x14ac:dyDescent="0.3">
      <c r="A10" s="114" t="s">
        <v>196</v>
      </c>
      <c r="B10" s="275"/>
      <c r="C10" s="296"/>
      <c r="D10" s="221" t="s">
        <v>301</v>
      </c>
      <c r="E10" s="158" t="s">
        <v>334</v>
      </c>
      <c r="F10" s="158" t="s">
        <v>335</v>
      </c>
      <c r="G10" s="192" t="s">
        <v>15</v>
      </c>
      <c r="H10" s="193" t="s">
        <v>365</v>
      </c>
      <c r="I10" s="193" t="s">
        <v>18</v>
      </c>
      <c r="J10" s="192" t="s">
        <v>17</v>
      </c>
      <c r="K10" s="193" t="s">
        <v>4</v>
      </c>
      <c r="L10" s="193" t="s">
        <v>366</v>
      </c>
      <c r="M10" s="473" t="s">
        <v>376</v>
      </c>
      <c r="N10" s="474"/>
      <c r="O10" s="475"/>
      <c r="P10" s="476"/>
      <c r="Q10" s="467"/>
      <c r="R10" s="468"/>
      <c r="S10" s="468"/>
      <c r="T10" s="468"/>
      <c r="U10" s="468"/>
      <c r="V10" s="468"/>
      <c r="W10" s="468"/>
      <c r="X10" s="468"/>
      <c r="Y10" s="468"/>
      <c r="Z10" s="469"/>
      <c r="AA10" s="502"/>
      <c r="AB10" s="503"/>
      <c r="AC10" s="504"/>
    </row>
    <row r="11" spans="1:29" s="11" customFormat="1" ht="15" customHeight="1" thickBot="1" x14ac:dyDescent="0.25">
      <c r="A11" s="115">
        <v>1</v>
      </c>
      <c r="B11" s="275"/>
      <c r="C11" s="296"/>
      <c r="D11" s="222" t="s">
        <v>294</v>
      </c>
      <c r="E11" s="162" t="s">
        <v>198</v>
      </c>
      <c r="F11" s="162" t="s">
        <v>199</v>
      </c>
      <c r="G11" s="326" t="s">
        <v>0</v>
      </c>
      <c r="H11" s="325" t="s">
        <v>0</v>
      </c>
      <c r="I11" s="336" t="s">
        <v>0</v>
      </c>
      <c r="J11" s="331" t="s">
        <v>410</v>
      </c>
      <c r="K11" s="483" t="s">
        <v>254</v>
      </c>
      <c r="L11" s="340" t="s">
        <v>256</v>
      </c>
      <c r="M11" s="477"/>
      <c r="N11" s="478"/>
      <c r="O11" s="478"/>
      <c r="P11" s="479"/>
      <c r="Q11" s="467"/>
      <c r="R11" s="468"/>
      <c r="S11" s="468"/>
      <c r="T11" s="468"/>
      <c r="U11" s="468"/>
      <c r="V11" s="468"/>
      <c r="W11" s="468"/>
      <c r="X11" s="468"/>
      <c r="Y11" s="468"/>
      <c r="Z11" s="469"/>
      <c r="AA11" s="502"/>
      <c r="AB11" s="503"/>
      <c r="AC11" s="504"/>
    </row>
    <row r="12" spans="1:29" s="11" customFormat="1" ht="15" customHeight="1" thickTop="1" thickBot="1" x14ac:dyDescent="0.3">
      <c r="A12" s="463" t="str">
        <f>IF(AA8=1,"VERIFIED",IF(AB8=1,"CHECKED",IF(R8=1,"CHECK",IF(T8=1,"VERIFY",IF(U8=1,"NEED APP","NOT SCHED")))))</f>
        <v>VERIFY</v>
      </c>
      <c r="B12" s="319"/>
      <c r="C12" s="297"/>
      <c r="D12" s="223" t="s">
        <v>301</v>
      </c>
      <c r="E12" s="163" t="s">
        <v>0</v>
      </c>
      <c r="F12" s="163" t="s">
        <v>0</v>
      </c>
      <c r="G12" s="299"/>
      <c r="H12" s="301"/>
      <c r="I12" s="328"/>
      <c r="J12" s="332"/>
      <c r="K12" s="484"/>
      <c r="L12" s="341"/>
      <c r="M12" s="480"/>
      <c r="N12" s="481"/>
      <c r="O12" s="481"/>
      <c r="P12" s="482"/>
      <c r="Q12" s="470"/>
      <c r="R12" s="471"/>
      <c r="S12" s="471"/>
      <c r="T12" s="471"/>
      <c r="U12" s="471"/>
      <c r="V12" s="471"/>
      <c r="W12" s="471"/>
      <c r="X12" s="471"/>
      <c r="Y12" s="471"/>
      <c r="Z12" s="472"/>
      <c r="AA12" s="505"/>
      <c r="AB12" s="506"/>
      <c r="AC12" s="507"/>
    </row>
    <row r="13" spans="1:29" s="25" customFormat="1" ht="6" customHeight="1" thickTop="1" thickBot="1" x14ac:dyDescent="0.3">
      <c r="A13" s="151"/>
      <c r="B13" s="18"/>
      <c r="C13" s="19"/>
      <c r="D13" s="224"/>
      <c r="E13" s="164"/>
      <c r="F13" s="165"/>
      <c r="G13" s="21"/>
      <c r="H13" s="20"/>
      <c r="I13" s="22"/>
      <c r="J13" s="22"/>
      <c r="K13" s="178"/>
      <c r="L13" s="179"/>
      <c r="M13" s="488"/>
      <c r="N13" s="180"/>
      <c r="O13" s="180"/>
      <c r="P13" s="181"/>
      <c r="Q13" s="121"/>
      <c r="R13" s="122"/>
      <c r="S13" s="123"/>
      <c r="T13" s="124"/>
      <c r="U13" s="125"/>
      <c r="V13" s="23"/>
      <c r="W13" s="24"/>
      <c r="X13" s="24"/>
      <c r="Y13" s="24"/>
      <c r="Z13" s="24"/>
      <c r="AA13" s="161"/>
      <c r="AB13" s="122"/>
      <c r="AC13" s="150"/>
    </row>
    <row r="14" spans="1:29" s="12" customFormat="1" ht="9" customHeight="1" thickTop="1" thickBot="1" x14ac:dyDescent="0.3">
      <c r="A14" s="214" t="s">
        <v>292</v>
      </c>
      <c r="B14" s="205" t="s">
        <v>7</v>
      </c>
      <c r="C14" s="205"/>
      <c r="D14" s="205" t="s">
        <v>8</v>
      </c>
      <c r="E14" s="205" t="s">
        <v>9</v>
      </c>
      <c r="F14" s="205" t="s">
        <v>10</v>
      </c>
      <c r="G14" s="205" t="s">
        <v>11</v>
      </c>
      <c r="H14" s="205" t="s">
        <v>12</v>
      </c>
      <c r="I14" s="206" t="s">
        <v>16</v>
      </c>
      <c r="J14" s="207" t="s">
        <v>13</v>
      </c>
      <c r="K14" s="207" t="s">
        <v>14</v>
      </c>
      <c r="L14" s="208" t="s">
        <v>23</v>
      </c>
      <c r="M14" s="485" t="s">
        <v>19</v>
      </c>
      <c r="N14" s="209" t="s">
        <v>275</v>
      </c>
      <c r="O14" s="209" t="s">
        <v>276</v>
      </c>
      <c r="P14" s="206" t="s">
        <v>370</v>
      </c>
      <c r="Q14" s="211"/>
      <c r="R14" s="212"/>
      <c r="S14" s="212"/>
      <c r="T14" s="212"/>
      <c r="U14" s="213"/>
      <c r="V14" s="205"/>
      <c r="W14" s="205"/>
      <c r="X14" s="205"/>
      <c r="Y14" s="205"/>
      <c r="Z14" s="205"/>
      <c r="AA14" s="205" t="s">
        <v>377</v>
      </c>
      <c r="AB14" s="205" t="s">
        <v>378</v>
      </c>
      <c r="AC14" s="210" t="s">
        <v>379</v>
      </c>
    </row>
    <row r="15" spans="1:29" s="11" customFormat="1" ht="15" customHeight="1" thickTop="1" thickBot="1" x14ac:dyDescent="0.25">
      <c r="A15" s="113" t="s">
        <v>2</v>
      </c>
      <c r="B15" s="274" t="s">
        <v>224</v>
      </c>
      <c r="C15" s="296" t="s">
        <v>0</v>
      </c>
      <c r="D15" s="220" t="s">
        <v>288</v>
      </c>
      <c r="E15" s="166" t="s">
        <v>305</v>
      </c>
      <c r="F15" s="166" t="s">
        <v>306</v>
      </c>
      <c r="G15" s="300" t="s">
        <v>0</v>
      </c>
      <c r="H15" s="294" t="s">
        <v>0</v>
      </c>
      <c r="I15" s="264">
        <v>10</v>
      </c>
      <c r="J15" s="264">
        <v>4.71</v>
      </c>
      <c r="K15" s="266">
        <f>IF(I15=" "," ",(I15+$H$6-J15))</f>
        <v>6.0900000000000007</v>
      </c>
      <c r="L15" s="268" t="s">
        <v>249</v>
      </c>
      <c r="M15" s="486">
        <v>2016</v>
      </c>
      <c r="N15" s="270" t="str">
        <f>IF(AA15=1,"VERIFIED",IF(AB15=1,"CHECKED",IF(R15=1,"CHECK",IF(T15=1,"VERIFY",IF(U15=1,"NEED APP","NOT SCHED")))))</f>
        <v>NOT SCHED</v>
      </c>
      <c r="O15" s="182" t="s">
        <v>293</v>
      </c>
      <c r="P15" s="272" t="s">
        <v>285</v>
      </c>
      <c r="Q15" s="126">
        <f>IF(A16=" "," ",1)</f>
        <v>1</v>
      </c>
      <c r="R15" s="159" t="s">
        <v>0</v>
      </c>
      <c r="S15" s="127">
        <v>1</v>
      </c>
      <c r="T15" s="128" t="s">
        <v>0</v>
      </c>
      <c r="U15" s="129" t="s">
        <v>0</v>
      </c>
      <c r="V15" s="27" t="s">
        <v>0</v>
      </c>
      <c r="W15" s="28" t="s">
        <v>0</v>
      </c>
      <c r="X15" s="29" t="s">
        <v>0</v>
      </c>
      <c r="Y15" s="29" t="s">
        <v>0</v>
      </c>
      <c r="Z15" s="29" t="s">
        <v>0</v>
      </c>
      <c r="AA15" s="147"/>
      <c r="AB15" s="159"/>
      <c r="AC15" s="148"/>
    </row>
    <row r="16" spans="1:29" s="11" customFormat="1" ht="15" customHeight="1" thickTop="1" thickBot="1" x14ac:dyDescent="0.25">
      <c r="A16" s="116" t="s">
        <v>222</v>
      </c>
      <c r="B16" s="275"/>
      <c r="C16" s="296"/>
      <c r="D16" s="220" t="s">
        <v>289</v>
      </c>
      <c r="E16" s="166" t="s">
        <v>305</v>
      </c>
      <c r="F16" s="166" t="s">
        <v>306</v>
      </c>
      <c r="G16" s="302"/>
      <c r="H16" s="295"/>
      <c r="I16" s="265"/>
      <c r="J16" s="265"/>
      <c r="K16" s="267"/>
      <c r="L16" s="269"/>
      <c r="M16" s="487"/>
      <c r="N16" s="271"/>
      <c r="O16" s="191" t="s">
        <v>278</v>
      </c>
      <c r="P16" s="273"/>
      <c r="Q16" s="248" t="s">
        <v>407</v>
      </c>
      <c r="R16" s="249"/>
      <c r="S16" s="249"/>
      <c r="T16" s="249"/>
      <c r="U16" s="249"/>
      <c r="V16" s="249"/>
      <c r="W16" s="249"/>
      <c r="X16" s="249"/>
      <c r="Y16" s="249"/>
      <c r="Z16" s="250"/>
      <c r="AA16" s="508" t="s">
        <v>412</v>
      </c>
      <c r="AB16" s="509"/>
      <c r="AC16" s="510"/>
    </row>
    <row r="17" spans="1:29" s="13" customFormat="1" ht="9" customHeight="1" thickTop="1" thickBot="1" x14ac:dyDescent="0.3">
      <c r="A17" s="117" t="s">
        <v>223</v>
      </c>
      <c r="B17" s="275"/>
      <c r="C17" s="296"/>
      <c r="D17" s="221" t="s">
        <v>301</v>
      </c>
      <c r="E17" s="158" t="s">
        <v>336</v>
      </c>
      <c r="F17" s="158" t="s">
        <v>337</v>
      </c>
      <c r="G17" s="192" t="s">
        <v>15</v>
      </c>
      <c r="H17" s="193" t="s">
        <v>365</v>
      </c>
      <c r="I17" s="193" t="s">
        <v>18</v>
      </c>
      <c r="J17" s="192" t="s">
        <v>17</v>
      </c>
      <c r="K17" s="193" t="s">
        <v>4</v>
      </c>
      <c r="L17" s="193" t="s">
        <v>366</v>
      </c>
      <c r="M17" s="490" t="s">
        <v>367</v>
      </c>
      <c r="N17" s="491"/>
      <c r="O17" s="491"/>
      <c r="P17" s="492"/>
      <c r="Q17" s="242"/>
      <c r="R17" s="243"/>
      <c r="S17" s="243"/>
      <c r="T17" s="243"/>
      <c r="U17" s="243"/>
      <c r="V17" s="243"/>
      <c r="W17" s="243"/>
      <c r="X17" s="243"/>
      <c r="Y17" s="243"/>
      <c r="Z17" s="244"/>
      <c r="AA17" s="511"/>
      <c r="AB17" s="512"/>
      <c r="AC17" s="513"/>
    </row>
    <row r="18" spans="1:29" s="11" customFormat="1" ht="15" customHeight="1" thickBot="1" x14ac:dyDescent="0.25">
      <c r="A18" s="115">
        <v>2</v>
      </c>
      <c r="B18" s="275"/>
      <c r="C18" s="296"/>
      <c r="D18" s="222" t="s">
        <v>294</v>
      </c>
      <c r="E18" s="166" t="s">
        <v>305</v>
      </c>
      <c r="F18" s="166" t="s">
        <v>306</v>
      </c>
      <c r="G18" s="298" t="s">
        <v>0</v>
      </c>
      <c r="H18" s="300" t="s">
        <v>0</v>
      </c>
      <c r="I18" s="294" t="s">
        <v>0</v>
      </c>
      <c r="J18" s="322" t="s">
        <v>248</v>
      </c>
      <c r="K18" s="259" t="str">
        <f>IF(S15=1,"PHOTO NEEDED",IF(S15=2,"24/7",IF(S15=3,"Has Photo","")))</f>
        <v>PHOTO NEEDED</v>
      </c>
      <c r="L18" s="340" t="s">
        <v>256</v>
      </c>
      <c r="M18" s="493"/>
      <c r="N18" s="494"/>
      <c r="O18" s="494"/>
      <c r="P18" s="495"/>
      <c r="Q18" s="242"/>
      <c r="R18" s="243"/>
      <c r="S18" s="243"/>
      <c r="T18" s="243"/>
      <c r="U18" s="243"/>
      <c r="V18" s="243"/>
      <c r="W18" s="243"/>
      <c r="X18" s="243"/>
      <c r="Y18" s="243"/>
      <c r="Z18" s="244"/>
      <c r="AA18" s="511"/>
      <c r="AB18" s="512"/>
      <c r="AC18" s="513"/>
    </row>
    <row r="19" spans="1:29" s="11" customFormat="1" ht="15" customHeight="1" thickTop="1" thickBot="1" x14ac:dyDescent="0.3">
      <c r="A19" s="160" t="str">
        <f>IF(AA15=1,"VERIFIED",IF(AB15=1,"CHECKED",IF(R15=1,"CHECK",IF(T15=1,"VERIFY",IF(U15=1,"NEED APP","NOT SCHED")))))</f>
        <v>NOT SCHED</v>
      </c>
      <c r="B19" s="319"/>
      <c r="C19" s="297"/>
      <c r="D19" s="223" t="s">
        <v>295</v>
      </c>
      <c r="E19" s="163" t="s">
        <v>0</v>
      </c>
      <c r="F19" s="163" t="s">
        <v>0</v>
      </c>
      <c r="G19" s="299"/>
      <c r="H19" s="301"/>
      <c r="I19" s="315"/>
      <c r="J19" s="308"/>
      <c r="K19" s="260"/>
      <c r="L19" s="341"/>
      <c r="M19" s="496"/>
      <c r="N19" s="497"/>
      <c r="O19" s="497"/>
      <c r="P19" s="498"/>
      <c r="Q19" s="245"/>
      <c r="R19" s="246"/>
      <c r="S19" s="246"/>
      <c r="T19" s="246"/>
      <c r="U19" s="246"/>
      <c r="V19" s="246"/>
      <c r="W19" s="246"/>
      <c r="X19" s="246"/>
      <c r="Y19" s="246"/>
      <c r="Z19" s="247"/>
      <c r="AA19" s="514"/>
      <c r="AB19" s="515"/>
      <c r="AC19" s="516"/>
    </row>
    <row r="20" spans="1:29" s="25" customFormat="1" ht="7.15" customHeight="1" thickTop="1" thickBot="1" x14ac:dyDescent="0.3">
      <c r="A20" s="112"/>
      <c r="B20" s="18"/>
      <c r="C20" s="19"/>
      <c r="D20" s="224"/>
      <c r="E20" s="164"/>
      <c r="F20" s="164"/>
      <c r="G20" s="21"/>
      <c r="H20" s="20"/>
      <c r="I20" s="22"/>
      <c r="J20" s="22"/>
      <c r="K20" s="178"/>
      <c r="L20" s="179"/>
      <c r="M20" s="488"/>
      <c r="N20" s="180"/>
      <c r="O20" s="180"/>
      <c r="P20" s="181"/>
      <c r="Q20" s="121"/>
      <c r="R20" s="122"/>
      <c r="S20" s="123"/>
      <c r="T20" s="124"/>
      <c r="U20" s="125"/>
      <c r="V20" s="23"/>
      <c r="W20" s="24"/>
      <c r="X20" s="24"/>
      <c r="Y20" s="24"/>
      <c r="Z20" s="24"/>
      <c r="AA20" s="149"/>
      <c r="AB20" s="122"/>
      <c r="AC20" s="150"/>
    </row>
    <row r="21" spans="1:29" s="12" customFormat="1" ht="9" customHeight="1" thickTop="1" thickBot="1" x14ac:dyDescent="0.3">
      <c r="A21" s="214" t="s">
        <v>292</v>
      </c>
      <c r="B21" s="205" t="s">
        <v>7</v>
      </c>
      <c r="C21" s="205"/>
      <c r="D21" s="205" t="s">
        <v>8</v>
      </c>
      <c r="E21" s="205" t="s">
        <v>9</v>
      </c>
      <c r="F21" s="205" t="s">
        <v>10</v>
      </c>
      <c r="G21" s="205" t="s">
        <v>11</v>
      </c>
      <c r="H21" s="205" t="s">
        <v>12</v>
      </c>
      <c r="I21" s="206" t="s">
        <v>16</v>
      </c>
      <c r="J21" s="207" t="s">
        <v>13</v>
      </c>
      <c r="K21" s="207" t="s">
        <v>14</v>
      </c>
      <c r="L21" s="208" t="s">
        <v>23</v>
      </c>
      <c r="M21" s="485" t="s">
        <v>19</v>
      </c>
      <c r="N21" s="209" t="s">
        <v>275</v>
      </c>
      <c r="O21" s="209" t="s">
        <v>276</v>
      </c>
      <c r="P21" s="206" t="s">
        <v>370</v>
      </c>
      <c r="Q21" s="211"/>
      <c r="R21" s="212"/>
      <c r="S21" s="212"/>
      <c r="T21" s="212"/>
      <c r="U21" s="213"/>
      <c r="V21" s="205"/>
      <c r="W21" s="205"/>
      <c r="X21" s="205"/>
      <c r="Y21" s="205"/>
      <c r="Z21" s="205"/>
      <c r="AA21" s="205" t="s">
        <v>377</v>
      </c>
      <c r="AB21" s="205" t="s">
        <v>378</v>
      </c>
      <c r="AC21" s="210" t="s">
        <v>379</v>
      </c>
    </row>
    <row r="22" spans="1:29" s="11" customFormat="1" ht="15" customHeight="1" thickTop="1" thickBot="1" x14ac:dyDescent="0.25">
      <c r="A22" s="113" t="s">
        <v>2</v>
      </c>
      <c r="B22" s="274" t="s">
        <v>219</v>
      </c>
      <c r="C22" s="296" t="s">
        <v>0</v>
      </c>
      <c r="D22" s="220" t="s">
        <v>288</v>
      </c>
      <c r="E22" s="166" t="s">
        <v>307</v>
      </c>
      <c r="F22" s="166" t="s">
        <v>331</v>
      </c>
      <c r="G22" s="300" t="s">
        <v>0</v>
      </c>
      <c r="H22" s="294" t="s">
        <v>0</v>
      </c>
      <c r="I22" s="264">
        <v>8.6</v>
      </c>
      <c r="J22" s="264">
        <v>4.71</v>
      </c>
      <c r="K22" s="266">
        <f>IF(I22=" "," ",(I22+$H$6-J22))</f>
        <v>4.6900000000000004</v>
      </c>
      <c r="L22" s="268" t="s">
        <v>249</v>
      </c>
      <c r="M22" s="486">
        <v>2016</v>
      </c>
      <c r="N22" s="270" t="str">
        <f>IF(AA22=1,"VERIFIED",IF(AB22=1,"CHECKED",IF(R22=1,"CHECK",IF(T22=1,"VERIFY",IF(U22=1,"NEED APP","NOT SCHED")))))</f>
        <v>NOT SCHED</v>
      </c>
      <c r="O22" s="182" t="s">
        <v>293</v>
      </c>
      <c r="P22" s="272" t="s">
        <v>286</v>
      </c>
      <c r="Q22" s="126">
        <f>IF(A23=" "," ",1)</f>
        <v>1</v>
      </c>
      <c r="R22" s="159" t="s">
        <v>0</v>
      </c>
      <c r="S22" s="127">
        <v>1</v>
      </c>
      <c r="T22" s="128" t="s">
        <v>0</v>
      </c>
      <c r="U22" s="129" t="s">
        <v>0</v>
      </c>
      <c r="V22" s="27" t="s">
        <v>0</v>
      </c>
      <c r="W22" s="28" t="s">
        <v>0</v>
      </c>
      <c r="X22" s="29" t="s">
        <v>0</v>
      </c>
      <c r="Y22" s="29" t="s">
        <v>0</v>
      </c>
      <c r="Z22" s="29" t="s">
        <v>0</v>
      </c>
      <c r="AA22" s="147"/>
      <c r="AB22" s="159"/>
      <c r="AC22" s="148"/>
    </row>
    <row r="23" spans="1:29" s="11" customFormat="1" ht="15" customHeight="1" thickTop="1" thickBot="1" x14ac:dyDescent="0.25">
      <c r="A23" s="116" t="s">
        <v>217</v>
      </c>
      <c r="B23" s="275"/>
      <c r="C23" s="296"/>
      <c r="D23" s="220" t="s">
        <v>289</v>
      </c>
      <c r="E23" s="166" t="s">
        <v>307</v>
      </c>
      <c r="F23" s="166" t="s">
        <v>331</v>
      </c>
      <c r="G23" s="302"/>
      <c r="H23" s="295"/>
      <c r="I23" s="265"/>
      <c r="J23" s="265"/>
      <c r="K23" s="267"/>
      <c r="L23" s="269"/>
      <c r="M23" s="487"/>
      <c r="N23" s="271"/>
      <c r="O23" s="191" t="s">
        <v>278</v>
      </c>
      <c r="P23" s="273"/>
      <c r="Q23" s="248" t="s">
        <v>407</v>
      </c>
      <c r="R23" s="249"/>
      <c r="S23" s="249"/>
      <c r="T23" s="249"/>
      <c r="U23" s="249"/>
      <c r="V23" s="249"/>
      <c r="W23" s="249"/>
      <c r="X23" s="249"/>
      <c r="Y23" s="249"/>
      <c r="Z23" s="250"/>
      <c r="AA23" s="508" t="s">
        <v>412</v>
      </c>
      <c r="AB23" s="509"/>
      <c r="AC23" s="510"/>
    </row>
    <row r="24" spans="1:29" s="13" customFormat="1" ht="9" customHeight="1" thickTop="1" thickBot="1" x14ac:dyDescent="0.3">
      <c r="A24" s="117" t="s">
        <v>218</v>
      </c>
      <c r="B24" s="275"/>
      <c r="C24" s="296"/>
      <c r="D24" s="221" t="s">
        <v>301</v>
      </c>
      <c r="E24" s="158" t="s">
        <v>338</v>
      </c>
      <c r="F24" s="158" t="s">
        <v>339</v>
      </c>
      <c r="G24" s="192" t="s">
        <v>15</v>
      </c>
      <c r="H24" s="193" t="s">
        <v>365</v>
      </c>
      <c r="I24" s="193" t="s">
        <v>18</v>
      </c>
      <c r="J24" s="192" t="s">
        <v>17</v>
      </c>
      <c r="K24" s="193" t="s">
        <v>4</v>
      </c>
      <c r="L24" s="193" t="s">
        <v>366</v>
      </c>
      <c r="M24" s="490" t="s">
        <v>367</v>
      </c>
      <c r="N24" s="491"/>
      <c r="O24" s="491"/>
      <c r="P24" s="492"/>
      <c r="Q24" s="242"/>
      <c r="R24" s="243"/>
      <c r="S24" s="243"/>
      <c r="T24" s="243"/>
      <c r="U24" s="243"/>
      <c r="V24" s="243"/>
      <c r="W24" s="243"/>
      <c r="X24" s="243"/>
      <c r="Y24" s="243"/>
      <c r="Z24" s="244"/>
      <c r="AA24" s="511"/>
      <c r="AB24" s="512"/>
      <c r="AC24" s="513"/>
    </row>
    <row r="25" spans="1:29" s="11" customFormat="1" ht="15" customHeight="1" thickBot="1" x14ac:dyDescent="0.25">
      <c r="A25" s="115">
        <v>3</v>
      </c>
      <c r="B25" s="275"/>
      <c r="C25" s="296"/>
      <c r="D25" s="222" t="s">
        <v>294</v>
      </c>
      <c r="E25" s="166" t="s">
        <v>307</v>
      </c>
      <c r="F25" s="166" t="s">
        <v>331</v>
      </c>
      <c r="G25" s="298" t="s">
        <v>0</v>
      </c>
      <c r="H25" s="300" t="s">
        <v>0</v>
      </c>
      <c r="I25" s="294" t="s">
        <v>0</v>
      </c>
      <c r="J25" s="322" t="s">
        <v>248</v>
      </c>
      <c r="K25" s="259" t="str">
        <f>IF(S22=1,"PHOTO NEEDED",IF(S22=2,"24/7",IF(S22=3,"Has Photo","")))</f>
        <v>PHOTO NEEDED</v>
      </c>
      <c r="L25" s="340" t="s">
        <v>256</v>
      </c>
      <c r="M25" s="493"/>
      <c r="N25" s="494"/>
      <c r="O25" s="494"/>
      <c r="P25" s="495"/>
      <c r="Q25" s="242"/>
      <c r="R25" s="243"/>
      <c r="S25" s="243"/>
      <c r="T25" s="243"/>
      <c r="U25" s="243"/>
      <c r="V25" s="243"/>
      <c r="W25" s="243"/>
      <c r="X25" s="243"/>
      <c r="Y25" s="243"/>
      <c r="Z25" s="244"/>
      <c r="AA25" s="511"/>
      <c r="AB25" s="512"/>
      <c r="AC25" s="513"/>
    </row>
    <row r="26" spans="1:29" s="11" customFormat="1" ht="15" customHeight="1" thickTop="1" thickBot="1" x14ac:dyDescent="0.3">
      <c r="A26" s="160" t="str">
        <f>IF(AA22=1,"VERIFIED",IF(AB22=1,"CHECKED",IF(R22=1,"CHECK",IF(T22=1,"VERIFY",IF(U22=1,"NEED APP","NOT SCHED")))))</f>
        <v>NOT SCHED</v>
      </c>
      <c r="B26" s="276"/>
      <c r="C26" s="297"/>
      <c r="D26" s="223" t="s">
        <v>295</v>
      </c>
      <c r="E26" s="163" t="s">
        <v>0</v>
      </c>
      <c r="F26" s="163" t="s">
        <v>0</v>
      </c>
      <c r="G26" s="299"/>
      <c r="H26" s="301"/>
      <c r="I26" s="315"/>
      <c r="J26" s="308"/>
      <c r="K26" s="260"/>
      <c r="L26" s="341"/>
      <c r="M26" s="496"/>
      <c r="N26" s="497"/>
      <c r="O26" s="497"/>
      <c r="P26" s="498"/>
      <c r="Q26" s="245"/>
      <c r="R26" s="246"/>
      <c r="S26" s="246"/>
      <c r="T26" s="246"/>
      <c r="U26" s="246"/>
      <c r="V26" s="246"/>
      <c r="W26" s="246"/>
      <c r="X26" s="246"/>
      <c r="Y26" s="246"/>
      <c r="Z26" s="247"/>
      <c r="AA26" s="514"/>
      <c r="AB26" s="515"/>
      <c r="AC26" s="516"/>
    </row>
    <row r="27" spans="1:29" s="25" customFormat="1" ht="7.15" customHeight="1" thickTop="1" thickBot="1" x14ac:dyDescent="0.3">
      <c r="A27" s="112"/>
      <c r="B27" s="18"/>
      <c r="C27" s="19"/>
      <c r="D27" s="224"/>
      <c r="E27" s="164"/>
      <c r="F27" s="164"/>
      <c r="G27" s="21"/>
      <c r="H27" s="20"/>
      <c r="I27" s="22"/>
      <c r="J27" s="22"/>
      <c r="K27" s="178"/>
      <c r="L27" s="179"/>
      <c r="M27" s="488"/>
      <c r="N27" s="180"/>
      <c r="O27" s="180"/>
      <c r="P27" s="181"/>
      <c r="Q27" s="121"/>
      <c r="R27" s="122"/>
      <c r="S27" s="123"/>
      <c r="T27" s="124"/>
      <c r="U27" s="125"/>
      <c r="V27" s="23"/>
      <c r="W27" s="24"/>
      <c r="X27" s="24"/>
      <c r="Y27" s="24"/>
      <c r="Z27" s="24"/>
      <c r="AA27" s="149"/>
      <c r="AB27" s="122"/>
      <c r="AC27" s="150"/>
    </row>
    <row r="28" spans="1:29" s="12" customFormat="1" ht="9" customHeight="1" thickTop="1" thickBot="1" x14ac:dyDescent="0.3">
      <c r="A28" s="214" t="s">
        <v>292</v>
      </c>
      <c r="B28" s="205" t="s">
        <v>7</v>
      </c>
      <c r="C28" s="205"/>
      <c r="D28" s="205" t="s">
        <v>8</v>
      </c>
      <c r="E28" s="205" t="s">
        <v>9</v>
      </c>
      <c r="F28" s="205" t="s">
        <v>10</v>
      </c>
      <c r="G28" s="205" t="s">
        <v>11</v>
      </c>
      <c r="H28" s="205" t="s">
        <v>12</v>
      </c>
      <c r="I28" s="206" t="s">
        <v>16</v>
      </c>
      <c r="J28" s="207" t="s">
        <v>13</v>
      </c>
      <c r="K28" s="207" t="s">
        <v>14</v>
      </c>
      <c r="L28" s="208" t="s">
        <v>23</v>
      </c>
      <c r="M28" s="485" t="s">
        <v>19</v>
      </c>
      <c r="N28" s="209" t="s">
        <v>275</v>
      </c>
      <c r="O28" s="209" t="s">
        <v>276</v>
      </c>
      <c r="P28" s="206" t="s">
        <v>370</v>
      </c>
      <c r="Q28" s="211"/>
      <c r="R28" s="212"/>
      <c r="S28" s="212"/>
      <c r="T28" s="212"/>
      <c r="U28" s="213"/>
      <c r="V28" s="205"/>
      <c r="W28" s="205"/>
      <c r="X28" s="205"/>
      <c r="Y28" s="205"/>
      <c r="Z28" s="205"/>
      <c r="AA28" s="205" t="s">
        <v>377</v>
      </c>
      <c r="AB28" s="205" t="s">
        <v>378</v>
      </c>
      <c r="AC28" s="210" t="s">
        <v>379</v>
      </c>
    </row>
    <row r="29" spans="1:29" s="11" customFormat="1" ht="15" customHeight="1" thickTop="1" thickBot="1" x14ac:dyDescent="0.25">
      <c r="A29" s="113" t="s">
        <v>2</v>
      </c>
      <c r="B29" s="274" t="s">
        <v>214</v>
      </c>
      <c r="C29" s="296" t="s">
        <v>0</v>
      </c>
      <c r="D29" s="220" t="s">
        <v>288</v>
      </c>
      <c r="E29" s="166" t="s">
        <v>309</v>
      </c>
      <c r="F29" s="166" t="s">
        <v>332</v>
      </c>
      <c r="G29" s="300" t="s">
        <v>0</v>
      </c>
      <c r="H29" s="294" t="s">
        <v>0</v>
      </c>
      <c r="I29" s="264">
        <v>8.8000000000000007</v>
      </c>
      <c r="J29" s="264">
        <v>4.71</v>
      </c>
      <c r="K29" s="266">
        <f>IF(I29=" "," ",(I29+$H$6-J29))</f>
        <v>4.8900000000000015</v>
      </c>
      <c r="L29" s="313" t="s">
        <v>249</v>
      </c>
      <c r="M29" s="486">
        <v>2016</v>
      </c>
      <c r="N29" s="270" t="str">
        <f>IF(AA29=1,"VERIFIED",IF(AB29=1,"CHECKED",IF(R29=1,"CHECK",IF(T29=1,"VERIFY",IF(U29=1,"NEED APP","NOT SCHED")))))</f>
        <v>NOT SCHED</v>
      </c>
      <c r="O29" s="182" t="s">
        <v>293</v>
      </c>
      <c r="P29" s="272" t="s">
        <v>286</v>
      </c>
      <c r="Q29" s="126">
        <f>IF(A30=" "," ",1)</f>
        <v>1</v>
      </c>
      <c r="R29" s="159" t="s">
        <v>0</v>
      </c>
      <c r="S29" s="127">
        <v>1</v>
      </c>
      <c r="T29" s="128" t="s">
        <v>0</v>
      </c>
      <c r="U29" s="129" t="s">
        <v>0</v>
      </c>
      <c r="V29" s="27" t="s">
        <v>0</v>
      </c>
      <c r="W29" s="28" t="s">
        <v>0</v>
      </c>
      <c r="X29" s="29" t="s">
        <v>0</v>
      </c>
      <c r="Y29" s="29" t="s">
        <v>0</v>
      </c>
      <c r="Z29" s="29" t="s">
        <v>0</v>
      </c>
      <c r="AA29" s="147"/>
      <c r="AB29" s="159"/>
      <c r="AC29" s="148"/>
    </row>
    <row r="30" spans="1:29" s="11" customFormat="1" ht="15" customHeight="1" thickTop="1" thickBot="1" x14ac:dyDescent="0.25">
      <c r="A30" s="116" t="s">
        <v>212</v>
      </c>
      <c r="B30" s="275"/>
      <c r="C30" s="296"/>
      <c r="D30" s="220" t="s">
        <v>289</v>
      </c>
      <c r="E30" s="166" t="s">
        <v>309</v>
      </c>
      <c r="F30" s="166" t="s">
        <v>332</v>
      </c>
      <c r="G30" s="302"/>
      <c r="H30" s="295"/>
      <c r="I30" s="265"/>
      <c r="J30" s="265"/>
      <c r="K30" s="267"/>
      <c r="L30" s="314"/>
      <c r="M30" s="487"/>
      <c r="N30" s="271"/>
      <c r="O30" s="191" t="s">
        <v>278</v>
      </c>
      <c r="P30" s="273"/>
      <c r="Q30" s="248" t="s">
        <v>407</v>
      </c>
      <c r="R30" s="249"/>
      <c r="S30" s="249"/>
      <c r="T30" s="249"/>
      <c r="U30" s="249"/>
      <c r="V30" s="249"/>
      <c r="W30" s="249"/>
      <c r="X30" s="249"/>
      <c r="Y30" s="249"/>
      <c r="Z30" s="250"/>
      <c r="AA30" s="508" t="s">
        <v>412</v>
      </c>
      <c r="AB30" s="509"/>
      <c r="AC30" s="510"/>
    </row>
    <row r="31" spans="1:29" s="13" customFormat="1" ht="9" customHeight="1" thickTop="1" thickBot="1" x14ac:dyDescent="0.3">
      <c r="A31" s="117" t="s">
        <v>213</v>
      </c>
      <c r="B31" s="275"/>
      <c r="C31" s="296"/>
      <c r="D31" s="221" t="s">
        <v>301</v>
      </c>
      <c r="E31" s="158" t="s">
        <v>340</v>
      </c>
      <c r="F31" s="158" t="s">
        <v>341</v>
      </c>
      <c r="G31" s="192" t="s">
        <v>15</v>
      </c>
      <c r="H31" s="193" t="s">
        <v>365</v>
      </c>
      <c r="I31" s="193" t="s">
        <v>18</v>
      </c>
      <c r="J31" s="192" t="s">
        <v>17</v>
      </c>
      <c r="K31" s="193" t="s">
        <v>4</v>
      </c>
      <c r="L31" s="193" t="s">
        <v>366</v>
      </c>
      <c r="M31" s="517" t="s">
        <v>367</v>
      </c>
      <c r="N31" s="491"/>
      <c r="O31" s="491"/>
      <c r="P31" s="492"/>
      <c r="Q31" s="242"/>
      <c r="R31" s="243"/>
      <c r="S31" s="243"/>
      <c r="T31" s="243"/>
      <c r="U31" s="243"/>
      <c r="V31" s="243"/>
      <c r="W31" s="243"/>
      <c r="X31" s="243"/>
      <c r="Y31" s="243"/>
      <c r="Z31" s="244"/>
      <c r="AA31" s="511"/>
      <c r="AB31" s="512"/>
      <c r="AC31" s="513"/>
    </row>
    <row r="32" spans="1:29" s="11" customFormat="1" ht="15" customHeight="1" thickBot="1" x14ac:dyDescent="0.25">
      <c r="A32" s="115">
        <v>4</v>
      </c>
      <c r="B32" s="275"/>
      <c r="C32" s="296"/>
      <c r="D32" s="222" t="s">
        <v>294</v>
      </c>
      <c r="E32" s="166" t="s">
        <v>309</v>
      </c>
      <c r="F32" s="166" t="s">
        <v>332</v>
      </c>
      <c r="G32" s="298" t="s">
        <v>0</v>
      </c>
      <c r="H32" s="300" t="s">
        <v>0</v>
      </c>
      <c r="I32" s="294" t="s">
        <v>0</v>
      </c>
      <c r="J32" s="322" t="s">
        <v>248</v>
      </c>
      <c r="K32" s="259" t="str">
        <f>IF(S29=1,"PHOTO NEEDED",IF(S29=2,"24/7",IF(S29=3,"Has Photo","")))</f>
        <v>PHOTO NEEDED</v>
      </c>
      <c r="L32" s="344" t="s">
        <v>256</v>
      </c>
      <c r="M32" s="518"/>
      <c r="N32" s="494"/>
      <c r="O32" s="494"/>
      <c r="P32" s="495"/>
      <c r="Q32" s="242"/>
      <c r="R32" s="243"/>
      <c r="S32" s="243"/>
      <c r="T32" s="243"/>
      <c r="U32" s="243"/>
      <c r="V32" s="243"/>
      <c r="W32" s="243"/>
      <c r="X32" s="243"/>
      <c r="Y32" s="243"/>
      <c r="Z32" s="244"/>
      <c r="AA32" s="511"/>
      <c r="AB32" s="512"/>
      <c r="AC32" s="513"/>
    </row>
    <row r="33" spans="1:29" s="11" customFormat="1" ht="15" customHeight="1" thickTop="1" thickBot="1" x14ac:dyDescent="0.3">
      <c r="A33" s="160" t="str">
        <f>IF(AA29=1,"VERIFIED",IF(AB29=1,"CHECKED",IF(R29=1,"CHECK",IF(T29=1,"VERIFY",IF(U29=1,"NEED APP","NOT SCHED")))))</f>
        <v>NOT SCHED</v>
      </c>
      <c r="B33" s="276"/>
      <c r="C33" s="297"/>
      <c r="D33" s="223" t="s">
        <v>295</v>
      </c>
      <c r="E33" s="163" t="s">
        <v>0</v>
      </c>
      <c r="F33" s="163" t="s">
        <v>0</v>
      </c>
      <c r="G33" s="299"/>
      <c r="H33" s="301"/>
      <c r="I33" s="315"/>
      <c r="J33" s="308"/>
      <c r="K33" s="260"/>
      <c r="L33" s="262"/>
      <c r="M33" s="497"/>
      <c r="N33" s="497"/>
      <c r="O33" s="497"/>
      <c r="P33" s="498"/>
      <c r="Q33" s="245"/>
      <c r="R33" s="246"/>
      <c r="S33" s="246"/>
      <c r="T33" s="246"/>
      <c r="U33" s="246"/>
      <c r="V33" s="246"/>
      <c r="W33" s="246"/>
      <c r="X33" s="246"/>
      <c r="Y33" s="246"/>
      <c r="Z33" s="247"/>
      <c r="AA33" s="514"/>
      <c r="AB33" s="515"/>
      <c r="AC33" s="516"/>
    </row>
    <row r="34" spans="1:29" s="25" customFormat="1" ht="7.15" customHeight="1" thickTop="1" thickBot="1" x14ac:dyDescent="0.3">
      <c r="A34" s="112"/>
      <c r="B34" s="18"/>
      <c r="C34" s="19"/>
      <c r="D34" s="224"/>
      <c r="E34" s="164"/>
      <c r="F34" s="164"/>
      <c r="G34" s="21"/>
      <c r="H34" s="20"/>
      <c r="I34" s="22"/>
      <c r="J34" s="22"/>
      <c r="K34" s="178"/>
      <c r="L34" s="179"/>
      <c r="M34" s="488"/>
      <c r="N34" s="180"/>
      <c r="O34" s="180"/>
      <c r="P34" s="181"/>
      <c r="Q34" s="121"/>
      <c r="R34" s="122"/>
      <c r="S34" s="123"/>
      <c r="T34" s="124"/>
      <c r="U34" s="125"/>
      <c r="V34" s="23"/>
      <c r="W34" s="24"/>
      <c r="X34" s="24"/>
      <c r="Y34" s="24"/>
      <c r="Z34" s="24"/>
      <c r="AA34" s="149"/>
      <c r="AB34" s="122"/>
      <c r="AC34" s="150"/>
    </row>
    <row r="35" spans="1:29" s="12" customFormat="1" ht="9" customHeight="1" thickTop="1" thickBot="1" x14ac:dyDescent="0.3">
      <c r="A35" s="214" t="s">
        <v>292</v>
      </c>
      <c r="B35" s="205" t="s">
        <v>7</v>
      </c>
      <c r="C35" s="205"/>
      <c r="D35" s="205" t="s">
        <v>8</v>
      </c>
      <c r="E35" s="205" t="s">
        <v>9</v>
      </c>
      <c r="F35" s="205" t="s">
        <v>10</v>
      </c>
      <c r="G35" s="205" t="s">
        <v>11</v>
      </c>
      <c r="H35" s="205" t="s">
        <v>12</v>
      </c>
      <c r="I35" s="206" t="s">
        <v>16</v>
      </c>
      <c r="J35" s="207" t="s">
        <v>13</v>
      </c>
      <c r="K35" s="207" t="s">
        <v>14</v>
      </c>
      <c r="L35" s="208" t="s">
        <v>23</v>
      </c>
      <c r="M35" s="485" t="s">
        <v>19</v>
      </c>
      <c r="N35" s="209" t="s">
        <v>275</v>
      </c>
      <c r="O35" s="209" t="s">
        <v>276</v>
      </c>
      <c r="P35" s="206" t="s">
        <v>370</v>
      </c>
      <c r="Q35" s="211"/>
      <c r="R35" s="212"/>
      <c r="S35" s="212"/>
      <c r="T35" s="212"/>
      <c r="U35" s="213"/>
      <c r="V35" s="205"/>
      <c r="W35" s="205"/>
      <c r="X35" s="205"/>
      <c r="Y35" s="205"/>
      <c r="Z35" s="205"/>
      <c r="AA35" s="205" t="s">
        <v>377</v>
      </c>
      <c r="AB35" s="205" t="s">
        <v>378</v>
      </c>
      <c r="AC35" s="210" t="s">
        <v>379</v>
      </c>
    </row>
    <row r="36" spans="1:29" s="11" customFormat="1" ht="15" customHeight="1" thickTop="1" thickBot="1" x14ac:dyDescent="0.25">
      <c r="A36" s="113" t="s">
        <v>2</v>
      </c>
      <c r="B36" s="274" t="s">
        <v>209</v>
      </c>
      <c r="C36" s="296" t="s">
        <v>0</v>
      </c>
      <c r="D36" s="220" t="s">
        <v>288</v>
      </c>
      <c r="E36" s="166" t="s">
        <v>308</v>
      </c>
      <c r="F36" s="166" t="s">
        <v>333</v>
      </c>
      <c r="G36" s="300" t="s">
        <v>0</v>
      </c>
      <c r="H36" s="294" t="s">
        <v>0</v>
      </c>
      <c r="I36" s="264">
        <v>12.7</v>
      </c>
      <c r="J36" s="264">
        <v>4.53</v>
      </c>
      <c r="K36" s="266">
        <f>IF(I36=" "," ",(I36+$H$6-J36))</f>
        <v>8.9699999999999989</v>
      </c>
      <c r="L36" s="342" t="s">
        <v>249</v>
      </c>
      <c r="M36" s="486">
        <v>2016</v>
      </c>
      <c r="N36" s="270" t="str">
        <f>IF(AA36=1,"VERIFIED",IF(AB36=1,"CHECKED",IF(R36=1,"CHECK",IF(T36=1,"VERIFY",IF(U36=1,"NEED APP","NOT SCHED")))))</f>
        <v>NOT SCHED</v>
      </c>
      <c r="O36" s="182" t="s">
        <v>293</v>
      </c>
      <c r="P36" s="272" t="s">
        <v>285</v>
      </c>
      <c r="Q36" s="126">
        <f>IF(A37=" "," ",1)</f>
        <v>1</v>
      </c>
      <c r="R36" s="159" t="s">
        <v>0</v>
      </c>
      <c r="S36" s="127">
        <v>1</v>
      </c>
      <c r="T36" s="128" t="s">
        <v>0</v>
      </c>
      <c r="U36" s="129" t="s">
        <v>0</v>
      </c>
      <c r="V36" s="27" t="s">
        <v>0</v>
      </c>
      <c r="W36" s="28" t="s">
        <v>0</v>
      </c>
      <c r="X36" s="29" t="s">
        <v>0</v>
      </c>
      <c r="Y36" s="29" t="s">
        <v>0</v>
      </c>
      <c r="Z36" s="29" t="s">
        <v>0</v>
      </c>
      <c r="AA36" s="147"/>
      <c r="AB36" s="159"/>
      <c r="AC36" s="148"/>
    </row>
    <row r="37" spans="1:29" s="11" customFormat="1" ht="15" customHeight="1" thickTop="1" thickBot="1" x14ac:dyDescent="0.25">
      <c r="A37" s="116" t="s">
        <v>207</v>
      </c>
      <c r="B37" s="275"/>
      <c r="C37" s="296"/>
      <c r="D37" s="220" t="s">
        <v>289</v>
      </c>
      <c r="E37" s="166" t="s">
        <v>308</v>
      </c>
      <c r="F37" s="166" t="s">
        <v>333</v>
      </c>
      <c r="G37" s="302"/>
      <c r="H37" s="295"/>
      <c r="I37" s="265"/>
      <c r="J37" s="265"/>
      <c r="K37" s="267"/>
      <c r="L37" s="343"/>
      <c r="M37" s="487"/>
      <c r="N37" s="271"/>
      <c r="O37" s="191" t="s">
        <v>278</v>
      </c>
      <c r="P37" s="273"/>
      <c r="Q37" s="248" t="s">
        <v>407</v>
      </c>
      <c r="R37" s="249"/>
      <c r="S37" s="249"/>
      <c r="T37" s="249"/>
      <c r="U37" s="249"/>
      <c r="V37" s="249"/>
      <c r="W37" s="249"/>
      <c r="X37" s="249"/>
      <c r="Y37" s="249"/>
      <c r="Z37" s="250"/>
      <c r="AA37" s="508" t="s">
        <v>412</v>
      </c>
      <c r="AB37" s="509"/>
      <c r="AC37" s="510"/>
    </row>
    <row r="38" spans="1:29" s="13" customFormat="1" ht="9" customHeight="1" thickTop="1" thickBot="1" x14ac:dyDescent="0.3">
      <c r="A38" s="117" t="s">
        <v>208</v>
      </c>
      <c r="B38" s="275"/>
      <c r="C38" s="296"/>
      <c r="D38" s="221" t="s">
        <v>301</v>
      </c>
      <c r="E38" s="158" t="s">
        <v>342</v>
      </c>
      <c r="F38" s="158" t="s">
        <v>343</v>
      </c>
      <c r="G38" s="192" t="s">
        <v>15</v>
      </c>
      <c r="H38" s="193" t="s">
        <v>365</v>
      </c>
      <c r="I38" s="193" t="s">
        <v>18</v>
      </c>
      <c r="J38" s="192" t="s">
        <v>17</v>
      </c>
      <c r="K38" s="193" t="s">
        <v>4</v>
      </c>
      <c r="L38" s="193" t="s">
        <v>366</v>
      </c>
      <c r="M38" s="517" t="s">
        <v>367</v>
      </c>
      <c r="N38" s="491"/>
      <c r="O38" s="491"/>
      <c r="P38" s="492"/>
      <c r="Q38" s="242"/>
      <c r="R38" s="243"/>
      <c r="S38" s="243"/>
      <c r="T38" s="243"/>
      <c r="U38" s="243"/>
      <c r="V38" s="243"/>
      <c r="W38" s="243"/>
      <c r="X38" s="243"/>
      <c r="Y38" s="243"/>
      <c r="Z38" s="244"/>
      <c r="AA38" s="511"/>
      <c r="AB38" s="512"/>
      <c r="AC38" s="513"/>
    </row>
    <row r="39" spans="1:29" s="11" customFormat="1" ht="15" customHeight="1" thickBot="1" x14ac:dyDescent="0.25">
      <c r="A39" s="115">
        <v>5</v>
      </c>
      <c r="B39" s="275"/>
      <c r="C39" s="296"/>
      <c r="D39" s="222" t="s">
        <v>294</v>
      </c>
      <c r="E39" s="166" t="s">
        <v>308</v>
      </c>
      <c r="F39" s="166" t="s">
        <v>333</v>
      </c>
      <c r="G39" s="298" t="s">
        <v>0</v>
      </c>
      <c r="H39" s="300" t="s">
        <v>0</v>
      </c>
      <c r="I39" s="294" t="s">
        <v>0</v>
      </c>
      <c r="J39" s="307" t="s">
        <v>248</v>
      </c>
      <c r="K39" s="259" t="str">
        <f>IF(S36=1,"PHOTO NEEDED",IF(S36=2,"24/7",IF(S36=3,"Has Photo","")))</f>
        <v>PHOTO NEEDED</v>
      </c>
      <c r="L39" s="261" t="s">
        <v>256</v>
      </c>
      <c r="M39" s="518"/>
      <c r="N39" s="494"/>
      <c r="O39" s="494"/>
      <c r="P39" s="495"/>
      <c r="Q39" s="242"/>
      <c r="R39" s="243"/>
      <c r="S39" s="243"/>
      <c r="T39" s="243"/>
      <c r="U39" s="243"/>
      <c r="V39" s="243"/>
      <c r="W39" s="243"/>
      <c r="X39" s="243"/>
      <c r="Y39" s="243"/>
      <c r="Z39" s="244"/>
      <c r="AA39" s="511"/>
      <c r="AB39" s="512"/>
      <c r="AC39" s="513"/>
    </row>
    <row r="40" spans="1:29" s="11" customFormat="1" ht="15" customHeight="1" thickTop="1" thickBot="1" x14ac:dyDescent="0.3">
      <c r="A40" s="160" t="str">
        <f>IF(AA36=1,"VERIFIED",IF(AB36=1,"CHECKED",IF(R36=1,"CHECK",IF(T36=1,"VERIFY",IF(U36=1,"NEED APP","NOT SCHED")))))</f>
        <v>NOT SCHED</v>
      </c>
      <c r="B40" s="276"/>
      <c r="C40" s="297"/>
      <c r="D40" s="223" t="s">
        <v>295</v>
      </c>
      <c r="E40" s="163" t="s">
        <v>0</v>
      </c>
      <c r="F40" s="163" t="s">
        <v>0</v>
      </c>
      <c r="G40" s="299"/>
      <c r="H40" s="301"/>
      <c r="I40" s="315"/>
      <c r="J40" s="308"/>
      <c r="K40" s="260"/>
      <c r="L40" s="262"/>
      <c r="M40" s="497"/>
      <c r="N40" s="497"/>
      <c r="O40" s="497"/>
      <c r="P40" s="498"/>
      <c r="Q40" s="245"/>
      <c r="R40" s="246"/>
      <c r="S40" s="246"/>
      <c r="T40" s="246"/>
      <c r="U40" s="246"/>
      <c r="V40" s="246"/>
      <c r="W40" s="246"/>
      <c r="X40" s="246"/>
      <c r="Y40" s="246"/>
      <c r="Z40" s="247"/>
      <c r="AA40" s="514"/>
      <c r="AB40" s="515"/>
      <c r="AC40" s="516"/>
    </row>
    <row r="41" spans="1:29" s="25" customFormat="1" ht="4.9000000000000004" customHeight="1" thickTop="1" thickBot="1" x14ac:dyDescent="0.3">
      <c r="A41" s="112"/>
      <c r="B41" s="18"/>
      <c r="C41" s="19"/>
      <c r="D41" s="224"/>
      <c r="E41" s="164"/>
      <c r="F41" s="164"/>
      <c r="G41" s="21"/>
      <c r="H41" s="20"/>
      <c r="I41" s="22"/>
      <c r="J41" s="22"/>
      <c r="K41" s="178"/>
      <c r="L41" s="179"/>
      <c r="M41" s="488"/>
      <c r="N41" s="180"/>
      <c r="O41" s="180"/>
      <c r="P41" s="181"/>
      <c r="Q41" s="121"/>
      <c r="R41" s="122"/>
      <c r="S41" s="123"/>
      <c r="T41" s="124"/>
      <c r="U41" s="125"/>
      <c r="V41" s="23"/>
      <c r="W41" s="24"/>
      <c r="X41" s="24"/>
      <c r="Y41" s="24"/>
      <c r="Z41" s="24"/>
      <c r="AA41" s="149"/>
      <c r="AB41" s="122"/>
      <c r="AC41" s="150"/>
    </row>
    <row r="42" spans="1:29" s="12" customFormat="1" ht="9" customHeight="1" thickTop="1" thickBot="1" x14ac:dyDescent="0.3">
      <c r="A42" s="214" t="s">
        <v>292</v>
      </c>
      <c r="B42" s="205" t="s">
        <v>7</v>
      </c>
      <c r="C42" s="205"/>
      <c r="D42" s="205" t="s">
        <v>8</v>
      </c>
      <c r="E42" s="205" t="s">
        <v>9</v>
      </c>
      <c r="F42" s="205" t="s">
        <v>10</v>
      </c>
      <c r="G42" s="205" t="s">
        <v>11</v>
      </c>
      <c r="H42" s="205" t="s">
        <v>12</v>
      </c>
      <c r="I42" s="206" t="s">
        <v>16</v>
      </c>
      <c r="J42" s="207" t="s">
        <v>13</v>
      </c>
      <c r="K42" s="207" t="s">
        <v>14</v>
      </c>
      <c r="L42" s="208" t="s">
        <v>23</v>
      </c>
      <c r="M42" s="485" t="s">
        <v>19</v>
      </c>
      <c r="N42" s="209" t="s">
        <v>275</v>
      </c>
      <c r="O42" s="209" t="s">
        <v>276</v>
      </c>
      <c r="P42" s="206" t="s">
        <v>370</v>
      </c>
      <c r="Q42" s="211"/>
      <c r="R42" s="212"/>
      <c r="S42" s="212"/>
      <c r="T42" s="212"/>
      <c r="U42" s="213"/>
      <c r="V42" s="205"/>
      <c r="W42" s="205"/>
      <c r="X42" s="205"/>
      <c r="Y42" s="205"/>
      <c r="Z42" s="205"/>
      <c r="AA42" s="205" t="s">
        <v>377</v>
      </c>
      <c r="AB42" s="205" t="s">
        <v>378</v>
      </c>
      <c r="AC42" s="210" t="s">
        <v>379</v>
      </c>
    </row>
    <row r="43" spans="1:29" s="11" customFormat="1" ht="15" customHeight="1" thickTop="1" thickBot="1" x14ac:dyDescent="0.25">
      <c r="A43" s="113" t="s">
        <v>2</v>
      </c>
      <c r="B43" s="316" t="s">
        <v>204</v>
      </c>
      <c r="C43" s="296" t="s">
        <v>0</v>
      </c>
      <c r="D43" s="220" t="s">
        <v>288</v>
      </c>
      <c r="E43" s="166" t="s">
        <v>360</v>
      </c>
      <c r="F43" s="166" t="s">
        <v>361</v>
      </c>
      <c r="G43" s="300" t="s">
        <v>0</v>
      </c>
      <c r="H43" s="294" t="s">
        <v>0</v>
      </c>
      <c r="I43" s="264">
        <v>10.1</v>
      </c>
      <c r="J43" s="264">
        <v>4.4400000000000004</v>
      </c>
      <c r="K43" s="266">
        <f>IF(I43=" "," ",(I43+$H$6-J43))</f>
        <v>6.46</v>
      </c>
      <c r="L43" s="313" t="s">
        <v>252</v>
      </c>
      <c r="M43" s="486">
        <v>2016</v>
      </c>
      <c r="N43" s="270" t="str">
        <f>IF(AA43=1,"VERIFIED",IF(AB43=1,"CHECKED",IF(R43=1,"CHECK",IF(T43=1,"VERIFY",IF(U43=1,"NEED APP","NOT SCHED")))))</f>
        <v>NOT SCHED</v>
      </c>
      <c r="O43" s="182" t="s">
        <v>293</v>
      </c>
      <c r="P43" s="272" t="s">
        <v>284</v>
      </c>
      <c r="Q43" s="126">
        <f>IF(A44=" "," ",1)</f>
        <v>1</v>
      </c>
      <c r="R43" s="159" t="s">
        <v>0</v>
      </c>
      <c r="S43" s="127">
        <v>1</v>
      </c>
      <c r="T43" s="128" t="s">
        <v>0</v>
      </c>
      <c r="U43" s="129" t="s">
        <v>0</v>
      </c>
      <c r="V43" s="27" t="s">
        <v>0</v>
      </c>
      <c r="W43" s="28" t="s">
        <v>0</v>
      </c>
      <c r="X43" s="29" t="s">
        <v>0</v>
      </c>
      <c r="Y43" s="29" t="s">
        <v>0</v>
      </c>
      <c r="Z43" s="29" t="s">
        <v>0</v>
      </c>
      <c r="AA43" s="147"/>
      <c r="AB43" s="159"/>
      <c r="AC43" s="148"/>
    </row>
    <row r="44" spans="1:29" s="11" customFormat="1" ht="15" customHeight="1" thickTop="1" thickBot="1" x14ac:dyDescent="0.25">
      <c r="A44" s="116" t="s">
        <v>202</v>
      </c>
      <c r="B44" s="317"/>
      <c r="C44" s="296"/>
      <c r="D44" s="220" t="s">
        <v>289</v>
      </c>
      <c r="E44" s="166" t="s">
        <v>360</v>
      </c>
      <c r="F44" s="166" t="s">
        <v>361</v>
      </c>
      <c r="G44" s="302"/>
      <c r="H44" s="295"/>
      <c r="I44" s="265"/>
      <c r="J44" s="265"/>
      <c r="K44" s="267"/>
      <c r="L44" s="314"/>
      <c r="M44" s="487"/>
      <c r="N44" s="271"/>
      <c r="O44" s="191" t="s">
        <v>278</v>
      </c>
      <c r="P44" s="273"/>
      <c r="Q44" s="248" t="s">
        <v>407</v>
      </c>
      <c r="R44" s="249"/>
      <c r="S44" s="249"/>
      <c r="T44" s="249"/>
      <c r="U44" s="249"/>
      <c r="V44" s="249"/>
      <c r="W44" s="249"/>
      <c r="X44" s="249"/>
      <c r="Y44" s="249"/>
      <c r="Z44" s="250"/>
      <c r="AA44" s="508" t="s">
        <v>412</v>
      </c>
      <c r="AB44" s="509"/>
      <c r="AC44" s="510"/>
    </row>
    <row r="45" spans="1:29" s="13" customFormat="1" ht="9" customHeight="1" thickTop="1" thickBot="1" x14ac:dyDescent="0.3">
      <c r="A45" s="117" t="s">
        <v>203</v>
      </c>
      <c r="B45" s="317"/>
      <c r="C45" s="296"/>
      <c r="D45" s="221" t="s">
        <v>301</v>
      </c>
      <c r="E45" s="158" t="s">
        <v>344</v>
      </c>
      <c r="F45" s="158" t="s">
        <v>345</v>
      </c>
      <c r="G45" s="192" t="s">
        <v>15</v>
      </c>
      <c r="H45" s="193" t="s">
        <v>365</v>
      </c>
      <c r="I45" s="193" t="s">
        <v>18</v>
      </c>
      <c r="J45" s="192" t="s">
        <v>17</v>
      </c>
      <c r="K45" s="193" t="s">
        <v>4</v>
      </c>
      <c r="L45" s="193" t="s">
        <v>366</v>
      </c>
      <c r="M45" s="517" t="s">
        <v>367</v>
      </c>
      <c r="N45" s="491"/>
      <c r="O45" s="491"/>
      <c r="P45" s="492"/>
      <c r="Q45" s="242"/>
      <c r="R45" s="243"/>
      <c r="S45" s="243"/>
      <c r="T45" s="243"/>
      <c r="U45" s="243"/>
      <c r="V45" s="243"/>
      <c r="W45" s="243"/>
      <c r="X45" s="243"/>
      <c r="Y45" s="243"/>
      <c r="Z45" s="244"/>
      <c r="AA45" s="511"/>
      <c r="AB45" s="512"/>
      <c r="AC45" s="513"/>
    </row>
    <row r="46" spans="1:29" s="11" customFormat="1" ht="15" customHeight="1" thickBot="1" x14ac:dyDescent="0.25">
      <c r="A46" s="115">
        <v>6</v>
      </c>
      <c r="B46" s="317"/>
      <c r="C46" s="296"/>
      <c r="D46" s="222" t="s">
        <v>294</v>
      </c>
      <c r="E46" s="166" t="s">
        <v>360</v>
      </c>
      <c r="F46" s="166" t="s">
        <v>361</v>
      </c>
      <c r="G46" s="298" t="s">
        <v>0</v>
      </c>
      <c r="H46" s="300" t="s">
        <v>0</v>
      </c>
      <c r="I46" s="294" t="s">
        <v>0</v>
      </c>
      <c r="J46" s="307" t="s">
        <v>248</v>
      </c>
      <c r="K46" s="259" t="str">
        <f>IF(S43=1,"PHOTO NEEDED",IF(S43=2,"24/7",IF(S43=3,"Has Photo","")))</f>
        <v>PHOTO NEEDED</v>
      </c>
      <c r="L46" s="261" t="s">
        <v>256</v>
      </c>
      <c r="M46" s="518"/>
      <c r="N46" s="494"/>
      <c r="O46" s="494"/>
      <c r="P46" s="495"/>
      <c r="Q46" s="242"/>
      <c r="R46" s="243"/>
      <c r="S46" s="243"/>
      <c r="T46" s="243"/>
      <c r="U46" s="243"/>
      <c r="V46" s="243"/>
      <c r="W46" s="243"/>
      <c r="X46" s="243"/>
      <c r="Y46" s="243"/>
      <c r="Z46" s="244"/>
      <c r="AA46" s="511"/>
      <c r="AB46" s="512"/>
      <c r="AC46" s="513"/>
    </row>
    <row r="47" spans="1:29" s="11" customFormat="1" ht="15" customHeight="1" thickTop="1" thickBot="1" x14ac:dyDescent="0.3">
      <c r="A47" s="160" t="str">
        <f>IF(AA43=1,"VERIFIED",IF(AB43=1,"CHECKED",IF(R43=1,"CHECK",IF(T43=1,"VERIFY",IF(U43=1,"NEED APP","NOT SCHED")))))</f>
        <v>NOT SCHED</v>
      </c>
      <c r="B47" s="318"/>
      <c r="C47" s="297"/>
      <c r="D47" s="223" t="s">
        <v>295</v>
      </c>
      <c r="E47" s="163" t="s">
        <v>0</v>
      </c>
      <c r="F47" s="163" t="s">
        <v>0</v>
      </c>
      <c r="G47" s="299"/>
      <c r="H47" s="301"/>
      <c r="I47" s="315"/>
      <c r="J47" s="308"/>
      <c r="K47" s="260"/>
      <c r="L47" s="262"/>
      <c r="M47" s="497"/>
      <c r="N47" s="497"/>
      <c r="O47" s="497"/>
      <c r="P47" s="498"/>
      <c r="Q47" s="245"/>
      <c r="R47" s="246"/>
      <c r="S47" s="246"/>
      <c r="T47" s="246"/>
      <c r="U47" s="246"/>
      <c r="V47" s="246"/>
      <c r="W47" s="246"/>
      <c r="X47" s="246"/>
      <c r="Y47" s="246"/>
      <c r="Z47" s="247"/>
      <c r="AA47" s="514"/>
      <c r="AB47" s="515"/>
      <c r="AC47" s="516"/>
    </row>
    <row r="48" spans="1:29" s="11" customFormat="1" ht="55.5" customHeight="1" thickTop="1" thickBot="1" x14ac:dyDescent="0.3">
      <c r="A48" s="283" t="s">
        <v>402</v>
      </c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84"/>
      <c r="Q48" s="237" t="str">
        <f>$L$2</f>
        <v>CW1 BARNSTABLE HARBOR</v>
      </c>
      <c r="R48" s="238"/>
      <c r="S48" s="238"/>
      <c r="T48" s="238"/>
      <c r="U48" s="238"/>
      <c r="V48" s="238"/>
      <c r="W48" s="238"/>
      <c r="X48" s="238"/>
      <c r="Y48" s="238"/>
      <c r="Z48" s="238"/>
      <c r="AA48" s="232"/>
      <c r="AB48" s="233"/>
      <c r="AC48" s="234"/>
    </row>
    <row r="49" spans="1:29" s="12" customFormat="1" ht="9" customHeight="1" thickTop="1" thickBot="1" x14ac:dyDescent="0.3">
      <c r="A49" s="214" t="s">
        <v>292</v>
      </c>
      <c r="B49" s="205" t="s">
        <v>7</v>
      </c>
      <c r="C49" s="205"/>
      <c r="D49" s="205" t="s">
        <v>8</v>
      </c>
      <c r="E49" s="205" t="s">
        <v>9</v>
      </c>
      <c r="F49" s="205" t="s">
        <v>10</v>
      </c>
      <c r="G49" s="205" t="s">
        <v>11</v>
      </c>
      <c r="H49" s="205" t="s">
        <v>12</v>
      </c>
      <c r="I49" s="206" t="s">
        <v>16</v>
      </c>
      <c r="J49" s="207" t="s">
        <v>13</v>
      </c>
      <c r="K49" s="207" t="s">
        <v>14</v>
      </c>
      <c r="L49" s="208" t="s">
        <v>23</v>
      </c>
      <c r="M49" s="485" t="s">
        <v>19</v>
      </c>
      <c r="N49" s="209" t="s">
        <v>275</v>
      </c>
      <c r="O49" s="209" t="s">
        <v>276</v>
      </c>
      <c r="P49" s="206" t="s">
        <v>370</v>
      </c>
      <c r="Q49" s="211"/>
      <c r="R49" s="212"/>
      <c r="S49" s="212"/>
      <c r="T49" s="212"/>
      <c r="U49" s="213"/>
      <c r="V49" s="205"/>
      <c r="W49" s="205"/>
      <c r="X49" s="205"/>
      <c r="Y49" s="205"/>
      <c r="Z49" s="205"/>
      <c r="AA49" s="205" t="s">
        <v>377</v>
      </c>
      <c r="AB49" s="205" t="s">
        <v>378</v>
      </c>
      <c r="AC49" s="210" t="s">
        <v>379</v>
      </c>
    </row>
    <row r="50" spans="1:29" s="11" customFormat="1" ht="15" customHeight="1" thickTop="1" thickBot="1" x14ac:dyDescent="0.3">
      <c r="A50" s="113" t="s">
        <v>2</v>
      </c>
      <c r="B50" s="274" t="s">
        <v>368</v>
      </c>
      <c r="C50" s="296" t="s">
        <v>0</v>
      </c>
      <c r="D50" s="220" t="s">
        <v>288</v>
      </c>
      <c r="E50" s="167" t="s">
        <v>297</v>
      </c>
      <c r="F50" s="167" t="s">
        <v>298</v>
      </c>
      <c r="G50" s="300" t="s">
        <v>0</v>
      </c>
      <c r="H50" s="294" t="s">
        <v>0</v>
      </c>
      <c r="I50" s="264">
        <v>10.6</v>
      </c>
      <c r="J50" s="264">
        <v>4.71</v>
      </c>
      <c r="K50" s="266">
        <f>IF(I50=" "," ",(I50+$H$6-J50))</f>
        <v>6.69</v>
      </c>
      <c r="L50" s="313" t="s">
        <v>251</v>
      </c>
      <c r="M50" s="486">
        <v>2016</v>
      </c>
      <c r="N50" s="270" t="str">
        <f>IF(AA50=1,"VERIFIED",IF(AB50=1,"CHECKED",IF(R50=1,"CHECK",IF(T50=1,"VERIFY",IF(U50=1,"NEED APP","NOT SCHED")))))</f>
        <v>NOT SCHED</v>
      </c>
      <c r="O50" s="182" t="s">
        <v>293</v>
      </c>
      <c r="P50" s="272" t="s">
        <v>283</v>
      </c>
      <c r="Q50" s="126">
        <f>IF(A51=" "," ",1)</f>
        <v>1</v>
      </c>
      <c r="R50" s="159" t="s">
        <v>0</v>
      </c>
      <c r="S50" s="127">
        <v>1</v>
      </c>
      <c r="T50" s="128" t="s">
        <v>0</v>
      </c>
      <c r="U50" s="129" t="s">
        <v>0</v>
      </c>
      <c r="V50" s="27" t="s">
        <v>0</v>
      </c>
      <c r="W50" s="28" t="s">
        <v>0</v>
      </c>
      <c r="X50" s="29" t="s">
        <v>0</v>
      </c>
      <c r="Y50" s="29" t="s">
        <v>0</v>
      </c>
      <c r="Z50" s="29" t="s">
        <v>0</v>
      </c>
      <c r="AA50" s="147"/>
      <c r="AB50" s="159"/>
      <c r="AC50" s="148"/>
    </row>
    <row r="51" spans="1:29" s="11" customFormat="1" ht="15" customHeight="1" thickTop="1" thickBot="1" x14ac:dyDescent="0.3">
      <c r="A51" s="118">
        <v>0</v>
      </c>
      <c r="B51" s="275"/>
      <c r="C51" s="296"/>
      <c r="D51" s="220" t="s">
        <v>289</v>
      </c>
      <c r="E51" s="395" t="s">
        <v>20</v>
      </c>
      <c r="F51" s="396"/>
      <c r="G51" s="302"/>
      <c r="H51" s="295"/>
      <c r="I51" s="265"/>
      <c r="J51" s="265"/>
      <c r="K51" s="267"/>
      <c r="L51" s="314"/>
      <c r="M51" s="487"/>
      <c r="N51" s="271"/>
      <c r="O51" s="191" t="s">
        <v>278</v>
      </c>
      <c r="P51" s="273"/>
      <c r="Q51" s="248" t="s">
        <v>407</v>
      </c>
      <c r="R51" s="249"/>
      <c r="S51" s="249"/>
      <c r="T51" s="249"/>
      <c r="U51" s="249"/>
      <c r="V51" s="249"/>
      <c r="W51" s="249"/>
      <c r="X51" s="249"/>
      <c r="Y51" s="249"/>
      <c r="Z51" s="250"/>
      <c r="AA51" s="508" t="s">
        <v>412</v>
      </c>
      <c r="AB51" s="509"/>
      <c r="AC51" s="510"/>
    </row>
    <row r="52" spans="1:29" s="13" customFormat="1" ht="9" customHeight="1" thickTop="1" thickBot="1" x14ac:dyDescent="0.3">
      <c r="A52" s="139">
        <v>100118260023</v>
      </c>
      <c r="B52" s="275"/>
      <c r="C52" s="296"/>
      <c r="D52" s="221" t="s">
        <v>301</v>
      </c>
      <c r="E52" s="158" t="s">
        <v>346</v>
      </c>
      <c r="F52" s="158" t="s">
        <v>347</v>
      </c>
      <c r="G52" s="192" t="s">
        <v>15</v>
      </c>
      <c r="H52" s="193" t="s">
        <v>365</v>
      </c>
      <c r="I52" s="193" t="s">
        <v>18</v>
      </c>
      <c r="J52" s="192" t="s">
        <v>17</v>
      </c>
      <c r="K52" s="193" t="s">
        <v>4</v>
      </c>
      <c r="L52" s="193" t="s">
        <v>366</v>
      </c>
      <c r="M52" s="517" t="s">
        <v>369</v>
      </c>
      <c r="N52" s="519"/>
      <c r="O52" s="519"/>
      <c r="P52" s="520"/>
      <c r="Q52" s="242"/>
      <c r="R52" s="243"/>
      <c r="S52" s="243"/>
      <c r="T52" s="243"/>
      <c r="U52" s="243"/>
      <c r="V52" s="243"/>
      <c r="W52" s="243"/>
      <c r="X52" s="243"/>
      <c r="Y52" s="243"/>
      <c r="Z52" s="244"/>
      <c r="AA52" s="511"/>
      <c r="AB52" s="512"/>
      <c r="AC52" s="513"/>
    </row>
    <row r="53" spans="1:29" s="11" customFormat="1" ht="15" customHeight="1" thickBot="1" x14ac:dyDescent="0.3">
      <c r="A53" s="115">
        <v>7</v>
      </c>
      <c r="B53" s="275"/>
      <c r="C53" s="296"/>
      <c r="D53" s="222" t="s">
        <v>294</v>
      </c>
      <c r="E53" s="320" t="s">
        <v>21</v>
      </c>
      <c r="F53" s="321"/>
      <c r="G53" s="298" t="s">
        <v>0</v>
      </c>
      <c r="H53" s="300" t="s">
        <v>0</v>
      </c>
      <c r="I53" s="294" t="s">
        <v>0</v>
      </c>
      <c r="J53" s="307" t="s">
        <v>248</v>
      </c>
      <c r="K53" s="259" t="str">
        <f>IF(S50=1,"PHOTO NEEDED",IF(S50=2,"24/7",IF(S50=3,"Has Photo","")))</f>
        <v>PHOTO NEEDED</v>
      </c>
      <c r="L53" s="261" t="s">
        <v>256</v>
      </c>
      <c r="M53" s="521"/>
      <c r="N53" s="522"/>
      <c r="O53" s="522"/>
      <c r="P53" s="523"/>
      <c r="Q53" s="242"/>
      <c r="R53" s="243"/>
      <c r="S53" s="243"/>
      <c r="T53" s="243"/>
      <c r="U53" s="243"/>
      <c r="V53" s="243"/>
      <c r="W53" s="243"/>
      <c r="X53" s="243"/>
      <c r="Y53" s="243"/>
      <c r="Z53" s="244"/>
      <c r="AA53" s="511"/>
      <c r="AB53" s="512"/>
      <c r="AC53" s="513"/>
    </row>
    <row r="54" spans="1:29" s="11" customFormat="1" ht="15" customHeight="1" thickTop="1" thickBot="1" x14ac:dyDescent="0.3">
      <c r="A54" s="160" t="str">
        <f>IF(AA50=1,"VERIFIED",IF(AB50=1,"CHECKED",IF(R50=1,"CHECK",IF(T50=1,"VERIFY",IF(U50=1,"NEED APP","NOT SCHED")))))</f>
        <v>NOT SCHED</v>
      </c>
      <c r="B54" s="276"/>
      <c r="C54" s="297"/>
      <c r="D54" s="223" t="s">
        <v>295</v>
      </c>
      <c r="E54" s="163" t="s">
        <v>0</v>
      </c>
      <c r="F54" s="163" t="s">
        <v>0</v>
      </c>
      <c r="G54" s="299"/>
      <c r="H54" s="301"/>
      <c r="I54" s="315"/>
      <c r="J54" s="308"/>
      <c r="K54" s="260"/>
      <c r="L54" s="262"/>
      <c r="M54" s="524"/>
      <c r="N54" s="524"/>
      <c r="O54" s="524"/>
      <c r="P54" s="525"/>
      <c r="Q54" s="245"/>
      <c r="R54" s="246"/>
      <c r="S54" s="246"/>
      <c r="T54" s="246"/>
      <c r="U54" s="246"/>
      <c r="V54" s="246"/>
      <c r="W54" s="246"/>
      <c r="X54" s="246"/>
      <c r="Y54" s="246"/>
      <c r="Z54" s="247"/>
      <c r="AA54" s="514"/>
      <c r="AB54" s="515"/>
      <c r="AC54" s="516"/>
    </row>
    <row r="55" spans="1:29" s="25" customFormat="1" ht="4.9000000000000004" customHeight="1" thickTop="1" thickBot="1" x14ac:dyDescent="0.3">
      <c r="A55" s="112"/>
      <c r="B55" s="18"/>
      <c r="C55" s="19"/>
      <c r="D55" s="224"/>
      <c r="E55" s="164"/>
      <c r="F55" s="164"/>
      <c r="G55" s="21"/>
      <c r="H55" s="20"/>
      <c r="I55" s="22"/>
      <c r="J55" s="22"/>
      <c r="K55" s="178"/>
      <c r="L55" s="179"/>
      <c r="M55" s="488"/>
      <c r="N55" s="180"/>
      <c r="O55" s="180"/>
      <c r="P55" s="181"/>
      <c r="Q55" s="121"/>
      <c r="R55" s="122"/>
      <c r="S55" s="123"/>
      <c r="T55" s="124"/>
      <c r="U55" s="125"/>
      <c r="V55" s="23"/>
      <c r="W55" s="24"/>
      <c r="X55" s="24"/>
      <c r="Y55" s="24"/>
      <c r="Z55" s="24"/>
      <c r="AA55" s="149"/>
      <c r="AB55" s="122"/>
      <c r="AC55" s="150"/>
    </row>
    <row r="56" spans="1:29" s="12" customFormat="1" ht="9" customHeight="1" thickTop="1" thickBot="1" x14ac:dyDescent="0.3">
      <c r="A56" s="214" t="s">
        <v>292</v>
      </c>
      <c r="B56" s="205" t="s">
        <v>7</v>
      </c>
      <c r="C56" s="205"/>
      <c r="D56" s="205" t="s">
        <v>8</v>
      </c>
      <c r="E56" s="205" t="s">
        <v>9</v>
      </c>
      <c r="F56" s="205" t="s">
        <v>10</v>
      </c>
      <c r="G56" s="205" t="s">
        <v>11</v>
      </c>
      <c r="H56" s="205" t="s">
        <v>12</v>
      </c>
      <c r="I56" s="206" t="s">
        <v>16</v>
      </c>
      <c r="J56" s="207" t="s">
        <v>13</v>
      </c>
      <c r="K56" s="207" t="s">
        <v>14</v>
      </c>
      <c r="L56" s="208" t="s">
        <v>23</v>
      </c>
      <c r="M56" s="485" t="s">
        <v>19</v>
      </c>
      <c r="N56" s="209" t="s">
        <v>275</v>
      </c>
      <c r="O56" s="209" t="s">
        <v>276</v>
      </c>
      <c r="P56" s="206" t="s">
        <v>370</v>
      </c>
      <c r="Q56" s="211"/>
      <c r="R56" s="212"/>
      <c r="S56" s="212"/>
      <c r="T56" s="212"/>
      <c r="U56" s="213"/>
      <c r="V56" s="205"/>
      <c r="W56" s="205"/>
      <c r="X56" s="205"/>
      <c r="Y56" s="205"/>
      <c r="Z56" s="205"/>
      <c r="AA56" s="205" t="s">
        <v>377</v>
      </c>
      <c r="AB56" s="205" t="s">
        <v>378</v>
      </c>
      <c r="AC56" s="210" t="s">
        <v>379</v>
      </c>
    </row>
    <row r="57" spans="1:29" s="11" customFormat="1" ht="15" customHeight="1" thickTop="1" thickBot="1" x14ac:dyDescent="0.3">
      <c r="A57" s="113" t="s">
        <v>2</v>
      </c>
      <c r="B57" s="274" t="s">
        <v>142</v>
      </c>
      <c r="C57" s="296" t="s">
        <v>0</v>
      </c>
      <c r="D57" s="220" t="s">
        <v>288</v>
      </c>
      <c r="E57" s="167" t="s">
        <v>309</v>
      </c>
      <c r="F57" s="167" t="s">
        <v>310</v>
      </c>
      <c r="G57" s="300" t="s">
        <v>0</v>
      </c>
      <c r="H57" s="294" t="s">
        <v>0</v>
      </c>
      <c r="I57" s="264">
        <v>17</v>
      </c>
      <c r="J57" s="264">
        <v>4.71</v>
      </c>
      <c r="K57" s="266">
        <f>IF(I57=" "," ",(I57+$H$6-J57))</f>
        <v>13.09</v>
      </c>
      <c r="L57" s="313" t="s">
        <v>249</v>
      </c>
      <c r="M57" s="486">
        <v>2016</v>
      </c>
      <c r="N57" s="270" t="str">
        <f>IF(AA57=1,"VERIFIED",IF(AB57=1,"CHECKED",IF(R57=1,"CHECK",IF(T57=1,"VERIFY",IF(U57=1,"NEED APP","NOT SCHED")))))</f>
        <v>NOT SCHED</v>
      </c>
      <c r="O57" s="182" t="s">
        <v>293</v>
      </c>
      <c r="P57" s="272" t="s">
        <v>320</v>
      </c>
      <c r="Q57" s="126">
        <f>IF(A58=" "," ",1)</f>
        <v>1</v>
      </c>
      <c r="R57" s="159" t="s">
        <v>0</v>
      </c>
      <c r="S57" s="127">
        <v>1</v>
      </c>
      <c r="T57" s="128" t="s">
        <v>0</v>
      </c>
      <c r="U57" s="129" t="s">
        <v>0</v>
      </c>
      <c r="V57" s="27" t="s">
        <v>0</v>
      </c>
      <c r="W57" s="28" t="s">
        <v>0</v>
      </c>
      <c r="X57" s="29" t="s">
        <v>0</v>
      </c>
      <c r="Y57" s="29" t="s">
        <v>0</v>
      </c>
      <c r="Z57" s="29" t="s">
        <v>0</v>
      </c>
      <c r="AA57" s="147"/>
      <c r="AB57" s="159"/>
      <c r="AC57" s="148"/>
    </row>
    <row r="58" spans="1:29" s="11" customFormat="1" ht="15" customHeight="1" thickTop="1" thickBot="1" x14ac:dyDescent="0.3">
      <c r="A58" s="116" t="s">
        <v>140</v>
      </c>
      <c r="B58" s="275"/>
      <c r="C58" s="296"/>
      <c r="D58" s="220" t="s">
        <v>289</v>
      </c>
      <c r="E58" s="167" t="s">
        <v>309</v>
      </c>
      <c r="F58" s="167" t="s">
        <v>310</v>
      </c>
      <c r="G58" s="302"/>
      <c r="H58" s="295"/>
      <c r="I58" s="265"/>
      <c r="J58" s="265"/>
      <c r="K58" s="267"/>
      <c r="L58" s="314"/>
      <c r="M58" s="487"/>
      <c r="N58" s="271"/>
      <c r="O58" s="191" t="s">
        <v>278</v>
      </c>
      <c r="P58" s="273"/>
      <c r="Q58" s="248" t="s">
        <v>407</v>
      </c>
      <c r="R58" s="249"/>
      <c r="S58" s="249"/>
      <c r="T58" s="249"/>
      <c r="U58" s="249"/>
      <c r="V58" s="249"/>
      <c r="W58" s="249"/>
      <c r="X58" s="249"/>
      <c r="Y58" s="249"/>
      <c r="Z58" s="250"/>
      <c r="AA58" s="508" t="s">
        <v>412</v>
      </c>
      <c r="AB58" s="509"/>
      <c r="AC58" s="510"/>
    </row>
    <row r="59" spans="1:29" s="13" customFormat="1" ht="9" customHeight="1" thickTop="1" thickBot="1" x14ac:dyDescent="0.3">
      <c r="A59" s="117" t="s">
        <v>141</v>
      </c>
      <c r="B59" s="275"/>
      <c r="C59" s="296"/>
      <c r="D59" s="221" t="s">
        <v>301</v>
      </c>
      <c r="E59" s="158" t="s">
        <v>385</v>
      </c>
      <c r="F59" s="158" t="s">
        <v>386</v>
      </c>
      <c r="G59" s="192" t="s">
        <v>15</v>
      </c>
      <c r="H59" s="193" t="s">
        <v>365</v>
      </c>
      <c r="I59" s="193" t="s">
        <v>18</v>
      </c>
      <c r="J59" s="192" t="s">
        <v>17</v>
      </c>
      <c r="K59" s="193" t="s">
        <v>4</v>
      </c>
      <c r="L59" s="193" t="s">
        <v>366</v>
      </c>
      <c r="M59" s="517" t="s">
        <v>367</v>
      </c>
      <c r="N59" s="491"/>
      <c r="O59" s="491"/>
      <c r="P59" s="492"/>
      <c r="Q59" s="242"/>
      <c r="R59" s="243"/>
      <c r="S59" s="243"/>
      <c r="T59" s="243"/>
      <c r="U59" s="243"/>
      <c r="V59" s="243"/>
      <c r="W59" s="243"/>
      <c r="X59" s="243"/>
      <c r="Y59" s="243"/>
      <c r="Z59" s="244"/>
      <c r="AA59" s="511"/>
      <c r="AB59" s="512"/>
      <c r="AC59" s="513"/>
    </row>
    <row r="60" spans="1:29" s="11" customFormat="1" ht="15" customHeight="1" thickBot="1" x14ac:dyDescent="0.3">
      <c r="A60" s="115">
        <v>8</v>
      </c>
      <c r="B60" s="275"/>
      <c r="C60" s="296"/>
      <c r="D60" s="222" t="s">
        <v>294</v>
      </c>
      <c r="E60" s="167" t="s">
        <v>309</v>
      </c>
      <c r="F60" s="167" t="s">
        <v>310</v>
      </c>
      <c r="G60" s="298" t="s">
        <v>0</v>
      </c>
      <c r="H60" s="300" t="s">
        <v>0</v>
      </c>
      <c r="I60" s="294" t="s">
        <v>0</v>
      </c>
      <c r="J60" s="339" t="s">
        <v>255</v>
      </c>
      <c r="K60" s="259" t="str">
        <f>IF(S57=1,"PHOTO NEEDED",IF(S57=2,"24/7",IF(S57=3,"Has Photo","")))</f>
        <v>PHOTO NEEDED</v>
      </c>
      <c r="L60" s="261" t="s">
        <v>256</v>
      </c>
      <c r="M60" s="518"/>
      <c r="N60" s="494"/>
      <c r="O60" s="494"/>
      <c r="P60" s="495"/>
      <c r="Q60" s="242"/>
      <c r="R60" s="243"/>
      <c r="S60" s="243"/>
      <c r="T60" s="243"/>
      <c r="U60" s="243"/>
      <c r="V60" s="243"/>
      <c r="W60" s="243"/>
      <c r="X60" s="243"/>
      <c r="Y60" s="243"/>
      <c r="Z60" s="244"/>
      <c r="AA60" s="511"/>
      <c r="AB60" s="512"/>
      <c r="AC60" s="513"/>
    </row>
    <row r="61" spans="1:29" s="11" customFormat="1" ht="15" customHeight="1" thickTop="1" thickBot="1" x14ac:dyDescent="0.3">
      <c r="A61" s="160" t="str">
        <f>IF(AA57=1,"VERIFIED",IF(AB57=1,"CHECKED",IF(R57=1,"CHECK",IF(T57=1,"VERIFY",IF(U57=1,"NEED APP","NOT SCHED")))))</f>
        <v>NOT SCHED</v>
      </c>
      <c r="B61" s="276"/>
      <c r="C61" s="297"/>
      <c r="D61" s="223" t="s">
        <v>295</v>
      </c>
      <c r="E61" s="163" t="s">
        <v>0</v>
      </c>
      <c r="F61" s="163" t="s">
        <v>0</v>
      </c>
      <c r="G61" s="299"/>
      <c r="H61" s="301"/>
      <c r="I61" s="315"/>
      <c r="J61" s="332"/>
      <c r="K61" s="260"/>
      <c r="L61" s="262"/>
      <c r="M61" s="497"/>
      <c r="N61" s="497"/>
      <c r="O61" s="497"/>
      <c r="P61" s="498"/>
      <c r="Q61" s="245"/>
      <c r="R61" s="246"/>
      <c r="S61" s="246"/>
      <c r="T61" s="246"/>
      <c r="U61" s="246"/>
      <c r="V61" s="246"/>
      <c r="W61" s="246"/>
      <c r="X61" s="246"/>
      <c r="Y61" s="246"/>
      <c r="Z61" s="247"/>
      <c r="AA61" s="514"/>
      <c r="AB61" s="515"/>
      <c r="AC61" s="516"/>
    </row>
    <row r="62" spans="1:29" s="25" customFormat="1" ht="4.9000000000000004" customHeight="1" thickTop="1" thickBot="1" x14ac:dyDescent="0.3">
      <c r="A62" s="112"/>
      <c r="B62" s="18"/>
      <c r="C62" s="19"/>
      <c r="D62" s="224"/>
      <c r="E62" s="164"/>
      <c r="F62" s="164"/>
      <c r="G62" s="21"/>
      <c r="H62" s="20"/>
      <c r="I62" s="22"/>
      <c r="J62" s="22"/>
      <c r="K62" s="178"/>
      <c r="L62" s="179"/>
      <c r="M62" s="488"/>
      <c r="N62" s="180"/>
      <c r="O62" s="180"/>
      <c r="P62" s="181"/>
      <c r="Q62" s="121"/>
      <c r="R62" s="122"/>
      <c r="S62" s="123"/>
      <c r="T62" s="124"/>
      <c r="U62" s="125"/>
      <c r="V62" s="23"/>
      <c r="W62" s="24"/>
      <c r="X62" s="24"/>
      <c r="Y62" s="24"/>
      <c r="Z62" s="24"/>
      <c r="AA62" s="149"/>
      <c r="AB62" s="122"/>
      <c r="AC62" s="150"/>
    </row>
    <row r="63" spans="1:29" s="12" customFormat="1" ht="9" customHeight="1" thickTop="1" thickBot="1" x14ac:dyDescent="0.3">
      <c r="A63" s="214" t="s">
        <v>292</v>
      </c>
      <c r="B63" s="205" t="s">
        <v>7</v>
      </c>
      <c r="C63" s="205"/>
      <c r="D63" s="205" t="s">
        <v>8</v>
      </c>
      <c r="E63" s="205" t="s">
        <v>9</v>
      </c>
      <c r="F63" s="205" t="s">
        <v>10</v>
      </c>
      <c r="G63" s="205" t="s">
        <v>11</v>
      </c>
      <c r="H63" s="205" t="s">
        <v>12</v>
      </c>
      <c r="I63" s="206" t="s">
        <v>16</v>
      </c>
      <c r="J63" s="207" t="s">
        <v>13</v>
      </c>
      <c r="K63" s="207" t="s">
        <v>14</v>
      </c>
      <c r="L63" s="208" t="s">
        <v>23</v>
      </c>
      <c r="M63" s="485" t="s">
        <v>19</v>
      </c>
      <c r="N63" s="209" t="s">
        <v>275</v>
      </c>
      <c r="O63" s="209" t="s">
        <v>276</v>
      </c>
      <c r="P63" s="206" t="s">
        <v>370</v>
      </c>
      <c r="Q63" s="211"/>
      <c r="R63" s="212"/>
      <c r="S63" s="212"/>
      <c r="T63" s="212"/>
      <c r="U63" s="213"/>
      <c r="V63" s="205"/>
      <c r="W63" s="205"/>
      <c r="X63" s="205"/>
      <c r="Y63" s="205"/>
      <c r="Z63" s="205"/>
      <c r="AA63" s="205" t="s">
        <v>377</v>
      </c>
      <c r="AB63" s="205" t="s">
        <v>378</v>
      </c>
      <c r="AC63" s="210" t="s">
        <v>379</v>
      </c>
    </row>
    <row r="64" spans="1:29" s="11" customFormat="1" ht="15" customHeight="1" thickTop="1" thickBot="1" x14ac:dyDescent="0.3">
      <c r="A64" s="113" t="s">
        <v>2</v>
      </c>
      <c r="B64" s="274" t="s">
        <v>192</v>
      </c>
      <c r="C64" s="296" t="s">
        <v>0</v>
      </c>
      <c r="D64" s="220" t="s">
        <v>288</v>
      </c>
      <c r="E64" s="168" t="s">
        <v>311</v>
      </c>
      <c r="F64" s="169" t="s">
        <v>312</v>
      </c>
      <c r="G64" s="300" t="s">
        <v>0</v>
      </c>
      <c r="H64" s="294" t="s">
        <v>0</v>
      </c>
      <c r="I64" s="264">
        <v>8</v>
      </c>
      <c r="J64" s="264">
        <v>4.8</v>
      </c>
      <c r="K64" s="266">
        <f>IF(I64=" "," ",(I64+$H$6-J64))</f>
        <v>4.0000000000000009</v>
      </c>
      <c r="L64" s="268" t="s">
        <v>250</v>
      </c>
      <c r="M64" s="486">
        <v>2016</v>
      </c>
      <c r="N64" s="270" t="str">
        <f>IF(AA64=1,"VERIFIED",IF(AB64=1,"CHECKED",IF(R64=1,"CHECK",IF(T64=1,"VERIFY",IF(U64=1,"NEED APP","NOT SCHED")))))</f>
        <v>NOT SCHED</v>
      </c>
      <c r="O64" s="182" t="s">
        <v>293</v>
      </c>
      <c r="P64" s="272" t="s">
        <v>319</v>
      </c>
      <c r="Q64" s="126">
        <v>1</v>
      </c>
      <c r="R64" s="159" t="s">
        <v>0</v>
      </c>
      <c r="S64" s="127">
        <v>1</v>
      </c>
      <c r="T64" s="128" t="s">
        <v>0</v>
      </c>
      <c r="U64" s="129" t="s">
        <v>0</v>
      </c>
      <c r="V64" s="27" t="s">
        <v>0</v>
      </c>
      <c r="W64" s="28" t="s">
        <v>0</v>
      </c>
      <c r="X64" s="29" t="s">
        <v>0</v>
      </c>
      <c r="Y64" s="29" t="s">
        <v>0</v>
      </c>
      <c r="Z64" s="29" t="s">
        <v>0</v>
      </c>
      <c r="AA64" s="147"/>
      <c r="AB64" s="159"/>
      <c r="AC64" s="148"/>
    </row>
    <row r="65" spans="1:29" s="11" customFormat="1" ht="15" customHeight="1" thickTop="1" thickBot="1" x14ac:dyDescent="0.3">
      <c r="A65" s="116" t="s">
        <v>190</v>
      </c>
      <c r="B65" s="275"/>
      <c r="C65" s="296"/>
      <c r="D65" s="220" t="s">
        <v>289</v>
      </c>
      <c r="E65" s="168" t="s">
        <v>311</v>
      </c>
      <c r="F65" s="169" t="s">
        <v>312</v>
      </c>
      <c r="G65" s="302"/>
      <c r="H65" s="295"/>
      <c r="I65" s="265"/>
      <c r="J65" s="265"/>
      <c r="K65" s="267"/>
      <c r="L65" s="269"/>
      <c r="M65" s="487"/>
      <c r="N65" s="271"/>
      <c r="O65" s="191" t="s">
        <v>278</v>
      </c>
      <c r="P65" s="273"/>
      <c r="Q65" s="248" t="s">
        <v>407</v>
      </c>
      <c r="R65" s="249"/>
      <c r="S65" s="249"/>
      <c r="T65" s="249"/>
      <c r="U65" s="249"/>
      <c r="V65" s="249"/>
      <c r="W65" s="249"/>
      <c r="X65" s="249"/>
      <c r="Y65" s="249"/>
      <c r="Z65" s="250"/>
      <c r="AA65" s="508" t="s">
        <v>412</v>
      </c>
      <c r="AB65" s="509"/>
      <c r="AC65" s="510"/>
    </row>
    <row r="66" spans="1:29" s="13" customFormat="1" ht="9" customHeight="1" thickTop="1" thickBot="1" x14ac:dyDescent="0.3">
      <c r="A66" s="117" t="s">
        <v>191</v>
      </c>
      <c r="B66" s="275"/>
      <c r="C66" s="296"/>
      <c r="D66" s="221" t="s">
        <v>301</v>
      </c>
      <c r="E66" s="158" t="s">
        <v>348</v>
      </c>
      <c r="F66" s="158" t="s">
        <v>384</v>
      </c>
      <c r="G66" s="192" t="s">
        <v>15</v>
      </c>
      <c r="H66" s="193" t="s">
        <v>365</v>
      </c>
      <c r="I66" s="215" t="s">
        <v>18</v>
      </c>
      <c r="J66" s="216" t="s">
        <v>17</v>
      </c>
      <c r="K66" s="193" t="s">
        <v>4</v>
      </c>
      <c r="L66" s="193" t="s">
        <v>366</v>
      </c>
      <c r="M66" s="490" t="s">
        <v>367</v>
      </c>
      <c r="N66" s="491"/>
      <c r="O66" s="491"/>
      <c r="P66" s="492"/>
      <c r="Q66" s="242"/>
      <c r="R66" s="243"/>
      <c r="S66" s="243"/>
      <c r="T66" s="243"/>
      <c r="U66" s="243"/>
      <c r="V66" s="243"/>
      <c r="W66" s="243"/>
      <c r="X66" s="243"/>
      <c r="Y66" s="243"/>
      <c r="Z66" s="244"/>
      <c r="AA66" s="511"/>
      <c r="AB66" s="512"/>
      <c r="AC66" s="513"/>
    </row>
    <row r="67" spans="1:29" s="11" customFormat="1" ht="15" customHeight="1" thickBot="1" x14ac:dyDescent="0.3">
      <c r="A67" s="115">
        <v>9</v>
      </c>
      <c r="B67" s="275"/>
      <c r="C67" s="296"/>
      <c r="D67" s="222" t="s">
        <v>294</v>
      </c>
      <c r="E67" s="168" t="s">
        <v>311</v>
      </c>
      <c r="F67" s="169" t="s">
        <v>312</v>
      </c>
      <c r="G67" s="298" t="s">
        <v>0</v>
      </c>
      <c r="H67" s="300" t="s">
        <v>0</v>
      </c>
      <c r="I67" s="294" t="s">
        <v>0</v>
      </c>
      <c r="J67" s="307" t="s">
        <v>248</v>
      </c>
      <c r="K67" s="259" t="str">
        <f>IF(S64=1,"PHOTO NEEDED",IF(S64=2,"24/7",IF(S64=3,"Has Photo","")))</f>
        <v>PHOTO NEEDED</v>
      </c>
      <c r="L67" s="261" t="s">
        <v>256</v>
      </c>
      <c r="M67" s="493"/>
      <c r="N67" s="494"/>
      <c r="O67" s="494"/>
      <c r="P67" s="495"/>
      <c r="Q67" s="242"/>
      <c r="R67" s="243"/>
      <c r="S67" s="243"/>
      <c r="T67" s="243"/>
      <c r="U67" s="243"/>
      <c r="V67" s="243"/>
      <c r="W67" s="243"/>
      <c r="X67" s="243"/>
      <c r="Y67" s="243"/>
      <c r="Z67" s="244"/>
      <c r="AA67" s="511"/>
      <c r="AB67" s="512"/>
      <c r="AC67" s="513"/>
    </row>
    <row r="68" spans="1:29" s="11" customFormat="1" ht="15" customHeight="1" thickTop="1" thickBot="1" x14ac:dyDescent="0.3">
      <c r="A68" s="160" t="str">
        <f>IF(AA64=1,"VERIFIED",IF(AB64=1,"CHECKED",IF(R64=1,"CHECK",IF(T64=1,"VERIFY",IF(U64=1,"NEED APP","NOT SCHED")))))</f>
        <v>NOT SCHED</v>
      </c>
      <c r="B68" s="276"/>
      <c r="C68" s="297"/>
      <c r="D68" s="223" t="s">
        <v>295</v>
      </c>
      <c r="E68" s="163" t="s">
        <v>0</v>
      </c>
      <c r="F68" s="163" t="s">
        <v>0</v>
      </c>
      <c r="G68" s="299"/>
      <c r="H68" s="301"/>
      <c r="I68" s="315"/>
      <c r="J68" s="308"/>
      <c r="K68" s="260"/>
      <c r="L68" s="262"/>
      <c r="M68" s="496"/>
      <c r="N68" s="497"/>
      <c r="O68" s="497"/>
      <c r="P68" s="498"/>
      <c r="Q68" s="245"/>
      <c r="R68" s="246"/>
      <c r="S68" s="246"/>
      <c r="T68" s="246"/>
      <c r="U68" s="246"/>
      <c r="V68" s="246"/>
      <c r="W68" s="246"/>
      <c r="X68" s="246"/>
      <c r="Y68" s="246"/>
      <c r="Z68" s="247"/>
      <c r="AA68" s="514"/>
      <c r="AB68" s="515"/>
      <c r="AC68" s="516"/>
    </row>
    <row r="69" spans="1:29" s="25" customFormat="1" ht="4.9000000000000004" customHeight="1" thickTop="1" thickBot="1" x14ac:dyDescent="0.3">
      <c r="A69" s="112"/>
      <c r="B69" s="18"/>
      <c r="C69" s="19"/>
      <c r="D69" s="224"/>
      <c r="E69" s="164"/>
      <c r="F69" s="164"/>
      <c r="G69" s="21"/>
      <c r="H69" s="20"/>
      <c r="I69" s="22"/>
      <c r="J69" s="22"/>
      <c r="K69" s="178"/>
      <c r="L69" s="179"/>
      <c r="M69" s="488"/>
      <c r="N69" s="180"/>
      <c r="O69" s="180"/>
      <c r="P69" s="181"/>
      <c r="Q69" s="121"/>
      <c r="R69" s="122"/>
      <c r="S69" s="123"/>
      <c r="T69" s="124"/>
      <c r="U69" s="125"/>
      <c r="V69" s="23"/>
      <c r="W69" s="24"/>
      <c r="X69" s="24"/>
      <c r="Y69" s="24"/>
      <c r="Z69" s="24"/>
      <c r="AA69" s="149"/>
      <c r="AB69" s="122"/>
      <c r="AC69" s="150"/>
    </row>
    <row r="70" spans="1:29" s="12" customFormat="1" ht="9" customHeight="1" thickTop="1" thickBot="1" x14ac:dyDescent="0.3">
      <c r="A70" s="214" t="s">
        <v>292</v>
      </c>
      <c r="B70" s="205" t="s">
        <v>7</v>
      </c>
      <c r="C70" s="205"/>
      <c r="D70" s="205" t="s">
        <v>8</v>
      </c>
      <c r="E70" s="205" t="s">
        <v>9</v>
      </c>
      <c r="F70" s="205" t="s">
        <v>10</v>
      </c>
      <c r="G70" s="205" t="s">
        <v>11</v>
      </c>
      <c r="H70" s="205" t="s">
        <v>12</v>
      </c>
      <c r="I70" s="206" t="s">
        <v>16</v>
      </c>
      <c r="J70" s="207" t="s">
        <v>13</v>
      </c>
      <c r="K70" s="207" t="s">
        <v>14</v>
      </c>
      <c r="L70" s="208" t="s">
        <v>23</v>
      </c>
      <c r="M70" s="485" t="s">
        <v>19</v>
      </c>
      <c r="N70" s="209" t="s">
        <v>275</v>
      </c>
      <c r="O70" s="209" t="s">
        <v>276</v>
      </c>
      <c r="P70" s="206" t="s">
        <v>370</v>
      </c>
      <c r="Q70" s="211"/>
      <c r="R70" s="212"/>
      <c r="S70" s="212"/>
      <c r="T70" s="212"/>
      <c r="U70" s="213"/>
      <c r="V70" s="205"/>
      <c r="W70" s="205"/>
      <c r="X70" s="205"/>
      <c r="Y70" s="205"/>
      <c r="Z70" s="205"/>
      <c r="AA70" s="205" t="s">
        <v>377</v>
      </c>
      <c r="AB70" s="205" t="s">
        <v>378</v>
      </c>
      <c r="AC70" s="210" t="s">
        <v>379</v>
      </c>
    </row>
    <row r="71" spans="1:29" s="11" customFormat="1" ht="15" customHeight="1" thickTop="1" thickBot="1" x14ac:dyDescent="0.3">
      <c r="A71" s="113" t="s">
        <v>2</v>
      </c>
      <c r="B71" s="274" t="s">
        <v>187</v>
      </c>
      <c r="C71" s="296" t="s">
        <v>0</v>
      </c>
      <c r="D71" s="220" t="s">
        <v>288</v>
      </c>
      <c r="E71" s="167" t="s">
        <v>279</v>
      </c>
      <c r="F71" s="167" t="s">
        <v>280</v>
      </c>
      <c r="G71" s="300" t="s">
        <v>0</v>
      </c>
      <c r="H71" s="294" t="s">
        <v>0</v>
      </c>
      <c r="I71" s="264">
        <v>6.7</v>
      </c>
      <c r="J71" s="264">
        <v>4.26</v>
      </c>
      <c r="K71" s="266">
        <f>IF(I71=" "," ",(I71+$H$6-J71))</f>
        <v>3.24</v>
      </c>
      <c r="L71" s="268" t="s">
        <v>250</v>
      </c>
      <c r="M71" s="486">
        <v>2016</v>
      </c>
      <c r="N71" s="270" t="str">
        <f>IF(AA71=1,"VERIFIED",IF(AB71=1,"CHECKED",IF(R71=1,"CHECK",IF(T71=1,"VERIFY",IF(U71=1,"NEED APP","NOT SCHED")))))</f>
        <v>NOT SCHED</v>
      </c>
      <c r="O71" s="182" t="s">
        <v>293</v>
      </c>
      <c r="P71" s="272" t="s">
        <v>371</v>
      </c>
      <c r="Q71" s="126">
        <f>IF(A72=" "," ",1)</f>
        <v>1</v>
      </c>
      <c r="R71" s="159" t="s">
        <v>0</v>
      </c>
      <c r="S71" s="127" t="s">
        <v>0</v>
      </c>
      <c r="T71" s="128" t="s">
        <v>0</v>
      </c>
      <c r="U71" s="129" t="s">
        <v>0</v>
      </c>
      <c r="V71" s="27" t="s">
        <v>0</v>
      </c>
      <c r="W71" s="28" t="s">
        <v>0</v>
      </c>
      <c r="X71" s="29" t="s">
        <v>0</v>
      </c>
      <c r="Y71" s="29" t="s">
        <v>0</v>
      </c>
      <c r="Z71" s="29" t="s">
        <v>0</v>
      </c>
      <c r="AA71" s="147"/>
      <c r="AB71" s="159"/>
      <c r="AC71" s="148"/>
    </row>
    <row r="72" spans="1:29" s="11" customFormat="1" ht="15" customHeight="1" thickTop="1" thickBot="1" x14ac:dyDescent="0.3">
      <c r="A72" s="116" t="s">
        <v>185</v>
      </c>
      <c r="B72" s="275"/>
      <c r="C72" s="296"/>
      <c r="D72" s="220" t="s">
        <v>289</v>
      </c>
      <c r="E72" s="167" t="s">
        <v>279</v>
      </c>
      <c r="F72" s="167" t="s">
        <v>280</v>
      </c>
      <c r="G72" s="302"/>
      <c r="H72" s="295"/>
      <c r="I72" s="265"/>
      <c r="J72" s="265"/>
      <c r="K72" s="267"/>
      <c r="L72" s="269"/>
      <c r="M72" s="487"/>
      <c r="N72" s="271"/>
      <c r="O72" s="191" t="s">
        <v>278</v>
      </c>
      <c r="P72" s="273"/>
      <c r="Q72" s="248" t="s">
        <v>407</v>
      </c>
      <c r="R72" s="249"/>
      <c r="S72" s="249"/>
      <c r="T72" s="249"/>
      <c r="U72" s="249"/>
      <c r="V72" s="249"/>
      <c r="W72" s="249"/>
      <c r="X72" s="249"/>
      <c r="Y72" s="249"/>
      <c r="Z72" s="250"/>
      <c r="AA72" s="508" t="s">
        <v>412</v>
      </c>
      <c r="AB72" s="509"/>
      <c r="AC72" s="510"/>
    </row>
    <row r="73" spans="1:29" s="13" customFormat="1" ht="9" customHeight="1" thickTop="1" thickBot="1" x14ac:dyDescent="0.3">
      <c r="A73" s="117" t="s">
        <v>186</v>
      </c>
      <c r="B73" s="275"/>
      <c r="C73" s="296"/>
      <c r="D73" s="221" t="s">
        <v>301</v>
      </c>
      <c r="E73" s="158" t="s">
        <v>382</v>
      </c>
      <c r="F73" s="158" t="s">
        <v>383</v>
      </c>
      <c r="G73" s="192" t="s">
        <v>15</v>
      </c>
      <c r="H73" s="193" t="s">
        <v>365</v>
      </c>
      <c r="I73" s="215" t="s">
        <v>18</v>
      </c>
      <c r="J73" s="216" t="s">
        <v>17</v>
      </c>
      <c r="K73" s="193" t="s">
        <v>4</v>
      </c>
      <c r="L73" s="193" t="s">
        <v>366</v>
      </c>
      <c r="M73" s="490" t="s">
        <v>381</v>
      </c>
      <c r="N73" s="519"/>
      <c r="O73" s="519"/>
      <c r="P73" s="520"/>
      <c r="Q73" s="242"/>
      <c r="R73" s="243"/>
      <c r="S73" s="243"/>
      <c r="T73" s="243"/>
      <c r="U73" s="243"/>
      <c r="V73" s="243"/>
      <c r="W73" s="243"/>
      <c r="X73" s="243"/>
      <c r="Y73" s="243"/>
      <c r="Z73" s="244"/>
      <c r="AA73" s="511"/>
      <c r="AB73" s="512"/>
      <c r="AC73" s="513"/>
    </row>
    <row r="74" spans="1:29" s="11" customFormat="1" ht="15" customHeight="1" thickBot="1" x14ac:dyDescent="0.3">
      <c r="A74" s="115">
        <v>10</v>
      </c>
      <c r="B74" s="275"/>
      <c r="C74" s="296"/>
      <c r="D74" s="222" t="s">
        <v>294</v>
      </c>
      <c r="E74" s="167" t="s">
        <v>279</v>
      </c>
      <c r="F74" s="167" t="s">
        <v>280</v>
      </c>
      <c r="G74" s="298" t="s">
        <v>0</v>
      </c>
      <c r="H74" s="300" t="s">
        <v>0</v>
      </c>
      <c r="I74" s="294" t="s">
        <v>0</v>
      </c>
      <c r="J74" s="307" t="s">
        <v>248</v>
      </c>
      <c r="K74" s="309" t="s">
        <v>254</v>
      </c>
      <c r="L74" s="261" t="s">
        <v>256</v>
      </c>
      <c r="M74" s="526"/>
      <c r="N74" s="522"/>
      <c r="O74" s="522"/>
      <c r="P74" s="523"/>
      <c r="Q74" s="242"/>
      <c r="R74" s="243"/>
      <c r="S74" s="243"/>
      <c r="T74" s="243"/>
      <c r="U74" s="243"/>
      <c r="V74" s="243"/>
      <c r="W74" s="243"/>
      <c r="X74" s="243"/>
      <c r="Y74" s="243"/>
      <c r="Z74" s="244"/>
      <c r="AA74" s="511"/>
      <c r="AB74" s="512"/>
      <c r="AC74" s="513"/>
    </row>
    <row r="75" spans="1:29" s="11" customFormat="1" ht="15" customHeight="1" thickTop="1" thickBot="1" x14ac:dyDescent="0.3">
      <c r="A75" s="160" t="str">
        <f>IF(AA71=1,"VERIFIED",IF(AB71=1,"CHECKED",IF(R71=1,"CHECK",IF(T71=1,"VERIFY",IF(U71=1,"NEED APP","NOT SCHED")))))</f>
        <v>NOT SCHED</v>
      </c>
      <c r="B75" s="276"/>
      <c r="C75" s="297"/>
      <c r="D75" s="223" t="s">
        <v>295</v>
      </c>
      <c r="E75" s="163" t="s">
        <v>0</v>
      </c>
      <c r="F75" s="163" t="s">
        <v>0</v>
      </c>
      <c r="G75" s="299"/>
      <c r="H75" s="301"/>
      <c r="I75" s="315"/>
      <c r="J75" s="308"/>
      <c r="K75" s="310"/>
      <c r="L75" s="262"/>
      <c r="M75" s="527"/>
      <c r="N75" s="524"/>
      <c r="O75" s="524"/>
      <c r="P75" s="525"/>
      <c r="Q75" s="245"/>
      <c r="R75" s="246"/>
      <c r="S75" s="246"/>
      <c r="T75" s="246"/>
      <c r="U75" s="246"/>
      <c r="V75" s="246"/>
      <c r="W75" s="246"/>
      <c r="X75" s="246"/>
      <c r="Y75" s="246"/>
      <c r="Z75" s="247"/>
      <c r="AA75" s="514"/>
      <c r="AB75" s="515"/>
      <c r="AC75" s="516"/>
    </row>
    <row r="76" spans="1:29" s="25" customFormat="1" ht="4.9000000000000004" customHeight="1" thickTop="1" thickBot="1" x14ac:dyDescent="0.3">
      <c r="A76" s="112"/>
      <c r="B76" s="18"/>
      <c r="C76" s="19"/>
      <c r="D76" s="224"/>
      <c r="E76" s="164"/>
      <c r="F76" s="164"/>
      <c r="G76" s="21"/>
      <c r="H76" s="20"/>
      <c r="I76" s="22"/>
      <c r="J76" s="22"/>
      <c r="K76" s="178"/>
      <c r="L76" s="179"/>
      <c r="M76" s="488"/>
      <c r="N76" s="180"/>
      <c r="O76" s="180"/>
      <c r="P76" s="181"/>
      <c r="Q76" s="121"/>
      <c r="R76" s="122"/>
      <c r="S76" s="123"/>
      <c r="T76" s="124"/>
      <c r="U76" s="125"/>
      <c r="V76" s="23"/>
      <c r="W76" s="24"/>
      <c r="X76" s="24"/>
      <c r="Y76" s="24"/>
      <c r="Z76" s="24"/>
      <c r="AA76" s="149"/>
      <c r="AB76" s="122"/>
      <c r="AC76" s="150"/>
    </row>
    <row r="77" spans="1:29" s="12" customFormat="1" ht="9" customHeight="1" thickTop="1" thickBot="1" x14ac:dyDescent="0.3">
      <c r="A77" s="214" t="s">
        <v>292</v>
      </c>
      <c r="B77" s="205" t="s">
        <v>7</v>
      </c>
      <c r="C77" s="205"/>
      <c r="D77" s="205" t="s">
        <v>8</v>
      </c>
      <c r="E77" s="205" t="s">
        <v>9</v>
      </c>
      <c r="F77" s="205" t="s">
        <v>10</v>
      </c>
      <c r="G77" s="205" t="s">
        <v>11</v>
      </c>
      <c r="H77" s="205" t="s">
        <v>12</v>
      </c>
      <c r="I77" s="206" t="s">
        <v>16</v>
      </c>
      <c r="J77" s="207" t="s">
        <v>13</v>
      </c>
      <c r="K77" s="207" t="s">
        <v>14</v>
      </c>
      <c r="L77" s="208" t="s">
        <v>23</v>
      </c>
      <c r="M77" s="485" t="s">
        <v>19</v>
      </c>
      <c r="N77" s="209" t="s">
        <v>275</v>
      </c>
      <c r="O77" s="209" t="s">
        <v>276</v>
      </c>
      <c r="P77" s="206" t="s">
        <v>370</v>
      </c>
      <c r="Q77" s="211"/>
      <c r="R77" s="212"/>
      <c r="S77" s="212"/>
      <c r="T77" s="212"/>
      <c r="U77" s="213"/>
      <c r="V77" s="205"/>
      <c r="W77" s="205"/>
      <c r="X77" s="205"/>
      <c r="Y77" s="205"/>
      <c r="Z77" s="205"/>
      <c r="AA77" s="205" t="s">
        <v>377</v>
      </c>
      <c r="AB77" s="205" t="s">
        <v>378</v>
      </c>
      <c r="AC77" s="210" t="s">
        <v>379</v>
      </c>
    </row>
    <row r="78" spans="1:29" s="11" customFormat="1" ht="15" customHeight="1" thickTop="1" thickBot="1" x14ac:dyDescent="0.3">
      <c r="A78" s="113" t="s">
        <v>2</v>
      </c>
      <c r="B78" s="274" t="s">
        <v>182</v>
      </c>
      <c r="C78" s="296" t="s">
        <v>0</v>
      </c>
      <c r="D78" s="220" t="s">
        <v>288</v>
      </c>
      <c r="E78" s="167" t="s">
        <v>362</v>
      </c>
      <c r="F78" s="167" t="s">
        <v>363</v>
      </c>
      <c r="G78" s="300" t="s">
        <v>0</v>
      </c>
      <c r="H78" s="294" t="s">
        <v>0</v>
      </c>
      <c r="I78" s="264">
        <v>7.2</v>
      </c>
      <c r="J78" s="264">
        <v>4.9800000000000004</v>
      </c>
      <c r="K78" s="266">
        <f>IF(I78=" "," ",(I78+$H$6-J78))</f>
        <v>3.0199999999999996</v>
      </c>
      <c r="L78" s="268" t="s">
        <v>250</v>
      </c>
      <c r="M78" s="486">
        <v>2016</v>
      </c>
      <c r="N78" s="270" t="str">
        <f>IF(AA78=1,"VERIFIED",IF(AB78=1,"CHECKED",IF(R78=1,"CHECK",IF(T78=1,"VERIFY",IF(U78=1,"NEED APP","NOT SCHED")))))</f>
        <v>NOT SCHED</v>
      </c>
      <c r="O78" s="182" t="s">
        <v>293</v>
      </c>
      <c r="P78" s="272" t="s">
        <v>372</v>
      </c>
      <c r="Q78" s="126">
        <f>IF(A79=" "," ",1)</f>
        <v>1</v>
      </c>
      <c r="R78" s="159" t="s">
        <v>0</v>
      </c>
      <c r="S78" s="127" t="s">
        <v>0</v>
      </c>
      <c r="T78" s="128" t="s">
        <v>0</v>
      </c>
      <c r="U78" s="129" t="s">
        <v>0</v>
      </c>
      <c r="V78" s="27" t="s">
        <v>0</v>
      </c>
      <c r="W78" s="28" t="s">
        <v>0</v>
      </c>
      <c r="X78" s="29" t="s">
        <v>0</v>
      </c>
      <c r="Y78" s="29" t="s">
        <v>0</v>
      </c>
      <c r="Z78" s="29" t="s">
        <v>0</v>
      </c>
      <c r="AA78" s="147"/>
      <c r="AB78" s="159"/>
      <c r="AC78" s="148"/>
    </row>
    <row r="79" spans="1:29" s="11" customFormat="1" ht="15" customHeight="1" thickTop="1" thickBot="1" x14ac:dyDescent="0.3">
      <c r="A79" s="116" t="s">
        <v>180</v>
      </c>
      <c r="B79" s="275"/>
      <c r="C79" s="296"/>
      <c r="D79" s="220" t="s">
        <v>289</v>
      </c>
      <c r="E79" s="167" t="s">
        <v>362</v>
      </c>
      <c r="F79" s="167" t="s">
        <v>363</v>
      </c>
      <c r="G79" s="302"/>
      <c r="H79" s="295"/>
      <c r="I79" s="265"/>
      <c r="J79" s="265"/>
      <c r="K79" s="267"/>
      <c r="L79" s="269"/>
      <c r="M79" s="487"/>
      <c r="N79" s="271"/>
      <c r="O79" s="191" t="s">
        <v>278</v>
      </c>
      <c r="P79" s="273"/>
      <c r="Q79" s="248" t="s">
        <v>407</v>
      </c>
      <c r="R79" s="249"/>
      <c r="S79" s="249"/>
      <c r="T79" s="249"/>
      <c r="U79" s="249"/>
      <c r="V79" s="249"/>
      <c r="W79" s="249"/>
      <c r="X79" s="249"/>
      <c r="Y79" s="249"/>
      <c r="Z79" s="250"/>
      <c r="AA79" s="508" t="s">
        <v>412</v>
      </c>
      <c r="AB79" s="509"/>
      <c r="AC79" s="510"/>
    </row>
    <row r="80" spans="1:29" s="13" customFormat="1" ht="9" customHeight="1" thickTop="1" thickBot="1" x14ac:dyDescent="0.3">
      <c r="A80" s="117" t="s">
        <v>181</v>
      </c>
      <c r="B80" s="275"/>
      <c r="C80" s="296"/>
      <c r="D80" s="221" t="s">
        <v>301</v>
      </c>
      <c r="E80" s="158" t="s">
        <v>349</v>
      </c>
      <c r="F80" s="158" t="s">
        <v>388</v>
      </c>
      <c r="G80" s="192" t="s">
        <v>15</v>
      </c>
      <c r="H80" s="193" t="s">
        <v>365</v>
      </c>
      <c r="I80" s="215" t="s">
        <v>18</v>
      </c>
      <c r="J80" s="216" t="s">
        <v>17</v>
      </c>
      <c r="K80" s="193" t="s">
        <v>4</v>
      </c>
      <c r="L80" s="193" t="s">
        <v>366</v>
      </c>
      <c r="M80" s="490" t="s">
        <v>387</v>
      </c>
      <c r="N80" s="519"/>
      <c r="O80" s="519"/>
      <c r="P80" s="520"/>
      <c r="Q80" s="242"/>
      <c r="R80" s="243"/>
      <c r="S80" s="243"/>
      <c r="T80" s="243"/>
      <c r="U80" s="243"/>
      <c r="V80" s="243"/>
      <c r="W80" s="243"/>
      <c r="X80" s="243"/>
      <c r="Y80" s="243"/>
      <c r="Z80" s="244"/>
      <c r="AA80" s="511"/>
      <c r="AB80" s="512"/>
      <c r="AC80" s="513"/>
    </row>
    <row r="81" spans="1:29" s="11" customFormat="1" ht="15" customHeight="1" thickBot="1" x14ac:dyDescent="0.3">
      <c r="A81" s="115">
        <v>11</v>
      </c>
      <c r="B81" s="275"/>
      <c r="C81" s="296"/>
      <c r="D81" s="222" t="s">
        <v>294</v>
      </c>
      <c r="E81" s="167" t="s">
        <v>362</v>
      </c>
      <c r="F81" s="167" t="s">
        <v>363</v>
      </c>
      <c r="G81" s="298" t="s">
        <v>0</v>
      </c>
      <c r="H81" s="300" t="s">
        <v>0</v>
      </c>
      <c r="I81" s="294" t="s">
        <v>0</v>
      </c>
      <c r="J81" s="307" t="s">
        <v>248</v>
      </c>
      <c r="K81" s="309" t="s">
        <v>254</v>
      </c>
      <c r="L81" s="261" t="s">
        <v>256</v>
      </c>
      <c r="M81" s="526"/>
      <c r="N81" s="522"/>
      <c r="O81" s="522"/>
      <c r="P81" s="523"/>
      <c r="Q81" s="242"/>
      <c r="R81" s="243"/>
      <c r="S81" s="243"/>
      <c r="T81" s="243"/>
      <c r="U81" s="243"/>
      <c r="V81" s="243"/>
      <c r="W81" s="243"/>
      <c r="X81" s="243"/>
      <c r="Y81" s="243"/>
      <c r="Z81" s="244"/>
      <c r="AA81" s="511"/>
      <c r="AB81" s="512"/>
      <c r="AC81" s="513"/>
    </row>
    <row r="82" spans="1:29" s="11" customFormat="1" ht="15" customHeight="1" thickTop="1" thickBot="1" x14ac:dyDescent="0.3">
      <c r="A82" s="160" t="str">
        <f>IF(AA78=1,"VERIFIED",IF(AB78=1,"CHECKED",IF(R78=1,"CHECK",IF(T78=1,"VERIFY",IF(U78=1,"NEED APP","NOT SCHED")))))</f>
        <v>NOT SCHED</v>
      </c>
      <c r="B82" s="319"/>
      <c r="C82" s="297"/>
      <c r="D82" s="223" t="s">
        <v>295</v>
      </c>
      <c r="E82" s="163" t="s">
        <v>0</v>
      </c>
      <c r="F82" s="163" t="s">
        <v>0</v>
      </c>
      <c r="G82" s="299"/>
      <c r="H82" s="301"/>
      <c r="I82" s="315"/>
      <c r="J82" s="308"/>
      <c r="K82" s="310"/>
      <c r="L82" s="262"/>
      <c r="M82" s="527"/>
      <c r="N82" s="524"/>
      <c r="O82" s="524"/>
      <c r="P82" s="525"/>
      <c r="Q82" s="245"/>
      <c r="R82" s="246"/>
      <c r="S82" s="246"/>
      <c r="T82" s="246"/>
      <c r="U82" s="246"/>
      <c r="V82" s="246"/>
      <c r="W82" s="246"/>
      <c r="X82" s="246"/>
      <c r="Y82" s="246"/>
      <c r="Z82" s="247"/>
      <c r="AA82" s="514"/>
      <c r="AB82" s="515"/>
      <c r="AC82" s="516"/>
    </row>
    <row r="83" spans="1:29" s="25" customFormat="1" ht="4.9000000000000004" customHeight="1" thickTop="1" thickBot="1" x14ac:dyDescent="0.3">
      <c r="A83" s="112"/>
      <c r="B83" s="18"/>
      <c r="C83" s="19"/>
      <c r="D83" s="224"/>
      <c r="E83" s="164"/>
      <c r="F83" s="164"/>
      <c r="G83" s="21"/>
      <c r="H83" s="20"/>
      <c r="I83" s="22"/>
      <c r="J83" s="22"/>
      <c r="K83" s="178"/>
      <c r="L83" s="179"/>
      <c r="M83" s="488"/>
      <c r="N83" s="180"/>
      <c r="O83" s="180"/>
      <c r="P83" s="181"/>
      <c r="Q83" s="121"/>
      <c r="R83" s="122"/>
      <c r="S83" s="123"/>
      <c r="T83" s="124"/>
      <c r="U83" s="125"/>
      <c r="V83" s="23"/>
      <c r="W83" s="24"/>
      <c r="X83" s="24"/>
      <c r="Y83" s="24"/>
      <c r="Z83" s="24"/>
      <c r="AA83" s="149"/>
      <c r="AB83" s="122"/>
      <c r="AC83" s="150"/>
    </row>
    <row r="84" spans="1:29" s="12" customFormat="1" ht="9" customHeight="1" thickTop="1" thickBot="1" x14ac:dyDescent="0.3">
      <c r="A84" s="214" t="s">
        <v>292</v>
      </c>
      <c r="B84" s="205" t="s">
        <v>7</v>
      </c>
      <c r="C84" s="205"/>
      <c r="D84" s="205" t="s">
        <v>8</v>
      </c>
      <c r="E84" s="205" t="s">
        <v>9</v>
      </c>
      <c r="F84" s="205" t="s">
        <v>10</v>
      </c>
      <c r="G84" s="205" t="s">
        <v>11</v>
      </c>
      <c r="H84" s="205" t="s">
        <v>12</v>
      </c>
      <c r="I84" s="206" t="s">
        <v>16</v>
      </c>
      <c r="J84" s="207" t="s">
        <v>13</v>
      </c>
      <c r="K84" s="207" t="s">
        <v>14</v>
      </c>
      <c r="L84" s="208" t="s">
        <v>23</v>
      </c>
      <c r="M84" s="485" t="s">
        <v>19</v>
      </c>
      <c r="N84" s="209" t="s">
        <v>275</v>
      </c>
      <c r="O84" s="209" t="s">
        <v>276</v>
      </c>
      <c r="P84" s="206" t="s">
        <v>370</v>
      </c>
      <c r="Q84" s="211"/>
      <c r="R84" s="212"/>
      <c r="S84" s="212"/>
      <c r="T84" s="212"/>
      <c r="U84" s="213"/>
      <c r="V84" s="205"/>
      <c r="W84" s="205"/>
      <c r="X84" s="205"/>
      <c r="Y84" s="205"/>
      <c r="Z84" s="205"/>
      <c r="AA84" s="205" t="s">
        <v>377</v>
      </c>
      <c r="AB84" s="205" t="s">
        <v>378</v>
      </c>
      <c r="AC84" s="210" t="s">
        <v>379</v>
      </c>
    </row>
    <row r="85" spans="1:29" s="11" customFormat="1" ht="15" customHeight="1" thickTop="1" thickBot="1" x14ac:dyDescent="0.3">
      <c r="A85" s="113" t="s">
        <v>2</v>
      </c>
      <c r="B85" s="316" t="s">
        <v>177</v>
      </c>
      <c r="C85" s="296" t="s">
        <v>0</v>
      </c>
      <c r="D85" s="220" t="s">
        <v>288</v>
      </c>
      <c r="E85" s="167" t="s">
        <v>313</v>
      </c>
      <c r="F85" s="167" t="s">
        <v>314</v>
      </c>
      <c r="G85" s="300" t="s">
        <v>0</v>
      </c>
      <c r="H85" s="294" t="s">
        <v>0</v>
      </c>
      <c r="I85" s="264">
        <v>5</v>
      </c>
      <c r="J85" s="264">
        <v>4.26</v>
      </c>
      <c r="K85" s="266">
        <f>IF(I85=" "," ",(I85+$H$6-J85))</f>
        <v>1.54</v>
      </c>
      <c r="L85" s="268" t="s">
        <v>250</v>
      </c>
      <c r="M85" s="486">
        <v>2016</v>
      </c>
      <c r="N85" s="270" t="str">
        <f>IF(AA85=1,"VERIFIED",IF(AB85=1,"CHECKED",IF(R85=1,"CHECK",IF(T85=1,"VERIFY",IF(U85=1,"NEED APP","NOT SCHED")))))</f>
        <v>NOT SCHED</v>
      </c>
      <c r="O85" s="182" t="s">
        <v>293</v>
      </c>
      <c r="P85" s="272" t="s">
        <v>371</v>
      </c>
      <c r="Q85" s="126">
        <f>IF(A86=" "," ",1)</f>
        <v>1</v>
      </c>
      <c r="R85" s="159" t="s">
        <v>0</v>
      </c>
      <c r="S85" s="127" t="s">
        <v>0</v>
      </c>
      <c r="T85" s="128" t="s">
        <v>0</v>
      </c>
      <c r="U85" s="129" t="s">
        <v>0</v>
      </c>
      <c r="V85" s="27" t="s">
        <v>0</v>
      </c>
      <c r="W85" s="28" t="s">
        <v>0</v>
      </c>
      <c r="X85" s="29" t="s">
        <v>0</v>
      </c>
      <c r="Y85" s="29" t="s">
        <v>0</v>
      </c>
      <c r="Z85" s="29" t="s">
        <v>0</v>
      </c>
      <c r="AA85" s="147"/>
      <c r="AB85" s="159"/>
      <c r="AC85" s="148"/>
    </row>
    <row r="86" spans="1:29" s="11" customFormat="1" ht="15" customHeight="1" thickTop="1" thickBot="1" x14ac:dyDescent="0.3">
      <c r="A86" s="116" t="s">
        <v>175</v>
      </c>
      <c r="B86" s="317"/>
      <c r="C86" s="296"/>
      <c r="D86" s="220" t="s">
        <v>289</v>
      </c>
      <c r="E86" s="167" t="s">
        <v>313</v>
      </c>
      <c r="F86" s="167" t="s">
        <v>314</v>
      </c>
      <c r="G86" s="302"/>
      <c r="H86" s="295"/>
      <c r="I86" s="265"/>
      <c r="J86" s="265"/>
      <c r="K86" s="267"/>
      <c r="L86" s="269"/>
      <c r="M86" s="487"/>
      <c r="N86" s="271"/>
      <c r="O86" s="191" t="s">
        <v>278</v>
      </c>
      <c r="P86" s="273"/>
      <c r="Q86" s="248" t="s">
        <v>407</v>
      </c>
      <c r="R86" s="249"/>
      <c r="S86" s="249"/>
      <c r="T86" s="249"/>
      <c r="U86" s="249"/>
      <c r="V86" s="249"/>
      <c r="W86" s="249"/>
      <c r="X86" s="249"/>
      <c r="Y86" s="249"/>
      <c r="Z86" s="250"/>
      <c r="AA86" s="508" t="s">
        <v>412</v>
      </c>
      <c r="AB86" s="509"/>
      <c r="AC86" s="510"/>
    </row>
    <row r="87" spans="1:29" s="13" customFormat="1" ht="9" customHeight="1" thickTop="1" thickBot="1" x14ac:dyDescent="0.3">
      <c r="A87" s="117" t="s">
        <v>176</v>
      </c>
      <c r="B87" s="317"/>
      <c r="C87" s="296"/>
      <c r="D87" s="221" t="s">
        <v>301</v>
      </c>
      <c r="E87" s="158" t="s">
        <v>350</v>
      </c>
      <c r="F87" s="158" t="s">
        <v>351</v>
      </c>
      <c r="G87" s="192" t="s">
        <v>15</v>
      </c>
      <c r="H87" s="193" t="s">
        <v>365</v>
      </c>
      <c r="I87" s="215" t="s">
        <v>18</v>
      </c>
      <c r="J87" s="216" t="s">
        <v>17</v>
      </c>
      <c r="K87" s="193" t="s">
        <v>4</v>
      </c>
      <c r="L87" s="193" t="s">
        <v>366</v>
      </c>
      <c r="M87" s="490" t="s">
        <v>387</v>
      </c>
      <c r="N87" s="519"/>
      <c r="O87" s="519"/>
      <c r="P87" s="520"/>
      <c r="Q87" s="242"/>
      <c r="R87" s="243"/>
      <c r="S87" s="243"/>
      <c r="T87" s="243"/>
      <c r="U87" s="243"/>
      <c r="V87" s="243"/>
      <c r="W87" s="243"/>
      <c r="X87" s="243"/>
      <c r="Y87" s="243"/>
      <c r="Z87" s="244"/>
      <c r="AA87" s="511"/>
      <c r="AB87" s="512"/>
      <c r="AC87" s="513"/>
    </row>
    <row r="88" spans="1:29" s="11" customFormat="1" ht="15" customHeight="1" thickBot="1" x14ac:dyDescent="0.3">
      <c r="A88" s="115">
        <v>12</v>
      </c>
      <c r="B88" s="317"/>
      <c r="C88" s="296"/>
      <c r="D88" s="222" t="s">
        <v>294</v>
      </c>
      <c r="E88" s="167" t="s">
        <v>313</v>
      </c>
      <c r="F88" s="167" t="s">
        <v>314</v>
      </c>
      <c r="G88" s="298" t="s">
        <v>0</v>
      </c>
      <c r="H88" s="300" t="s">
        <v>0</v>
      </c>
      <c r="I88" s="294" t="s">
        <v>0</v>
      </c>
      <c r="J88" s="307" t="s">
        <v>248</v>
      </c>
      <c r="K88" s="309" t="s">
        <v>254</v>
      </c>
      <c r="L88" s="261" t="s">
        <v>256</v>
      </c>
      <c r="M88" s="526"/>
      <c r="N88" s="522"/>
      <c r="O88" s="522"/>
      <c r="P88" s="523"/>
      <c r="Q88" s="242"/>
      <c r="R88" s="243"/>
      <c r="S88" s="243"/>
      <c r="T88" s="243"/>
      <c r="U88" s="243"/>
      <c r="V88" s="243"/>
      <c r="W88" s="243"/>
      <c r="X88" s="243"/>
      <c r="Y88" s="243"/>
      <c r="Z88" s="244"/>
      <c r="AA88" s="511"/>
      <c r="AB88" s="512"/>
      <c r="AC88" s="513"/>
    </row>
    <row r="89" spans="1:29" s="11" customFormat="1" ht="15" customHeight="1" thickTop="1" thickBot="1" x14ac:dyDescent="0.3">
      <c r="A89" s="160" t="str">
        <f>IF(AA85=1,"VERIFIED",IF(AB85=1,"CHECKED",IF(R85=1,"CHECK",IF(T85=1,"VERIFY",IF(U85=1,"NEED APP","NOT SCHED")))))</f>
        <v>NOT SCHED</v>
      </c>
      <c r="B89" s="318"/>
      <c r="C89" s="297"/>
      <c r="D89" s="223" t="s">
        <v>295</v>
      </c>
      <c r="E89" s="163" t="s">
        <v>0</v>
      </c>
      <c r="F89" s="163" t="s">
        <v>0</v>
      </c>
      <c r="G89" s="299"/>
      <c r="H89" s="301"/>
      <c r="I89" s="315"/>
      <c r="J89" s="308"/>
      <c r="K89" s="310"/>
      <c r="L89" s="262"/>
      <c r="M89" s="527"/>
      <c r="N89" s="524"/>
      <c r="O89" s="524"/>
      <c r="P89" s="525"/>
      <c r="Q89" s="245"/>
      <c r="R89" s="246"/>
      <c r="S89" s="246"/>
      <c r="T89" s="246"/>
      <c r="U89" s="246"/>
      <c r="V89" s="246"/>
      <c r="W89" s="246"/>
      <c r="X89" s="246"/>
      <c r="Y89" s="246"/>
      <c r="Z89" s="247"/>
      <c r="AA89" s="514"/>
      <c r="AB89" s="515"/>
      <c r="AC89" s="516"/>
    </row>
    <row r="90" spans="1:29" s="11" customFormat="1" ht="63" customHeight="1" thickTop="1" thickBot="1" x14ac:dyDescent="0.3">
      <c r="A90" s="283" t="s">
        <v>403</v>
      </c>
      <c r="B90" s="240"/>
      <c r="C90" s="240"/>
      <c r="D90" s="240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84"/>
      <c r="Q90" s="237" t="str">
        <f>$L$2</f>
        <v>CW1 BARNSTABLE HARBOR</v>
      </c>
      <c r="R90" s="238"/>
      <c r="S90" s="238"/>
      <c r="T90" s="238"/>
      <c r="U90" s="238"/>
      <c r="V90" s="238"/>
      <c r="W90" s="238"/>
      <c r="X90" s="238"/>
      <c r="Y90" s="238"/>
      <c r="Z90" s="238"/>
      <c r="AA90" s="232"/>
      <c r="AB90" s="233"/>
      <c r="AC90" s="234"/>
    </row>
    <row r="91" spans="1:29" s="12" customFormat="1" ht="9" customHeight="1" thickTop="1" thickBot="1" x14ac:dyDescent="0.3">
      <c r="A91" s="214" t="s">
        <v>292</v>
      </c>
      <c r="B91" s="205" t="s">
        <v>7</v>
      </c>
      <c r="C91" s="205"/>
      <c r="D91" s="205" t="s">
        <v>8</v>
      </c>
      <c r="E91" s="205" t="s">
        <v>9</v>
      </c>
      <c r="F91" s="205" t="s">
        <v>10</v>
      </c>
      <c r="G91" s="205" t="s">
        <v>11</v>
      </c>
      <c r="H91" s="205" t="s">
        <v>12</v>
      </c>
      <c r="I91" s="206" t="s">
        <v>16</v>
      </c>
      <c r="J91" s="207" t="s">
        <v>13</v>
      </c>
      <c r="K91" s="207" t="s">
        <v>14</v>
      </c>
      <c r="L91" s="208" t="s">
        <v>23</v>
      </c>
      <c r="M91" s="485" t="s">
        <v>19</v>
      </c>
      <c r="N91" s="209" t="s">
        <v>275</v>
      </c>
      <c r="O91" s="209" t="s">
        <v>276</v>
      </c>
      <c r="P91" s="206" t="s">
        <v>370</v>
      </c>
      <c r="Q91" s="211"/>
      <c r="R91" s="212"/>
      <c r="S91" s="212"/>
      <c r="T91" s="212"/>
      <c r="U91" s="213"/>
      <c r="V91" s="205"/>
      <c r="W91" s="205"/>
      <c r="X91" s="205"/>
      <c r="Y91" s="205"/>
      <c r="Z91" s="205"/>
      <c r="AA91" s="205" t="s">
        <v>377</v>
      </c>
      <c r="AB91" s="205" t="s">
        <v>378</v>
      </c>
      <c r="AC91" s="210" t="s">
        <v>379</v>
      </c>
    </row>
    <row r="92" spans="1:29" s="11" customFormat="1" ht="15" customHeight="1" thickTop="1" thickBot="1" x14ac:dyDescent="0.3">
      <c r="A92" s="113" t="s">
        <v>2</v>
      </c>
      <c r="B92" s="274" t="s">
        <v>171</v>
      </c>
      <c r="C92" s="296" t="s">
        <v>0</v>
      </c>
      <c r="D92" s="220" t="s">
        <v>288</v>
      </c>
      <c r="E92" s="167" t="s">
        <v>315</v>
      </c>
      <c r="F92" s="167" t="s">
        <v>316</v>
      </c>
      <c r="G92" s="300" t="s">
        <v>0</v>
      </c>
      <c r="H92" s="294" t="s">
        <v>0</v>
      </c>
      <c r="I92" s="264">
        <v>11</v>
      </c>
      <c r="J92" s="264">
        <v>5</v>
      </c>
      <c r="K92" s="266">
        <f>IF(I92=" "," ",(I92+$H$6-J92))</f>
        <v>6.8000000000000007</v>
      </c>
      <c r="L92" s="268" t="s">
        <v>250</v>
      </c>
      <c r="M92" s="486">
        <v>2016</v>
      </c>
      <c r="N92" s="270" t="str">
        <f>IF(AA92=1,"VERIFIED",IF(AB92=1,"CHECKED",IF(R92=1,"CHECK",IF(T92=1,"VERIFY",IF(U92=1,"NEED APP","NOT SCHED")))))</f>
        <v>NOT SCHED</v>
      </c>
      <c r="O92" s="182" t="s">
        <v>293</v>
      </c>
      <c r="P92" s="272" t="s">
        <v>319</v>
      </c>
      <c r="Q92" s="126">
        <f>IF(A93=" "," ",1)</f>
        <v>1</v>
      </c>
      <c r="R92" s="159" t="s">
        <v>0</v>
      </c>
      <c r="S92" s="127" t="s">
        <v>0</v>
      </c>
      <c r="T92" s="128" t="s">
        <v>0</v>
      </c>
      <c r="U92" s="129" t="s">
        <v>0</v>
      </c>
      <c r="V92" s="27" t="s">
        <v>0</v>
      </c>
      <c r="W92" s="28" t="s">
        <v>0</v>
      </c>
      <c r="X92" s="29" t="s">
        <v>0</v>
      </c>
      <c r="Y92" s="29" t="s">
        <v>0</v>
      </c>
      <c r="Z92" s="29" t="s">
        <v>0</v>
      </c>
      <c r="AA92" s="147"/>
      <c r="AB92" s="159"/>
      <c r="AC92" s="148"/>
    </row>
    <row r="93" spans="1:29" s="11" customFormat="1" ht="15" customHeight="1" thickTop="1" thickBot="1" x14ac:dyDescent="0.3">
      <c r="A93" s="116" t="s">
        <v>169</v>
      </c>
      <c r="B93" s="275"/>
      <c r="C93" s="296"/>
      <c r="D93" s="220" t="s">
        <v>289</v>
      </c>
      <c r="E93" s="167" t="s">
        <v>315</v>
      </c>
      <c r="F93" s="167" t="s">
        <v>316</v>
      </c>
      <c r="G93" s="302"/>
      <c r="H93" s="295"/>
      <c r="I93" s="265"/>
      <c r="J93" s="265"/>
      <c r="K93" s="267"/>
      <c r="L93" s="269"/>
      <c r="M93" s="487"/>
      <c r="N93" s="271"/>
      <c r="O93" s="191" t="s">
        <v>278</v>
      </c>
      <c r="P93" s="273"/>
      <c r="Q93" s="248" t="s">
        <v>407</v>
      </c>
      <c r="R93" s="249"/>
      <c r="S93" s="249"/>
      <c r="T93" s="249"/>
      <c r="U93" s="249"/>
      <c r="V93" s="249"/>
      <c r="W93" s="249"/>
      <c r="X93" s="249"/>
      <c r="Y93" s="249"/>
      <c r="Z93" s="250"/>
      <c r="AA93" s="508" t="s">
        <v>412</v>
      </c>
      <c r="AB93" s="509"/>
      <c r="AC93" s="510"/>
    </row>
    <row r="94" spans="1:29" s="13" customFormat="1" ht="9" customHeight="1" thickTop="1" thickBot="1" x14ac:dyDescent="0.3">
      <c r="A94" s="117" t="s">
        <v>170</v>
      </c>
      <c r="B94" s="275"/>
      <c r="C94" s="296"/>
      <c r="D94" s="221" t="s">
        <v>301</v>
      </c>
      <c r="E94" s="158" t="s">
        <v>352</v>
      </c>
      <c r="F94" s="158" t="s">
        <v>353</v>
      </c>
      <c r="G94" s="192" t="s">
        <v>15</v>
      </c>
      <c r="H94" s="193" t="s">
        <v>365</v>
      </c>
      <c r="I94" s="193" t="s">
        <v>18</v>
      </c>
      <c r="J94" s="192" t="s">
        <v>17</v>
      </c>
      <c r="K94" s="193" t="s">
        <v>4</v>
      </c>
      <c r="L94" s="193" t="s">
        <v>366</v>
      </c>
      <c r="M94" s="490" t="s">
        <v>387</v>
      </c>
      <c r="N94" s="519"/>
      <c r="O94" s="519"/>
      <c r="P94" s="520"/>
      <c r="Q94" s="242"/>
      <c r="R94" s="243"/>
      <c r="S94" s="243"/>
      <c r="T94" s="243"/>
      <c r="U94" s="243"/>
      <c r="V94" s="243"/>
      <c r="W94" s="243"/>
      <c r="X94" s="243"/>
      <c r="Y94" s="243"/>
      <c r="Z94" s="244"/>
      <c r="AA94" s="511"/>
      <c r="AB94" s="512"/>
      <c r="AC94" s="513"/>
    </row>
    <row r="95" spans="1:29" s="11" customFormat="1" ht="15" customHeight="1" thickBot="1" x14ac:dyDescent="0.3">
      <c r="A95" s="115">
        <v>13</v>
      </c>
      <c r="B95" s="275"/>
      <c r="C95" s="296"/>
      <c r="D95" s="222" t="s">
        <v>294</v>
      </c>
      <c r="E95" s="167" t="s">
        <v>315</v>
      </c>
      <c r="F95" s="167" t="s">
        <v>316</v>
      </c>
      <c r="G95" s="298" t="s">
        <v>0</v>
      </c>
      <c r="H95" s="300" t="s">
        <v>0</v>
      </c>
      <c r="I95" s="294" t="s">
        <v>0</v>
      </c>
      <c r="J95" s="307" t="s">
        <v>248</v>
      </c>
      <c r="K95" s="309" t="s">
        <v>254</v>
      </c>
      <c r="L95" s="261" t="s">
        <v>256</v>
      </c>
      <c r="M95" s="526"/>
      <c r="N95" s="522"/>
      <c r="O95" s="522"/>
      <c r="P95" s="523"/>
      <c r="Q95" s="242"/>
      <c r="R95" s="243"/>
      <c r="S95" s="243"/>
      <c r="T95" s="243"/>
      <c r="U95" s="243"/>
      <c r="V95" s="243"/>
      <c r="W95" s="243"/>
      <c r="X95" s="243"/>
      <c r="Y95" s="243"/>
      <c r="Z95" s="244"/>
      <c r="AA95" s="511"/>
      <c r="AB95" s="512"/>
      <c r="AC95" s="513"/>
    </row>
    <row r="96" spans="1:29" s="11" customFormat="1" ht="15" customHeight="1" thickTop="1" thickBot="1" x14ac:dyDescent="0.3">
      <c r="A96" s="160" t="str">
        <f>IF(AA92=1,"VERIFIED",IF(AB92=1,"CHECKED",IF(R92=1,"CHECK",IF(T92=1,"VERIFY",IF(U92=1,"NEED APP","NOT SCHED")))))</f>
        <v>NOT SCHED</v>
      </c>
      <c r="B96" s="276"/>
      <c r="C96" s="297"/>
      <c r="D96" s="223" t="s">
        <v>295</v>
      </c>
      <c r="E96" s="163" t="s">
        <v>0</v>
      </c>
      <c r="F96" s="163" t="s">
        <v>0</v>
      </c>
      <c r="G96" s="299"/>
      <c r="H96" s="301"/>
      <c r="I96" s="315"/>
      <c r="J96" s="308"/>
      <c r="K96" s="310"/>
      <c r="L96" s="262"/>
      <c r="M96" s="527"/>
      <c r="N96" s="524"/>
      <c r="O96" s="524"/>
      <c r="P96" s="525"/>
      <c r="Q96" s="245"/>
      <c r="R96" s="246"/>
      <c r="S96" s="246"/>
      <c r="T96" s="246"/>
      <c r="U96" s="246"/>
      <c r="V96" s="246"/>
      <c r="W96" s="246"/>
      <c r="X96" s="246"/>
      <c r="Y96" s="246"/>
      <c r="Z96" s="247"/>
      <c r="AA96" s="514"/>
      <c r="AB96" s="515"/>
      <c r="AC96" s="516"/>
    </row>
    <row r="97" spans="1:29" s="25" customFormat="1" ht="4.9000000000000004" customHeight="1" thickTop="1" thickBot="1" x14ac:dyDescent="0.3">
      <c r="A97" s="112"/>
      <c r="B97" s="18"/>
      <c r="C97" s="19"/>
      <c r="D97" s="224"/>
      <c r="E97" s="164"/>
      <c r="F97" s="164"/>
      <c r="G97" s="21"/>
      <c r="H97" s="20"/>
      <c r="I97" s="22"/>
      <c r="J97" s="22"/>
      <c r="K97" s="178"/>
      <c r="L97" s="179"/>
      <c r="M97" s="488"/>
      <c r="N97" s="180"/>
      <c r="O97" s="180"/>
      <c r="P97" s="181"/>
      <c r="Q97" s="121"/>
      <c r="R97" s="122"/>
      <c r="S97" s="123"/>
      <c r="T97" s="124"/>
      <c r="U97" s="125"/>
      <c r="V97" s="23"/>
      <c r="W97" s="24"/>
      <c r="X97" s="24"/>
      <c r="Y97" s="24"/>
      <c r="Z97" s="24"/>
      <c r="AA97" s="149"/>
      <c r="AB97" s="122"/>
      <c r="AC97" s="150"/>
    </row>
    <row r="98" spans="1:29" s="12" customFormat="1" ht="9" customHeight="1" thickTop="1" thickBot="1" x14ac:dyDescent="0.3">
      <c r="A98" s="214" t="s">
        <v>292</v>
      </c>
      <c r="B98" s="205" t="s">
        <v>7</v>
      </c>
      <c r="C98" s="205"/>
      <c r="D98" s="205" t="s">
        <v>8</v>
      </c>
      <c r="E98" s="205" t="s">
        <v>9</v>
      </c>
      <c r="F98" s="205" t="s">
        <v>10</v>
      </c>
      <c r="G98" s="205" t="s">
        <v>11</v>
      </c>
      <c r="H98" s="205" t="s">
        <v>12</v>
      </c>
      <c r="I98" s="206" t="s">
        <v>16</v>
      </c>
      <c r="J98" s="207" t="s">
        <v>13</v>
      </c>
      <c r="K98" s="207" t="s">
        <v>14</v>
      </c>
      <c r="L98" s="208" t="s">
        <v>23</v>
      </c>
      <c r="M98" s="485" t="s">
        <v>19</v>
      </c>
      <c r="N98" s="209" t="s">
        <v>275</v>
      </c>
      <c r="O98" s="209" t="s">
        <v>276</v>
      </c>
      <c r="P98" s="206" t="s">
        <v>370</v>
      </c>
      <c r="Q98" s="211"/>
      <c r="R98" s="212"/>
      <c r="S98" s="212"/>
      <c r="T98" s="212"/>
      <c r="U98" s="213"/>
      <c r="V98" s="205"/>
      <c r="W98" s="205"/>
      <c r="X98" s="205"/>
      <c r="Y98" s="205"/>
      <c r="Z98" s="205"/>
      <c r="AA98" s="205" t="s">
        <v>377</v>
      </c>
      <c r="AB98" s="205" t="s">
        <v>378</v>
      </c>
      <c r="AC98" s="210" t="s">
        <v>379</v>
      </c>
    </row>
    <row r="99" spans="1:29" s="11" customFormat="1" ht="15" customHeight="1" thickTop="1" thickBot="1" x14ac:dyDescent="0.3">
      <c r="A99" s="113" t="s">
        <v>2</v>
      </c>
      <c r="B99" s="274" t="s">
        <v>166</v>
      </c>
      <c r="C99" s="296" t="s">
        <v>0</v>
      </c>
      <c r="D99" s="220" t="s">
        <v>288</v>
      </c>
      <c r="E99" s="167" t="s">
        <v>317</v>
      </c>
      <c r="F99" s="167" t="s">
        <v>318</v>
      </c>
      <c r="G99" s="300" t="s">
        <v>0</v>
      </c>
      <c r="H99" s="294" t="s">
        <v>0</v>
      </c>
      <c r="I99" s="264">
        <v>9.9</v>
      </c>
      <c r="J99" s="264">
        <v>4.2</v>
      </c>
      <c r="K99" s="266">
        <f>IF(I99=" "," ",(I99+$H$6-J99))</f>
        <v>6.5000000000000009</v>
      </c>
      <c r="L99" s="268" t="s">
        <v>250</v>
      </c>
      <c r="M99" s="486">
        <v>2016</v>
      </c>
      <c r="N99" s="270" t="str">
        <f>IF(AA99=1,"VERIFIED",IF(AB99=1,"CHECKED",IF(R99=1,"CHECK",IF(T99=1,"VERIFY",IF(U99=1,"NEED APP","NOT SCHED")))))</f>
        <v>NOT SCHED</v>
      </c>
      <c r="O99" s="182" t="s">
        <v>293</v>
      </c>
      <c r="P99" s="272" t="s">
        <v>320</v>
      </c>
      <c r="Q99" s="126">
        <f>IF(A100=" "," ",1)</f>
        <v>1</v>
      </c>
      <c r="R99" s="159" t="s">
        <v>0</v>
      </c>
      <c r="S99" s="127">
        <v>1</v>
      </c>
      <c r="T99" s="128" t="s">
        <v>0</v>
      </c>
      <c r="U99" s="129" t="s">
        <v>0</v>
      </c>
      <c r="V99" s="27" t="s">
        <v>0</v>
      </c>
      <c r="W99" s="28" t="s">
        <v>0</v>
      </c>
      <c r="X99" s="29" t="s">
        <v>0</v>
      </c>
      <c r="Y99" s="29" t="s">
        <v>0</v>
      </c>
      <c r="Z99" s="29" t="s">
        <v>0</v>
      </c>
      <c r="AA99" s="147"/>
      <c r="AB99" s="159"/>
      <c r="AC99" s="148"/>
    </row>
    <row r="100" spans="1:29" s="11" customFormat="1" ht="15" customHeight="1" thickTop="1" thickBot="1" x14ac:dyDescent="0.3">
      <c r="A100" s="116" t="s">
        <v>164</v>
      </c>
      <c r="B100" s="275"/>
      <c r="C100" s="296"/>
      <c r="D100" s="220" t="s">
        <v>289</v>
      </c>
      <c r="E100" s="167" t="s">
        <v>317</v>
      </c>
      <c r="F100" s="167" t="s">
        <v>318</v>
      </c>
      <c r="G100" s="302"/>
      <c r="H100" s="295"/>
      <c r="I100" s="265"/>
      <c r="J100" s="265"/>
      <c r="K100" s="267"/>
      <c r="L100" s="269"/>
      <c r="M100" s="487"/>
      <c r="N100" s="271"/>
      <c r="O100" s="191" t="s">
        <v>278</v>
      </c>
      <c r="P100" s="273"/>
      <c r="Q100" s="248" t="s">
        <v>407</v>
      </c>
      <c r="R100" s="249"/>
      <c r="S100" s="249"/>
      <c r="T100" s="249"/>
      <c r="U100" s="249"/>
      <c r="V100" s="249"/>
      <c r="W100" s="249"/>
      <c r="X100" s="249"/>
      <c r="Y100" s="249"/>
      <c r="Z100" s="250"/>
      <c r="AA100" s="508" t="s">
        <v>412</v>
      </c>
      <c r="AB100" s="509"/>
      <c r="AC100" s="510"/>
    </row>
    <row r="101" spans="1:29" s="13" customFormat="1" ht="9" customHeight="1" thickTop="1" thickBot="1" x14ac:dyDescent="0.3">
      <c r="A101" s="117" t="s">
        <v>165</v>
      </c>
      <c r="B101" s="275"/>
      <c r="C101" s="296"/>
      <c r="D101" s="221" t="s">
        <v>301</v>
      </c>
      <c r="E101" s="158" t="s">
        <v>389</v>
      </c>
      <c r="F101" s="158" t="s">
        <v>390</v>
      </c>
      <c r="G101" s="192" t="s">
        <v>15</v>
      </c>
      <c r="H101" s="193" t="s">
        <v>365</v>
      </c>
      <c r="I101" s="193" t="s">
        <v>18</v>
      </c>
      <c r="J101" s="192" t="s">
        <v>17</v>
      </c>
      <c r="K101" s="193" t="s">
        <v>4</v>
      </c>
      <c r="L101" s="193" t="s">
        <v>366</v>
      </c>
      <c r="M101" s="490" t="s">
        <v>387</v>
      </c>
      <c r="N101" s="519"/>
      <c r="O101" s="519"/>
      <c r="P101" s="520"/>
      <c r="Q101" s="242"/>
      <c r="R101" s="243"/>
      <c r="S101" s="243"/>
      <c r="T101" s="243"/>
      <c r="U101" s="243"/>
      <c r="V101" s="243"/>
      <c r="W101" s="243"/>
      <c r="X101" s="243"/>
      <c r="Y101" s="243"/>
      <c r="Z101" s="244"/>
      <c r="AA101" s="511"/>
      <c r="AB101" s="512"/>
      <c r="AC101" s="513"/>
    </row>
    <row r="102" spans="1:29" s="11" customFormat="1" ht="15" customHeight="1" thickBot="1" x14ac:dyDescent="0.3">
      <c r="A102" s="115">
        <v>14</v>
      </c>
      <c r="B102" s="275"/>
      <c r="C102" s="296"/>
      <c r="D102" s="222" t="s">
        <v>294</v>
      </c>
      <c r="E102" s="167" t="s">
        <v>317</v>
      </c>
      <c r="F102" s="167" t="s">
        <v>318</v>
      </c>
      <c r="G102" s="298" t="s">
        <v>0</v>
      </c>
      <c r="H102" s="300" t="s">
        <v>0</v>
      </c>
      <c r="I102" s="294" t="s">
        <v>0</v>
      </c>
      <c r="J102" s="307" t="s">
        <v>248</v>
      </c>
      <c r="K102" s="259" t="str">
        <f>IF(S99=1,"PHOTO NEEDED",IF(S99=2,"24/7",IF(S99=3,"Has Photo","")))</f>
        <v>PHOTO NEEDED</v>
      </c>
      <c r="L102" s="261" t="s">
        <v>256</v>
      </c>
      <c r="M102" s="526"/>
      <c r="N102" s="522"/>
      <c r="O102" s="522"/>
      <c r="P102" s="523"/>
      <c r="Q102" s="242"/>
      <c r="R102" s="243"/>
      <c r="S102" s="243"/>
      <c r="T102" s="243"/>
      <c r="U102" s="243"/>
      <c r="V102" s="243"/>
      <c r="W102" s="243"/>
      <c r="X102" s="243"/>
      <c r="Y102" s="243"/>
      <c r="Z102" s="244"/>
      <c r="AA102" s="511"/>
      <c r="AB102" s="512"/>
      <c r="AC102" s="513"/>
    </row>
    <row r="103" spans="1:29" s="11" customFormat="1" ht="15" customHeight="1" thickTop="1" thickBot="1" x14ac:dyDescent="0.3">
      <c r="A103" s="160" t="str">
        <f>IF(AA99=1,"VERIFIED",IF(AB99=1,"CHECKED",IF(R99=1,"CHECK",IF(T99=1,"VERIFY",IF(U99=1,"NEED APP","NOT SCHED")))))</f>
        <v>NOT SCHED</v>
      </c>
      <c r="B103" s="276"/>
      <c r="C103" s="297"/>
      <c r="D103" s="223" t="s">
        <v>295</v>
      </c>
      <c r="E103" s="163" t="s">
        <v>0</v>
      </c>
      <c r="F103" s="163" t="s">
        <v>0</v>
      </c>
      <c r="G103" s="299"/>
      <c r="H103" s="301"/>
      <c r="I103" s="315"/>
      <c r="J103" s="308"/>
      <c r="K103" s="260"/>
      <c r="L103" s="262"/>
      <c r="M103" s="527"/>
      <c r="N103" s="524"/>
      <c r="O103" s="524"/>
      <c r="P103" s="525"/>
      <c r="Q103" s="245"/>
      <c r="R103" s="246"/>
      <c r="S103" s="246"/>
      <c r="T103" s="246"/>
      <c r="U103" s="246"/>
      <c r="V103" s="246"/>
      <c r="W103" s="246"/>
      <c r="X103" s="246"/>
      <c r="Y103" s="246"/>
      <c r="Z103" s="247"/>
      <c r="AA103" s="514"/>
      <c r="AB103" s="515"/>
      <c r="AC103" s="516"/>
    </row>
    <row r="104" spans="1:29" s="25" customFormat="1" ht="4.9000000000000004" customHeight="1" thickTop="1" thickBot="1" x14ac:dyDescent="0.3">
      <c r="A104" s="112"/>
      <c r="B104" s="18"/>
      <c r="C104" s="19"/>
      <c r="D104" s="224"/>
      <c r="E104" s="164"/>
      <c r="F104" s="164"/>
      <c r="G104" s="21"/>
      <c r="H104" s="20"/>
      <c r="I104" s="22"/>
      <c r="J104" s="22"/>
      <c r="K104" s="178"/>
      <c r="L104" s="179"/>
      <c r="M104" s="488"/>
      <c r="N104" s="180"/>
      <c r="O104" s="180"/>
      <c r="P104" s="181"/>
      <c r="Q104" s="121"/>
      <c r="R104" s="122"/>
      <c r="S104" s="123"/>
      <c r="T104" s="124"/>
      <c r="U104" s="125"/>
      <c r="V104" s="23"/>
      <c r="W104" s="24"/>
      <c r="X104" s="24"/>
      <c r="Y104" s="24"/>
      <c r="Z104" s="24"/>
      <c r="AA104" s="149"/>
      <c r="AB104" s="122"/>
      <c r="AC104" s="150"/>
    </row>
    <row r="105" spans="1:29" s="12" customFormat="1" ht="9" customHeight="1" thickTop="1" thickBot="1" x14ac:dyDescent="0.3">
      <c r="A105" s="214" t="s">
        <v>292</v>
      </c>
      <c r="B105" s="205" t="s">
        <v>7</v>
      </c>
      <c r="C105" s="205"/>
      <c r="D105" s="205" t="s">
        <v>8</v>
      </c>
      <c r="E105" s="205" t="s">
        <v>9</v>
      </c>
      <c r="F105" s="205" t="s">
        <v>10</v>
      </c>
      <c r="G105" s="205" t="s">
        <v>11</v>
      </c>
      <c r="H105" s="205" t="s">
        <v>12</v>
      </c>
      <c r="I105" s="206" t="s">
        <v>16</v>
      </c>
      <c r="J105" s="207" t="s">
        <v>13</v>
      </c>
      <c r="K105" s="207" t="s">
        <v>14</v>
      </c>
      <c r="L105" s="208" t="s">
        <v>23</v>
      </c>
      <c r="M105" s="485" t="s">
        <v>19</v>
      </c>
      <c r="N105" s="209" t="s">
        <v>275</v>
      </c>
      <c r="O105" s="209" t="s">
        <v>276</v>
      </c>
      <c r="P105" s="206" t="s">
        <v>370</v>
      </c>
      <c r="Q105" s="211"/>
      <c r="R105" s="212"/>
      <c r="S105" s="212"/>
      <c r="T105" s="212"/>
      <c r="U105" s="213"/>
      <c r="V105" s="205"/>
      <c r="W105" s="205"/>
      <c r="X105" s="205"/>
      <c r="Y105" s="205"/>
      <c r="Z105" s="205"/>
      <c r="AA105" s="205" t="s">
        <v>377</v>
      </c>
      <c r="AB105" s="205" t="s">
        <v>378</v>
      </c>
      <c r="AC105" s="210" t="s">
        <v>379</v>
      </c>
    </row>
    <row r="106" spans="1:29" s="11" customFormat="1" ht="15" customHeight="1" thickTop="1" thickBot="1" x14ac:dyDescent="0.3">
      <c r="A106" s="113" t="s">
        <v>2</v>
      </c>
      <c r="B106" s="274" t="s">
        <v>154</v>
      </c>
      <c r="C106" s="296" t="s">
        <v>0</v>
      </c>
      <c r="D106" s="220" t="s">
        <v>288</v>
      </c>
      <c r="E106" s="167" t="s">
        <v>321</v>
      </c>
      <c r="F106" s="167" t="s">
        <v>322</v>
      </c>
      <c r="G106" s="300" t="s">
        <v>0</v>
      </c>
      <c r="H106" s="294" t="s">
        <v>0</v>
      </c>
      <c r="I106" s="264">
        <v>6.5</v>
      </c>
      <c r="J106" s="264">
        <v>5.0999999999999996</v>
      </c>
      <c r="K106" s="266">
        <f>IF(I106=" "," ",(I106+$H$6-J106))</f>
        <v>2.2000000000000002</v>
      </c>
      <c r="L106" s="268" t="s">
        <v>250</v>
      </c>
      <c r="M106" s="486">
        <v>2016</v>
      </c>
      <c r="N106" s="270" t="str">
        <f>IF(AA106=1,"VERIFIED",IF(AB106=1,"CHECKED",IF(R106=1,"CHECK",IF(T106=1,"VERIFY",IF(U106=1,"NEED APP","NOT SCHED")))))</f>
        <v>NOT SCHED</v>
      </c>
      <c r="O106" s="182" t="s">
        <v>293</v>
      </c>
      <c r="P106" s="272" t="s">
        <v>373</v>
      </c>
      <c r="Q106" s="126">
        <f>IF(A107=" "," ",1)</f>
        <v>1</v>
      </c>
      <c r="R106" s="159" t="s">
        <v>0</v>
      </c>
      <c r="S106" s="127">
        <v>1</v>
      </c>
      <c r="T106" s="128" t="s">
        <v>0</v>
      </c>
      <c r="U106" s="129" t="s">
        <v>0</v>
      </c>
      <c r="V106" s="27" t="s">
        <v>0</v>
      </c>
      <c r="W106" s="28" t="s">
        <v>0</v>
      </c>
      <c r="X106" s="29" t="s">
        <v>0</v>
      </c>
      <c r="Y106" s="29" t="s">
        <v>0</v>
      </c>
      <c r="Z106" s="29" t="s">
        <v>0</v>
      </c>
      <c r="AA106" s="147"/>
      <c r="AB106" s="159"/>
      <c r="AC106" s="148"/>
    </row>
    <row r="107" spans="1:29" s="11" customFormat="1" ht="15" customHeight="1" thickTop="1" thickBot="1" x14ac:dyDescent="0.3">
      <c r="A107" s="116" t="s">
        <v>152</v>
      </c>
      <c r="B107" s="275"/>
      <c r="C107" s="296"/>
      <c r="D107" s="220" t="s">
        <v>289</v>
      </c>
      <c r="E107" s="167" t="s">
        <v>321</v>
      </c>
      <c r="F107" s="167" t="s">
        <v>322</v>
      </c>
      <c r="G107" s="302"/>
      <c r="H107" s="295"/>
      <c r="I107" s="265"/>
      <c r="J107" s="265"/>
      <c r="K107" s="267"/>
      <c r="L107" s="269"/>
      <c r="M107" s="487"/>
      <c r="N107" s="271"/>
      <c r="O107" s="191" t="s">
        <v>278</v>
      </c>
      <c r="P107" s="273"/>
      <c r="Q107" s="248" t="s">
        <v>407</v>
      </c>
      <c r="R107" s="249"/>
      <c r="S107" s="249"/>
      <c r="T107" s="249"/>
      <c r="U107" s="249"/>
      <c r="V107" s="249"/>
      <c r="W107" s="249"/>
      <c r="X107" s="249"/>
      <c r="Y107" s="249"/>
      <c r="Z107" s="250"/>
      <c r="AA107" s="508" t="s">
        <v>412</v>
      </c>
      <c r="AB107" s="509"/>
      <c r="AC107" s="510"/>
    </row>
    <row r="108" spans="1:29" s="13" customFormat="1" ht="9" customHeight="1" thickTop="1" thickBot="1" x14ac:dyDescent="0.3">
      <c r="A108" s="117" t="s">
        <v>153</v>
      </c>
      <c r="B108" s="275"/>
      <c r="C108" s="296"/>
      <c r="D108" s="221" t="s">
        <v>301</v>
      </c>
      <c r="E108" s="158" t="s">
        <v>391</v>
      </c>
      <c r="F108" s="158" t="s">
        <v>354</v>
      </c>
      <c r="G108" s="192" t="s">
        <v>15</v>
      </c>
      <c r="H108" s="193" t="s">
        <v>365</v>
      </c>
      <c r="I108" s="193" t="s">
        <v>18</v>
      </c>
      <c r="J108" s="192" t="s">
        <v>17</v>
      </c>
      <c r="K108" s="193" t="s">
        <v>4</v>
      </c>
      <c r="L108" s="193" t="s">
        <v>366</v>
      </c>
      <c r="M108" s="490" t="s">
        <v>387</v>
      </c>
      <c r="N108" s="519"/>
      <c r="O108" s="519"/>
      <c r="P108" s="520"/>
      <c r="Q108" s="242"/>
      <c r="R108" s="243"/>
      <c r="S108" s="243"/>
      <c r="T108" s="243"/>
      <c r="U108" s="243"/>
      <c r="V108" s="243"/>
      <c r="W108" s="243"/>
      <c r="X108" s="243"/>
      <c r="Y108" s="243"/>
      <c r="Z108" s="244"/>
      <c r="AA108" s="511"/>
      <c r="AB108" s="512"/>
      <c r="AC108" s="513"/>
    </row>
    <row r="109" spans="1:29" s="11" customFormat="1" ht="15" customHeight="1" thickBot="1" x14ac:dyDescent="0.3">
      <c r="A109" s="115">
        <v>15</v>
      </c>
      <c r="B109" s="275"/>
      <c r="C109" s="296"/>
      <c r="D109" s="222" t="s">
        <v>294</v>
      </c>
      <c r="E109" s="167" t="s">
        <v>321</v>
      </c>
      <c r="F109" s="167" t="s">
        <v>322</v>
      </c>
      <c r="G109" s="298" t="s">
        <v>0</v>
      </c>
      <c r="H109" s="300" t="s">
        <v>0</v>
      </c>
      <c r="I109" s="294" t="s">
        <v>0</v>
      </c>
      <c r="J109" s="307" t="s">
        <v>248</v>
      </c>
      <c r="K109" s="259" t="str">
        <f>IF(S106=1,"PHOTO NEEDED",IF(S106=2,"24/7",IF(S106=3,"Has Photo","")))</f>
        <v>PHOTO NEEDED</v>
      </c>
      <c r="L109" s="261" t="s">
        <v>256</v>
      </c>
      <c r="M109" s="526"/>
      <c r="N109" s="522"/>
      <c r="O109" s="522"/>
      <c r="P109" s="523"/>
      <c r="Q109" s="242"/>
      <c r="R109" s="243"/>
      <c r="S109" s="243"/>
      <c r="T109" s="243"/>
      <c r="U109" s="243"/>
      <c r="V109" s="243"/>
      <c r="W109" s="243"/>
      <c r="X109" s="243"/>
      <c r="Y109" s="243"/>
      <c r="Z109" s="244"/>
      <c r="AA109" s="511"/>
      <c r="AB109" s="512"/>
      <c r="AC109" s="513"/>
    </row>
    <row r="110" spans="1:29" s="11" customFormat="1" ht="15" customHeight="1" thickTop="1" thickBot="1" x14ac:dyDescent="0.3">
      <c r="A110" s="160" t="str">
        <f>IF(AA106=1,"VERIFIED",IF(AB106=1,"CHECKED",IF(R106=1,"CHECK",IF(T106=1,"VERIFY",IF(U106=1,"NEED APP","NOT SCHED")))))</f>
        <v>NOT SCHED</v>
      </c>
      <c r="B110" s="276"/>
      <c r="C110" s="297"/>
      <c r="D110" s="223" t="s">
        <v>295</v>
      </c>
      <c r="E110" s="163" t="s">
        <v>0</v>
      </c>
      <c r="F110" s="163" t="s">
        <v>0</v>
      </c>
      <c r="G110" s="299"/>
      <c r="H110" s="301"/>
      <c r="I110" s="315"/>
      <c r="J110" s="308"/>
      <c r="K110" s="260"/>
      <c r="L110" s="262"/>
      <c r="M110" s="527"/>
      <c r="N110" s="524"/>
      <c r="O110" s="524"/>
      <c r="P110" s="525"/>
      <c r="Q110" s="245"/>
      <c r="R110" s="246"/>
      <c r="S110" s="246"/>
      <c r="T110" s="246"/>
      <c r="U110" s="246"/>
      <c r="V110" s="246"/>
      <c r="W110" s="246"/>
      <c r="X110" s="246"/>
      <c r="Y110" s="246"/>
      <c r="Z110" s="247"/>
      <c r="AA110" s="514"/>
      <c r="AB110" s="515"/>
      <c r="AC110" s="516"/>
    </row>
    <row r="111" spans="1:29" s="25" customFormat="1" ht="4.9000000000000004" customHeight="1" thickTop="1" thickBot="1" x14ac:dyDescent="0.3">
      <c r="A111" s="112"/>
      <c r="B111" s="18"/>
      <c r="C111" s="19"/>
      <c r="D111" s="224"/>
      <c r="E111" s="164"/>
      <c r="F111" s="164"/>
      <c r="G111" s="21"/>
      <c r="H111" s="20"/>
      <c r="I111" s="22"/>
      <c r="J111" s="22"/>
      <c r="K111" s="178"/>
      <c r="L111" s="179"/>
      <c r="M111" s="488"/>
      <c r="N111" s="180"/>
      <c r="O111" s="180"/>
      <c r="P111" s="181"/>
      <c r="Q111" s="121"/>
      <c r="R111" s="122"/>
      <c r="S111" s="123"/>
      <c r="T111" s="124"/>
      <c r="U111" s="125"/>
      <c r="V111" s="23"/>
      <c r="W111" s="24"/>
      <c r="X111" s="24"/>
      <c r="Y111" s="24"/>
      <c r="Z111" s="24"/>
      <c r="AA111" s="149"/>
      <c r="AB111" s="122"/>
      <c r="AC111" s="150"/>
    </row>
    <row r="112" spans="1:29" s="12" customFormat="1" ht="9" customHeight="1" thickTop="1" thickBot="1" x14ac:dyDescent="0.3">
      <c r="A112" s="214" t="s">
        <v>292</v>
      </c>
      <c r="B112" s="205" t="s">
        <v>7</v>
      </c>
      <c r="C112" s="205"/>
      <c r="D112" s="205" t="s">
        <v>8</v>
      </c>
      <c r="E112" s="205" t="s">
        <v>9</v>
      </c>
      <c r="F112" s="205" t="s">
        <v>10</v>
      </c>
      <c r="G112" s="205" t="s">
        <v>11</v>
      </c>
      <c r="H112" s="205" t="s">
        <v>12</v>
      </c>
      <c r="I112" s="206" t="s">
        <v>16</v>
      </c>
      <c r="J112" s="207" t="s">
        <v>13</v>
      </c>
      <c r="K112" s="207" t="s">
        <v>14</v>
      </c>
      <c r="L112" s="208" t="s">
        <v>23</v>
      </c>
      <c r="M112" s="485" t="s">
        <v>19</v>
      </c>
      <c r="N112" s="209" t="s">
        <v>275</v>
      </c>
      <c r="O112" s="209" t="s">
        <v>276</v>
      </c>
      <c r="P112" s="206" t="s">
        <v>370</v>
      </c>
      <c r="Q112" s="211"/>
      <c r="R112" s="212"/>
      <c r="S112" s="212"/>
      <c r="T112" s="212"/>
      <c r="U112" s="213"/>
      <c r="V112" s="205"/>
      <c r="W112" s="205"/>
      <c r="X112" s="205"/>
      <c r="Y112" s="205"/>
      <c r="Z112" s="205"/>
      <c r="AA112" s="205" t="s">
        <v>377</v>
      </c>
      <c r="AB112" s="205" t="s">
        <v>378</v>
      </c>
      <c r="AC112" s="210" t="s">
        <v>379</v>
      </c>
    </row>
    <row r="113" spans="1:29" s="11" customFormat="1" ht="15" customHeight="1" thickTop="1" thickBot="1" x14ac:dyDescent="0.3">
      <c r="A113" s="113" t="s">
        <v>2</v>
      </c>
      <c r="B113" s="274" t="s">
        <v>148</v>
      </c>
      <c r="C113" s="296" t="s">
        <v>0</v>
      </c>
      <c r="D113" s="220" t="s">
        <v>288</v>
      </c>
      <c r="E113" s="167" t="s">
        <v>323</v>
      </c>
      <c r="F113" s="167" t="s">
        <v>324</v>
      </c>
      <c r="G113" s="300" t="s">
        <v>0</v>
      </c>
      <c r="H113" s="294" t="s">
        <v>0</v>
      </c>
      <c r="I113" s="264">
        <v>5.0999999999999996</v>
      </c>
      <c r="J113" s="264">
        <v>4.2</v>
      </c>
      <c r="K113" s="266">
        <f>IF(I113=" "," ",(I113+$H$6-J113))</f>
        <v>1.6999999999999993</v>
      </c>
      <c r="L113" s="268" t="s">
        <v>250</v>
      </c>
      <c r="M113" s="486">
        <v>2016</v>
      </c>
      <c r="N113" s="270" t="str">
        <f>IF(AA113=1,"VERIFIED",IF(AB113=1,"CHECKED",IF(R113=1,"CHECK",IF(T113=1,"VERIFY",IF(U113=1,"NEED APP","NOT SCHED")))))</f>
        <v>NOT SCHED</v>
      </c>
      <c r="O113" s="182" t="s">
        <v>293</v>
      </c>
      <c r="P113" s="272" t="s">
        <v>374</v>
      </c>
      <c r="Q113" s="126">
        <f>IF(A114=" "," ",1)</f>
        <v>1</v>
      </c>
      <c r="R113" s="159" t="s">
        <v>0</v>
      </c>
      <c r="S113" s="127" t="s">
        <v>0</v>
      </c>
      <c r="T113" s="128" t="s">
        <v>0</v>
      </c>
      <c r="U113" s="129" t="s">
        <v>0</v>
      </c>
      <c r="V113" s="27" t="s">
        <v>0</v>
      </c>
      <c r="W113" s="28" t="s">
        <v>0</v>
      </c>
      <c r="X113" s="29" t="s">
        <v>0</v>
      </c>
      <c r="Y113" s="29" t="s">
        <v>0</v>
      </c>
      <c r="Z113" s="29" t="s">
        <v>0</v>
      </c>
      <c r="AA113" s="147"/>
      <c r="AB113" s="159"/>
      <c r="AC113" s="148"/>
    </row>
    <row r="114" spans="1:29" s="11" customFormat="1" ht="15" customHeight="1" thickTop="1" thickBot="1" x14ac:dyDescent="0.3">
      <c r="A114" s="116" t="s">
        <v>146</v>
      </c>
      <c r="B114" s="275"/>
      <c r="C114" s="296"/>
      <c r="D114" s="220" t="s">
        <v>289</v>
      </c>
      <c r="E114" s="167" t="s">
        <v>323</v>
      </c>
      <c r="F114" s="167" t="s">
        <v>324</v>
      </c>
      <c r="G114" s="302"/>
      <c r="H114" s="295"/>
      <c r="I114" s="265"/>
      <c r="J114" s="265"/>
      <c r="K114" s="267"/>
      <c r="L114" s="269"/>
      <c r="M114" s="487"/>
      <c r="N114" s="271"/>
      <c r="O114" s="191" t="s">
        <v>278</v>
      </c>
      <c r="P114" s="273"/>
      <c r="Q114" s="248" t="s">
        <v>407</v>
      </c>
      <c r="R114" s="249"/>
      <c r="S114" s="249"/>
      <c r="T114" s="249"/>
      <c r="U114" s="249"/>
      <c r="V114" s="249"/>
      <c r="W114" s="249"/>
      <c r="X114" s="249"/>
      <c r="Y114" s="249"/>
      <c r="Z114" s="250"/>
      <c r="AA114" s="508" t="s">
        <v>412</v>
      </c>
      <c r="AB114" s="509"/>
      <c r="AC114" s="510"/>
    </row>
    <row r="115" spans="1:29" s="13" customFormat="1" ht="9" customHeight="1" thickTop="1" thickBot="1" x14ac:dyDescent="0.3">
      <c r="A115" s="117" t="s">
        <v>147</v>
      </c>
      <c r="B115" s="275"/>
      <c r="C115" s="296"/>
      <c r="D115" s="221" t="s">
        <v>301</v>
      </c>
      <c r="E115" s="158" t="s">
        <v>355</v>
      </c>
      <c r="F115" s="158" t="s">
        <v>356</v>
      </c>
      <c r="G115" s="192" t="s">
        <v>15</v>
      </c>
      <c r="H115" s="193" t="s">
        <v>365</v>
      </c>
      <c r="I115" s="193" t="s">
        <v>18</v>
      </c>
      <c r="J115" s="192" t="s">
        <v>17</v>
      </c>
      <c r="K115" s="193" t="s">
        <v>4</v>
      </c>
      <c r="L115" s="193" t="s">
        <v>366</v>
      </c>
      <c r="M115" s="490" t="s">
        <v>387</v>
      </c>
      <c r="N115" s="519"/>
      <c r="O115" s="519"/>
      <c r="P115" s="520"/>
      <c r="Q115" s="242"/>
      <c r="R115" s="243"/>
      <c r="S115" s="243"/>
      <c r="T115" s="243"/>
      <c r="U115" s="243"/>
      <c r="V115" s="243"/>
      <c r="W115" s="243"/>
      <c r="X115" s="243"/>
      <c r="Y115" s="243"/>
      <c r="Z115" s="244"/>
      <c r="AA115" s="511"/>
      <c r="AB115" s="512"/>
      <c r="AC115" s="513"/>
    </row>
    <row r="116" spans="1:29" s="11" customFormat="1" ht="15" customHeight="1" thickBot="1" x14ac:dyDescent="0.3">
      <c r="A116" s="115">
        <v>16</v>
      </c>
      <c r="B116" s="275"/>
      <c r="C116" s="296"/>
      <c r="D116" s="222" t="s">
        <v>294</v>
      </c>
      <c r="E116" s="167" t="s">
        <v>323</v>
      </c>
      <c r="F116" s="167" t="s">
        <v>324</v>
      </c>
      <c r="G116" s="298" t="s">
        <v>0</v>
      </c>
      <c r="H116" s="300" t="s">
        <v>0</v>
      </c>
      <c r="I116" s="294" t="s">
        <v>0</v>
      </c>
      <c r="J116" s="307" t="s">
        <v>248</v>
      </c>
      <c r="K116" s="309" t="s">
        <v>254</v>
      </c>
      <c r="L116" s="261" t="s">
        <v>256</v>
      </c>
      <c r="M116" s="526"/>
      <c r="N116" s="522"/>
      <c r="O116" s="522"/>
      <c r="P116" s="523"/>
      <c r="Q116" s="242"/>
      <c r="R116" s="243"/>
      <c r="S116" s="243"/>
      <c r="T116" s="243"/>
      <c r="U116" s="243"/>
      <c r="V116" s="243"/>
      <c r="W116" s="243"/>
      <c r="X116" s="243"/>
      <c r="Y116" s="243"/>
      <c r="Z116" s="244"/>
      <c r="AA116" s="511"/>
      <c r="AB116" s="512"/>
      <c r="AC116" s="513"/>
    </row>
    <row r="117" spans="1:29" s="11" customFormat="1" ht="15" customHeight="1" thickTop="1" thickBot="1" x14ac:dyDescent="0.3">
      <c r="A117" s="160" t="str">
        <f>IF(AA113=1,"VERIFIED",IF(AB113=1,"CHECKED",IF(R113=1,"CHECK",IF(T113=1,"VERIFY",IF(U113=1,"NEED APP","NOT SCHED")))))</f>
        <v>NOT SCHED</v>
      </c>
      <c r="B117" s="276"/>
      <c r="C117" s="297"/>
      <c r="D117" s="223" t="s">
        <v>295</v>
      </c>
      <c r="E117" s="163" t="s">
        <v>0</v>
      </c>
      <c r="F117" s="163" t="s">
        <v>0</v>
      </c>
      <c r="G117" s="299"/>
      <c r="H117" s="301"/>
      <c r="I117" s="315"/>
      <c r="J117" s="308"/>
      <c r="K117" s="310"/>
      <c r="L117" s="262"/>
      <c r="M117" s="527"/>
      <c r="N117" s="524"/>
      <c r="O117" s="524"/>
      <c r="P117" s="525"/>
      <c r="Q117" s="245"/>
      <c r="R117" s="246"/>
      <c r="S117" s="246"/>
      <c r="T117" s="246"/>
      <c r="U117" s="246"/>
      <c r="V117" s="246"/>
      <c r="W117" s="246"/>
      <c r="X117" s="246"/>
      <c r="Y117" s="246"/>
      <c r="Z117" s="247"/>
      <c r="AA117" s="514"/>
      <c r="AB117" s="515"/>
      <c r="AC117" s="516"/>
    </row>
    <row r="118" spans="1:29" s="25" customFormat="1" ht="5.45" customHeight="1" thickTop="1" thickBot="1" x14ac:dyDescent="0.3">
      <c r="A118" s="112"/>
      <c r="B118" s="18"/>
      <c r="C118" s="19"/>
      <c r="D118" s="224"/>
      <c r="E118" s="164"/>
      <c r="F118" s="164"/>
      <c r="G118" s="21"/>
      <c r="H118" s="20"/>
      <c r="I118" s="22"/>
      <c r="J118" s="22"/>
      <c r="K118" s="178"/>
      <c r="L118" s="179"/>
      <c r="M118" s="488"/>
      <c r="N118" s="180"/>
      <c r="O118" s="180"/>
      <c r="P118" s="181"/>
      <c r="Q118" s="121"/>
      <c r="R118" s="122"/>
      <c r="S118" s="123"/>
      <c r="T118" s="124"/>
      <c r="U118" s="125"/>
      <c r="V118" s="23"/>
      <c r="W118" s="24"/>
      <c r="X118" s="24"/>
      <c r="Y118" s="24"/>
      <c r="Z118" s="24"/>
      <c r="AA118" s="149"/>
      <c r="AB118" s="122"/>
      <c r="AC118" s="150"/>
    </row>
    <row r="119" spans="1:29" s="12" customFormat="1" ht="9" customHeight="1" thickTop="1" thickBot="1" x14ac:dyDescent="0.3">
      <c r="A119" s="214" t="s">
        <v>292</v>
      </c>
      <c r="B119" s="205" t="s">
        <v>7</v>
      </c>
      <c r="C119" s="205"/>
      <c r="D119" s="205" t="s">
        <v>8</v>
      </c>
      <c r="E119" s="205" t="s">
        <v>9</v>
      </c>
      <c r="F119" s="205" t="s">
        <v>10</v>
      </c>
      <c r="G119" s="205" t="s">
        <v>11</v>
      </c>
      <c r="H119" s="205" t="s">
        <v>12</v>
      </c>
      <c r="I119" s="206" t="s">
        <v>16</v>
      </c>
      <c r="J119" s="207" t="s">
        <v>13</v>
      </c>
      <c r="K119" s="207" t="s">
        <v>14</v>
      </c>
      <c r="L119" s="208" t="s">
        <v>23</v>
      </c>
      <c r="M119" s="485" t="s">
        <v>19</v>
      </c>
      <c r="N119" s="209" t="s">
        <v>275</v>
      </c>
      <c r="O119" s="209" t="s">
        <v>276</v>
      </c>
      <c r="P119" s="206" t="s">
        <v>370</v>
      </c>
      <c r="Q119" s="211"/>
      <c r="R119" s="212"/>
      <c r="S119" s="212"/>
      <c r="T119" s="212"/>
      <c r="U119" s="213"/>
      <c r="V119" s="205"/>
      <c r="W119" s="205"/>
      <c r="X119" s="205"/>
      <c r="Y119" s="205"/>
      <c r="Z119" s="205"/>
      <c r="AA119" s="205" t="s">
        <v>377</v>
      </c>
      <c r="AB119" s="205" t="s">
        <v>378</v>
      </c>
      <c r="AC119" s="210" t="s">
        <v>379</v>
      </c>
    </row>
    <row r="120" spans="1:29" s="11" customFormat="1" ht="15" customHeight="1" thickTop="1" thickBot="1" x14ac:dyDescent="0.3">
      <c r="A120" s="113" t="s">
        <v>2</v>
      </c>
      <c r="B120" s="347" t="s">
        <v>296</v>
      </c>
      <c r="C120" s="277" t="s">
        <v>0</v>
      </c>
      <c r="D120" s="220" t="s">
        <v>288</v>
      </c>
      <c r="E120" s="167" t="s">
        <v>281</v>
      </c>
      <c r="F120" s="167" t="s">
        <v>282</v>
      </c>
      <c r="G120" s="255" t="s">
        <v>0</v>
      </c>
      <c r="H120" s="257" t="s">
        <v>0</v>
      </c>
      <c r="I120" s="264">
        <v>6.4</v>
      </c>
      <c r="J120" s="264">
        <v>5.2</v>
      </c>
      <c r="K120" s="266">
        <f>IF(I120=" "," ",(I120+$H$6-J120))</f>
        <v>2</v>
      </c>
      <c r="L120" s="345" t="s">
        <v>251</v>
      </c>
      <c r="M120" s="486">
        <v>2016</v>
      </c>
      <c r="N120" s="270" t="str">
        <f>IF(AA120=1,"VERIFIED",IF(AB120=1,"CHECKED",IF(R120=1,"CHECK",IF(T120=1,"VERIFY",IF(U120=1,"NEED APP","NOT SCHED")))))</f>
        <v>NOT SCHED</v>
      </c>
      <c r="O120" s="182" t="s">
        <v>293</v>
      </c>
      <c r="P120" s="272" t="s">
        <v>392</v>
      </c>
      <c r="Q120" s="126">
        <f>IF(A121=" "," ",1)</f>
        <v>1</v>
      </c>
      <c r="R120" s="159" t="s">
        <v>0</v>
      </c>
      <c r="S120" s="127" t="s">
        <v>0</v>
      </c>
      <c r="T120" s="128" t="s">
        <v>0</v>
      </c>
      <c r="U120" s="129" t="s">
        <v>0</v>
      </c>
      <c r="V120" s="27" t="s">
        <v>0</v>
      </c>
      <c r="W120" s="28" t="s">
        <v>0</v>
      </c>
      <c r="X120" s="29" t="s">
        <v>0</v>
      </c>
      <c r="Y120" s="29" t="s">
        <v>0</v>
      </c>
      <c r="Z120" s="29" t="s">
        <v>0</v>
      </c>
      <c r="AA120" s="147"/>
      <c r="AB120" s="159"/>
      <c r="AC120" s="148"/>
    </row>
    <row r="121" spans="1:29" s="11" customFormat="1" ht="15" customHeight="1" thickTop="1" thickBot="1" x14ac:dyDescent="0.3">
      <c r="A121" s="118">
        <v>0</v>
      </c>
      <c r="B121" s="348"/>
      <c r="C121" s="278"/>
      <c r="D121" s="220" t="s">
        <v>289</v>
      </c>
      <c r="E121" s="281" t="s">
        <v>20</v>
      </c>
      <c r="F121" s="282"/>
      <c r="G121" s="280"/>
      <c r="H121" s="263"/>
      <c r="I121" s="265"/>
      <c r="J121" s="265"/>
      <c r="K121" s="267"/>
      <c r="L121" s="346"/>
      <c r="M121" s="487"/>
      <c r="N121" s="271"/>
      <c r="O121" s="191" t="s">
        <v>278</v>
      </c>
      <c r="P121" s="273"/>
      <c r="Q121" s="248" t="s">
        <v>407</v>
      </c>
      <c r="R121" s="249"/>
      <c r="S121" s="249"/>
      <c r="T121" s="249"/>
      <c r="U121" s="249"/>
      <c r="V121" s="249"/>
      <c r="W121" s="249"/>
      <c r="X121" s="249"/>
      <c r="Y121" s="249"/>
      <c r="Z121" s="250"/>
      <c r="AA121" s="508" t="s">
        <v>412</v>
      </c>
      <c r="AB121" s="509"/>
      <c r="AC121" s="510"/>
    </row>
    <row r="122" spans="1:29" s="13" customFormat="1" ht="9" customHeight="1" thickTop="1" thickBot="1" x14ac:dyDescent="0.3">
      <c r="A122" s="117" t="s">
        <v>133</v>
      </c>
      <c r="B122" s="348"/>
      <c r="C122" s="278"/>
      <c r="D122" s="221" t="s">
        <v>364</v>
      </c>
      <c r="E122" s="158" t="s">
        <v>393</v>
      </c>
      <c r="F122" s="158" t="s">
        <v>394</v>
      </c>
      <c r="G122" s="192" t="s">
        <v>15</v>
      </c>
      <c r="H122" s="193" t="s">
        <v>365</v>
      </c>
      <c r="I122" s="193" t="s">
        <v>18</v>
      </c>
      <c r="J122" s="192" t="s">
        <v>17</v>
      </c>
      <c r="K122" s="193" t="s">
        <v>4</v>
      </c>
      <c r="L122" s="193" t="s">
        <v>366</v>
      </c>
      <c r="M122" s="490" t="s">
        <v>395</v>
      </c>
      <c r="N122" s="519"/>
      <c r="O122" s="519"/>
      <c r="P122" s="520"/>
      <c r="Q122" s="242"/>
      <c r="R122" s="243"/>
      <c r="S122" s="243"/>
      <c r="T122" s="243"/>
      <c r="U122" s="243"/>
      <c r="V122" s="243"/>
      <c r="W122" s="243"/>
      <c r="X122" s="243"/>
      <c r="Y122" s="243"/>
      <c r="Z122" s="244"/>
      <c r="AA122" s="511"/>
      <c r="AB122" s="512"/>
      <c r="AC122" s="513"/>
    </row>
    <row r="123" spans="1:29" s="11" customFormat="1" ht="15" customHeight="1" thickBot="1" x14ac:dyDescent="0.3">
      <c r="A123" s="115">
        <v>17</v>
      </c>
      <c r="B123" s="348"/>
      <c r="C123" s="278"/>
      <c r="D123" s="222" t="s">
        <v>294</v>
      </c>
      <c r="E123" s="251" t="s">
        <v>21</v>
      </c>
      <c r="F123" s="252"/>
      <c r="G123" s="253" t="s">
        <v>0</v>
      </c>
      <c r="H123" s="255" t="s">
        <v>0</v>
      </c>
      <c r="I123" s="257" t="s">
        <v>0</v>
      </c>
      <c r="J123" s="307" t="s">
        <v>248</v>
      </c>
      <c r="K123" s="311" t="s">
        <v>254</v>
      </c>
      <c r="L123" s="261" t="s">
        <v>256</v>
      </c>
      <c r="M123" s="526"/>
      <c r="N123" s="522"/>
      <c r="O123" s="522"/>
      <c r="P123" s="523"/>
      <c r="Q123" s="242"/>
      <c r="R123" s="243"/>
      <c r="S123" s="243"/>
      <c r="T123" s="243"/>
      <c r="U123" s="243"/>
      <c r="V123" s="243"/>
      <c r="W123" s="243"/>
      <c r="X123" s="243"/>
      <c r="Y123" s="243"/>
      <c r="Z123" s="244"/>
      <c r="AA123" s="511"/>
      <c r="AB123" s="512"/>
      <c r="AC123" s="513"/>
    </row>
    <row r="124" spans="1:29" s="11" customFormat="1" ht="15" customHeight="1" thickTop="1" thickBot="1" x14ac:dyDescent="0.3">
      <c r="A124" s="160" t="str">
        <f>IF(AA120=1,"VERIFIED",IF(AB120=1,"CHECKED",IF(R120=1,"CHECK",IF(T120=1,"VERIFY",IF(U120=1,"NEED APP","NOT SCHED")))))</f>
        <v>NOT SCHED</v>
      </c>
      <c r="B124" s="349"/>
      <c r="C124" s="279"/>
      <c r="D124" s="225" t="s">
        <v>301</v>
      </c>
      <c r="E124" s="163" t="s">
        <v>0</v>
      </c>
      <c r="F124" s="163" t="s">
        <v>0</v>
      </c>
      <c r="G124" s="254"/>
      <c r="H124" s="256"/>
      <c r="I124" s="258"/>
      <c r="J124" s="308"/>
      <c r="K124" s="312"/>
      <c r="L124" s="262"/>
      <c r="M124" s="527"/>
      <c r="N124" s="524"/>
      <c r="O124" s="524"/>
      <c r="P124" s="525"/>
      <c r="Q124" s="245"/>
      <c r="R124" s="246"/>
      <c r="S124" s="246"/>
      <c r="T124" s="246"/>
      <c r="U124" s="246"/>
      <c r="V124" s="246"/>
      <c r="W124" s="246"/>
      <c r="X124" s="246"/>
      <c r="Y124" s="246"/>
      <c r="Z124" s="247"/>
      <c r="AA124" s="514"/>
      <c r="AB124" s="515"/>
      <c r="AC124" s="516"/>
    </row>
    <row r="125" spans="1:29" s="25" customFormat="1" ht="5.45" customHeight="1" thickTop="1" thickBot="1" x14ac:dyDescent="0.3">
      <c r="A125" s="112"/>
      <c r="B125" s="18"/>
      <c r="C125" s="19"/>
      <c r="D125" s="224"/>
      <c r="E125" s="164"/>
      <c r="F125" s="164"/>
      <c r="G125" s="21"/>
      <c r="H125" s="20"/>
      <c r="I125" s="22"/>
      <c r="J125" s="22"/>
      <c r="K125" s="178"/>
      <c r="L125" s="179"/>
      <c r="M125" s="488"/>
      <c r="N125" s="180"/>
      <c r="O125" s="180"/>
      <c r="P125" s="181"/>
      <c r="Q125" s="121"/>
      <c r="R125" s="122"/>
      <c r="S125" s="123"/>
      <c r="T125" s="124"/>
      <c r="U125" s="125"/>
      <c r="V125" s="23"/>
      <c r="W125" s="24"/>
      <c r="X125" s="24"/>
      <c r="Y125" s="24"/>
      <c r="Z125" s="24"/>
      <c r="AA125" s="149"/>
      <c r="AB125" s="122"/>
      <c r="AC125" s="150"/>
    </row>
    <row r="126" spans="1:29" s="12" customFormat="1" ht="9" customHeight="1" thickTop="1" thickBot="1" x14ac:dyDescent="0.3">
      <c r="A126" s="214" t="s">
        <v>292</v>
      </c>
      <c r="B126" s="205" t="s">
        <v>7</v>
      </c>
      <c r="C126" s="205"/>
      <c r="D126" s="205" t="s">
        <v>8</v>
      </c>
      <c r="E126" s="205" t="s">
        <v>9</v>
      </c>
      <c r="F126" s="205" t="s">
        <v>10</v>
      </c>
      <c r="G126" s="205" t="s">
        <v>11</v>
      </c>
      <c r="H126" s="205" t="s">
        <v>12</v>
      </c>
      <c r="I126" s="206" t="s">
        <v>16</v>
      </c>
      <c r="J126" s="207" t="s">
        <v>13</v>
      </c>
      <c r="K126" s="207" t="s">
        <v>14</v>
      </c>
      <c r="L126" s="208" t="s">
        <v>23</v>
      </c>
      <c r="M126" s="485" t="s">
        <v>19</v>
      </c>
      <c r="N126" s="209" t="s">
        <v>275</v>
      </c>
      <c r="O126" s="209" t="s">
        <v>276</v>
      </c>
      <c r="P126" s="206" t="s">
        <v>370</v>
      </c>
      <c r="Q126" s="211"/>
      <c r="R126" s="212"/>
      <c r="S126" s="212"/>
      <c r="T126" s="212"/>
      <c r="U126" s="213"/>
      <c r="V126" s="205"/>
      <c r="W126" s="205"/>
      <c r="X126" s="205"/>
      <c r="Y126" s="205"/>
      <c r="Z126" s="205"/>
      <c r="AA126" s="205" t="s">
        <v>377</v>
      </c>
      <c r="AB126" s="205" t="s">
        <v>378</v>
      </c>
      <c r="AC126" s="210" t="s">
        <v>379</v>
      </c>
    </row>
    <row r="127" spans="1:29" s="11" customFormat="1" ht="15" customHeight="1" thickTop="1" thickBot="1" x14ac:dyDescent="0.3">
      <c r="A127" s="113" t="s">
        <v>2</v>
      </c>
      <c r="B127" s="274" t="s">
        <v>325</v>
      </c>
      <c r="C127" s="277" t="s">
        <v>0</v>
      </c>
      <c r="D127" s="220" t="s">
        <v>288</v>
      </c>
      <c r="E127" s="231" t="s">
        <v>329</v>
      </c>
      <c r="F127" s="231" t="s">
        <v>330</v>
      </c>
      <c r="G127" s="255" t="s">
        <v>0</v>
      </c>
      <c r="H127" s="257" t="s">
        <v>0</v>
      </c>
      <c r="I127" s="264">
        <v>6</v>
      </c>
      <c r="J127" s="264">
        <v>5.2</v>
      </c>
      <c r="K127" s="266">
        <f>IF(I127=" "," ",(I127+$H$6-J127))</f>
        <v>1.5999999999999996</v>
      </c>
      <c r="L127" s="268" t="s">
        <v>250</v>
      </c>
      <c r="M127" s="486">
        <v>2016</v>
      </c>
      <c r="N127" s="270" t="str">
        <f>IF(AA127=1,"VERIFIED",IF(AB127=1,"CHECKED",IF(R127=1,"CHECK",IF(T127=1,"VERIFY",IF(U127=1,"NEED APP","NOT SCHED")))))</f>
        <v>NOT SCHED</v>
      </c>
      <c r="O127" s="182" t="s">
        <v>293</v>
      </c>
      <c r="P127" s="272" t="s">
        <v>375</v>
      </c>
      <c r="Q127" s="126">
        <f>IF(A128=" "," ",1)</f>
        <v>1</v>
      </c>
      <c r="R127" s="159" t="s">
        <v>0</v>
      </c>
      <c r="S127" s="127">
        <v>1</v>
      </c>
      <c r="T127" s="128" t="s">
        <v>0</v>
      </c>
      <c r="U127" s="129" t="s">
        <v>0</v>
      </c>
      <c r="V127" s="27" t="s">
        <v>0</v>
      </c>
      <c r="W127" s="28" t="s">
        <v>0</v>
      </c>
      <c r="X127" s="29" t="s">
        <v>0</v>
      </c>
      <c r="Y127" s="29" t="s">
        <v>0</v>
      </c>
      <c r="Z127" s="29" t="s">
        <v>0</v>
      </c>
      <c r="AA127" s="147"/>
      <c r="AB127" s="159"/>
      <c r="AC127" s="148"/>
    </row>
    <row r="128" spans="1:29" s="11" customFormat="1" ht="15" customHeight="1" thickTop="1" thickBot="1" x14ac:dyDescent="0.3">
      <c r="A128" s="118">
        <v>13135.81</v>
      </c>
      <c r="B128" s="275"/>
      <c r="C128" s="278"/>
      <c r="D128" s="220" t="s">
        <v>289</v>
      </c>
      <c r="E128" s="281" t="s">
        <v>20</v>
      </c>
      <c r="F128" s="282"/>
      <c r="G128" s="280"/>
      <c r="H128" s="263"/>
      <c r="I128" s="265"/>
      <c r="J128" s="265"/>
      <c r="K128" s="267"/>
      <c r="L128" s="269"/>
      <c r="M128" s="487"/>
      <c r="N128" s="271"/>
      <c r="O128" s="191" t="s">
        <v>278</v>
      </c>
      <c r="P128" s="273"/>
      <c r="Q128" s="248" t="s">
        <v>407</v>
      </c>
      <c r="R128" s="249"/>
      <c r="S128" s="249"/>
      <c r="T128" s="249"/>
      <c r="U128" s="249"/>
      <c r="V128" s="249"/>
      <c r="W128" s="249"/>
      <c r="X128" s="249"/>
      <c r="Y128" s="249"/>
      <c r="Z128" s="250"/>
      <c r="AA128" s="508" t="s">
        <v>412</v>
      </c>
      <c r="AB128" s="509"/>
      <c r="AC128" s="510"/>
    </row>
    <row r="129" spans="1:29" s="13" customFormat="1" ht="9" customHeight="1" thickTop="1" thickBot="1" x14ac:dyDescent="0.3">
      <c r="A129" s="117">
        <v>100118361713</v>
      </c>
      <c r="B129" s="275"/>
      <c r="C129" s="278"/>
      <c r="D129" s="221" t="s">
        <v>301</v>
      </c>
      <c r="E129" s="158" t="s">
        <v>396</v>
      </c>
      <c r="F129" s="158" t="s">
        <v>357</v>
      </c>
      <c r="G129" s="192" t="s">
        <v>15</v>
      </c>
      <c r="H129" s="193" t="s">
        <v>365</v>
      </c>
      <c r="I129" s="193" t="s">
        <v>18</v>
      </c>
      <c r="J129" s="192" t="s">
        <v>17</v>
      </c>
      <c r="K129" s="193" t="s">
        <v>4</v>
      </c>
      <c r="L129" s="193" t="s">
        <v>366</v>
      </c>
      <c r="M129" s="490" t="s">
        <v>397</v>
      </c>
      <c r="N129" s="517"/>
      <c r="O129" s="517"/>
      <c r="P129" s="528"/>
      <c r="Q129" s="242"/>
      <c r="R129" s="243"/>
      <c r="S129" s="243"/>
      <c r="T129" s="243"/>
      <c r="U129" s="243"/>
      <c r="V129" s="243"/>
      <c r="W129" s="243"/>
      <c r="X129" s="243"/>
      <c r="Y129" s="243"/>
      <c r="Z129" s="244"/>
      <c r="AA129" s="511"/>
      <c r="AB129" s="512"/>
      <c r="AC129" s="513"/>
    </row>
    <row r="130" spans="1:29" s="11" customFormat="1" ht="15" customHeight="1" thickBot="1" x14ac:dyDescent="0.3">
      <c r="A130" s="115">
        <v>18</v>
      </c>
      <c r="B130" s="275"/>
      <c r="C130" s="278"/>
      <c r="D130" s="222" t="s">
        <v>294</v>
      </c>
      <c r="E130" s="251" t="s">
        <v>21</v>
      </c>
      <c r="F130" s="252"/>
      <c r="G130" s="253" t="s">
        <v>0</v>
      </c>
      <c r="H130" s="255" t="s">
        <v>0</v>
      </c>
      <c r="I130" s="257" t="s">
        <v>0</v>
      </c>
      <c r="J130" s="257" t="s">
        <v>0</v>
      </c>
      <c r="K130" s="259" t="str">
        <f>IF(S127=1,"PHOTO NEEDED",IF(S127=2,"24/7",IF(S127=3,"Has Photo","")))</f>
        <v>PHOTO NEEDED</v>
      </c>
      <c r="L130" s="261" t="s">
        <v>256</v>
      </c>
      <c r="M130" s="529"/>
      <c r="N130" s="530"/>
      <c r="O130" s="530"/>
      <c r="P130" s="531"/>
      <c r="Q130" s="242"/>
      <c r="R130" s="243"/>
      <c r="S130" s="243"/>
      <c r="T130" s="243"/>
      <c r="U130" s="243"/>
      <c r="V130" s="243"/>
      <c r="W130" s="243"/>
      <c r="X130" s="243"/>
      <c r="Y130" s="243"/>
      <c r="Z130" s="244"/>
      <c r="AA130" s="511"/>
      <c r="AB130" s="512"/>
      <c r="AC130" s="513"/>
    </row>
    <row r="131" spans="1:29" s="11" customFormat="1" ht="15" customHeight="1" thickTop="1" thickBot="1" x14ac:dyDescent="0.3">
      <c r="A131" s="160" t="str">
        <f>IF(AA127=1,"VERIFIED",IF(AB127=1,"CHECKED",IF(R127=1,"CHECK",IF(T127=1,"VERIFY",IF(U127=1,"NEED APP","NOT SCHED")))))</f>
        <v>NOT SCHED</v>
      </c>
      <c r="B131" s="276"/>
      <c r="C131" s="279"/>
      <c r="D131" s="223" t="s">
        <v>295</v>
      </c>
      <c r="E131" s="163" t="s">
        <v>0</v>
      </c>
      <c r="F131" s="163" t="s">
        <v>0</v>
      </c>
      <c r="G131" s="254"/>
      <c r="H131" s="256"/>
      <c r="I131" s="258"/>
      <c r="J131" s="258"/>
      <c r="K131" s="260"/>
      <c r="L131" s="262"/>
      <c r="M131" s="532"/>
      <c r="N131" s="533"/>
      <c r="O131" s="533"/>
      <c r="P131" s="534"/>
      <c r="Q131" s="245"/>
      <c r="R131" s="246"/>
      <c r="S131" s="246"/>
      <c r="T131" s="246"/>
      <c r="U131" s="246"/>
      <c r="V131" s="246"/>
      <c r="W131" s="246"/>
      <c r="X131" s="246"/>
      <c r="Y131" s="246"/>
      <c r="Z131" s="247"/>
      <c r="AA131" s="514"/>
      <c r="AB131" s="515"/>
      <c r="AC131" s="516"/>
    </row>
    <row r="132" spans="1:29" s="11" customFormat="1" ht="63" customHeight="1" thickTop="1" thickBot="1" x14ac:dyDescent="0.3">
      <c r="A132" s="283" t="s">
        <v>404</v>
      </c>
      <c r="B132" s="240"/>
      <c r="C132" s="240"/>
      <c r="D132" s="240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84"/>
      <c r="Q132" s="237" t="str">
        <f>$L$2</f>
        <v>CW1 BARNSTABLE HARBOR</v>
      </c>
      <c r="R132" s="238"/>
      <c r="S132" s="238"/>
      <c r="T132" s="238"/>
      <c r="U132" s="238"/>
      <c r="V132" s="238"/>
      <c r="W132" s="238"/>
      <c r="X132" s="238"/>
      <c r="Y132" s="238"/>
      <c r="Z132" s="238"/>
      <c r="AA132" s="232"/>
      <c r="AB132" s="233"/>
      <c r="AC132" s="234"/>
    </row>
    <row r="133" spans="1:29" s="12" customFormat="1" ht="9" customHeight="1" thickTop="1" thickBot="1" x14ac:dyDescent="0.3">
      <c r="A133" s="214" t="s">
        <v>292</v>
      </c>
      <c r="B133" s="205" t="s">
        <v>7</v>
      </c>
      <c r="C133" s="205"/>
      <c r="D133" s="205" t="s">
        <v>8</v>
      </c>
      <c r="E133" s="205" t="s">
        <v>9</v>
      </c>
      <c r="F133" s="205" t="s">
        <v>10</v>
      </c>
      <c r="G133" s="205" t="s">
        <v>11</v>
      </c>
      <c r="H133" s="205" t="s">
        <v>12</v>
      </c>
      <c r="I133" s="206" t="s">
        <v>16</v>
      </c>
      <c r="J133" s="207" t="s">
        <v>13</v>
      </c>
      <c r="K133" s="207" t="s">
        <v>14</v>
      </c>
      <c r="L133" s="208" t="s">
        <v>23</v>
      </c>
      <c r="M133" s="485" t="s">
        <v>19</v>
      </c>
      <c r="N133" s="209" t="s">
        <v>275</v>
      </c>
      <c r="O133" s="209" t="s">
        <v>276</v>
      </c>
      <c r="P133" s="206" t="s">
        <v>370</v>
      </c>
      <c r="Q133" s="211"/>
      <c r="R133" s="212"/>
      <c r="S133" s="212"/>
      <c r="T133" s="212"/>
      <c r="U133" s="213"/>
      <c r="V133" s="205"/>
      <c r="W133" s="205"/>
      <c r="X133" s="205"/>
      <c r="Y133" s="205"/>
      <c r="Z133" s="205"/>
      <c r="AA133" s="205" t="s">
        <v>377</v>
      </c>
      <c r="AB133" s="205" t="s">
        <v>378</v>
      </c>
      <c r="AC133" s="210" t="s">
        <v>379</v>
      </c>
    </row>
    <row r="134" spans="1:29" s="11" customFormat="1" ht="15" customHeight="1" thickTop="1" thickBot="1" x14ac:dyDescent="0.3">
      <c r="A134" s="113" t="s">
        <v>2</v>
      </c>
      <c r="B134" s="274" t="s">
        <v>326</v>
      </c>
      <c r="C134" s="277" t="s">
        <v>0</v>
      </c>
      <c r="D134" s="220" t="s">
        <v>288</v>
      </c>
      <c r="E134" s="167" t="s">
        <v>327</v>
      </c>
      <c r="F134" s="167" t="s">
        <v>328</v>
      </c>
      <c r="G134" s="255" t="s">
        <v>0</v>
      </c>
      <c r="H134" s="257" t="s">
        <v>0</v>
      </c>
      <c r="I134" s="264">
        <v>6.7</v>
      </c>
      <c r="J134" s="264">
        <v>4.4000000000000004</v>
      </c>
      <c r="K134" s="266">
        <f>IF(I134=" "," ",(I134+$H$6-J134))</f>
        <v>3.0999999999999996</v>
      </c>
      <c r="L134" s="268" t="s">
        <v>250</v>
      </c>
      <c r="M134" s="486">
        <v>2016</v>
      </c>
      <c r="N134" s="270" t="str">
        <f>IF(AA134=1,"VERIFIED",IF(AB134=1,"CHECKED",IF(R134=1,"CHECK",IF(T134=1,"VERIFY",IF(U134=1,"NEED APP","NOT SCHED")))))</f>
        <v>NOT SCHED</v>
      </c>
      <c r="O134" s="182" t="s">
        <v>293</v>
      </c>
      <c r="P134" s="272" t="s">
        <v>398</v>
      </c>
      <c r="Q134" s="126">
        <f>IF(A135=" "," ",1)</f>
        <v>1</v>
      </c>
      <c r="R134" s="159" t="s">
        <v>0</v>
      </c>
      <c r="S134" s="127">
        <v>1</v>
      </c>
      <c r="T134" s="128" t="s">
        <v>0</v>
      </c>
      <c r="U134" s="129" t="s">
        <v>0</v>
      </c>
      <c r="V134" s="27" t="s">
        <v>0</v>
      </c>
      <c r="W134" s="28" t="s">
        <v>0</v>
      </c>
      <c r="X134" s="29" t="s">
        <v>0</v>
      </c>
      <c r="Y134" s="29" t="s">
        <v>0</v>
      </c>
      <c r="Z134" s="29" t="s">
        <v>0</v>
      </c>
      <c r="AA134" s="147"/>
      <c r="AB134" s="159"/>
      <c r="AC134" s="148"/>
    </row>
    <row r="135" spans="1:29" s="11" customFormat="1" ht="15" customHeight="1" thickTop="1" thickBot="1" x14ac:dyDescent="0.3">
      <c r="A135" s="118">
        <v>13135.82</v>
      </c>
      <c r="B135" s="275"/>
      <c r="C135" s="278"/>
      <c r="D135" s="220" t="s">
        <v>289</v>
      </c>
      <c r="E135" s="281" t="s">
        <v>20</v>
      </c>
      <c r="F135" s="282"/>
      <c r="G135" s="280"/>
      <c r="H135" s="263"/>
      <c r="I135" s="265"/>
      <c r="J135" s="265"/>
      <c r="K135" s="267"/>
      <c r="L135" s="269"/>
      <c r="M135" s="487"/>
      <c r="N135" s="271"/>
      <c r="O135" s="191" t="s">
        <v>278</v>
      </c>
      <c r="P135" s="273"/>
      <c r="Q135" s="248" t="s">
        <v>407</v>
      </c>
      <c r="R135" s="249"/>
      <c r="S135" s="249"/>
      <c r="T135" s="249"/>
      <c r="U135" s="249"/>
      <c r="V135" s="249"/>
      <c r="W135" s="249"/>
      <c r="X135" s="249"/>
      <c r="Y135" s="249"/>
      <c r="Z135" s="250"/>
      <c r="AA135" s="508" t="s">
        <v>412</v>
      </c>
      <c r="AB135" s="509"/>
      <c r="AC135" s="510"/>
    </row>
    <row r="136" spans="1:29" s="13" customFormat="1" ht="9" customHeight="1" thickTop="1" thickBot="1" x14ac:dyDescent="0.3">
      <c r="A136" s="117">
        <v>100118361715</v>
      </c>
      <c r="B136" s="275"/>
      <c r="C136" s="278"/>
      <c r="D136" s="221" t="s">
        <v>301</v>
      </c>
      <c r="E136" s="158" t="s">
        <v>358</v>
      </c>
      <c r="F136" s="158" t="s">
        <v>359</v>
      </c>
      <c r="G136" s="192" t="s">
        <v>15</v>
      </c>
      <c r="H136" s="193" t="s">
        <v>365</v>
      </c>
      <c r="I136" s="193" t="s">
        <v>18</v>
      </c>
      <c r="J136" s="192" t="s">
        <v>17</v>
      </c>
      <c r="K136" s="193" t="s">
        <v>4</v>
      </c>
      <c r="L136" s="193" t="s">
        <v>366</v>
      </c>
      <c r="M136" s="490" t="s">
        <v>397</v>
      </c>
      <c r="N136" s="517"/>
      <c r="O136" s="517"/>
      <c r="P136" s="528"/>
      <c r="Q136" s="242"/>
      <c r="R136" s="243"/>
      <c r="S136" s="243"/>
      <c r="T136" s="243"/>
      <c r="U136" s="243"/>
      <c r="V136" s="243"/>
      <c r="W136" s="243"/>
      <c r="X136" s="243"/>
      <c r="Y136" s="243"/>
      <c r="Z136" s="244"/>
      <c r="AA136" s="511"/>
      <c r="AB136" s="512"/>
      <c r="AC136" s="513"/>
    </row>
    <row r="137" spans="1:29" s="11" customFormat="1" ht="15" customHeight="1" thickBot="1" x14ac:dyDescent="0.3">
      <c r="A137" s="115">
        <v>19</v>
      </c>
      <c r="B137" s="275"/>
      <c r="C137" s="278"/>
      <c r="D137" s="222" t="s">
        <v>294</v>
      </c>
      <c r="E137" s="251" t="s">
        <v>21</v>
      </c>
      <c r="F137" s="252"/>
      <c r="G137" s="253" t="s">
        <v>0</v>
      </c>
      <c r="H137" s="255" t="s">
        <v>0</v>
      </c>
      <c r="I137" s="257" t="s">
        <v>0</v>
      </c>
      <c r="J137" s="257">
        <v>5</v>
      </c>
      <c r="K137" s="259" t="str">
        <f>IF(S134=1,"PHOTO NEEDED",IF(S134=2,"24/7",IF(S134=3,"Has Photo","")))</f>
        <v>PHOTO NEEDED</v>
      </c>
      <c r="L137" s="261" t="s">
        <v>256</v>
      </c>
      <c r="M137" s="529"/>
      <c r="N137" s="530"/>
      <c r="O137" s="530"/>
      <c r="P137" s="531"/>
      <c r="Q137" s="242"/>
      <c r="R137" s="243"/>
      <c r="S137" s="243"/>
      <c r="T137" s="243"/>
      <c r="U137" s="243"/>
      <c r="V137" s="243"/>
      <c r="W137" s="243"/>
      <c r="X137" s="243"/>
      <c r="Y137" s="243"/>
      <c r="Z137" s="244"/>
      <c r="AA137" s="511"/>
      <c r="AB137" s="512"/>
      <c r="AC137" s="513"/>
    </row>
    <row r="138" spans="1:29" s="11" customFormat="1" ht="15" customHeight="1" thickTop="1" thickBot="1" x14ac:dyDescent="0.3">
      <c r="A138" s="160" t="str">
        <f>IF(AA134=1,"VERIFIED",IF(AB134=1,"CHECKED",IF(R134=1,"CHECK",IF(T134=1,"VERIFY",IF(U134=1,"NEED APP","NOT SCHED")))))</f>
        <v>NOT SCHED</v>
      </c>
      <c r="B138" s="276"/>
      <c r="C138" s="279"/>
      <c r="D138" s="223" t="s">
        <v>295</v>
      </c>
      <c r="E138" s="163" t="s">
        <v>0</v>
      </c>
      <c r="F138" s="163" t="s">
        <v>0</v>
      </c>
      <c r="G138" s="254"/>
      <c r="H138" s="256"/>
      <c r="I138" s="258"/>
      <c r="J138" s="258"/>
      <c r="K138" s="260"/>
      <c r="L138" s="262"/>
      <c r="M138" s="532"/>
      <c r="N138" s="533"/>
      <c r="O138" s="533"/>
      <c r="P138" s="534"/>
      <c r="Q138" s="245"/>
      <c r="R138" s="246"/>
      <c r="S138" s="246"/>
      <c r="T138" s="246"/>
      <c r="U138" s="246"/>
      <c r="V138" s="246"/>
      <c r="W138" s="246"/>
      <c r="X138" s="246"/>
      <c r="Y138" s="246"/>
      <c r="Z138" s="247"/>
      <c r="AA138" s="514"/>
      <c r="AB138" s="515"/>
      <c r="AC138" s="516"/>
    </row>
    <row r="139" spans="1:29" s="11" customFormat="1" ht="30" customHeight="1" thickTop="1" thickBot="1" x14ac:dyDescent="0.3">
      <c r="A139" s="283" t="s">
        <v>405</v>
      </c>
      <c r="B139" s="240"/>
      <c r="C139" s="240"/>
      <c r="D139" s="240"/>
      <c r="E139" s="240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84"/>
      <c r="Q139" s="237" t="str">
        <f>$L$2</f>
        <v>CW1 BARNSTABLE HARBOR</v>
      </c>
      <c r="R139" s="238"/>
      <c r="S139" s="238"/>
      <c r="T139" s="238"/>
      <c r="U139" s="238"/>
      <c r="V139" s="238"/>
      <c r="W139" s="238"/>
      <c r="X139" s="238"/>
      <c r="Y139" s="238"/>
      <c r="Z139" s="238"/>
      <c r="AA139" s="232"/>
      <c r="AB139" s="233"/>
      <c r="AC139" s="234"/>
    </row>
    <row r="140" spans="1:29" ht="25.5" customHeight="1" thickTop="1" thickBot="1" x14ac:dyDescent="0.3">
      <c r="A140" s="239" t="s">
        <v>406</v>
      </c>
      <c r="B140" s="240"/>
      <c r="C140" s="240"/>
      <c r="D140" s="240"/>
      <c r="E140" s="241"/>
      <c r="F140" s="170" t="s">
        <v>24</v>
      </c>
      <c r="G140" s="26">
        <f>SUM(Q8:Q138)</f>
        <v>19</v>
      </c>
      <c r="H140" s="228" t="s">
        <v>380</v>
      </c>
      <c r="I140" s="26">
        <f>SUM(S8:S138)</f>
        <v>12</v>
      </c>
      <c r="J140" s="229" t="s">
        <v>378</v>
      </c>
      <c r="K140" s="183">
        <f>SUM(R8:R138)</f>
        <v>0</v>
      </c>
      <c r="L140" s="227" t="s">
        <v>399</v>
      </c>
      <c r="M140" s="489">
        <f>SUM(T8:T138)</f>
        <v>1</v>
      </c>
      <c r="N140" s="230" t="s">
        <v>401</v>
      </c>
      <c r="O140" s="184">
        <f>SUM(U8:U138)</f>
        <v>0</v>
      </c>
      <c r="P140" s="185" t="s">
        <v>0</v>
      </c>
      <c r="Q140" s="304" t="str">
        <f>L2</f>
        <v>CW1 BARNSTABLE HARBOR</v>
      </c>
      <c r="R140" s="305"/>
      <c r="S140" s="305"/>
      <c r="T140" s="305"/>
      <c r="U140" s="305"/>
      <c r="V140" s="305"/>
      <c r="W140" s="305"/>
      <c r="X140" s="305"/>
      <c r="Y140" s="305"/>
      <c r="Z140" s="306"/>
      <c r="AA140" s="140">
        <f>SUM(AA8:AA138)</f>
        <v>0</v>
      </c>
      <c r="AB140" s="153">
        <f>SUM(AB8:AB124)</f>
        <v>0</v>
      </c>
      <c r="AC140" s="152">
        <f>SUM(AC8:AC124)</f>
        <v>0</v>
      </c>
    </row>
    <row r="141" spans="1:29" ht="22.15" customHeight="1" thickTop="1" x14ac:dyDescent="0.3">
      <c r="A141" s="119"/>
      <c r="B141" s="30"/>
      <c r="C141" s="31"/>
      <c r="D141" s="226"/>
      <c r="E141" s="171"/>
      <c r="F141" s="171"/>
      <c r="G141" s="32"/>
      <c r="H141" s="186"/>
      <c r="I141" s="186"/>
      <c r="J141" s="186"/>
      <c r="K141" s="186"/>
      <c r="L141" s="186"/>
      <c r="M141" s="171"/>
      <c r="N141" s="186"/>
      <c r="O141" s="186"/>
      <c r="P141" s="171"/>
      <c r="Q141" s="130"/>
      <c r="R141" s="131"/>
      <c r="S141" s="132"/>
      <c r="T141" s="132"/>
      <c r="U141" s="133"/>
      <c r="V141" s="33"/>
      <c r="W141" s="34"/>
      <c r="X141" s="34"/>
      <c r="Y141" s="35"/>
      <c r="Z141" s="35"/>
      <c r="AA141" s="132"/>
      <c r="AB141" s="131"/>
      <c r="AC141" s="132"/>
    </row>
    <row r="142" spans="1:29" ht="14.45" customHeight="1" x14ac:dyDescent="0.3">
      <c r="A142" s="119"/>
      <c r="B142" s="30"/>
      <c r="C142" s="31"/>
      <c r="D142" s="303"/>
      <c r="E142" s="303"/>
      <c r="F142" s="303"/>
      <c r="G142" s="303"/>
      <c r="H142" s="303"/>
      <c r="I142" s="303"/>
      <c r="J142" s="303"/>
      <c r="K142" s="303"/>
      <c r="L142" s="32"/>
      <c r="M142" s="187"/>
      <c r="N142" s="187"/>
      <c r="O142" s="187"/>
      <c r="P142" s="171"/>
      <c r="Q142" s="130"/>
      <c r="R142" s="131"/>
      <c r="S142" s="132"/>
      <c r="T142" s="132"/>
      <c r="U142" s="133"/>
      <c r="V142" s="33"/>
      <c r="W142" s="34"/>
      <c r="X142" s="34"/>
      <c r="Y142" s="35"/>
      <c r="Z142" s="35"/>
      <c r="AA142" s="132"/>
      <c r="AB142" s="131"/>
      <c r="AC142" s="132"/>
    </row>
    <row r="143" spans="1:29" ht="14.45" customHeight="1" x14ac:dyDescent="0.3">
      <c r="A143" s="119"/>
      <c r="B143" s="156"/>
      <c r="C143" s="287"/>
      <c r="D143" s="287"/>
      <c r="E143" s="287"/>
      <c r="F143" s="287"/>
      <c r="G143" s="287"/>
      <c r="H143" s="287"/>
      <c r="I143" s="287"/>
      <c r="J143" s="157"/>
      <c r="K143" s="188"/>
      <c r="L143" s="32"/>
      <c r="M143" s="187"/>
      <c r="N143" s="187"/>
      <c r="O143" s="187"/>
      <c r="P143" s="171"/>
      <c r="Q143" s="130"/>
      <c r="R143" s="131"/>
      <c r="S143" s="132"/>
      <c r="T143" s="132"/>
      <c r="U143" s="133"/>
      <c r="V143" s="33"/>
      <c r="W143" s="34"/>
      <c r="X143" s="34"/>
      <c r="Y143" s="35"/>
      <c r="Z143" s="35"/>
      <c r="AA143" s="132"/>
      <c r="AB143" s="131"/>
      <c r="AC143" s="132"/>
    </row>
    <row r="144" spans="1:29" ht="14.45" customHeight="1" x14ac:dyDescent="0.3">
      <c r="A144" s="119"/>
      <c r="B144" s="156"/>
      <c r="C144" s="287"/>
      <c r="D144" s="287"/>
      <c r="E144" s="287"/>
      <c r="F144" s="287"/>
      <c r="G144" s="287"/>
      <c r="H144" s="287"/>
      <c r="I144" s="287"/>
      <c r="J144" s="157"/>
      <c r="K144" s="188"/>
      <c r="L144" s="32"/>
      <c r="M144" s="187"/>
      <c r="N144" s="187"/>
      <c r="O144" s="187"/>
      <c r="P144" s="171"/>
      <c r="Q144" s="130"/>
      <c r="R144" s="131"/>
      <c r="S144" s="132"/>
      <c r="T144" s="132"/>
      <c r="U144" s="133"/>
      <c r="V144" s="33"/>
      <c r="W144" s="34"/>
      <c r="X144" s="34"/>
      <c r="Y144" s="35"/>
      <c r="Z144" s="35"/>
      <c r="AA144" s="132"/>
      <c r="AB144" s="131"/>
      <c r="AC144" s="132"/>
    </row>
    <row r="145" spans="1:29" ht="14.45" customHeight="1" x14ac:dyDescent="0.3">
      <c r="A145" s="119"/>
      <c r="B145" s="156"/>
      <c r="C145" s="287"/>
      <c r="D145" s="287"/>
      <c r="E145" s="287"/>
      <c r="F145" s="287"/>
      <c r="G145" s="287"/>
      <c r="H145" s="287"/>
      <c r="I145" s="287"/>
      <c r="J145" s="157"/>
      <c r="K145" s="188"/>
      <c r="L145" s="32"/>
      <c r="M145" s="187"/>
      <c r="N145" s="187"/>
      <c r="O145" s="187"/>
      <c r="P145" s="171"/>
      <c r="Q145" s="130"/>
      <c r="R145" s="131"/>
      <c r="S145" s="132"/>
      <c r="T145" s="132"/>
      <c r="U145" s="133"/>
      <c r="V145" s="33"/>
      <c r="W145" s="34"/>
      <c r="X145" s="34"/>
      <c r="Y145" s="35"/>
      <c r="Z145" s="35"/>
      <c r="AA145" s="132"/>
      <c r="AB145" s="131"/>
      <c r="AC145" s="132"/>
    </row>
    <row r="146" spans="1:29" ht="14.45" customHeight="1" x14ac:dyDescent="0.3">
      <c r="A146" s="119"/>
      <c r="B146" s="156"/>
      <c r="C146" s="287"/>
      <c r="D146" s="287"/>
      <c r="E146" s="287"/>
      <c r="F146" s="287"/>
      <c r="G146" s="287"/>
      <c r="H146" s="287"/>
      <c r="I146" s="287"/>
      <c r="J146" s="157"/>
      <c r="K146" s="188"/>
      <c r="L146" s="32"/>
      <c r="M146" s="187"/>
      <c r="N146" s="187"/>
      <c r="O146" s="187"/>
      <c r="P146" s="171"/>
      <c r="Q146" s="130"/>
      <c r="R146" s="131"/>
      <c r="S146" s="132"/>
      <c r="T146" s="132"/>
      <c r="U146" s="133"/>
      <c r="V146" s="33"/>
      <c r="W146" s="34"/>
      <c r="X146" s="34"/>
      <c r="Y146" s="35"/>
      <c r="Z146" s="35"/>
      <c r="AA146" s="132"/>
      <c r="AB146" s="131"/>
      <c r="AC146" s="132"/>
    </row>
    <row r="147" spans="1:29" ht="14.45" customHeight="1" x14ac:dyDescent="0.3">
      <c r="A147" s="119"/>
      <c r="B147" s="156"/>
      <c r="C147" s="287"/>
      <c r="D147" s="287"/>
      <c r="E147" s="287"/>
      <c r="F147" s="287"/>
      <c r="G147" s="287"/>
      <c r="H147" s="287"/>
      <c r="I147" s="287"/>
      <c r="J147" s="157"/>
      <c r="K147" s="188"/>
      <c r="L147" s="32"/>
      <c r="M147" s="187"/>
      <c r="N147" s="187"/>
      <c r="O147" s="187"/>
      <c r="P147" s="171"/>
      <c r="Q147" s="130"/>
      <c r="R147" s="131"/>
      <c r="S147" s="132"/>
      <c r="T147" s="132"/>
      <c r="U147" s="133"/>
      <c r="V147" s="33"/>
      <c r="W147" s="34"/>
      <c r="X147" s="34"/>
      <c r="Y147" s="35"/>
      <c r="Z147" s="35"/>
      <c r="AA147" s="132"/>
      <c r="AB147" s="131"/>
      <c r="AC147" s="132"/>
    </row>
    <row r="148" spans="1:29" ht="14.45" customHeight="1" x14ac:dyDescent="0.3">
      <c r="A148" s="119"/>
      <c r="B148" s="156"/>
      <c r="C148" s="287"/>
      <c r="D148" s="287"/>
      <c r="E148" s="287"/>
      <c r="F148" s="287"/>
      <c r="G148" s="287"/>
      <c r="H148" s="287"/>
      <c r="I148" s="287"/>
      <c r="J148" s="157"/>
      <c r="K148" s="188"/>
      <c r="L148" s="32"/>
      <c r="M148" s="187"/>
      <c r="N148" s="187"/>
      <c r="O148" s="187"/>
      <c r="P148" s="171"/>
      <c r="Q148" s="130"/>
      <c r="R148" s="131"/>
      <c r="S148" s="132"/>
      <c r="T148" s="132"/>
      <c r="U148" s="133"/>
      <c r="V148" s="33"/>
      <c r="W148" s="34"/>
      <c r="X148" s="34"/>
      <c r="Y148" s="35"/>
      <c r="Z148" s="35"/>
      <c r="AA148" s="132"/>
      <c r="AB148" s="131"/>
      <c r="AC148" s="132"/>
    </row>
    <row r="149" spans="1:29" ht="14.45" customHeight="1" x14ac:dyDescent="0.3">
      <c r="A149" s="119"/>
      <c r="B149" s="156"/>
      <c r="C149" s="287"/>
      <c r="D149" s="287"/>
      <c r="E149" s="287"/>
      <c r="F149" s="287"/>
      <c r="G149" s="287"/>
      <c r="H149" s="287"/>
      <c r="I149" s="287"/>
      <c r="J149" s="157"/>
      <c r="K149" s="188"/>
      <c r="L149" s="32"/>
      <c r="M149" s="187"/>
      <c r="N149" s="187"/>
      <c r="O149" s="187"/>
      <c r="P149" s="171"/>
      <c r="Q149" s="130"/>
      <c r="R149" s="131"/>
      <c r="S149" s="132"/>
      <c r="T149" s="132"/>
      <c r="U149" s="133"/>
      <c r="V149" s="33"/>
      <c r="W149" s="34"/>
      <c r="X149" s="34"/>
      <c r="Y149" s="35"/>
      <c r="Z149" s="35"/>
      <c r="AA149" s="132"/>
      <c r="AB149" s="131"/>
      <c r="AC149" s="132"/>
    </row>
    <row r="150" spans="1:29" ht="14.45" customHeight="1" x14ac:dyDescent="0.3">
      <c r="A150" s="119"/>
      <c r="B150" s="30"/>
      <c r="C150" s="31"/>
      <c r="D150" s="226"/>
      <c r="E150" s="171"/>
      <c r="F150" s="171"/>
      <c r="G150" s="32"/>
      <c r="H150" s="186"/>
      <c r="I150" s="186"/>
      <c r="J150" s="186"/>
      <c r="K150" s="32"/>
      <c r="L150" s="32"/>
      <c r="M150" s="187"/>
      <c r="N150" s="187"/>
      <c r="O150" s="187"/>
      <c r="P150" s="171"/>
      <c r="Q150" s="130"/>
      <c r="R150" s="131"/>
      <c r="S150" s="132"/>
      <c r="T150" s="132"/>
      <c r="U150" s="133"/>
      <c r="V150" s="33"/>
      <c r="W150" s="34"/>
      <c r="X150" s="34"/>
      <c r="Y150" s="35"/>
      <c r="Z150" s="35"/>
      <c r="AA150" s="132"/>
      <c r="AB150" s="131"/>
      <c r="AC150" s="132"/>
    </row>
    <row r="151" spans="1:29" ht="14.45" customHeight="1" x14ac:dyDescent="0.3">
      <c r="A151" s="119"/>
      <c r="B151" s="30"/>
      <c r="C151" s="31"/>
      <c r="D151" s="226"/>
      <c r="E151" s="171"/>
      <c r="F151" s="171"/>
      <c r="G151" s="32"/>
      <c r="H151" s="186"/>
      <c r="I151" s="186"/>
      <c r="J151" s="186"/>
      <c r="K151" s="32"/>
      <c r="L151" s="32"/>
      <c r="M151" s="187"/>
      <c r="N151" s="187"/>
      <c r="O151" s="187"/>
      <c r="P151" s="171"/>
      <c r="Q151" s="130"/>
      <c r="R151" s="131"/>
      <c r="S151" s="132"/>
      <c r="T151" s="132"/>
      <c r="U151" s="133"/>
      <c r="V151" s="33"/>
      <c r="W151" s="34"/>
      <c r="X151" s="34"/>
      <c r="Y151" s="35"/>
      <c r="Z151" s="35"/>
      <c r="AA151" s="132"/>
      <c r="AB151" s="131"/>
      <c r="AC151" s="132"/>
    </row>
    <row r="152" spans="1:29" ht="14.45" customHeight="1" x14ac:dyDescent="0.3">
      <c r="A152" s="119"/>
      <c r="B152" s="30"/>
      <c r="C152" s="31"/>
      <c r="D152" s="226"/>
      <c r="E152" s="171"/>
      <c r="F152" s="171"/>
      <c r="G152" s="32"/>
      <c r="H152" s="186"/>
      <c r="I152" s="186"/>
      <c r="J152" s="186"/>
      <c r="K152" s="32"/>
      <c r="L152" s="32"/>
      <c r="M152" s="187"/>
      <c r="N152" s="187"/>
      <c r="O152" s="187"/>
      <c r="P152" s="171"/>
      <c r="Q152" s="130"/>
      <c r="R152" s="131"/>
      <c r="S152" s="132"/>
      <c r="T152" s="132"/>
      <c r="U152" s="133"/>
      <c r="V152" s="33"/>
      <c r="W152" s="34"/>
      <c r="X152" s="34"/>
      <c r="Y152" s="35"/>
      <c r="Z152" s="35"/>
      <c r="AA152" s="132"/>
      <c r="AB152" s="131"/>
      <c r="AC152" s="132"/>
    </row>
    <row r="153" spans="1:29" ht="14.45" customHeight="1" x14ac:dyDescent="0.3"/>
    <row r="154" spans="1:29" ht="14.45" customHeight="1" x14ac:dyDescent="0.3"/>
    <row r="155" spans="1:29" ht="14.45" customHeight="1" x14ac:dyDescent="0.3"/>
    <row r="156" spans="1:29" ht="14.45" customHeight="1" x14ac:dyDescent="0.3"/>
    <row r="157" spans="1:29" ht="14.45" customHeight="1" x14ac:dyDescent="0.3"/>
    <row r="158" spans="1:29" ht="14.45" customHeight="1" x14ac:dyDescent="0.3"/>
    <row r="159" spans="1:29" ht="14.45" customHeight="1" x14ac:dyDescent="0.3"/>
    <row r="160" spans="1:29" ht="14.45" customHeight="1" x14ac:dyDescent="0.3"/>
    <row r="161" ht="14.45" customHeight="1" x14ac:dyDescent="0.3"/>
    <row r="162" ht="14.45" customHeight="1" x14ac:dyDescent="0.3"/>
    <row r="163" ht="14.45" customHeight="1" x14ac:dyDescent="0.3"/>
    <row r="164" ht="14.45" customHeight="1" x14ac:dyDescent="0.3"/>
    <row r="165" ht="14.45" customHeight="1" x14ac:dyDescent="0.3"/>
    <row r="166" ht="14.45" customHeight="1" x14ac:dyDescent="0.3"/>
    <row r="167" ht="14.45" customHeight="1" x14ac:dyDescent="0.3"/>
  </sheetData>
  <sheetProtection insertRows="0"/>
  <mergeCells count="452">
    <mergeCell ref="M120:M121"/>
    <mergeCell ref="M127:M128"/>
    <mergeCell ref="M134:M135"/>
    <mergeCell ref="M8:M9"/>
    <mergeCell ref="M15:M16"/>
    <mergeCell ref="M22:M23"/>
    <mergeCell ref="M29:M30"/>
    <mergeCell ref="M36:M37"/>
    <mergeCell ref="M43:M44"/>
    <mergeCell ref="M50:M51"/>
    <mergeCell ref="M57:M58"/>
    <mergeCell ref="M64:M65"/>
    <mergeCell ref="A139:P139"/>
    <mergeCell ref="Q139:Z139"/>
    <mergeCell ref="AA5:AA6"/>
    <mergeCell ref="AB5:AB6"/>
    <mergeCell ref="A5:E5"/>
    <mergeCell ref="N43:N44"/>
    <mergeCell ref="P43:P44"/>
    <mergeCell ref="P22:P23"/>
    <mergeCell ref="AA1:AA2"/>
    <mergeCell ref="AB1:AB2"/>
    <mergeCell ref="I25:I26"/>
    <mergeCell ref="J25:J26"/>
    <mergeCell ref="K25:K26"/>
    <mergeCell ref="V5:V6"/>
    <mergeCell ref="T5:T6"/>
    <mergeCell ref="S5:S6"/>
    <mergeCell ref="F5:G5"/>
    <mergeCell ref="P15:P16"/>
    <mergeCell ref="M17:P19"/>
    <mergeCell ref="P8:P9"/>
    <mergeCell ref="G25:G26"/>
    <mergeCell ref="H25:H26"/>
    <mergeCell ref="N8:N9"/>
    <mergeCell ref="H43:H44"/>
    <mergeCell ref="Y5:Y6"/>
    <mergeCell ref="Z5:Z6"/>
    <mergeCell ref="L11:L12"/>
    <mergeCell ref="J6:K6"/>
    <mergeCell ref="A3:D4"/>
    <mergeCell ref="E51:F51"/>
    <mergeCell ref="AC1:AC2"/>
    <mergeCell ref="N22:N23"/>
    <mergeCell ref="E3:E4"/>
    <mergeCell ref="F3:F4"/>
    <mergeCell ref="G3:G4"/>
    <mergeCell ref="H3:H4"/>
    <mergeCell ref="I3:I4"/>
    <mergeCell ref="J3:J4"/>
    <mergeCell ref="K3:K4"/>
    <mergeCell ref="Q3:Z3"/>
    <mergeCell ref="Q4:Z4"/>
    <mergeCell ref="Q16:Z19"/>
    <mergeCell ref="X5:X6"/>
    <mergeCell ref="R5:R6"/>
    <mergeCell ref="Q5:Q6"/>
    <mergeCell ref="W5:W6"/>
    <mergeCell ref="Q9:Z12"/>
    <mergeCell ref="J8:J9"/>
    <mergeCell ref="N120:N121"/>
    <mergeCell ref="P120:P121"/>
    <mergeCell ref="L116:L117"/>
    <mergeCell ref="J113:J114"/>
    <mergeCell ref="K11:K12"/>
    <mergeCell ref="Q23:Z26"/>
    <mergeCell ref="A1:A2"/>
    <mergeCell ref="B1:B2"/>
    <mergeCell ref="E1:E2"/>
    <mergeCell ref="F1:F2"/>
    <mergeCell ref="G1:G2"/>
    <mergeCell ref="H1:H2"/>
    <mergeCell ref="I1:I2"/>
    <mergeCell ref="J1:J2"/>
    <mergeCell ref="K1:K2"/>
    <mergeCell ref="Q1:Z1"/>
    <mergeCell ref="L2:P3"/>
    <mergeCell ref="Q2:Z2"/>
    <mergeCell ref="L15:L16"/>
    <mergeCell ref="L22:L23"/>
    <mergeCell ref="L18:L19"/>
    <mergeCell ref="U5:U6"/>
    <mergeCell ref="J5:L5"/>
    <mergeCell ref="L6:P6"/>
    <mergeCell ref="C113:C117"/>
    <mergeCell ref="K113:K114"/>
    <mergeCell ref="I116:I117"/>
    <mergeCell ref="L109:L110"/>
    <mergeCell ref="L106:L107"/>
    <mergeCell ref="L102:L103"/>
    <mergeCell ref="H102:H103"/>
    <mergeCell ref="B113:B117"/>
    <mergeCell ref="M122:P124"/>
    <mergeCell ref="B99:B103"/>
    <mergeCell ref="C99:C103"/>
    <mergeCell ref="G99:G100"/>
    <mergeCell ref="G109:G110"/>
    <mergeCell ref="H109:H110"/>
    <mergeCell ref="C106:C110"/>
    <mergeCell ref="G106:G107"/>
    <mergeCell ref="B106:B110"/>
    <mergeCell ref="J109:J110"/>
    <mergeCell ref="B120:B124"/>
    <mergeCell ref="C120:C124"/>
    <mergeCell ref="G120:G121"/>
    <mergeCell ref="H120:H121"/>
    <mergeCell ref="E123:F123"/>
    <mergeCell ref="E121:F121"/>
    <mergeCell ref="M108:P110"/>
    <mergeCell ref="N113:N114"/>
    <mergeCell ref="P113:P114"/>
    <mergeCell ref="M115:P117"/>
    <mergeCell ref="L71:L72"/>
    <mergeCell ref="N57:N58"/>
    <mergeCell ref="L64:L65"/>
    <mergeCell ref="P57:P58"/>
    <mergeCell ref="J88:J89"/>
    <mergeCell ref="K88:K89"/>
    <mergeCell ref="J92:J93"/>
    <mergeCell ref="K92:K93"/>
    <mergeCell ref="L95:L96"/>
    <mergeCell ref="L88:L89"/>
    <mergeCell ref="M66:P68"/>
    <mergeCell ref="K57:K58"/>
    <mergeCell ref="M71:M72"/>
    <mergeCell ref="M78:M79"/>
    <mergeCell ref="M85:M86"/>
    <mergeCell ref="M92:M93"/>
    <mergeCell ref="M99:M100"/>
    <mergeCell ref="M106:M107"/>
    <mergeCell ref="M113:M114"/>
    <mergeCell ref="J120:J121"/>
    <mergeCell ref="G113:G114"/>
    <mergeCell ref="H113:H114"/>
    <mergeCell ref="L120:L121"/>
    <mergeCell ref="K120:K121"/>
    <mergeCell ref="J116:J117"/>
    <mergeCell ref="J123:J124"/>
    <mergeCell ref="L113:L114"/>
    <mergeCell ref="L123:L124"/>
    <mergeCell ref="Q121:Z124"/>
    <mergeCell ref="Q58:Z61"/>
    <mergeCell ref="Q65:Z68"/>
    <mergeCell ref="J102:J103"/>
    <mergeCell ref="K102:K103"/>
    <mergeCell ref="L99:L100"/>
    <mergeCell ref="K109:K110"/>
    <mergeCell ref="Q79:Z82"/>
    <mergeCell ref="J53:J54"/>
    <mergeCell ref="N71:N72"/>
    <mergeCell ref="P71:P72"/>
    <mergeCell ref="L78:L79"/>
    <mergeCell ref="L74:L75"/>
    <mergeCell ref="M73:P75"/>
    <mergeCell ref="L92:L93"/>
    <mergeCell ref="M101:P103"/>
    <mergeCell ref="P92:P93"/>
    <mergeCell ref="M94:P96"/>
    <mergeCell ref="L85:L86"/>
    <mergeCell ref="L81:L82"/>
    <mergeCell ref="N78:N79"/>
    <mergeCell ref="P78:P79"/>
    <mergeCell ref="M80:P82"/>
    <mergeCell ref="N85:N86"/>
    <mergeCell ref="Q30:Z33"/>
    <mergeCell ref="Q37:Z40"/>
    <mergeCell ref="Q44:Z47"/>
    <mergeCell ref="K50:K51"/>
    <mergeCell ref="L50:L51"/>
    <mergeCell ref="N50:N51"/>
    <mergeCell ref="Q51:Z54"/>
    <mergeCell ref="L25:L26"/>
    <mergeCell ref="L29:L30"/>
    <mergeCell ref="M52:P54"/>
    <mergeCell ref="M24:P26"/>
    <mergeCell ref="K39:K40"/>
    <mergeCell ref="L39:L40"/>
    <mergeCell ref="L36:L37"/>
    <mergeCell ref="P50:P51"/>
    <mergeCell ref="K46:K47"/>
    <mergeCell ref="K53:K54"/>
    <mergeCell ref="L43:L44"/>
    <mergeCell ref="L53:L54"/>
    <mergeCell ref="K43:K44"/>
    <mergeCell ref="P36:P37"/>
    <mergeCell ref="M38:P40"/>
    <mergeCell ref="L32:L33"/>
    <mergeCell ref="A48:P48"/>
    <mergeCell ref="K32:K33"/>
    <mergeCell ref="K36:K37"/>
    <mergeCell ref="J36:J37"/>
    <mergeCell ref="P85:P86"/>
    <mergeCell ref="J81:J82"/>
    <mergeCell ref="K81:K82"/>
    <mergeCell ref="J74:J75"/>
    <mergeCell ref="K74:K75"/>
    <mergeCell ref="H60:H61"/>
    <mergeCell ref="I60:I61"/>
    <mergeCell ref="J60:J61"/>
    <mergeCell ref="I74:I75"/>
    <mergeCell ref="I85:I86"/>
    <mergeCell ref="J85:J86"/>
    <mergeCell ref="J71:J72"/>
    <mergeCell ref="K71:K72"/>
    <mergeCell ref="I78:I79"/>
    <mergeCell ref="J78:J79"/>
    <mergeCell ref="K78:K79"/>
    <mergeCell ref="K85:K86"/>
    <mergeCell ref="N64:N65"/>
    <mergeCell ref="P64:P65"/>
    <mergeCell ref="I36:I37"/>
    <mergeCell ref="H36:H37"/>
    <mergeCell ref="A6:F6"/>
    <mergeCell ref="B15:B19"/>
    <mergeCell ref="C15:C19"/>
    <mergeCell ref="G15:G16"/>
    <mergeCell ref="H15:H16"/>
    <mergeCell ref="I15:I16"/>
    <mergeCell ref="G18:G19"/>
    <mergeCell ref="H18:H19"/>
    <mergeCell ref="I18:I19"/>
    <mergeCell ref="I11:I12"/>
    <mergeCell ref="B8:B12"/>
    <mergeCell ref="C8:C12"/>
    <mergeCell ref="G8:G9"/>
    <mergeCell ref="L8:L9"/>
    <mergeCell ref="H8:H9"/>
    <mergeCell ref="H11:H12"/>
    <mergeCell ref="H29:H30"/>
    <mergeCell ref="K29:K30"/>
    <mergeCell ref="I29:I30"/>
    <mergeCell ref="J29:J30"/>
    <mergeCell ref="G11:G12"/>
    <mergeCell ref="G29:G30"/>
    <mergeCell ref="I8:I9"/>
    <mergeCell ref="K18:K19"/>
    <mergeCell ref="K22:K23"/>
    <mergeCell ref="K8:K9"/>
    <mergeCell ref="J18:J19"/>
    <mergeCell ref="J11:J12"/>
    <mergeCell ref="G50:G51"/>
    <mergeCell ref="H50:H51"/>
    <mergeCell ref="I50:I51"/>
    <mergeCell ref="J50:J51"/>
    <mergeCell ref="G53:G54"/>
    <mergeCell ref="L67:L68"/>
    <mergeCell ref="G64:G65"/>
    <mergeCell ref="K67:K68"/>
    <mergeCell ref="K64:K65"/>
    <mergeCell ref="J57:J58"/>
    <mergeCell ref="G67:G68"/>
    <mergeCell ref="H67:H68"/>
    <mergeCell ref="I67:I68"/>
    <mergeCell ref="J67:J68"/>
    <mergeCell ref="B22:B26"/>
    <mergeCell ref="C22:C26"/>
    <mergeCell ref="G22:G23"/>
    <mergeCell ref="H22:H23"/>
    <mergeCell ref="I22:I23"/>
    <mergeCell ref="J22:J23"/>
    <mergeCell ref="G32:G33"/>
    <mergeCell ref="B43:B47"/>
    <mergeCell ref="G39:G40"/>
    <mergeCell ref="H39:H40"/>
    <mergeCell ref="I39:I40"/>
    <mergeCell ref="J39:J40"/>
    <mergeCell ref="G36:G37"/>
    <mergeCell ref="H32:H33"/>
    <mergeCell ref="I32:I33"/>
    <mergeCell ref="J32:J33"/>
    <mergeCell ref="C43:C47"/>
    <mergeCell ref="B36:B40"/>
    <mergeCell ref="C36:C40"/>
    <mergeCell ref="J43:J44"/>
    <mergeCell ref="B29:B33"/>
    <mergeCell ref="C29:C33"/>
    <mergeCell ref="G46:G47"/>
    <mergeCell ref="I46:I47"/>
    <mergeCell ref="B64:B68"/>
    <mergeCell ref="C64:C68"/>
    <mergeCell ref="G43:G44"/>
    <mergeCell ref="H46:H47"/>
    <mergeCell ref="B57:B61"/>
    <mergeCell ref="C57:C61"/>
    <mergeCell ref="G57:G58"/>
    <mergeCell ref="I43:I44"/>
    <mergeCell ref="B92:B96"/>
    <mergeCell ref="B85:B89"/>
    <mergeCell ref="C85:C89"/>
    <mergeCell ref="B78:B82"/>
    <mergeCell ref="C78:C82"/>
    <mergeCell ref="H53:H54"/>
    <mergeCell ref="I53:I54"/>
    <mergeCell ref="B71:B75"/>
    <mergeCell ref="C71:C75"/>
    <mergeCell ref="H57:H58"/>
    <mergeCell ref="B50:B54"/>
    <mergeCell ref="C50:C54"/>
    <mergeCell ref="E53:F53"/>
    <mergeCell ref="G81:G82"/>
    <mergeCell ref="H81:H82"/>
    <mergeCell ref="I81:I82"/>
    <mergeCell ref="I99:I100"/>
    <mergeCell ref="G74:G75"/>
    <mergeCell ref="H74:H75"/>
    <mergeCell ref="G123:G124"/>
    <mergeCell ref="H123:H124"/>
    <mergeCell ref="I123:I124"/>
    <mergeCell ref="I102:I103"/>
    <mergeCell ref="G71:G72"/>
    <mergeCell ref="G102:G103"/>
    <mergeCell ref="H106:H107"/>
    <mergeCell ref="I106:I107"/>
    <mergeCell ref="I109:I110"/>
    <mergeCell ref="G116:G117"/>
    <mergeCell ref="H116:H117"/>
    <mergeCell ref="G85:G86"/>
    <mergeCell ref="G95:G96"/>
    <mergeCell ref="H85:H86"/>
    <mergeCell ref="I113:I114"/>
    <mergeCell ref="I120:I121"/>
    <mergeCell ref="I92:I93"/>
    <mergeCell ref="I95:I96"/>
    <mergeCell ref="I88:I89"/>
    <mergeCell ref="C143:I143"/>
    <mergeCell ref="C145:I145"/>
    <mergeCell ref="C146:I146"/>
    <mergeCell ref="Q140:Z140"/>
    <mergeCell ref="J46:J47"/>
    <mergeCell ref="H99:H100"/>
    <mergeCell ref="H64:H65"/>
    <mergeCell ref="J95:J96"/>
    <mergeCell ref="K95:K96"/>
    <mergeCell ref="J106:J107"/>
    <mergeCell ref="K106:K107"/>
    <mergeCell ref="J99:J100"/>
    <mergeCell ref="K99:K100"/>
    <mergeCell ref="K116:K117"/>
    <mergeCell ref="K123:K124"/>
    <mergeCell ref="L46:L47"/>
    <mergeCell ref="M45:P47"/>
    <mergeCell ref="M59:P61"/>
    <mergeCell ref="L60:L61"/>
    <mergeCell ref="J64:J65"/>
    <mergeCell ref="G60:G61"/>
    <mergeCell ref="K60:K61"/>
    <mergeCell ref="I64:I65"/>
    <mergeCell ref="L57:L58"/>
    <mergeCell ref="C144:I144"/>
    <mergeCell ref="C149:I149"/>
    <mergeCell ref="L1:P1"/>
    <mergeCell ref="L4:P4"/>
    <mergeCell ref="J15:J16"/>
    <mergeCell ref="K15:K16"/>
    <mergeCell ref="I57:I58"/>
    <mergeCell ref="H71:H72"/>
    <mergeCell ref="I71:I72"/>
    <mergeCell ref="C92:C96"/>
    <mergeCell ref="A90:P90"/>
    <mergeCell ref="G88:G89"/>
    <mergeCell ref="H88:H89"/>
    <mergeCell ref="G78:G79"/>
    <mergeCell ref="H78:H79"/>
    <mergeCell ref="H95:H96"/>
    <mergeCell ref="G92:G93"/>
    <mergeCell ref="H92:H93"/>
    <mergeCell ref="C147:I147"/>
    <mergeCell ref="C148:I148"/>
    <mergeCell ref="D142:K142"/>
    <mergeCell ref="B127:B131"/>
    <mergeCell ref="C127:C131"/>
    <mergeCell ref="G127:G128"/>
    <mergeCell ref="AC5:AC6"/>
    <mergeCell ref="N29:N30"/>
    <mergeCell ref="P29:P30"/>
    <mergeCell ref="M31:P33"/>
    <mergeCell ref="Q114:Z117"/>
    <mergeCell ref="Q90:Z90"/>
    <mergeCell ref="P106:P107"/>
    <mergeCell ref="M87:P89"/>
    <mergeCell ref="N92:N93"/>
    <mergeCell ref="Q86:Z89"/>
    <mergeCell ref="Q93:Z96"/>
    <mergeCell ref="Q100:Z103"/>
    <mergeCell ref="Q107:Z110"/>
    <mergeCell ref="N36:N37"/>
    <mergeCell ref="N106:N107"/>
    <mergeCell ref="N99:N100"/>
    <mergeCell ref="P99:P100"/>
    <mergeCell ref="Q48:Z48"/>
    <mergeCell ref="AA9:AC12"/>
    <mergeCell ref="AA16:AC19"/>
    <mergeCell ref="AA23:AC26"/>
    <mergeCell ref="M10:P12"/>
    <mergeCell ref="N15:N16"/>
    <mergeCell ref="Q72:Z75"/>
    <mergeCell ref="H127:H128"/>
    <mergeCell ref="I127:I128"/>
    <mergeCell ref="J127:J128"/>
    <mergeCell ref="K127:K128"/>
    <mergeCell ref="L127:L128"/>
    <mergeCell ref="N127:N128"/>
    <mergeCell ref="P127:P128"/>
    <mergeCell ref="B134:B138"/>
    <mergeCell ref="C134:C138"/>
    <mergeCell ref="G134:G135"/>
    <mergeCell ref="H134:H135"/>
    <mergeCell ref="I134:I135"/>
    <mergeCell ref="J134:J135"/>
    <mergeCell ref="K134:K135"/>
    <mergeCell ref="L134:L135"/>
    <mergeCell ref="N134:N135"/>
    <mergeCell ref="P134:P135"/>
    <mergeCell ref="E135:F135"/>
    <mergeCell ref="E128:F128"/>
    <mergeCell ref="A132:P132"/>
    <mergeCell ref="J130:J131"/>
    <mergeCell ref="K130:K131"/>
    <mergeCell ref="L130:L131"/>
    <mergeCell ref="Q135:Z138"/>
    <mergeCell ref="M136:P138"/>
    <mergeCell ref="E137:F137"/>
    <mergeCell ref="G137:G138"/>
    <mergeCell ref="H137:H138"/>
    <mergeCell ref="I137:I138"/>
    <mergeCell ref="J137:J138"/>
    <mergeCell ref="K137:K138"/>
    <mergeCell ref="L137:L138"/>
    <mergeCell ref="Q132:Z132"/>
    <mergeCell ref="A140:E140"/>
    <mergeCell ref="AA30:AC33"/>
    <mergeCell ref="AA37:AC40"/>
    <mergeCell ref="AA44:AC47"/>
    <mergeCell ref="AA58:AC61"/>
    <mergeCell ref="AA51:AC54"/>
    <mergeCell ref="AA65:AC68"/>
    <mergeCell ref="AA135:AC138"/>
    <mergeCell ref="AA72:AC75"/>
    <mergeCell ref="AA79:AC82"/>
    <mergeCell ref="AA86:AC89"/>
    <mergeCell ref="AA93:AC96"/>
    <mergeCell ref="AA100:AC103"/>
    <mergeCell ref="AA107:AC110"/>
    <mergeCell ref="AA114:AC117"/>
    <mergeCell ref="AA121:AC124"/>
    <mergeCell ref="AA128:AC131"/>
    <mergeCell ref="Q128:Z131"/>
    <mergeCell ref="M129:P131"/>
    <mergeCell ref="E130:F130"/>
    <mergeCell ref="G130:G131"/>
    <mergeCell ref="H130:H131"/>
    <mergeCell ref="I130:I131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pane ySplit="1" topLeftCell="A2" activePane="bottomLeft" state="frozenSplit"/>
      <selection pane="bottomLeft" activeCell="G22" sqref="G22"/>
    </sheetView>
  </sheetViews>
  <sheetFormatPr defaultColWidth="8.85546875" defaultRowHeight="18.75" x14ac:dyDescent="0.3"/>
  <cols>
    <col min="1" max="1" width="8.85546875" style="2"/>
    <col min="2" max="2" width="8.85546875" style="36"/>
    <col min="3" max="3" width="13.140625" style="42" bestFit="1" customWidth="1"/>
    <col min="4" max="4" width="11.140625" style="38" customWidth="1"/>
    <col min="5" max="5" width="18.28515625" style="5" customWidth="1"/>
    <col min="6" max="6" width="13.85546875" style="5" customWidth="1"/>
    <col min="7" max="7" width="14.7109375" style="39" customWidth="1"/>
    <col min="8" max="8" width="5.28515625" style="4" customWidth="1"/>
    <col min="9" max="9" width="5.5703125" style="4" customWidth="1"/>
    <col min="10" max="10" width="7.28515625" style="4" customWidth="1"/>
    <col min="11" max="11" width="6.5703125" style="4" customWidth="1"/>
    <col min="12" max="14" width="8.85546875" style="4"/>
    <col min="15" max="15" width="8.85546875" style="37"/>
    <col min="16" max="16" width="8.85546875" style="46"/>
    <col min="17" max="17" width="13.28515625" style="43" customWidth="1"/>
    <col min="18" max="16384" width="8.85546875" style="4"/>
  </cols>
  <sheetData>
    <row r="1" spans="1:17" ht="24" x14ac:dyDescent="0.3">
      <c r="A1" s="62" t="s">
        <v>25</v>
      </c>
      <c r="B1" s="63" t="s">
        <v>26</v>
      </c>
      <c r="C1" s="64" t="s">
        <v>27</v>
      </c>
      <c r="D1" s="62" t="s">
        <v>7</v>
      </c>
      <c r="E1" s="62" t="s">
        <v>28</v>
      </c>
      <c r="F1" s="62" t="s">
        <v>29</v>
      </c>
      <c r="G1" s="62" t="s">
        <v>8</v>
      </c>
      <c r="H1" s="62" t="s">
        <v>30</v>
      </c>
      <c r="I1" s="62" t="s">
        <v>31</v>
      </c>
      <c r="J1" s="62" t="s">
        <v>32</v>
      </c>
      <c r="K1" s="62" t="s">
        <v>33</v>
      </c>
      <c r="L1" s="62" t="s">
        <v>34</v>
      </c>
      <c r="M1" s="62" t="s">
        <v>35</v>
      </c>
      <c r="N1" s="62"/>
      <c r="O1" s="65"/>
      <c r="P1" s="66" t="s">
        <v>245</v>
      </c>
      <c r="Q1" s="67" t="s">
        <v>246</v>
      </c>
    </row>
    <row r="2" spans="1:17" ht="39" x14ac:dyDescent="0.25">
      <c r="A2" s="40" t="s">
        <v>38</v>
      </c>
      <c r="B2" s="40" t="s">
        <v>139</v>
      </c>
      <c r="C2" s="49" t="s">
        <v>222</v>
      </c>
      <c r="D2" s="50" t="s">
        <v>223</v>
      </c>
      <c r="E2" s="47" t="s">
        <v>224</v>
      </c>
      <c r="F2" s="48" t="s">
        <v>225</v>
      </c>
      <c r="G2" s="48" t="s">
        <v>226</v>
      </c>
      <c r="H2" s="41" t="s">
        <v>44</v>
      </c>
      <c r="I2" s="41" t="s">
        <v>69</v>
      </c>
      <c r="J2" s="41" t="s">
        <v>46</v>
      </c>
      <c r="K2" s="41" t="s">
        <v>47</v>
      </c>
      <c r="L2" s="41" t="s">
        <v>48</v>
      </c>
      <c r="M2" s="40" t="s">
        <v>137</v>
      </c>
      <c r="N2" s="40" t="s">
        <v>50</v>
      </c>
      <c r="O2" s="41" t="s">
        <v>138</v>
      </c>
      <c r="P2" s="44">
        <v>2</v>
      </c>
      <c r="Q2" s="51" t="s">
        <v>256</v>
      </c>
    </row>
    <row r="3" spans="1:17" ht="39" x14ac:dyDescent="0.25">
      <c r="A3" s="40" t="s">
        <v>38</v>
      </c>
      <c r="B3" s="40" t="s">
        <v>174</v>
      </c>
      <c r="C3" s="49" t="s">
        <v>217</v>
      </c>
      <c r="D3" s="50" t="s">
        <v>218</v>
      </c>
      <c r="E3" s="47" t="s">
        <v>219</v>
      </c>
      <c r="F3" s="48" t="s">
        <v>220</v>
      </c>
      <c r="G3" s="48" t="s">
        <v>221</v>
      </c>
      <c r="H3" s="41" t="s">
        <v>44</v>
      </c>
      <c r="I3" s="41" t="s">
        <v>69</v>
      </c>
      <c r="J3" s="41" t="s">
        <v>46</v>
      </c>
      <c r="K3" s="41" t="s">
        <v>47</v>
      </c>
      <c r="L3" s="41" t="s">
        <v>48</v>
      </c>
      <c r="M3" s="40" t="s">
        <v>137</v>
      </c>
      <c r="N3" s="40" t="s">
        <v>50</v>
      </c>
      <c r="O3" s="41" t="s">
        <v>138</v>
      </c>
      <c r="P3" s="44">
        <v>3</v>
      </c>
      <c r="Q3" s="51" t="s">
        <v>256</v>
      </c>
    </row>
    <row r="4" spans="1:17" ht="39" x14ac:dyDescent="0.25">
      <c r="A4" s="40" t="s">
        <v>38</v>
      </c>
      <c r="B4" s="40" t="s">
        <v>139</v>
      </c>
      <c r="C4" s="49" t="s">
        <v>212</v>
      </c>
      <c r="D4" s="50" t="s">
        <v>213</v>
      </c>
      <c r="E4" s="47" t="s">
        <v>214</v>
      </c>
      <c r="F4" s="48" t="s">
        <v>215</v>
      </c>
      <c r="G4" s="48" t="s">
        <v>216</v>
      </c>
      <c r="H4" s="41" t="s">
        <v>44</v>
      </c>
      <c r="I4" s="41" t="s">
        <v>69</v>
      </c>
      <c r="J4" s="41" t="s">
        <v>46</v>
      </c>
      <c r="K4" s="41" t="s">
        <v>47</v>
      </c>
      <c r="L4" s="41" t="s">
        <v>48</v>
      </c>
      <c r="M4" s="40" t="s">
        <v>137</v>
      </c>
      <c r="N4" s="40" t="s">
        <v>50</v>
      </c>
      <c r="O4" s="41" t="s">
        <v>138</v>
      </c>
      <c r="P4" s="44">
        <v>4</v>
      </c>
      <c r="Q4" s="51" t="s">
        <v>256</v>
      </c>
    </row>
    <row r="5" spans="1:17" ht="39" x14ac:dyDescent="0.25">
      <c r="A5" s="40" t="s">
        <v>38</v>
      </c>
      <c r="B5" s="40" t="s">
        <v>139</v>
      </c>
      <c r="C5" s="49" t="s">
        <v>207</v>
      </c>
      <c r="D5" s="50" t="s">
        <v>208</v>
      </c>
      <c r="E5" s="47" t="s">
        <v>209</v>
      </c>
      <c r="F5" s="48" t="s">
        <v>210</v>
      </c>
      <c r="G5" s="48" t="s">
        <v>211</v>
      </c>
      <c r="H5" s="41" t="s">
        <v>44</v>
      </c>
      <c r="I5" s="41" t="s">
        <v>69</v>
      </c>
      <c r="J5" s="41" t="s">
        <v>46</v>
      </c>
      <c r="K5" s="41" t="s">
        <v>47</v>
      </c>
      <c r="L5" s="41" t="s">
        <v>48</v>
      </c>
      <c r="M5" s="40" t="s">
        <v>137</v>
      </c>
      <c r="N5" s="40" t="s">
        <v>50</v>
      </c>
      <c r="O5" s="41" t="s">
        <v>138</v>
      </c>
      <c r="P5" s="44">
        <v>5</v>
      </c>
      <c r="Q5" s="51" t="s">
        <v>256</v>
      </c>
    </row>
    <row r="6" spans="1:17" ht="39" x14ac:dyDescent="0.25">
      <c r="A6" s="40" t="s">
        <v>38</v>
      </c>
      <c r="B6" s="40" t="s">
        <v>139</v>
      </c>
      <c r="C6" s="49" t="s">
        <v>202</v>
      </c>
      <c r="D6" s="50" t="s">
        <v>203</v>
      </c>
      <c r="E6" s="47" t="s">
        <v>204</v>
      </c>
      <c r="F6" s="48" t="s">
        <v>205</v>
      </c>
      <c r="G6" s="48" t="s">
        <v>206</v>
      </c>
      <c r="H6" s="41" t="s">
        <v>44</v>
      </c>
      <c r="I6" s="41" t="s">
        <v>69</v>
      </c>
      <c r="J6" s="41" t="s">
        <v>46</v>
      </c>
      <c r="K6" s="41" t="s">
        <v>47</v>
      </c>
      <c r="L6" s="41" t="s">
        <v>48</v>
      </c>
      <c r="M6" s="40" t="s">
        <v>137</v>
      </c>
      <c r="N6" s="40" t="s">
        <v>50</v>
      </c>
      <c r="O6" s="41" t="s">
        <v>138</v>
      </c>
      <c r="P6" s="44">
        <v>6</v>
      </c>
      <c r="Q6" s="45" t="s">
        <v>257</v>
      </c>
    </row>
    <row r="7" spans="1:17" ht="39" x14ac:dyDescent="0.25">
      <c r="A7" s="40" t="s">
        <v>38</v>
      </c>
      <c r="B7" s="40" t="s">
        <v>139</v>
      </c>
      <c r="C7" s="49" t="s">
        <v>140</v>
      </c>
      <c r="D7" s="50" t="s">
        <v>141</v>
      </c>
      <c r="E7" s="47" t="s">
        <v>142</v>
      </c>
      <c r="F7" s="48" t="s">
        <v>143</v>
      </c>
      <c r="G7" s="48" t="s">
        <v>144</v>
      </c>
      <c r="H7" s="41" t="s">
        <v>76</v>
      </c>
      <c r="I7" s="41" t="s">
        <v>69</v>
      </c>
      <c r="J7" s="41" t="s">
        <v>46</v>
      </c>
      <c r="K7" s="41" t="s">
        <v>47</v>
      </c>
      <c r="L7" s="41" t="s">
        <v>48</v>
      </c>
      <c r="M7" s="40" t="s">
        <v>137</v>
      </c>
      <c r="N7" s="40" t="s">
        <v>50</v>
      </c>
      <c r="O7" s="41" t="s">
        <v>138</v>
      </c>
      <c r="P7" s="44">
        <v>7</v>
      </c>
      <c r="Q7" s="45" t="s">
        <v>257</v>
      </c>
    </row>
    <row r="8" spans="1:17" ht="30" x14ac:dyDescent="0.25">
      <c r="A8" s="40" t="s">
        <v>38</v>
      </c>
      <c r="B8" s="40" t="s">
        <v>139</v>
      </c>
      <c r="C8" s="49" t="s">
        <v>190</v>
      </c>
      <c r="D8" s="50" t="s">
        <v>191</v>
      </c>
      <c r="E8" s="47" t="s">
        <v>192</v>
      </c>
      <c r="F8" s="48" t="s">
        <v>193</v>
      </c>
      <c r="G8" s="48" t="s">
        <v>194</v>
      </c>
      <c r="H8" s="41" t="s">
        <v>151</v>
      </c>
      <c r="I8" s="41" t="s">
        <v>69</v>
      </c>
      <c r="J8" s="41" t="s">
        <v>46</v>
      </c>
      <c r="K8" s="41" t="s">
        <v>47</v>
      </c>
      <c r="L8" s="41" t="s">
        <v>48</v>
      </c>
      <c r="M8" s="40" t="s">
        <v>137</v>
      </c>
      <c r="N8" s="40" t="s">
        <v>50</v>
      </c>
      <c r="O8" s="41" t="s">
        <v>138</v>
      </c>
      <c r="P8" s="44">
        <v>8</v>
      </c>
      <c r="Q8" s="45" t="s">
        <v>257</v>
      </c>
    </row>
    <row r="9" spans="1:17" ht="30" x14ac:dyDescent="0.25">
      <c r="A9" s="40" t="s">
        <v>38</v>
      </c>
      <c r="B9" s="40" t="s">
        <v>145</v>
      </c>
      <c r="C9" s="49" t="s">
        <v>185</v>
      </c>
      <c r="D9" s="50" t="s">
        <v>186</v>
      </c>
      <c r="E9" s="47" t="s">
        <v>187</v>
      </c>
      <c r="F9" s="48" t="s">
        <v>188</v>
      </c>
      <c r="G9" s="48" t="s">
        <v>189</v>
      </c>
      <c r="H9" s="41" t="s">
        <v>151</v>
      </c>
      <c r="I9" s="41" t="s">
        <v>69</v>
      </c>
      <c r="J9" s="41" t="s">
        <v>46</v>
      </c>
      <c r="K9" s="41" t="s">
        <v>47</v>
      </c>
      <c r="L9" s="41" t="s">
        <v>48</v>
      </c>
      <c r="M9" s="40" t="s">
        <v>137</v>
      </c>
      <c r="N9" s="40" t="s">
        <v>50</v>
      </c>
      <c r="O9" s="41" t="s">
        <v>138</v>
      </c>
      <c r="P9" s="44">
        <v>9</v>
      </c>
      <c r="Q9" s="45" t="s">
        <v>258</v>
      </c>
    </row>
    <row r="10" spans="1:17" ht="30" x14ac:dyDescent="0.25">
      <c r="A10" s="40" t="s">
        <v>38</v>
      </c>
      <c r="B10" s="40" t="s">
        <v>145</v>
      </c>
      <c r="C10" s="49" t="s">
        <v>180</v>
      </c>
      <c r="D10" s="50" t="s">
        <v>181</v>
      </c>
      <c r="E10" s="47" t="s">
        <v>182</v>
      </c>
      <c r="F10" s="48" t="s">
        <v>183</v>
      </c>
      <c r="G10" s="48" t="s">
        <v>184</v>
      </c>
      <c r="H10" s="41" t="s">
        <v>151</v>
      </c>
      <c r="I10" s="41" t="s">
        <v>69</v>
      </c>
      <c r="J10" s="41" t="s">
        <v>46</v>
      </c>
      <c r="K10" s="41" t="s">
        <v>47</v>
      </c>
      <c r="L10" s="41" t="s">
        <v>48</v>
      </c>
      <c r="M10" s="40" t="s">
        <v>137</v>
      </c>
      <c r="N10" s="40" t="s">
        <v>50</v>
      </c>
      <c r="O10" s="41" t="s">
        <v>138</v>
      </c>
      <c r="P10" s="44">
        <v>10</v>
      </c>
      <c r="Q10" s="45" t="s">
        <v>259</v>
      </c>
    </row>
    <row r="11" spans="1:17" ht="30" x14ac:dyDescent="0.25">
      <c r="A11" s="40" t="s">
        <v>38</v>
      </c>
      <c r="B11" s="40" t="s">
        <v>174</v>
      </c>
      <c r="C11" s="49" t="s">
        <v>175</v>
      </c>
      <c r="D11" s="50" t="s">
        <v>176</v>
      </c>
      <c r="E11" s="47" t="s">
        <v>177</v>
      </c>
      <c r="F11" s="48" t="s">
        <v>178</v>
      </c>
      <c r="G11" s="48" t="s">
        <v>179</v>
      </c>
      <c r="H11" s="41" t="s">
        <v>151</v>
      </c>
      <c r="I11" s="41" t="s">
        <v>69</v>
      </c>
      <c r="J11" s="41" t="s">
        <v>46</v>
      </c>
      <c r="K11" s="41" t="s">
        <v>47</v>
      </c>
      <c r="L11" s="41" t="s">
        <v>48</v>
      </c>
      <c r="M11" s="40" t="s">
        <v>137</v>
      </c>
      <c r="N11" s="40" t="s">
        <v>50</v>
      </c>
      <c r="O11" s="41" t="s">
        <v>138</v>
      </c>
      <c r="P11" s="44">
        <v>11</v>
      </c>
      <c r="Q11" s="45" t="s">
        <v>257</v>
      </c>
    </row>
    <row r="12" spans="1:17" ht="30" x14ac:dyDescent="0.25">
      <c r="A12" s="40" t="s">
        <v>38</v>
      </c>
      <c r="B12" s="40" t="s">
        <v>145</v>
      </c>
      <c r="C12" s="49" t="s">
        <v>169</v>
      </c>
      <c r="D12" s="50" t="s">
        <v>170</v>
      </c>
      <c r="E12" s="47" t="s">
        <v>171</v>
      </c>
      <c r="F12" s="48" t="s">
        <v>172</v>
      </c>
      <c r="G12" s="48" t="s">
        <v>173</v>
      </c>
      <c r="H12" s="41" t="s">
        <v>151</v>
      </c>
      <c r="I12" s="41" t="s">
        <v>69</v>
      </c>
      <c r="J12" s="41" t="s">
        <v>46</v>
      </c>
      <c r="K12" s="41" t="s">
        <v>47</v>
      </c>
      <c r="L12" s="41" t="s">
        <v>48</v>
      </c>
      <c r="M12" s="40" t="s">
        <v>137</v>
      </c>
      <c r="N12" s="40" t="s">
        <v>57</v>
      </c>
      <c r="O12" s="41" t="s">
        <v>138</v>
      </c>
      <c r="P12" s="44">
        <v>12</v>
      </c>
      <c r="Q12" s="45" t="s">
        <v>259</v>
      </c>
    </row>
    <row r="13" spans="1:17" ht="39" x14ac:dyDescent="0.25">
      <c r="A13" s="40" t="s">
        <v>38</v>
      </c>
      <c r="B13" s="40" t="s">
        <v>163</v>
      </c>
      <c r="C13" s="49" t="s">
        <v>164</v>
      </c>
      <c r="D13" s="50" t="s">
        <v>165</v>
      </c>
      <c r="E13" s="47" t="s">
        <v>166</v>
      </c>
      <c r="F13" s="48" t="s">
        <v>167</v>
      </c>
      <c r="G13" s="48" t="s">
        <v>168</v>
      </c>
      <c r="H13" s="41" t="s">
        <v>151</v>
      </c>
      <c r="I13" s="41" t="s">
        <v>69</v>
      </c>
      <c r="J13" s="52" t="s">
        <v>253</v>
      </c>
      <c r="K13" s="41" t="s">
        <v>47</v>
      </c>
      <c r="L13" s="41" t="s">
        <v>48</v>
      </c>
      <c r="M13" s="40" t="s">
        <v>137</v>
      </c>
      <c r="N13" s="40" t="s">
        <v>50</v>
      </c>
      <c r="O13" s="41" t="s">
        <v>138</v>
      </c>
      <c r="P13" s="44">
        <v>13</v>
      </c>
      <c r="Q13" s="45" t="s">
        <v>260</v>
      </c>
    </row>
    <row r="14" spans="1:17" ht="30" x14ac:dyDescent="0.25">
      <c r="A14" s="40" t="s">
        <v>38</v>
      </c>
      <c r="B14" s="40" t="s">
        <v>145</v>
      </c>
      <c r="C14" s="49" t="s">
        <v>152</v>
      </c>
      <c r="D14" s="50" t="s">
        <v>153</v>
      </c>
      <c r="E14" s="47" t="s">
        <v>154</v>
      </c>
      <c r="F14" s="48" t="s">
        <v>155</v>
      </c>
      <c r="G14" s="48" t="s">
        <v>156</v>
      </c>
      <c r="H14" s="41" t="s">
        <v>151</v>
      </c>
      <c r="I14" s="41" t="s">
        <v>69</v>
      </c>
      <c r="J14" s="41" t="s">
        <v>46</v>
      </c>
      <c r="K14" s="41" t="s">
        <v>47</v>
      </c>
      <c r="L14" s="41" t="s">
        <v>48</v>
      </c>
      <c r="M14" s="40" t="s">
        <v>137</v>
      </c>
      <c r="N14" s="40" t="s">
        <v>50</v>
      </c>
      <c r="O14" s="41" t="s">
        <v>138</v>
      </c>
      <c r="P14" s="44">
        <v>14</v>
      </c>
      <c r="Q14" s="45" t="s">
        <v>257</v>
      </c>
    </row>
    <row r="15" spans="1:17" ht="30" x14ac:dyDescent="0.25">
      <c r="A15" s="40" t="s">
        <v>38</v>
      </c>
      <c r="B15" s="40" t="s">
        <v>145</v>
      </c>
      <c r="C15" s="49" t="s">
        <v>146</v>
      </c>
      <c r="D15" s="50" t="s">
        <v>147</v>
      </c>
      <c r="E15" s="47" t="s">
        <v>148</v>
      </c>
      <c r="F15" s="48" t="s">
        <v>149</v>
      </c>
      <c r="G15" s="48" t="s">
        <v>150</v>
      </c>
      <c r="H15" s="41" t="s">
        <v>151</v>
      </c>
      <c r="I15" s="41" t="s">
        <v>69</v>
      </c>
      <c r="J15" s="41" t="s">
        <v>46</v>
      </c>
      <c r="K15" s="41" t="s">
        <v>47</v>
      </c>
      <c r="L15" s="41" t="s">
        <v>48</v>
      </c>
      <c r="M15" s="40" t="s">
        <v>137</v>
      </c>
      <c r="N15" s="40" t="s">
        <v>50</v>
      </c>
      <c r="O15" s="41" t="s">
        <v>138</v>
      </c>
      <c r="P15" s="44">
        <v>15</v>
      </c>
      <c r="Q15" s="45" t="s">
        <v>257</v>
      </c>
    </row>
    <row r="16" spans="1:17" ht="39.75" thickBot="1" x14ac:dyDescent="0.3">
      <c r="A16" s="68" t="s">
        <v>38</v>
      </c>
      <c r="B16" s="68" t="s">
        <v>39</v>
      </c>
      <c r="C16" s="69"/>
      <c r="D16" s="70" t="s">
        <v>133</v>
      </c>
      <c r="E16" s="71" t="s">
        <v>134</v>
      </c>
      <c r="F16" s="72" t="s">
        <v>135</v>
      </c>
      <c r="G16" s="72" t="s">
        <v>136</v>
      </c>
      <c r="H16" s="73" t="s">
        <v>44</v>
      </c>
      <c r="I16" s="73" t="s">
        <v>45</v>
      </c>
      <c r="J16" s="73" t="s">
        <v>46</v>
      </c>
      <c r="K16" s="73" t="s">
        <v>47</v>
      </c>
      <c r="L16" s="73" t="s">
        <v>48</v>
      </c>
      <c r="M16" s="68" t="s">
        <v>137</v>
      </c>
      <c r="N16" s="68" t="s">
        <v>50</v>
      </c>
      <c r="O16" s="73" t="s">
        <v>138</v>
      </c>
      <c r="P16" s="74">
        <v>16</v>
      </c>
      <c r="Q16" s="75" t="s">
        <v>256</v>
      </c>
    </row>
    <row r="17" spans="1:17" ht="39.75" thickTop="1" x14ac:dyDescent="0.25">
      <c r="A17" s="84" t="s">
        <v>38</v>
      </c>
      <c r="B17" s="84" t="s">
        <v>239</v>
      </c>
      <c r="C17" s="85" t="s">
        <v>240</v>
      </c>
      <c r="D17" s="86" t="s">
        <v>241</v>
      </c>
      <c r="E17" s="87" t="s">
        <v>242</v>
      </c>
      <c r="F17" s="88" t="s">
        <v>243</v>
      </c>
      <c r="G17" s="88" t="s">
        <v>244</v>
      </c>
      <c r="H17" s="89" t="s">
        <v>200</v>
      </c>
      <c r="I17" s="89" t="s">
        <v>69</v>
      </c>
      <c r="J17" s="90" t="s">
        <v>253</v>
      </c>
      <c r="K17" s="89" t="s">
        <v>47</v>
      </c>
      <c r="L17" s="89" t="s">
        <v>48</v>
      </c>
      <c r="M17" s="84" t="s">
        <v>238</v>
      </c>
      <c r="N17" s="84" t="s">
        <v>57</v>
      </c>
      <c r="O17" s="89"/>
      <c r="P17" s="91">
        <v>34</v>
      </c>
      <c r="Q17" s="92" t="s">
        <v>261</v>
      </c>
    </row>
    <row r="18" spans="1:17" ht="39.75" thickBot="1" x14ac:dyDescent="0.3">
      <c r="A18" s="93" t="s">
        <v>38</v>
      </c>
      <c r="B18" s="93" t="s">
        <v>232</v>
      </c>
      <c r="C18" s="94" t="s">
        <v>233</v>
      </c>
      <c r="D18" s="95" t="s">
        <v>234</v>
      </c>
      <c r="E18" s="96" t="s">
        <v>235</v>
      </c>
      <c r="F18" s="97" t="s">
        <v>236</v>
      </c>
      <c r="G18" s="97" t="s">
        <v>237</v>
      </c>
      <c r="H18" s="98" t="s">
        <v>200</v>
      </c>
      <c r="I18" s="98" t="s">
        <v>69</v>
      </c>
      <c r="J18" s="99" t="s">
        <v>253</v>
      </c>
      <c r="K18" s="98" t="s">
        <v>47</v>
      </c>
      <c r="L18" s="98" t="s">
        <v>48</v>
      </c>
      <c r="M18" s="93" t="s">
        <v>238</v>
      </c>
      <c r="N18" s="93" t="s">
        <v>57</v>
      </c>
      <c r="O18" s="98"/>
      <c r="P18" s="100">
        <v>35</v>
      </c>
      <c r="Q18" s="101" t="s">
        <v>261</v>
      </c>
    </row>
    <row r="19" spans="1:17" ht="40.5" thickTop="1" thickBot="1" x14ac:dyDescent="0.3">
      <c r="A19" s="102" t="s">
        <v>38</v>
      </c>
      <c r="B19" s="102" t="s">
        <v>122</v>
      </c>
      <c r="C19" s="103" t="s">
        <v>195</v>
      </c>
      <c r="D19" s="104" t="s">
        <v>196</v>
      </c>
      <c r="E19" s="105" t="s">
        <v>197</v>
      </c>
      <c r="F19" s="106" t="s">
        <v>198</v>
      </c>
      <c r="G19" s="106" t="s">
        <v>199</v>
      </c>
      <c r="H19" s="107" t="s">
        <v>200</v>
      </c>
      <c r="I19" s="107" t="s">
        <v>69</v>
      </c>
      <c r="J19" s="108" t="s">
        <v>253</v>
      </c>
      <c r="K19" s="107" t="s">
        <v>47</v>
      </c>
      <c r="L19" s="107" t="s">
        <v>48</v>
      </c>
      <c r="M19" s="102" t="s">
        <v>201</v>
      </c>
      <c r="N19" s="102" t="s">
        <v>57</v>
      </c>
      <c r="O19" s="107"/>
      <c r="P19" s="109">
        <v>1</v>
      </c>
      <c r="Q19" s="110" t="s">
        <v>256</v>
      </c>
    </row>
    <row r="20" spans="1:17" ht="39.75" thickTop="1" x14ac:dyDescent="0.25">
      <c r="A20" s="76" t="s">
        <v>38</v>
      </c>
      <c r="B20" s="76" t="s">
        <v>157</v>
      </c>
      <c r="C20" s="77"/>
      <c r="D20" s="78" t="s">
        <v>158</v>
      </c>
      <c r="E20" s="79" t="s">
        <v>159</v>
      </c>
      <c r="F20" s="80" t="s">
        <v>160</v>
      </c>
      <c r="G20" s="80" t="s">
        <v>161</v>
      </c>
      <c r="H20" s="81" t="s">
        <v>44</v>
      </c>
      <c r="I20" s="81" t="s">
        <v>45</v>
      </c>
      <c r="J20" s="81" t="s">
        <v>46</v>
      </c>
      <c r="K20" s="81" t="s">
        <v>47</v>
      </c>
      <c r="L20" s="81" t="s">
        <v>48</v>
      </c>
      <c r="M20" s="76" t="s">
        <v>49</v>
      </c>
      <c r="N20" s="76" t="s">
        <v>50</v>
      </c>
      <c r="O20" s="81" t="s">
        <v>162</v>
      </c>
      <c r="P20" s="82">
        <v>17</v>
      </c>
      <c r="Q20" s="83" t="s">
        <v>256</v>
      </c>
    </row>
    <row r="21" spans="1:17" ht="39" x14ac:dyDescent="0.25">
      <c r="A21" s="40" t="s">
        <v>38</v>
      </c>
      <c r="B21" s="40" t="s">
        <v>39</v>
      </c>
      <c r="C21" s="49"/>
      <c r="D21" s="50" t="s">
        <v>40</v>
      </c>
      <c r="E21" s="47" t="s">
        <v>41</v>
      </c>
      <c r="F21" s="48" t="s">
        <v>42</v>
      </c>
      <c r="G21" s="48" t="s">
        <v>43</v>
      </c>
      <c r="H21" s="41" t="s">
        <v>44</v>
      </c>
      <c r="I21" s="41" t="s">
        <v>45</v>
      </c>
      <c r="J21" s="41" t="s">
        <v>46</v>
      </c>
      <c r="K21" s="41" t="s">
        <v>47</v>
      </c>
      <c r="L21" s="41" t="s">
        <v>48</v>
      </c>
      <c r="M21" s="40" t="s">
        <v>49</v>
      </c>
      <c r="N21" s="40" t="s">
        <v>50</v>
      </c>
      <c r="O21" s="41" t="s">
        <v>51</v>
      </c>
      <c r="P21" s="44">
        <v>18</v>
      </c>
      <c r="Q21" s="51" t="s">
        <v>256</v>
      </c>
    </row>
    <row r="22" spans="1:17" ht="39" x14ac:dyDescent="0.25">
      <c r="A22" s="40" t="s">
        <v>38</v>
      </c>
      <c r="B22" s="40" t="s">
        <v>52</v>
      </c>
      <c r="C22" s="49"/>
      <c r="D22" s="50" t="s">
        <v>227</v>
      </c>
      <c r="E22" s="47" t="s">
        <v>228</v>
      </c>
      <c r="F22" s="48" t="s">
        <v>229</v>
      </c>
      <c r="G22" s="48" t="s">
        <v>230</v>
      </c>
      <c r="H22" s="41" t="s">
        <v>44</v>
      </c>
      <c r="I22" s="41" t="s">
        <v>45</v>
      </c>
      <c r="J22" s="52" t="s">
        <v>253</v>
      </c>
      <c r="K22" s="41" t="s">
        <v>231</v>
      </c>
      <c r="L22" s="41" t="s">
        <v>48</v>
      </c>
      <c r="M22" s="40" t="s">
        <v>49</v>
      </c>
      <c r="N22" s="40" t="s">
        <v>57</v>
      </c>
      <c r="O22" s="41"/>
      <c r="P22" s="44">
        <v>19</v>
      </c>
      <c r="Q22" s="51" t="s">
        <v>256</v>
      </c>
    </row>
    <row r="23" spans="1:17" ht="39" x14ac:dyDescent="0.25">
      <c r="A23" s="40" t="s">
        <v>38</v>
      </c>
      <c r="B23" s="40" t="s">
        <v>52</v>
      </c>
      <c r="C23" s="49"/>
      <c r="D23" s="50" t="s">
        <v>53</v>
      </c>
      <c r="E23" s="47" t="s">
        <v>54</v>
      </c>
      <c r="F23" s="48" t="s">
        <v>55</v>
      </c>
      <c r="G23" s="48" t="s">
        <v>56</v>
      </c>
      <c r="H23" s="41" t="s">
        <v>44</v>
      </c>
      <c r="I23" s="41" t="s">
        <v>45</v>
      </c>
      <c r="J23" s="52" t="s">
        <v>253</v>
      </c>
      <c r="K23" s="41" t="s">
        <v>47</v>
      </c>
      <c r="L23" s="41" t="s">
        <v>48</v>
      </c>
      <c r="M23" s="40" t="s">
        <v>49</v>
      </c>
      <c r="N23" s="40" t="s">
        <v>57</v>
      </c>
      <c r="O23" s="41"/>
      <c r="P23" s="44">
        <v>20</v>
      </c>
      <c r="Q23" s="51" t="s">
        <v>256</v>
      </c>
    </row>
    <row r="24" spans="1:17" ht="39" x14ac:dyDescent="0.25">
      <c r="A24" s="40" t="s">
        <v>38</v>
      </c>
      <c r="B24" s="40" t="s">
        <v>116</v>
      </c>
      <c r="C24" s="49" t="s">
        <v>117</v>
      </c>
      <c r="D24" s="50" t="s">
        <v>118</v>
      </c>
      <c r="E24" s="47" t="s">
        <v>119</v>
      </c>
      <c r="F24" s="48" t="s">
        <v>61</v>
      </c>
      <c r="G24" s="48" t="s">
        <v>120</v>
      </c>
      <c r="H24" s="41" t="s">
        <v>44</v>
      </c>
      <c r="I24" s="41" t="s">
        <v>45</v>
      </c>
      <c r="J24" s="41" t="s">
        <v>46</v>
      </c>
      <c r="K24" s="41" t="s">
        <v>47</v>
      </c>
      <c r="L24" s="41" t="s">
        <v>48</v>
      </c>
      <c r="M24" s="40" t="s">
        <v>49</v>
      </c>
      <c r="N24" s="40" t="s">
        <v>50</v>
      </c>
      <c r="O24" s="41" t="s">
        <v>121</v>
      </c>
      <c r="P24" s="44">
        <v>21</v>
      </c>
      <c r="Q24" s="45" t="s">
        <v>257</v>
      </c>
    </row>
    <row r="25" spans="1:17" ht="45" x14ac:dyDescent="0.25">
      <c r="A25" s="40" t="s">
        <v>38</v>
      </c>
      <c r="B25" s="40" t="s">
        <v>63</v>
      </c>
      <c r="C25" s="49" t="s">
        <v>111</v>
      </c>
      <c r="D25" s="50" t="s">
        <v>112</v>
      </c>
      <c r="E25" s="47" t="s">
        <v>113</v>
      </c>
      <c r="F25" s="48" t="s">
        <v>114</v>
      </c>
      <c r="G25" s="48" t="s">
        <v>115</v>
      </c>
      <c r="H25" s="41" t="s">
        <v>76</v>
      </c>
      <c r="I25" s="41" t="s">
        <v>69</v>
      </c>
      <c r="J25" s="41" t="s">
        <v>46</v>
      </c>
      <c r="K25" s="41" t="s">
        <v>47</v>
      </c>
      <c r="L25" s="41" t="s">
        <v>48</v>
      </c>
      <c r="M25" s="40" t="s">
        <v>49</v>
      </c>
      <c r="N25" s="40" t="s">
        <v>57</v>
      </c>
      <c r="O25" s="41"/>
      <c r="P25" s="44">
        <v>22</v>
      </c>
      <c r="Q25" s="45" t="s">
        <v>258</v>
      </c>
    </row>
    <row r="26" spans="1:17" ht="39" x14ac:dyDescent="0.25">
      <c r="A26" s="40" t="s">
        <v>38</v>
      </c>
      <c r="B26" s="40" t="s">
        <v>106</v>
      </c>
      <c r="C26" s="49" t="s">
        <v>107</v>
      </c>
      <c r="D26" s="50" t="s">
        <v>108</v>
      </c>
      <c r="E26" s="47" t="s">
        <v>109</v>
      </c>
      <c r="F26" s="48" t="s">
        <v>110</v>
      </c>
      <c r="G26" s="48" t="s">
        <v>62</v>
      </c>
      <c r="H26" s="41" t="s">
        <v>76</v>
      </c>
      <c r="I26" s="41" t="s">
        <v>69</v>
      </c>
      <c r="J26" s="41" t="s">
        <v>46</v>
      </c>
      <c r="K26" s="41" t="s">
        <v>47</v>
      </c>
      <c r="L26" s="41" t="s">
        <v>48</v>
      </c>
      <c r="M26" s="40" t="s">
        <v>49</v>
      </c>
      <c r="N26" s="40" t="s">
        <v>50</v>
      </c>
      <c r="O26" s="41"/>
      <c r="P26" s="44">
        <v>23</v>
      </c>
      <c r="Q26" s="45" t="s">
        <v>257</v>
      </c>
    </row>
    <row r="27" spans="1:17" ht="39" x14ac:dyDescent="0.25">
      <c r="A27" s="40" t="s">
        <v>38</v>
      </c>
      <c r="B27" s="40" t="s">
        <v>58</v>
      </c>
      <c r="C27" s="49"/>
      <c r="D27" s="50" t="s">
        <v>59</v>
      </c>
      <c r="E27" s="47" t="s">
        <v>60</v>
      </c>
      <c r="F27" s="48" t="s">
        <v>61</v>
      </c>
      <c r="G27" s="48" t="s">
        <v>62</v>
      </c>
      <c r="H27" s="41" t="s">
        <v>44</v>
      </c>
      <c r="I27" s="41" t="s">
        <v>45</v>
      </c>
      <c r="J27" s="41" t="s">
        <v>46</v>
      </c>
      <c r="K27" s="41" t="s">
        <v>47</v>
      </c>
      <c r="L27" s="41" t="s">
        <v>48</v>
      </c>
      <c r="M27" s="40" t="s">
        <v>49</v>
      </c>
      <c r="N27" s="40" t="s">
        <v>57</v>
      </c>
      <c r="O27" s="41"/>
      <c r="P27" s="44">
        <v>24</v>
      </c>
      <c r="Q27" s="51" t="s">
        <v>256</v>
      </c>
    </row>
    <row r="28" spans="1:17" ht="39" x14ac:dyDescent="0.25">
      <c r="A28" s="40" t="s">
        <v>38</v>
      </c>
      <c r="B28" s="40" t="s">
        <v>89</v>
      </c>
      <c r="C28" s="49" t="s">
        <v>95</v>
      </c>
      <c r="D28" s="50" t="s">
        <v>96</v>
      </c>
      <c r="E28" s="47" t="s">
        <v>97</v>
      </c>
      <c r="F28" s="48" t="s">
        <v>98</v>
      </c>
      <c r="G28" s="48" t="s">
        <v>99</v>
      </c>
      <c r="H28" s="41" t="s">
        <v>76</v>
      </c>
      <c r="I28" s="41" t="s">
        <v>69</v>
      </c>
      <c r="J28" s="41" t="s">
        <v>46</v>
      </c>
      <c r="K28" s="41" t="s">
        <v>47</v>
      </c>
      <c r="L28" s="41" t="s">
        <v>48</v>
      </c>
      <c r="M28" s="40" t="s">
        <v>49</v>
      </c>
      <c r="N28" s="40" t="s">
        <v>57</v>
      </c>
      <c r="O28" s="41"/>
      <c r="P28" s="44">
        <v>25</v>
      </c>
      <c r="Q28" s="45" t="s">
        <v>257</v>
      </c>
    </row>
    <row r="29" spans="1:17" ht="39" x14ac:dyDescent="0.25">
      <c r="A29" s="40" t="s">
        <v>38</v>
      </c>
      <c r="B29" s="40" t="s">
        <v>89</v>
      </c>
      <c r="C29" s="49" t="s">
        <v>90</v>
      </c>
      <c r="D29" s="50" t="s">
        <v>91</v>
      </c>
      <c r="E29" s="47" t="s">
        <v>92</v>
      </c>
      <c r="F29" s="48" t="s">
        <v>93</v>
      </c>
      <c r="G29" s="48" t="s">
        <v>94</v>
      </c>
      <c r="H29" s="41" t="s">
        <v>76</v>
      </c>
      <c r="I29" s="41" t="s">
        <v>69</v>
      </c>
      <c r="J29" s="41" t="s">
        <v>46</v>
      </c>
      <c r="K29" s="41" t="s">
        <v>47</v>
      </c>
      <c r="L29" s="41" t="s">
        <v>48</v>
      </c>
      <c r="M29" s="40" t="s">
        <v>49</v>
      </c>
      <c r="N29" s="40" t="s">
        <v>50</v>
      </c>
      <c r="O29" s="41"/>
      <c r="P29" s="44">
        <v>26</v>
      </c>
      <c r="Q29" s="45" t="s">
        <v>257</v>
      </c>
    </row>
    <row r="30" spans="1:17" ht="39" x14ac:dyDescent="0.25">
      <c r="A30" s="40" t="s">
        <v>38</v>
      </c>
      <c r="B30" s="40" t="s">
        <v>100</v>
      </c>
      <c r="C30" s="49" t="s">
        <v>101</v>
      </c>
      <c r="D30" s="50" t="s">
        <v>102</v>
      </c>
      <c r="E30" s="47" t="s">
        <v>103</v>
      </c>
      <c r="F30" s="48" t="s">
        <v>104</v>
      </c>
      <c r="G30" s="48" t="s">
        <v>105</v>
      </c>
      <c r="H30" s="41" t="s">
        <v>76</v>
      </c>
      <c r="I30" s="41" t="s">
        <v>69</v>
      </c>
      <c r="J30" s="41" t="s">
        <v>46</v>
      </c>
      <c r="K30" s="41" t="s">
        <v>47</v>
      </c>
      <c r="L30" s="41" t="s">
        <v>48</v>
      </c>
      <c r="M30" s="40" t="s">
        <v>49</v>
      </c>
      <c r="N30" s="40" t="s">
        <v>50</v>
      </c>
      <c r="O30" s="41" t="s">
        <v>82</v>
      </c>
      <c r="P30" s="44">
        <v>27</v>
      </c>
      <c r="Q30" s="51" t="s">
        <v>256</v>
      </c>
    </row>
    <row r="31" spans="1:17" ht="39" x14ac:dyDescent="0.25">
      <c r="A31" s="40" t="s">
        <v>38</v>
      </c>
      <c r="B31" s="40" t="s">
        <v>63</v>
      </c>
      <c r="C31" s="49" t="s">
        <v>77</v>
      </c>
      <c r="D31" s="50" t="s">
        <v>78</v>
      </c>
      <c r="E31" s="47" t="s">
        <v>79</v>
      </c>
      <c r="F31" s="48" t="s">
        <v>80</v>
      </c>
      <c r="G31" s="48" t="s">
        <v>81</v>
      </c>
      <c r="H31" s="41" t="s">
        <v>76</v>
      </c>
      <c r="I31" s="41" t="s">
        <v>69</v>
      </c>
      <c r="J31" s="41" t="s">
        <v>46</v>
      </c>
      <c r="K31" s="41" t="s">
        <v>47</v>
      </c>
      <c r="L31" s="41" t="s">
        <v>48</v>
      </c>
      <c r="M31" s="40" t="s">
        <v>49</v>
      </c>
      <c r="N31" s="40" t="s">
        <v>50</v>
      </c>
      <c r="O31" s="41" t="s">
        <v>82</v>
      </c>
      <c r="P31" s="44">
        <v>28</v>
      </c>
      <c r="Q31" s="45" t="s">
        <v>257</v>
      </c>
    </row>
    <row r="32" spans="1:17" ht="39" x14ac:dyDescent="0.25">
      <c r="A32" s="40" t="s">
        <v>38</v>
      </c>
      <c r="B32" s="40" t="s">
        <v>100</v>
      </c>
      <c r="C32" s="49" t="s">
        <v>128</v>
      </c>
      <c r="D32" s="50" t="s">
        <v>129</v>
      </c>
      <c r="E32" s="47" t="s">
        <v>130</v>
      </c>
      <c r="F32" s="48" t="s">
        <v>131</v>
      </c>
      <c r="G32" s="48" t="s">
        <v>132</v>
      </c>
      <c r="H32" s="41" t="s">
        <v>44</v>
      </c>
      <c r="I32" s="41" t="s">
        <v>69</v>
      </c>
      <c r="J32" s="41" t="s">
        <v>46</v>
      </c>
      <c r="K32" s="41" t="s">
        <v>47</v>
      </c>
      <c r="L32" s="41" t="s">
        <v>48</v>
      </c>
      <c r="M32" s="40" t="s">
        <v>49</v>
      </c>
      <c r="N32" s="40" t="s">
        <v>50</v>
      </c>
      <c r="O32" s="41" t="s">
        <v>82</v>
      </c>
      <c r="P32" s="44">
        <v>29</v>
      </c>
      <c r="Q32" s="51" t="s">
        <v>256</v>
      </c>
    </row>
    <row r="33" spans="1:17" ht="39" x14ac:dyDescent="0.25">
      <c r="A33" s="40" t="s">
        <v>38</v>
      </c>
      <c r="B33" s="40" t="s">
        <v>63</v>
      </c>
      <c r="C33" s="49" t="s">
        <v>64</v>
      </c>
      <c r="D33" s="50" t="s">
        <v>65</v>
      </c>
      <c r="E33" s="47" t="s">
        <v>66</v>
      </c>
      <c r="F33" s="48" t="s">
        <v>67</v>
      </c>
      <c r="G33" s="48" t="s">
        <v>68</v>
      </c>
      <c r="H33" s="41" t="s">
        <v>44</v>
      </c>
      <c r="I33" s="41" t="s">
        <v>69</v>
      </c>
      <c r="J33" s="41" t="s">
        <v>46</v>
      </c>
      <c r="K33" s="41" t="s">
        <v>47</v>
      </c>
      <c r="L33" s="41" t="s">
        <v>48</v>
      </c>
      <c r="M33" s="40" t="s">
        <v>49</v>
      </c>
      <c r="N33" s="40" t="s">
        <v>57</v>
      </c>
      <c r="O33" s="41"/>
      <c r="P33" s="44">
        <v>30</v>
      </c>
      <c r="Q33" s="45" t="s">
        <v>257</v>
      </c>
    </row>
    <row r="34" spans="1:17" ht="39" x14ac:dyDescent="0.25">
      <c r="A34" s="40" t="s">
        <v>38</v>
      </c>
      <c r="B34" s="40" t="s">
        <v>70</v>
      </c>
      <c r="C34" s="49" t="s">
        <v>71</v>
      </c>
      <c r="D34" s="50" t="s">
        <v>72</v>
      </c>
      <c r="E34" s="47" t="s">
        <v>73</v>
      </c>
      <c r="F34" s="48" t="s">
        <v>74</v>
      </c>
      <c r="G34" s="48" t="s">
        <v>75</v>
      </c>
      <c r="H34" s="41" t="s">
        <v>76</v>
      </c>
      <c r="I34" s="41" t="s">
        <v>69</v>
      </c>
      <c r="J34" s="41" t="s">
        <v>46</v>
      </c>
      <c r="K34" s="41" t="s">
        <v>47</v>
      </c>
      <c r="L34" s="41" t="s">
        <v>48</v>
      </c>
      <c r="M34" s="40" t="s">
        <v>49</v>
      </c>
      <c r="N34" s="40" t="s">
        <v>57</v>
      </c>
      <c r="O34" s="41"/>
      <c r="P34" s="44">
        <v>31</v>
      </c>
      <c r="Q34" s="51" t="s">
        <v>256</v>
      </c>
    </row>
    <row r="35" spans="1:17" ht="39" x14ac:dyDescent="0.25">
      <c r="A35" s="40" t="s">
        <v>38</v>
      </c>
      <c r="B35" s="40" t="s">
        <v>122</v>
      </c>
      <c r="C35" s="49" t="s">
        <v>123</v>
      </c>
      <c r="D35" s="50" t="s">
        <v>124</v>
      </c>
      <c r="E35" s="47" t="s">
        <v>125</v>
      </c>
      <c r="F35" s="48" t="s">
        <v>126</v>
      </c>
      <c r="G35" s="48" t="s">
        <v>127</v>
      </c>
      <c r="H35" s="41" t="s">
        <v>44</v>
      </c>
      <c r="I35" s="41" t="s">
        <v>69</v>
      </c>
      <c r="J35" s="52" t="s">
        <v>253</v>
      </c>
      <c r="K35" s="41" t="s">
        <v>47</v>
      </c>
      <c r="L35" s="41" t="s">
        <v>48</v>
      </c>
      <c r="M35" s="40" t="s">
        <v>49</v>
      </c>
      <c r="N35" s="40" t="s">
        <v>50</v>
      </c>
      <c r="O35" s="41" t="s">
        <v>82</v>
      </c>
      <c r="P35" s="44">
        <v>32</v>
      </c>
      <c r="Q35" s="45" t="s">
        <v>258</v>
      </c>
    </row>
    <row r="36" spans="1:17" ht="39" x14ac:dyDescent="0.25">
      <c r="A36" s="40" t="s">
        <v>38</v>
      </c>
      <c r="B36" s="40" t="s">
        <v>83</v>
      </c>
      <c r="C36" s="49"/>
      <c r="D36" s="50" t="s">
        <v>84</v>
      </c>
      <c r="E36" s="47" t="s">
        <v>85</v>
      </c>
      <c r="F36" s="48" t="s">
        <v>86</v>
      </c>
      <c r="G36" s="48" t="s">
        <v>87</v>
      </c>
      <c r="H36" s="41" t="s">
        <v>44</v>
      </c>
      <c r="I36" s="41" t="s">
        <v>45</v>
      </c>
      <c r="J36" s="52" t="s">
        <v>253</v>
      </c>
      <c r="K36" s="41" t="s">
        <v>47</v>
      </c>
      <c r="L36" s="41" t="s">
        <v>48</v>
      </c>
      <c r="M36" s="40" t="s">
        <v>49</v>
      </c>
      <c r="N36" s="40" t="s">
        <v>50</v>
      </c>
      <c r="O36" s="41" t="s">
        <v>88</v>
      </c>
      <c r="P36" s="44">
        <v>33</v>
      </c>
      <c r="Q36" s="45" t="s">
        <v>257</v>
      </c>
    </row>
    <row r="37" spans="1:17" ht="19.5" thickBot="1" x14ac:dyDescent="0.35">
      <c r="A37" s="53"/>
      <c r="B37" s="54"/>
      <c r="C37" s="55"/>
      <c r="D37" s="56"/>
      <c r="E37" s="57"/>
      <c r="F37" s="57"/>
      <c r="G37" s="58"/>
      <c r="H37" s="58"/>
      <c r="I37" s="58"/>
      <c r="J37" s="58"/>
      <c r="K37" s="58"/>
      <c r="L37" s="58"/>
      <c r="M37" s="58"/>
      <c r="N37" s="58"/>
      <c r="O37" s="59"/>
      <c r="P37" s="60"/>
      <c r="Q37" s="61"/>
    </row>
    <row r="38" spans="1:17" ht="20.25" thickTop="1" thickBot="1" x14ac:dyDescent="0.35">
      <c r="A38" s="53"/>
      <c r="B38" s="54"/>
      <c r="C38" s="55"/>
      <c r="D38" s="56"/>
      <c r="E38" s="57"/>
      <c r="F38" s="451" t="s">
        <v>263</v>
      </c>
      <c r="G38" s="452"/>
      <c r="H38" s="452"/>
      <c r="I38" s="452"/>
      <c r="J38" s="452"/>
      <c r="K38" s="452"/>
      <c r="L38" s="453"/>
      <c r="M38" s="58"/>
      <c r="N38" s="58"/>
      <c r="O38" s="59"/>
      <c r="P38" s="60"/>
      <c r="Q38" s="61"/>
    </row>
    <row r="39" spans="1:17" ht="20.25" thickTop="1" thickBot="1" x14ac:dyDescent="0.35">
      <c r="A39" s="53"/>
      <c r="B39" s="54"/>
      <c r="C39" s="55"/>
      <c r="D39" s="56"/>
      <c r="E39" s="454" t="s">
        <v>262</v>
      </c>
      <c r="F39" s="455"/>
      <c r="G39" s="455"/>
      <c r="H39" s="455"/>
      <c r="I39" s="455"/>
      <c r="J39" s="455"/>
      <c r="K39" s="455"/>
      <c r="L39" s="455"/>
      <c r="M39" s="455"/>
      <c r="N39" s="456"/>
      <c r="O39" s="59"/>
      <c r="P39" s="60"/>
      <c r="Q39" s="61"/>
    </row>
    <row r="40" spans="1:17" ht="19.5" thickTop="1" x14ac:dyDescent="0.3">
      <c r="A40" s="53"/>
      <c r="B40" s="54"/>
      <c r="C40" s="55"/>
      <c r="D40" s="56"/>
      <c r="E40" s="457" t="s">
        <v>264</v>
      </c>
      <c r="F40" s="458"/>
      <c r="G40" s="458"/>
      <c r="H40" s="458"/>
      <c r="I40" s="458"/>
      <c r="J40" s="458"/>
      <c r="K40" s="458"/>
      <c r="L40" s="458"/>
      <c r="M40" s="458"/>
      <c r="N40" s="459"/>
      <c r="O40" s="59"/>
      <c r="P40" s="60"/>
      <c r="Q40" s="61"/>
    </row>
    <row r="41" spans="1:17" x14ac:dyDescent="0.3">
      <c r="A41" s="53"/>
      <c r="B41" s="54"/>
      <c r="C41" s="55"/>
      <c r="D41" s="56"/>
      <c r="E41" s="442" t="s">
        <v>265</v>
      </c>
      <c r="F41" s="443"/>
      <c r="G41" s="443"/>
      <c r="H41" s="443"/>
      <c r="I41" s="443"/>
      <c r="J41" s="443"/>
      <c r="K41" s="443"/>
      <c r="L41" s="443"/>
      <c r="M41" s="443"/>
      <c r="N41" s="444"/>
      <c r="O41" s="59"/>
      <c r="P41" s="60"/>
      <c r="Q41" s="61"/>
    </row>
    <row r="42" spans="1:17" x14ac:dyDescent="0.3">
      <c r="A42" s="53"/>
      <c r="B42" s="54"/>
      <c r="C42" s="55"/>
      <c r="D42" s="56"/>
      <c r="E42" s="442" t="s">
        <v>266</v>
      </c>
      <c r="F42" s="443"/>
      <c r="G42" s="443"/>
      <c r="H42" s="443"/>
      <c r="I42" s="443"/>
      <c r="J42" s="443"/>
      <c r="K42" s="443"/>
      <c r="L42" s="443"/>
      <c r="M42" s="443"/>
      <c r="N42" s="444"/>
      <c r="O42" s="59"/>
      <c r="P42" s="60"/>
      <c r="Q42" s="61"/>
    </row>
    <row r="43" spans="1:17" x14ac:dyDescent="0.3">
      <c r="A43" s="53"/>
      <c r="B43" s="54"/>
      <c r="C43" s="55"/>
      <c r="D43" s="56"/>
      <c r="E43" s="442" t="s">
        <v>267</v>
      </c>
      <c r="F43" s="443"/>
      <c r="G43" s="443"/>
      <c r="H43" s="443"/>
      <c r="I43" s="443"/>
      <c r="J43" s="443"/>
      <c r="K43" s="443"/>
      <c r="L43" s="443"/>
      <c r="M43" s="443"/>
      <c r="N43" s="444"/>
      <c r="O43" s="59"/>
      <c r="P43" s="60"/>
      <c r="Q43" s="61"/>
    </row>
    <row r="44" spans="1:17" x14ac:dyDescent="0.3">
      <c r="A44" s="53"/>
      <c r="B44" s="54"/>
      <c r="C44" s="55"/>
      <c r="D44" s="56"/>
      <c r="E44" s="442" t="s">
        <v>268</v>
      </c>
      <c r="F44" s="443"/>
      <c r="G44" s="443"/>
      <c r="H44" s="443"/>
      <c r="I44" s="443"/>
      <c r="J44" s="443"/>
      <c r="K44" s="443"/>
      <c r="L44" s="443"/>
      <c r="M44" s="443"/>
      <c r="N44" s="444"/>
      <c r="O44" s="59"/>
      <c r="P44" s="60"/>
      <c r="Q44" s="61"/>
    </row>
    <row r="45" spans="1:17" x14ac:dyDescent="0.3">
      <c r="A45" s="53"/>
      <c r="B45" s="54"/>
      <c r="C45" s="55"/>
      <c r="D45" s="56"/>
      <c r="E45" s="460" t="s">
        <v>269</v>
      </c>
      <c r="F45" s="461"/>
      <c r="G45" s="461"/>
      <c r="H45" s="461"/>
      <c r="I45" s="461"/>
      <c r="J45" s="461"/>
      <c r="K45" s="461"/>
      <c r="L45" s="461"/>
      <c r="M45" s="461"/>
      <c r="N45" s="462"/>
      <c r="O45" s="59"/>
      <c r="P45" s="60"/>
      <c r="Q45" s="61"/>
    </row>
    <row r="46" spans="1:17" x14ac:dyDescent="0.3">
      <c r="A46" s="53"/>
      <c r="B46" s="54"/>
      <c r="C46" s="55"/>
      <c r="D46" s="56"/>
      <c r="E46" s="439" t="s">
        <v>270</v>
      </c>
      <c r="F46" s="440"/>
      <c r="G46" s="440"/>
      <c r="H46" s="440"/>
      <c r="I46" s="440"/>
      <c r="J46" s="440"/>
      <c r="K46" s="440"/>
      <c r="L46" s="440"/>
      <c r="M46" s="440"/>
      <c r="N46" s="441"/>
      <c r="O46" s="59"/>
      <c r="P46" s="60"/>
      <c r="Q46" s="61"/>
    </row>
    <row r="47" spans="1:17" x14ac:dyDescent="0.3">
      <c r="A47" s="53"/>
      <c r="B47" s="54"/>
      <c r="C47" s="55"/>
      <c r="D47" s="56"/>
      <c r="E47" s="448" t="s">
        <v>271</v>
      </c>
      <c r="F47" s="449"/>
      <c r="G47" s="449"/>
      <c r="H47" s="449"/>
      <c r="I47" s="449"/>
      <c r="J47" s="449"/>
      <c r="K47" s="449"/>
      <c r="L47" s="449"/>
      <c r="M47" s="449"/>
      <c r="N47" s="450"/>
      <c r="O47" s="59"/>
      <c r="P47" s="60"/>
      <c r="Q47" s="61"/>
    </row>
    <row r="48" spans="1:17" x14ac:dyDescent="0.3">
      <c r="A48" s="53"/>
      <c r="B48" s="54"/>
      <c r="C48" s="55"/>
      <c r="D48" s="56"/>
      <c r="E48" s="439" t="s">
        <v>272</v>
      </c>
      <c r="F48" s="440"/>
      <c r="G48" s="440"/>
      <c r="H48" s="440"/>
      <c r="I48" s="440"/>
      <c r="J48" s="440"/>
      <c r="K48" s="440"/>
      <c r="L48" s="440"/>
      <c r="M48" s="440"/>
      <c r="N48" s="441"/>
      <c r="O48" s="59"/>
      <c r="P48" s="60"/>
      <c r="Q48" s="61"/>
    </row>
    <row r="49" spans="1:17" x14ac:dyDescent="0.3">
      <c r="A49" s="53"/>
      <c r="B49" s="54"/>
      <c r="C49" s="55"/>
      <c r="D49" s="56"/>
      <c r="E49" s="448" t="s">
        <v>273</v>
      </c>
      <c r="F49" s="449"/>
      <c r="G49" s="449"/>
      <c r="H49" s="449"/>
      <c r="I49" s="449"/>
      <c r="J49" s="449"/>
      <c r="K49" s="449"/>
      <c r="L49" s="449"/>
      <c r="M49" s="449"/>
      <c r="N49" s="450"/>
      <c r="O49" s="59"/>
      <c r="P49" s="60"/>
      <c r="Q49" s="61"/>
    </row>
    <row r="50" spans="1:17" x14ac:dyDescent="0.3">
      <c r="A50" s="53"/>
      <c r="B50" s="54"/>
      <c r="C50" s="55"/>
      <c r="D50" s="56"/>
      <c r="E50" s="442" t="s">
        <v>274</v>
      </c>
      <c r="F50" s="443"/>
      <c r="G50" s="443"/>
      <c r="H50" s="443"/>
      <c r="I50" s="443"/>
      <c r="J50" s="443"/>
      <c r="K50" s="443"/>
      <c r="L50" s="443"/>
      <c r="M50" s="443"/>
      <c r="N50" s="444"/>
      <c r="O50" s="59"/>
      <c r="P50" s="60"/>
      <c r="Q50" s="61"/>
    </row>
    <row r="51" spans="1:17" x14ac:dyDescent="0.3">
      <c r="A51" s="53"/>
      <c r="B51" s="54"/>
      <c r="C51" s="55"/>
      <c r="D51" s="56"/>
      <c r="E51" s="442" t="s">
        <v>266</v>
      </c>
      <c r="F51" s="443"/>
      <c r="G51" s="443"/>
      <c r="H51" s="443"/>
      <c r="I51" s="443"/>
      <c r="J51" s="443"/>
      <c r="K51" s="443"/>
      <c r="L51" s="443"/>
      <c r="M51" s="443"/>
      <c r="N51" s="444"/>
      <c r="O51" s="59"/>
      <c r="P51" s="60"/>
      <c r="Q51" s="61"/>
    </row>
    <row r="52" spans="1:17" x14ac:dyDescent="0.3">
      <c r="A52" s="53"/>
      <c r="B52" s="54"/>
      <c r="C52" s="55"/>
      <c r="D52" s="56"/>
      <c r="E52" s="445" t="s">
        <v>0</v>
      </c>
      <c r="F52" s="446"/>
      <c r="G52" s="446"/>
      <c r="H52" s="446"/>
      <c r="I52" s="446"/>
      <c r="J52" s="446"/>
      <c r="K52" s="446"/>
      <c r="L52" s="446"/>
      <c r="M52" s="446"/>
      <c r="N52" s="447"/>
      <c r="O52" s="59"/>
      <c r="P52" s="60"/>
      <c r="Q52" s="61"/>
    </row>
    <row r="53" spans="1:17" x14ac:dyDescent="0.3">
      <c r="A53" s="53"/>
      <c r="B53" s="54"/>
      <c r="C53" s="55"/>
      <c r="D53" s="56"/>
      <c r="E53" s="439" t="s">
        <v>0</v>
      </c>
      <c r="F53" s="440"/>
      <c r="G53" s="440"/>
      <c r="H53" s="440"/>
      <c r="I53" s="440"/>
      <c r="J53" s="440"/>
      <c r="K53" s="440"/>
      <c r="L53" s="440"/>
      <c r="M53" s="440"/>
      <c r="N53" s="441"/>
      <c r="O53" s="59"/>
      <c r="P53" s="60"/>
      <c r="Q53" s="61"/>
    </row>
    <row r="54" spans="1:17" x14ac:dyDescent="0.3">
      <c r="A54" s="53"/>
      <c r="B54" s="54"/>
      <c r="C54" s="55"/>
      <c r="D54" s="56"/>
      <c r="E54" s="439" t="s">
        <v>0</v>
      </c>
      <c r="F54" s="440"/>
      <c r="G54" s="440"/>
      <c r="H54" s="440"/>
      <c r="I54" s="440"/>
      <c r="J54" s="440"/>
      <c r="K54" s="440"/>
      <c r="L54" s="440"/>
      <c r="M54" s="440"/>
      <c r="N54" s="441"/>
      <c r="O54" s="59"/>
      <c r="P54" s="60"/>
      <c r="Q54" s="61"/>
    </row>
    <row r="55" spans="1:17" x14ac:dyDescent="0.3">
      <c r="A55" s="53"/>
      <c r="B55" s="54"/>
      <c r="C55" s="55"/>
      <c r="D55" s="56"/>
      <c r="E55" s="439" t="s">
        <v>0</v>
      </c>
      <c r="F55" s="440"/>
      <c r="G55" s="440"/>
      <c r="H55" s="440"/>
      <c r="I55" s="440"/>
      <c r="J55" s="440"/>
      <c r="K55" s="440"/>
      <c r="L55" s="440"/>
      <c r="M55" s="440"/>
      <c r="N55" s="441"/>
      <c r="O55" s="59"/>
      <c r="P55" s="60"/>
      <c r="Q55" s="61"/>
    </row>
    <row r="56" spans="1:17" x14ac:dyDescent="0.3">
      <c r="A56" s="53"/>
      <c r="B56" s="54"/>
      <c r="C56" s="55"/>
      <c r="D56" s="56"/>
      <c r="E56" s="439" t="s">
        <v>0</v>
      </c>
      <c r="F56" s="440"/>
      <c r="G56" s="440"/>
      <c r="H56" s="440"/>
      <c r="I56" s="440"/>
      <c r="J56" s="440"/>
      <c r="K56" s="440"/>
      <c r="L56" s="440"/>
      <c r="M56" s="440"/>
      <c r="N56" s="441"/>
      <c r="O56" s="59"/>
      <c r="P56" s="60"/>
      <c r="Q56" s="61"/>
    </row>
    <row r="57" spans="1:17" x14ac:dyDescent="0.3">
      <c r="A57" s="53"/>
      <c r="B57" s="54"/>
      <c r="C57" s="55"/>
      <c r="D57" s="56"/>
      <c r="E57" s="439" t="s">
        <v>0</v>
      </c>
      <c r="F57" s="440"/>
      <c r="G57" s="440"/>
      <c r="H57" s="440"/>
      <c r="I57" s="440"/>
      <c r="J57" s="440"/>
      <c r="K57" s="440"/>
      <c r="L57" s="440"/>
      <c r="M57" s="440"/>
      <c r="N57" s="441"/>
      <c r="O57" s="59"/>
      <c r="P57" s="60"/>
      <c r="Q57" s="61"/>
    </row>
    <row r="58" spans="1:17" x14ac:dyDescent="0.3">
      <c r="A58" s="53"/>
      <c r="B58" s="54"/>
      <c r="C58" s="55"/>
      <c r="D58" s="56"/>
      <c r="E58" s="57"/>
      <c r="F58" s="57"/>
      <c r="G58" s="58"/>
      <c r="H58" s="58"/>
      <c r="I58" s="58"/>
      <c r="J58" s="58"/>
      <c r="K58" s="58"/>
      <c r="L58" s="58"/>
      <c r="M58" s="58"/>
      <c r="N58" s="58"/>
      <c r="O58" s="59"/>
      <c r="P58" s="60"/>
      <c r="Q58" s="61"/>
    </row>
  </sheetData>
  <sortState ref="A2:Q36">
    <sortCondition ref="M2:M36"/>
  </sortState>
  <mergeCells count="20">
    <mergeCell ref="E49:N49"/>
    <mergeCell ref="F38:L38"/>
    <mergeCell ref="E39:N39"/>
    <mergeCell ref="E40:N40"/>
    <mergeCell ref="E41:N41"/>
    <mergeCell ref="E42:N42"/>
    <mergeCell ref="E43:N43"/>
    <mergeCell ref="E44:N44"/>
    <mergeCell ref="E45:N45"/>
    <mergeCell ref="E46:N46"/>
    <mergeCell ref="E47:N47"/>
    <mergeCell ref="E48:N48"/>
    <mergeCell ref="E56:N56"/>
    <mergeCell ref="E57:N57"/>
    <mergeCell ref="E50:N50"/>
    <mergeCell ref="E51:N51"/>
    <mergeCell ref="E52:N52"/>
    <mergeCell ref="E53:N53"/>
    <mergeCell ref="E54:N54"/>
    <mergeCell ref="E55:N5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"/>
  <sheetViews>
    <sheetView workbookViewId="0">
      <selection sqref="A1:XFD127"/>
    </sheetView>
  </sheetViews>
  <sheetFormatPr defaultColWidth="8.85546875" defaultRowHeight="15" x14ac:dyDescent="0.25"/>
  <cols>
    <col min="1" max="1" width="9" style="6" customWidth="1"/>
    <col min="2" max="2" width="23.42578125" style="7" customWidth="1"/>
    <col min="3" max="3" width="5.140625" style="16" customWidth="1"/>
    <col min="4" max="4" width="13.7109375" style="6" customWidth="1"/>
    <col min="5" max="5" width="17.7109375" style="6" customWidth="1"/>
    <col min="6" max="6" width="9.85546875" style="6" customWidth="1"/>
    <col min="7" max="7" width="7.42578125" style="6" customWidth="1"/>
    <col min="8" max="8" width="6.42578125" style="6" customWidth="1"/>
    <col min="9" max="9" width="5.28515625" style="6" customWidth="1"/>
    <col min="10" max="10" width="13.28515625" style="17" customWidth="1"/>
    <col min="11" max="11" width="13.7109375" style="6" customWidth="1"/>
    <col min="12" max="12" width="35.7109375" style="6" customWidth="1"/>
    <col min="13" max="13" width="14.7109375" style="6" customWidth="1"/>
    <col min="14" max="16384" width="8.85546875" style="6"/>
  </cols>
  <sheetData/>
  <sortState ref="A40:L45">
    <sortCondition ref="J40:J4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RUN SHEET</vt:lpstr>
      <vt:lpstr>Back UP SUMMARY LIST</vt:lpstr>
      <vt:lpstr>LIGHT LIST</vt:lpstr>
      <vt:lpstr>'RUN SHEET'!Print_Area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2017-06-09T20:12:44Z</cp:lastPrinted>
  <dcterms:created xsi:type="dcterms:W3CDTF">2013-09-03T22:11:00Z</dcterms:created>
  <dcterms:modified xsi:type="dcterms:W3CDTF">2018-04-17T13:23:11Z</dcterms:modified>
</cp:coreProperties>
</file>