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Patrol run" sheetId="2" r:id="rId1"/>
    <sheet name="Follow-up Summary List" sheetId="5" r:id="rId2"/>
    <sheet name="Bridges" sheetId="6" r:id="rId3"/>
  </sheets>
  <definedNames>
    <definedName name="_xlnm.Print_Area" localSheetId="0">'Patrol run'!$A$6:$P$112</definedName>
    <definedName name="_xlnm.Print_Titles" localSheetId="0">'Patrol run'!$5:$6</definedName>
  </definedNames>
  <calcPr calcId="145621" concurrentCalc="0"/>
</workbook>
</file>

<file path=xl/calcChain.xml><?xml version="1.0" encoding="utf-8"?>
<calcChain xmlns="http://schemas.openxmlformats.org/spreadsheetml/2006/main">
  <c r="X112" i="2" l="1"/>
  <c r="W112" i="2"/>
  <c r="V112" i="2"/>
  <c r="O112" i="2"/>
  <c r="M112" i="2"/>
  <c r="K112" i="2"/>
  <c r="I112" i="2"/>
  <c r="Q14" i="2"/>
  <c r="Q20" i="2"/>
  <c r="Q26" i="2"/>
  <c r="Q32" i="2"/>
  <c r="Q38" i="2"/>
  <c r="Q43" i="2"/>
  <c r="Q45" i="2"/>
  <c r="Q51" i="2"/>
  <c r="Q57" i="2"/>
  <c r="Q63" i="2"/>
  <c r="Q69" i="2"/>
  <c r="Q75" i="2"/>
  <c r="Q80" i="2"/>
  <c r="Q82" i="2"/>
  <c r="Q88" i="2"/>
  <c r="Q94" i="2"/>
  <c r="Q100" i="2"/>
  <c r="Q106" i="2"/>
  <c r="G112" i="2"/>
  <c r="K11" i="2"/>
  <c r="K103" i="2"/>
  <c r="N20" i="2"/>
  <c r="K20" i="2"/>
  <c r="A18" i="2"/>
  <c r="N14" i="2"/>
  <c r="K14" i="2"/>
  <c r="A49" i="2"/>
  <c r="N45" i="2"/>
  <c r="K45" i="2"/>
  <c r="A61" i="2"/>
  <c r="N57" i="2"/>
  <c r="K57" i="2"/>
  <c r="K63" i="2"/>
  <c r="N63" i="2"/>
  <c r="A67" i="2"/>
  <c r="A92" i="2"/>
  <c r="N82" i="2"/>
  <c r="A110" i="2"/>
  <c r="A98" i="2"/>
  <c r="A86" i="2"/>
  <c r="A79" i="2"/>
  <c r="A73" i="2"/>
  <c r="H1" i="2"/>
  <c r="F1" i="2"/>
  <c r="B1" i="2"/>
  <c r="Q111" i="2"/>
  <c r="A24" i="2"/>
  <c r="K8" i="2"/>
  <c r="K106" i="2"/>
  <c r="K94" i="2"/>
  <c r="K88" i="2"/>
  <c r="K75" i="2"/>
  <c r="K82" i="2"/>
  <c r="K69" i="2"/>
  <c r="K51" i="2"/>
  <c r="K38" i="2"/>
  <c r="K26" i="2"/>
  <c r="K32" i="2"/>
  <c r="K100" i="2"/>
  <c r="X1" i="2"/>
  <c r="I3" i="2"/>
  <c r="W1" i="2"/>
  <c r="G3" i="2"/>
  <c r="V1" i="2"/>
  <c r="E3" i="2"/>
  <c r="J1" i="2"/>
  <c r="A12" i="2"/>
  <c r="A55" i="2"/>
  <c r="A42" i="2"/>
  <c r="A30" i="2"/>
  <c r="A36" i="2"/>
  <c r="A104" i="2"/>
  <c r="N8" i="2"/>
  <c r="N106" i="2"/>
  <c r="N94" i="2"/>
  <c r="N88" i="2"/>
  <c r="N75" i="2"/>
  <c r="N69" i="2"/>
  <c r="N51" i="2"/>
  <c r="N38" i="2"/>
  <c r="N26" i="2"/>
  <c r="N32" i="2"/>
  <c r="N100" i="2"/>
  <c r="Q112" i="2"/>
  <c r="K1" i="2"/>
  <c r="F3" i="2"/>
</calcChain>
</file>

<file path=xl/sharedStrings.xml><?xml version="1.0" encoding="utf-8"?>
<sst xmlns="http://schemas.openxmlformats.org/spreadsheetml/2006/main" count="2163" uniqueCount="500">
  <si>
    <t xml:space="preserve"> </t>
  </si>
  <si>
    <t>Date</t>
  </si>
  <si>
    <t>PATON</t>
  </si>
  <si>
    <t>CT</t>
  </si>
  <si>
    <t>PHOTO</t>
  </si>
  <si>
    <t xml:space="preserve">VER  I  FY  </t>
  </si>
  <si>
    <t>UNAUTH</t>
  </si>
  <si>
    <t>PATON NAME</t>
  </si>
  <si>
    <t>TYPE</t>
  </si>
  <si>
    <t>LATITUDE</t>
  </si>
  <si>
    <t>LONGITUDE</t>
  </si>
  <si>
    <t xml:space="preserve">TIME     </t>
  </si>
  <si>
    <t>EPE  (ft)</t>
  </si>
  <si>
    <t xml:space="preserve">HOT     </t>
  </si>
  <si>
    <t>DATUM</t>
  </si>
  <si>
    <t>DATE</t>
  </si>
  <si>
    <t>DEPTH</t>
  </si>
  <si>
    <t>LIGHT</t>
  </si>
  <si>
    <t>DIST OFF</t>
  </si>
  <si>
    <t>NOT IN THE LIGHT LIST</t>
  </si>
  <si>
    <t>NOT CHARTED</t>
  </si>
  <si>
    <t>TRANS.  CORR.   (ft)</t>
  </si>
  <si>
    <t>CRITERIA</t>
  </si>
  <si>
    <t>Total</t>
  </si>
  <si>
    <t>Photos</t>
  </si>
  <si>
    <t>Verify</t>
  </si>
  <si>
    <t>INSPE</t>
  </si>
  <si>
    <t>LLNR</t>
  </si>
  <si>
    <t>Aid No</t>
  </si>
  <si>
    <t>Latitude</t>
  </si>
  <si>
    <t>Longitude</t>
  </si>
  <si>
    <t>Class</t>
  </si>
  <si>
    <t>ANN Verify</t>
  </si>
  <si>
    <t>Flot</t>
  </si>
  <si>
    <t>Patrol Area</t>
  </si>
  <si>
    <t>POC</t>
  </si>
  <si>
    <t>Duration</t>
  </si>
  <si>
    <t xml:space="preserve"> Check Light.</t>
  </si>
  <si>
    <t>Aid Established  </t>
  </si>
  <si>
    <t xml:space="preserve">29-Jul-2014 Larkin, Frank   </t>
  </si>
  <si>
    <t xml:space="preserve">Floating ,Unlighted </t>
  </si>
  <si>
    <t>3 </t>
  </si>
  <si>
    <t xml:space="preserve">No </t>
  </si>
  <si>
    <t xml:space="preserve">013-11-02 </t>
  </si>
  <si>
    <t xml:space="preserve">WH-CSa </t>
  </si>
  <si>
    <t>Falmouth Harbormaster </t>
  </si>
  <si>
    <t>ANNUAL  </t>
  </si>
  <si>
    <t xml:space="preserve">31-Aug-2012 Wagner, Stephen   </t>
  </si>
  <si>
    <t>100117846981  </t>
  </si>
  <si>
    <t xml:space="preserve">Coonamessett Farm Aquaculture Buoy C   </t>
  </si>
  <si>
    <t xml:space="preserve">41 33 03.54 N </t>
  </si>
  <si>
    <t xml:space="preserve">70 32 41.460 W </t>
  </si>
  <si>
    <t>Matthew Weeks </t>
  </si>
  <si>
    <t>SEASONAL  </t>
  </si>
  <si>
    <t>04/15 - 12/31 </t>
  </si>
  <si>
    <t>14950.00  </t>
  </si>
  <si>
    <t>100117029558  </t>
  </si>
  <si>
    <t xml:space="preserve">Eel Pond Buoy 9   </t>
  </si>
  <si>
    <t xml:space="preserve">41 33 14.10 N </t>
  </si>
  <si>
    <t xml:space="preserve">70 32 52.600 W </t>
  </si>
  <si>
    <t>2 </t>
  </si>
  <si>
    <t>FALMOUTH HARBORMASTER </t>
  </si>
  <si>
    <t>05/15 - 10/15 </t>
  </si>
  <si>
    <t xml:space="preserve">30-Jul-2014 Larkin, Frank   </t>
  </si>
  <si>
    <t>14955.00  </t>
  </si>
  <si>
    <t>200100217642  </t>
  </si>
  <si>
    <t xml:space="preserve">Eel Pond Buoy 11   </t>
  </si>
  <si>
    <t xml:space="preserve">41 33 16.60 N </t>
  </si>
  <si>
    <t xml:space="preserve">70 32 38.000 W </t>
  </si>
  <si>
    <t>100117003749  </t>
  </si>
  <si>
    <t xml:space="preserve">Menauhant Yacht Club Swim Buoys (3)   </t>
  </si>
  <si>
    <t xml:space="preserve">41 32 58.00 N </t>
  </si>
  <si>
    <t xml:space="preserve">70 32 39.000 W </t>
  </si>
  <si>
    <t>Doc Taylor </t>
  </si>
  <si>
    <t>100117003758  </t>
  </si>
  <si>
    <t xml:space="preserve">Menauhant Yacht Club Racing Buoy C   </t>
  </si>
  <si>
    <t xml:space="preserve">41 33 08.00 N </t>
  </si>
  <si>
    <t xml:space="preserve">70 32 54.000 W </t>
  </si>
  <si>
    <t>200100787428  </t>
  </si>
  <si>
    <t xml:space="preserve">Menauhant Yacht Club Racing Buoy B   </t>
  </si>
  <si>
    <t xml:space="preserve">41 33 01.00 N </t>
  </si>
  <si>
    <t xml:space="preserve">70 32 55.000 W </t>
  </si>
  <si>
    <t>200100787424  </t>
  </si>
  <si>
    <t xml:space="preserve">Menauhant Yacht Club Racing Buoy A   </t>
  </si>
  <si>
    <t xml:space="preserve">41 32 59.00 N </t>
  </si>
  <si>
    <t xml:space="preserve">70 31 60.000 W </t>
  </si>
  <si>
    <t xml:space="preserve">31-Aug-2014 Larkin, Frank   </t>
  </si>
  <si>
    <t>200100787430  </t>
  </si>
  <si>
    <t xml:space="preserve">Menauhant Beach Swim Buoys (6)   </t>
  </si>
  <si>
    <t xml:space="preserve">41 32 56.30 N </t>
  </si>
  <si>
    <t xml:space="preserve">70 33 12.300 W </t>
  </si>
  <si>
    <t>Falmouth Beach Committee  </t>
  </si>
  <si>
    <t>06/01 - 09/30 </t>
  </si>
  <si>
    <t>14965.00  </t>
  </si>
  <si>
    <t>200100217644  </t>
  </si>
  <si>
    <t xml:space="preserve">Eel Pond Buoy 15   </t>
  </si>
  <si>
    <t xml:space="preserve">41 33 22.70 N </t>
  </si>
  <si>
    <t xml:space="preserve">70 32 32.200 W </t>
  </si>
  <si>
    <t>14966.00  </t>
  </si>
  <si>
    <t>100117696440  </t>
  </si>
  <si>
    <t xml:space="preserve">Eel Pond Buoy 16   </t>
  </si>
  <si>
    <t xml:space="preserve">41 33 22.39 N </t>
  </si>
  <si>
    <t xml:space="preserve">70 32 31.598 W </t>
  </si>
  <si>
    <t xml:space="preserve">Fixed,Lighted </t>
  </si>
  <si>
    <t xml:space="preserve">09-Aug-2012 Abt, Donald A.   </t>
  </si>
  <si>
    <t>14920.00  </t>
  </si>
  <si>
    <t>200100217636  </t>
  </si>
  <si>
    <t xml:space="preserve">Eel Pond Buoy 2   </t>
  </si>
  <si>
    <t xml:space="preserve">41 33 02.00 N </t>
  </si>
  <si>
    <t xml:space="preserve">70 32 50.000 W </t>
  </si>
  <si>
    <t>14935.00  </t>
  </si>
  <si>
    <t>200100217638  </t>
  </si>
  <si>
    <t xml:space="preserve">Eel Pond Buoy 6   </t>
  </si>
  <si>
    <t xml:space="preserve">41 33 06.00 N </t>
  </si>
  <si>
    <t xml:space="preserve">70 32 53.000 W </t>
  </si>
  <si>
    <t>14945.00  </t>
  </si>
  <si>
    <t>200100217640  </t>
  </si>
  <si>
    <t xml:space="preserve">Eel Pond Buoy 8A   </t>
  </si>
  <si>
    <t xml:space="preserve">41 33 13.00 N </t>
  </si>
  <si>
    <t>14925.00  </t>
  </si>
  <si>
    <t>200100219086  </t>
  </si>
  <si>
    <t xml:space="preserve">Eel Pond West Jetty Light 3   </t>
  </si>
  <si>
    <t xml:space="preserve">41 33 03.00 N </t>
  </si>
  <si>
    <t xml:space="preserve">70 32 52.000 W </t>
  </si>
  <si>
    <t>100117928280  </t>
  </si>
  <si>
    <t xml:space="preserve">Eel River West Channel No Wake Sign   </t>
  </si>
  <si>
    <t xml:space="preserve">Fixed,Unlighted </t>
  </si>
  <si>
    <t>100117846974  </t>
  </si>
  <si>
    <t xml:space="preserve">Coonamessett Farm Aquaculture Buoy B   </t>
  </si>
  <si>
    <t xml:space="preserve">41 33 02.52 N </t>
  </si>
  <si>
    <t xml:space="preserve">70 32 43.740 W </t>
  </si>
  <si>
    <t>100117846957  </t>
  </si>
  <si>
    <t xml:space="preserve">Coonamessett Farm Aquaculture Buoy A   </t>
  </si>
  <si>
    <t xml:space="preserve">41 33 03.10 N </t>
  </si>
  <si>
    <t xml:space="preserve">70 32 42.270 W </t>
  </si>
  <si>
    <t xml:space="preserve">08-Aug-2012 Wagner, Stephen   </t>
  </si>
  <si>
    <t>Mashpee Harbormaster </t>
  </si>
  <si>
    <t>05/15 - 11/15 </t>
  </si>
  <si>
    <t xml:space="preserve">09-Aug-2012 Wagner, Stephen   </t>
  </si>
  <si>
    <t>14834.00  </t>
  </si>
  <si>
    <t>200100721893  </t>
  </si>
  <si>
    <t xml:space="preserve">Waquoit Bay Buoy 1   </t>
  </si>
  <si>
    <t xml:space="preserve">70 31 41.000 W </t>
  </si>
  <si>
    <t>04/15 - 10/15 </t>
  </si>
  <si>
    <t>14870.00  </t>
  </si>
  <si>
    <t>200100217600  </t>
  </si>
  <si>
    <t xml:space="preserve">Waquoit Bay Buoy 11   </t>
  </si>
  <si>
    <t xml:space="preserve">41 34 24.00 N </t>
  </si>
  <si>
    <t xml:space="preserve">70 31 26.000 W </t>
  </si>
  <si>
    <t>14835.00  </t>
  </si>
  <si>
    <t>200100217607  </t>
  </si>
  <si>
    <t xml:space="preserve">Waquoit Bay Buoy 2   </t>
  </si>
  <si>
    <t xml:space="preserve">70 31 40.000 W </t>
  </si>
  <si>
    <t>05/01 - 11/01 </t>
  </si>
  <si>
    <t>14840.00  </t>
  </si>
  <si>
    <t>200100217608  </t>
  </si>
  <si>
    <t xml:space="preserve">Waquoit Bay Buoy 3   </t>
  </si>
  <si>
    <t xml:space="preserve">41 33 25.00 N </t>
  </si>
  <si>
    <t xml:space="preserve">70 31 39.000 W </t>
  </si>
  <si>
    <t>14845.00  </t>
  </si>
  <si>
    <t>200100217609  </t>
  </si>
  <si>
    <t xml:space="preserve">Waquoit Bay Buoy 4   </t>
  </si>
  <si>
    <t xml:space="preserve">41 33 23.10 N </t>
  </si>
  <si>
    <t xml:space="preserve">70 31 32.600 W </t>
  </si>
  <si>
    <t>14850.00  </t>
  </si>
  <si>
    <t>200100217610  </t>
  </si>
  <si>
    <t xml:space="preserve">Waquoit Bay Buoy 5   </t>
  </si>
  <si>
    <t xml:space="preserve">41 33 36.00 N </t>
  </si>
  <si>
    <t xml:space="preserve">70 31 33.000 W </t>
  </si>
  <si>
    <t>14855.00  </t>
  </si>
  <si>
    <t>200100217611  </t>
  </si>
  <si>
    <t xml:space="preserve">Waquoit Bay Buoy 6   </t>
  </si>
  <si>
    <t xml:space="preserve">70 31 28.000 W </t>
  </si>
  <si>
    <t>14860.00  </t>
  </si>
  <si>
    <t>200100217612  </t>
  </si>
  <si>
    <t xml:space="preserve">Waquoit Bay Buoy 7   </t>
  </si>
  <si>
    <t xml:space="preserve">41 33 48.00 N </t>
  </si>
  <si>
    <t>14865.00  </t>
  </si>
  <si>
    <t>200100217330  </t>
  </si>
  <si>
    <t xml:space="preserve">Waquoit Bay Buoy 9   </t>
  </si>
  <si>
    <t xml:space="preserve">41 34 03.80 N </t>
  </si>
  <si>
    <t xml:space="preserve">70 31 25.700 W </t>
  </si>
  <si>
    <t>14830.00  </t>
  </si>
  <si>
    <t>200100219393  </t>
  </si>
  <si>
    <t xml:space="preserve">Waquoit Bay East Jetty Light   </t>
  </si>
  <si>
    <t xml:space="preserve">41 32 42.00 N </t>
  </si>
  <si>
    <t xml:space="preserve">70 31 48.400 W </t>
  </si>
  <si>
    <t xml:space="preserve">01-Aug-2014 Larkin, Frank   </t>
  </si>
  <si>
    <t>200100217331  </t>
  </si>
  <si>
    <t xml:space="preserve">Waquoit Bay Regulatory Buoys (4)   </t>
  </si>
  <si>
    <t xml:space="preserve">41 33 28.00 N </t>
  </si>
  <si>
    <t xml:space="preserve">70 31 34.000 W </t>
  </si>
  <si>
    <t>Falmouth Harbormaster  </t>
  </si>
  <si>
    <t>14833.00  </t>
  </si>
  <si>
    <t>200100814998  </t>
  </si>
  <si>
    <t xml:space="preserve">Waquoit Bay West Jetty Light   </t>
  </si>
  <si>
    <t xml:space="preserve">41 32 44.30 N </t>
  </si>
  <si>
    <t xml:space="preserve">70 31 50.200 W </t>
  </si>
  <si>
    <t>14872.10  </t>
  </si>
  <si>
    <t>200100217905  </t>
  </si>
  <si>
    <t xml:space="preserve">Great River Buoy G1   </t>
  </si>
  <si>
    <t xml:space="preserve">41 33 39.40 N </t>
  </si>
  <si>
    <t xml:space="preserve">70 30 44.000 W </t>
  </si>
  <si>
    <t>14872.20  </t>
  </si>
  <si>
    <t>200100217906  </t>
  </si>
  <si>
    <t xml:space="preserve">Great River Buoy G2   </t>
  </si>
  <si>
    <t xml:space="preserve">41 33 38.50 N </t>
  </si>
  <si>
    <t xml:space="preserve">70 30 44.300 W </t>
  </si>
  <si>
    <t>14872.30  </t>
  </si>
  <si>
    <t>200100217907  </t>
  </si>
  <si>
    <t xml:space="preserve">Great River Buoy G4   </t>
  </si>
  <si>
    <t xml:space="preserve">41 33 51.70 N </t>
  </si>
  <si>
    <t xml:space="preserve">70 30 24.300 W </t>
  </si>
  <si>
    <t>200100217597  </t>
  </si>
  <si>
    <t xml:space="preserve">SEAPIT RIVER REGULATORY BUOY   </t>
  </si>
  <si>
    <t xml:space="preserve">41 42 45.00 N </t>
  </si>
  <si>
    <t xml:space="preserve">70 45 00.000 W </t>
  </si>
  <si>
    <t>TEMPORARY  </t>
  </si>
  <si>
    <t xml:space="preserve">12-Aug-2012 Larkin, Frank   </t>
  </si>
  <si>
    <t>100117897760  </t>
  </si>
  <si>
    <t xml:space="preserve">Seapit River No Wake Buoy B   </t>
  </si>
  <si>
    <t xml:space="preserve">41 34 10.98 N </t>
  </si>
  <si>
    <t xml:space="preserve">70 31 56.760 W </t>
  </si>
  <si>
    <t xml:space="preserve">04-Sep-2012 Wagner, Stephen   </t>
  </si>
  <si>
    <t>100117897749  </t>
  </si>
  <si>
    <t xml:space="preserve">Seapit River No Wake Buoy A   </t>
  </si>
  <si>
    <t xml:space="preserve">41 34 20.82 N </t>
  </si>
  <si>
    <t xml:space="preserve">70 31 46.620 W </t>
  </si>
  <si>
    <t>14905.00  </t>
  </si>
  <si>
    <t>200100217595  </t>
  </si>
  <si>
    <t xml:space="preserve">Seapit River Buoy 8   </t>
  </si>
  <si>
    <t xml:space="preserve">41 34 27.00 N </t>
  </si>
  <si>
    <t xml:space="preserve">70 31 42.000 W </t>
  </si>
  <si>
    <t>14900.00  </t>
  </si>
  <si>
    <t>200100217594  </t>
  </si>
  <si>
    <t xml:space="preserve">Seapit River Buoy 7   </t>
  </si>
  <si>
    <t xml:space="preserve">41 34 27.40 N </t>
  </si>
  <si>
    <t xml:space="preserve">70 31 43.000 W </t>
  </si>
  <si>
    <t>14895.00  </t>
  </si>
  <si>
    <t>200100217593  </t>
  </si>
  <si>
    <t xml:space="preserve">Seapit River Buoy 6   </t>
  </si>
  <si>
    <t xml:space="preserve">41 34 26.00 N </t>
  </si>
  <si>
    <t xml:space="preserve">70 31 44.000 W </t>
  </si>
  <si>
    <t>100117003848  </t>
  </si>
  <si>
    <t xml:space="preserve">South Cape Beach Swim Buoys (5)   </t>
  </si>
  <si>
    <t xml:space="preserve">41 33 05.20 N </t>
  </si>
  <si>
    <t xml:space="preserve">70 30 10.500 W </t>
  </si>
  <si>
    <t xml:space="preserve">01-Sep-2012 Wagner, Stephen   </t>
  </si>
  <si>
    <t>14890.00  </t>
  </si>
  <si>
    <t>200100217592  </t>
  </si>
  <si>
    <t xml:space="preserve">Seapit River Buoy 4   </t>
  </si>
  <si>
    <t xml:space="preserve">41 34 23.90 N </t>
  </si>
  <si>
    <t xml:space="preserve">70 31 45.100 W </t>
  </si>
  <si>
    <t xml:space="preserve">Floating ,Lighted </t>
  </si>
  <si>
    <t>14885.00  </t>
  </si>
  <si>
    <t>200100217591  </t>
  </si>
  <si>
    <t xml:space="preserve">Seapit River Buoy 3   </t>
  </si>
  <si>
    <t xml:space="preserve">41 34 23.00 N </t>
  </si>
  <si>
    <t xml:space="preserve">70 31 46.000 W </t>
  </si>
  <si>
    <t>14910.00  </t>
  </si>
  <si>
    <t>200100217596  </t>
  </si>
  <si>
    <t xml:space="preserve">Seapit River Buoy 10   </t>
  </si>
  <si>
    <t xml:space="preserve">41 34 27.30 N </t>
  </si>
  <si>
    <t>14875.00  </t>
  </si>
  <si>
    <t>200100217589  </t>
  </si>
  <si>
    <t xml:space="preserve">Seapit River Buoy 1   </t>
  </si>
  <si>
    <t xml:space="preserve">41 34 21.00 N </t>
  </si>
  <si>
    <t xml:space="preserve">70 31 47.300 W </t>
  </si>
  <si>
    <t>14880.00  </t>
  </si>
  <si>
    <t>200100217590  </t>
  </si>
  <si>
    <t xml:space="preserve">Seapit River Buoy 2   </t>
  </si>
  <si>
    <t xml:space="preserve">41 34 24.30 N </t>
  </si>
  <si>
    <t xml:space="preserve">70 31 37.200 W </t>
  </si>
  <si>
    <t>100116976521  </t>
  </si>
  <si>
    <t xml:space="preserve">Bayside Beach No Wake Buoy   </t>
  </si>
  <si>
    <t xml:space="preserve">41 34 00.84 N </t>
  </si>
  <si>
    <t xml:space="preserve">70 32 08.040 W </t>
  </si>
  <si>
    <t>Thomas Rodgers </t>
  </si>
  <si>
    <t>05/15 - 11/01 </t>
  </si>
  <si>
    <t>100116976482  </t>
  </si>
  <si>
    <t xml:space="preserve">Bayside Beach Swim Buoy   </t>
  </si>
  <si>
    <t xml:space="preserve">41 34 01.74 N </t>
  </si>
  <si>
    <t xml:space="preserve">70 32 08.400 W </t>
  </si>
  <si>
    <t>200100814055  </t>
  </si>
  <si>
    <t xml:space="preserve">Hamblin Pond Entrance No Wake Buoy   </t>
  </si>
  <si>
    <t xml:space="preserve">41 34 11.20 N </t>
  </si>
  <si>
    <t xml:space="preserve">70 30 28.100 W </t>
  </si>
  <si>
    <t>100117077019  </t>
  </si>
  <si>
    <t xml:space="preserve">Jehu Pond No Wake Buoy   </t>
  </si>
  <si>
    <t xml:space="preserve">41 34 15.00 N </t>
  </si>
  <si>
    <t xml:space="preserve">70 29 53.000 W </t>
  </si>
  <si>
    <t>14871.70  </t>
  </si>
  <si>
    <t>200100217904  </t>
  </si>
  <si>
    <t xml:space="preserve">Little River Buoy 10   </t>
  </si>
  <si>
    <t xml:space="preserve">41 33 42.20 N </t>
  </si>
  <si>
    <t xml:space="preserve">70 30 48.300 W </t>
  </si>
  <si>
    <t>14871.65  </t>
  </si>
  <si>
    <t>200100218345  </t>
  </si>
  <si>
    <t xml:space="preserve">Little River Buoy 9   </t>
  </si>
  <si>
    <t xml:space="preserve">41 33 42.50 N </t>
  </si>
  <si>
    <t xml:space="preserve">70 30 49.700 W </t>
  </si>
  <si>
    <t xml:space="preserve">14-Nov-2013 Brady, Richard   </t>
  </si>
  <si>
    <t>14870.50  </t>
  </si>
  <si>
    <t>200100218344  </t>
  </si>
  <si>
    <t xml:space="preserve">Little River Entrance Buoy 1   </t>
  </si>
  <si>
    <t xml:space="preserve">41 33 30.30 N </t>
  </si>
  <si>
    <t xml:space="preserve">70 31 09.200 W </t>
  </si>
  <si>
    <t>14871.10  </t>
  </si>
  <si>
    <t>200100217898  </t>
  </si>
  <si>
    <t xml:space="preserve">Little River Entrance Buoy 3   </t>
  </si>
  <si>
    <t xml:space="preserve">41 33 30.70 N </t>
  </si>
  <si>
    <t xml:space="preserve">70 31 05.800 W </t>
  </si>
  <si>
    <t>14871.20  </t>
  </si>
  <si>
    <t>200100217899  </t>
  </si>
  <si>
    <t xml:space="preserve">Little River Entrance Buoy 4   </t>
  </si>
  <si>
    <t xml:space="preserve">41 33 29.60 N </t>
  </si>
  <si>
    <t xml:space="preserve">70 31 06.000 W </t>
  </si>
  <si>
    <t>14871.30  </t>
  </si>
  <si>
    <t>200100217900  </t>
  </si>
  <si>
    <t xml:space="preserve">Little River Entrance Buoy 5   </t>
  </si>
  <si>
    <t xml:space="preserve">41 33 31.90 N </t>
  </si>
  <si>
    <t xml:space="preserve">70 31 00.700 W </t>
  </si>
  <si>
    <t>14871.40  </t>
  </si>
  <si>
    <t>200100217901  </t>
  </si>
  <si>
    <t xml:space="preserve">Little River Entrance Lighted Buoy 6   </t>
  </si>
  <si>
    <t xml:space="preserve">41 33 30.40 N </t>
  </si>
  <si>
    <t xml:space="preserve">70 31 00.800 W </t>
  </si>
  <si>
    <t>14871.00  </t>
  </si>
  <si>
    <t>200100217897  </t>
  </si>
  <si>
    <t xml:space="preserve">Little River Entrance Lighted Buoy 2   </t>
  </si>
  <si>
    <t xml:space="preserve">41 33 29.10 N </t>
  </si>
  <si>
    <t xml:space="preserve">70 31 09.300 W </t>
  </si>
  <si>
    <t>14871.60  </t>
  </si>
  <si>
    <t>200100217903  </t>
  </si>
  <si>
    <t xml:space="preserve">Little River Lighted Buoy 8   </t>
  </si>
  <si>
    <t xml:space="preserve">41 33 35.40 N </t>
  </si>
  <si>
    <t xml:space="preserve">70 30 56.400 W </t>
  </si>
  <si>
    <t>100116976734  </t>
  </si>
  <si>
    <t xml:space="preserve">Little River Entrance No Wake Buoy   </t>
  </si>
  <si>
    <t xml:space="preserve">41 33 28.90 N </t>
  </si>
  <si>
    <t xml:space="preserve">70 31 09.700 W </t>
  </si>
  <si>
    <t>100117846984  </t>
  </si>
  <si>
    <t xml:space="preserve">Coonamessett Farm Aquaculture Buoy D   </t>
  </si>
  <si>
    <t xml:space="preserve">41 33 02.53 N </t>
  </si>
  <si>
    <t xml:space="preserve">70 32 41.450 W </t>
  </si>
  <si>
    <t>YES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</si>
  <si>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</si>
  <si>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</si>
  <si>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</si>
  <si>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</si>
  <si>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</si>
  <si>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</si>
  <si>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</si>
  <si>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</si>
  <si>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</si>
  <si>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</si>
  <si>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B13</t>
  </si>
  <si>
    <t>B14</t>
  </si>
  <si>
    <t>B15</t>
  </si>
  <si>
    <t>B11</t>
  </si>
  <si>
    <t>B12</t>
  </si>
  <si>
    <t>B17</t>
  </si>
  <si>
    <t>B16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</si>
  <si>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</si>
  <si>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</si>
  <si>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</si>
  <si>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</si>
  <si>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</si>
  <si>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</si>
  <si>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</si>
  <si>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</si>
  <si>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</si>
  <si>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</si>
  <si>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</si>
  <si>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</si>
  <si>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DOC PROBLEM   OFF STA</t>
  </si>
  <si>
    <t>B30</t>
  </si>
  <si>
    <t>B32</t>
  </si>
  <si>
    <t>B33</t>
  </si>
  <si>
    <t>B34</t>
  </si>
  <si>
    <t>B35</t>
  </si>
  <si>
    <t>B36</t>
  </si>
  <si>
    <t>B38</t>
  </si>
  <si>
    <t>B37</t>
  </si>
  <si>
    <t>B39</t>
  </si>
  <si>
    <t>B40</t>
  </si>
  <si>
    <t>B41</t>
  </si>
  <si>
    <t>B31</t>
  </si>
  <si>
    <t>B42</t>
  </si>
  <si>
    <t>B31a</t>
  </si>
  <si>
    <t>B45</t>
  </si>
  <si>
    <t>B46</t>
  </si>
  <si>
    <t>B47</t>
  </si>
  <si>
    <t>B49</t>
  </si>
  <si>
    <t>B48</t>
  </si>
  <si>
    <t>B50</t>
  </si>
  <si>
    <t>B51</t>
  </si>
  <si>
    <t>B52</t>
  </si>
  <si>
    <t>B53</t>
  </si>
  <si>
    <t>B54</t>
  </si>
  <si>
    <t>B56</t>
  </si>
  <si>
    <t>B57</t>
  </si>
  <si>
    <t>B58</t>
  </si>
  <si>
    <t>B55</t>
  </si>
  <si>
    <t>B59</t>
  </si>
  <si>
    <t>B60</t>
  </si>
  <si>
    <t>500 feet</t>
  </si>
  <si>
    <t>Not Lighted</t>
  </si>
  <si>
    <t>50 feet</t>
  </si>
  <si>
    <t>500 FEET</t>
  </si>
  <si>
    <t>Fl R 2.5s</t>
  </si>
  <si>
    <t>Has Photo</t>
  </si>
  <si>
    <t>Status</t>
  </si>
  <si>
    <t>SEQ</t>
  </si>
  <si>
    <t>WP</t>
  </si>
  <si>
    <t>Not deployed 24/7</t>
  </si>
  <si>
    <t>OFF STA</t>
  </si>
  <si>
    <t>2015 Pre-Season Meetings and other suggested follow up</t>
  </si>
  <si>
    <t>MISSING</t>
  </si>
  <si>
    <t>NO NUMBERS                               OFF STA</t>
  </si>
  <si>
    <t xml:space="preserve">NO NUMBERS   </t>
  </si>
  <si>
    <t>MISSING             DELETE AID</t>
  </si>
  <si>
    <t xml:space="preserve">DOC PROBLEM </t>
  </si>
  <si>
    <t>8 BUOYS OBSERVED</t>
  </si>
  <si>
    <t>28.8% PROBLEMS NOTED IN THE PATROL AREA</t>
  </si>
  <si>
    <t>DOC TAYLOR, Menauhant Yacht Club</t>
  </si>
  <si>
    <t>FALMOUTH BEACH COMMITTEE</t>
  </si>
  <si>
    <t>FALMOUTH HARBORMASTER</t>
  </si>
  <si>
    <t>2.  Need the future disposition for the three MISSING Aids.</t>
  </si>
  <si>
    <t>3. Need the numbers replaced on the 7 aids reported with No Numbers.</t>
  </si>
  <si>
    <t>MATTHEW WEEKS, Coonemesset Farms</t>
  </si>
  <si>
    <t>MASHPEE HARBORMASTER</t>
  </si>
  <si>
    <t>1. Correct the number of swim buoys to 8.</t>
  </si>
  <si>
    <t>THOMAS ROGERS, Bayside Beach</t>
  </si>
  <si>
    <t>1. No follow up activity required at this time.</t>
  </si>
  <si>
    <t>1.  Need NEW positions for the 8 aids reported as OFF STA.</t>
  </si>
  <si>
    <t>1.  Determine whether these three Race Buoys actually need a permit. E-Mail sent.</t>
  </si>
  <si>
    <t>GREEN CAN</t>
  </si>
  <si>
    <t>MASHPEE HM</t>
  </si>
  <si>
    <t>TOTAL</t>
  </si>
  <si>
    <t>UNAUT</t>
  </si>
  <si>
    <t>LAST</t>
  </si>
  <si>
    <t>ACTION</t>
  </si>
  <si>
    <t>DURATION</t>
  </si>
  <si>
    <t>Seasonal</t>
  </si>
  <si>
    <t>5/15 - 11/1</t>
  </si>
  <si>
    <t>OBS</t>
  </si>
  <si>
    <t>CHECK</t>
  </si>
  <si>
    <t>RED NUN</t>
  </si>
  <si>
    <t>White w ORA Bands</t>
  </si>
  <si>
    <t xml:space="preserve">Great River Lighted Buoy G1   </t>
  </si>
  <si>
    <t>Fl G 2.5s</t>
  </si>
  <si>
    <t>2016 REPORT - WP</t>
  </si>
  <si>
    <t>2016 REPORT, WP</t>
  </si>
  <si>
    <t xml:space="preserve">  </t>
  </si>
  <si>
    <t>PROCESSED TO DATE</t>
  </si>
  <si>
    <t xml:space="preserve">70 31 04.100 W </t>
  </si>
  <si>
    <t xml:space="preserve">41 33 35.800 N </t>
  </si>
  <si>
    <t xml:space="preserve">70 30 55.500 W </t>
  </si>
  <si>
    <t>WP No.</t>
  </si>
  <si>
    <t>POSN OFF</t>
  </si>
  <si>
    <t>LAST STATUS</t>
  </si>
  <si>
    <t>VER</t>
  </si>
  <si>
    <t>CHK</t>
  </si>
  <si>
    <t>PHO</t>
  </si>
  <si>
    <t>PMT</t>
  </si>
  <si>
    <t>LL</t>
  </si>
  <si>
    <t>CHT</t>
  </si>
  <si>
    <t>PLAN</t>
  </si>
  <si>
    <t>HMRAP RUN CS-B2</t>
  </si>
  <si>
    <t>VERIFY IN 2017</t>
  </si>
  <si>
    <t>2016 REPORT, POSN UPD'D</t>
  </si>
  <si>
    <t>2016 REPORT - POSN UPD</t>
  </si>
  <si>
    <t>2016 REPORT,  61.8 FT OFF STA - POSN UPD'D</t>
  </si>
  <si>
    <t xml:space="preserve">   </t>
  </si>
  <si>
    <r>
      <t xml:space="preserve">White w ORA Bands  </t>
    </r>
    <r>
      <rPr>
        <b/>
        <u val="double"/>
        <sz val="7"/>
        <color rgb="FFFF0000"/>
        <rFont val="Calibri"/>
        <family val="2"/>
        <scheme val="minor"/>
      </rPr>
      <t>CHECK BY LAND</t>
    </r>
  </si>
  <si>
    <t>Mashpee, Massachusetts</t>
  </si>
  <si>
    <t>UNA</t>
  </si>
  <si>
    <t>White w. ORA bands.</t>
  </si>
  <si>
    <t>2017 REPORT, WP</t>
  </si>
  <si>
    <t>REPORTED ON 8/24/2017</t>
  </si>
  <si>
    <t>2017 report, WP.</t>
  </si>
  <si>
    <t>I</t>
  </si>
  <si>
    <t>Little River No Wake Buoy</t>
  </si>
  <si>
    <t>41-33-28.900</t>
  </si>
  <si>
    <t>070-31-09.700</t>
  </si>
  <si>
    <r>
      <t xml:space="preserve">Alec Turner     </t>
    </r>
    <r>
      <rPr>
        <b/>
        <sz val="8"/>
        <rFont val="Calibri"/>
        <family val="2"/>
        <scheme val="minor"/>
      </rPr>
      <t>508-539-1450</t>
    </r>
  </si>
  <si>
    <t>PAGE 3 - AV NOTES</t>
  </si>
  <si>
    <t>PAGE 2 - AV NOTES:</t>
  </si>
  <si>
    <r>
      <t xml:space="preserve">NOT SCHED     </t>
    </r>
    <r>
      <rPr>
        <sz val="10"/>
        <rFont val="Calibri"/>
        <family val="2"/>
        <scheme val="minor"/>
      </rPr>
      <t>Sanity Check in 2018</t>
    </r>
  </si>
  <si>
    <t>CS-B2 Little-Great Rivers RUN</t>
  </si>
  <si>
    <r>
      <t xml:space="preserve">GREEN CAN  </t>
    </r>
    <r>
      <rPr>
        <b/>
        <sz val="9"/>
        <color rgb="FFFF0000"/>
        <rFont val="Calibri"/>
        <family val="2"/>
        <scheme val="minor"/>
      </rPr>
      <t>SHOALING</t>
    </r>
  </si>
  <si>
    <t xml:space="preserve">Little River Entrance Buoy 2  </t>
  </si>
  <si>
    <t>PHASE F1</t>
  </si>
  <si>
    <t>VERIFY</t>
  </si>
  <si>
    <t>NOT SCHED     Sanity Check only  in 2018</t>
  </si>
  <si>
    <t>PAGE 1 - AV NOTES:</t>
  </si>
  <si>
    <t>RECHECK</t>
  </si>
  <si>
    <t>RECHK</t>
  </si>
  <si>
    <t xml:space="preserve">CS-B2 Little-Great Rivers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</si>
</sst>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[$-409]mmmm\ d\,\ yyyy;@"/>
    <numFmt numFmtId="167" formatCode="0.0%"/>
    <numFmt numFmtId="168" formatCode="[$-409]mmm\-yy;@"/>
  </numFmts>
  <fonts count="6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sz val="6"/>
      <color rgb="FFFF0000"/>
      <name val="Calibri"/>
      <family val="2"/>
      <scheme val="minor"/>
    </font>
    <font>
      <sz val="6"/>
      <color rgb="FF0000CC"/>
      <name val="Calibri"/>
      <family val="2"/>
      <scheme val="minor"/>
    </font>
    <font>
      <sz val="6"/>
      <name val="Calibri"/>
      <family val="2"/>
      <scheme val="minor"/>
    </font>
    <font>
      <b/>
      <sz val="9"/>
      <name val="Arial"/>
      <family val="2"/>
    </font>
    <font>
      <b/>
      <sz val="6"/>
      <name val="Arial Black"/>
      <family val="2"/>
    </font>
    <font>
      <b/>
      <sz val="6"/>
      <color rgb="FFFF0000"/>
      <name val="Arial Black"/>
      <family val="2"/>
    </font>
    <font>
      <b/>
      <sz val="6"/>
      <color rgb="FF0000CC"/>
      <name val="Arial Black"/>
      <family val="2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rgb="FF0000CC"/>
      <name val="Calibri"/>
      <family val="2"/>
      <scheme val="minor"/>
    </font>
    <font>
      <b/>
      <sz val="8"/>
      <name val="Calibri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rgb="FF0000CC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0000CC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5"/>
      <color rgb="FF0000CC"/>
      <name val="Arial Black"/>
      <family val="2"/>
    </font>
    <font>
      <b/>
      <sz val="5"/>
      <name val="Arial Black"/>
      <family val="2"/>
    </font>
    <font>
      <b/>
      <sz val="5"/>
      <color rgb="FFFF0000"/>
      <name val="Arial Black"/>
      <family val="2"/>
    </font>
    <font>
      <sz val="5"/>
      <color rgb="FF0000CC"/>
      <name val="Calibri"/>
      <family val="2"/>
      <scheme val="minor"/>
    </font>
    <font>
      <sz val="5"/>
      <name val="Calibri"/>
      <family val="2"/>
      <scheme val="minor"/>
    </font>
    <font>
      <sz val="5"/>
      <color rgb="FFFF0000"/>
      <name val="Calibri"/>
      <family val="2"/>
      <scheme val="minor"/>
    </font>
    <font>
      <sz val="24"/>
      <name val="Calibri"/>
      <family val="2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b/>
      <u val="double"/>
      <sz val="7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7999511703848384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4" tint="0.79995117038483843"/>
      </patternFill>
    </fill>
  </fills>
  <borders count="1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indexed="64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ck">
        <color indexed="64"/>
      </left>
      <right/>
      <top style="thick">
        <color indexed="64"/>
      </top>
      <bottom style="dashed">
        <color auto="1"/>
      </bottom>
      <diagonal/>
    </border>
    <border>
      <left/>
      <right/>
      <top style="thick">
        <color indexed="64"/>
      </top>
      <bottom style="dashed">
        <color auto="1"/>
      </bottom>
      <diagonal/>
    </border>
    <border>
      <left/>
      <right style="thick">
        <color auto="1"/>
      </right>
      <top style="thick">
        <color auto="1"/>
      </top>
      <bottom style="dashed">
        <color auto="1"/>
      </bottom>
      <diagonal/>
    </border>
    <border>
      <left/>
      <right style="thick">
        <color auto="1"/>
      </right>
      <top style="dashed">
        <color auto="1"/>
      </top>
      <bottom style="dashed">
        <color auto="1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rgb="FF000000"/>
      </top>
      <bottom style="medium">
        <color auto="1"/>
      </bottom>
      <diagonal/>
    </border>
    <border>
      <left/>
      <right style="thick">
        <color auto="1"/>
      </right>
      <top style="thin">
        <color rgb="FF000000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/>
      <bottom style="thick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indexed="64"/>
      </bottom>
      <diagonal/>
    </border>
    <border>
      <left style="medium">
        <color auto="1"/>
      </left>
      <right style="thick">
        <color indexed="64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ck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ck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ck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 style="thick">
        <color indexed="64"/>
      </top>
      <bottom/>
      <diagonal/>
    </border>
    <border>
      <left style="medium">
        <color auto="1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479">
    <xf numFmtId="0" fontId="0" fillId="0" borderId="0" xfId="0"/>
    <xf numFmtId="0" fontId="4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0" borderId="0" xfId="0" applyFont="1"/>
    <xf numFmtId="0" fontId="0" fillId="2" borderId="0" xfId="0" applyFill="1"/>
    <xf numFmtId="0" fontId="0" fillId="2" borderId="0" xfId="0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9" fillId="0" borderId="0" xfId="0" applyFont="1" applyAlignment="1"/>
    <xf numFmtId="0" fontId="15" fillId="0" borderId="0" xfId="0" applyFont="1" applyAlignment="1">
      <alignment wrapText="1"/>
    </xf>
    <xf numFmtId="0" fontId="15" fillId="0" borderId="0" xfId="0" applyFont="1" applyAlignment="1"/>
    <xf numFmtId="0" fontId="13" fillId="0" borderId="1" xfId="0" applyFont="1" applyBorder="1" applyAlignment="1"/>
    <xf numFmtId="0" fontId="10" fillId="0" borderId="0" xfId="0" applyFont="1"/>
    <xf numFmtId="0" fontId="0" fillId="0" borderId="0" xfId="0" applyAlignment="1">
      <alignment vertical="center"/>
    </xf>
    <xf numFmtId="0" fontId="14" fillId="0" borderId="2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164" fontId="24" fillId="7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3" fillId="0" borderId="27" xfId="0" applyFont="1" applyBorder="1" applyAlignment="1" applyProtection="1">
      <alignment horizontal="center" vertical="center"/>
      <protection locked="0"/>
    </xf>
    <xf numFmtId="164" fontId="15" fillId="8" borderId="45" xfId="0" applyNumberFormat="1" applyFont="1" applyFill="1" applyBorder="1" applyAlignment="1" applyProtection="1">
      <alignment horizontal="center" vertical="center"/>
      <protection locked="0"/>
    </xf>
    <xf numFmtId="1" fontId="13" fillId="7" borderId="24" xfId="0" applyNumberFormat="1" applyFont="1" applyFill="1" applyBorder="1" applyAlignment="1" applyProtection="1">
      <alignment horizontal="center" vertical="center"/>
      <protection locked="0"/>
    </xf>
    <xf numFmtId="1" fontId="13" fillId="7" borderId="45" xfId="0" applyNumberFormat="1" applyFont="1" applyFill="1" applyBorder="1" applyAlignment="1" applyProtection="1">
      <alignment horizontal="center" vertical="center"/>
      <protection locked="0"/>
    </xf>
    <xf numFmtId="0" fontId="13" fillId="9" borderId="28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4" fillId="5" borderId="0" xfId="0" applyFont="1" applyFill="1" applyAlignment="1">
      <alignment horizontal="center" vertical="center"/>
    </xf>
    <xf numFmtId="0" fontId="0" fillId="5" borderId="0" xfId="0" applyFill="1"/>
    <xf numFmtId="0" fontId="8" fillId="5" borderId="0" xfId="0" applyFont="1" applyFill="1"/>
    <xf numFmtId="0" fontId="10" fillId="5" borderId="0" xfId="0" applyFont="1" applyFill="1"/>
    <xf numFmtId="0" fontId="10" fillId="5" borderId="0" xfId="0" applyFont="1" applyFill="1" applyAlignment="1">
      <alignment horizontal="center"/>
    </xf>
    <xf numFmtId="0" fontId="9" fillId="5" borderId="0" xfId="0" applyFont="1" applyFill="1" applyAlignment="1"/>
    <xf numFmtId="0" fontId="15" fillId="5" borderId="0" xfId="0" applyFont="1" applyFill="1" applyAlignment="1">
      <alignment wrapText="1"/>
    </xf>
    <xf numFmtId="0" fontId="15" fillId="5" borderId="0" xfId="0" applyFont="1" applyFill="1" applyAlignment="1"/>
    <xf numFmtId="0" fontId="13" fillId="5" borderId="1" xfId="0" applyFont="1" applyFill="1" applyBorder="1" applyAlignment="1"/>
    <xf numFmtId="0" fontId="10" fillId="2" borderId="0" xfId="0" applyFont="1" applyFill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38" fillId="2" borderId="40" xfId="0" applyFont="1" applyFill="1" applyBorder="1" applyAlignment="1">
      <alignment vertical="center" wrapText="1"/>
    </xf>
    <xf numFmtId="0" fontId="38" fillId="2" borderId="4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39" fillId="2" borderId="40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7" fillId="10" borderId="50" xfId="0" applyFont="1" applyFill="1" applyBorder="1" applyAlignment="1">
      <alignment horizontal="center" vertical="center" wrapText="1"/>
    </xf>
    <xf numFmtId="1" fontId="36" fillId="10" borderId="50" xfId="0" applyNumberFormat="1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/>
    </xf>
    <xf numFmtId="0" fontId="38" fillId="2" borderId="52" xfId="0" applyFont="1" applyFill="1" applyBorder="1" applyAlignment="1">
      <alignment horizontal="center" vertical="center" wrapText="1"/>
    </xf>
    <xf numFmtId="0" fontId="0" fillId="7" borderId="40" xfId="0" applyFill="1" applyBorder="1" applyAlignment="1">
      <alignment horizontal="center" vertical="center"/>
    </xf>
    <xf numFmtId="0" fontId="1" fillId="7" borderId="4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36" fillId="10" borderId="50" xfId="0" applyFont="1" applyFill="1" applyBorder="1" applyAlignment="1">
      <alignment horizontal="center" vertical="center" wrapText="1"/>
    </xf>
    <xf numFmtId="0" fontId="37" fillId="10" borderId="50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/>
    </xf>
    <xf numFmtId="0" fontId="5" fillId="10" borderId="50" xfId="0" applyFont="1" applyFill="1" applyBorder="1" applyAlignment="1">
      <alignment horizontal="left" vertical="top" wrapText="1"/>
    </xf>
    <xf numFmtId="0" fontId="38" fillId="2" borderId="52" xfId="0" applyFont="1" applyFill="1" applyBorder="1" applyAlignment="1">
      <alignment vertical="center" wrapText="1"/>
    </xf>
    <xf numFmtId="0" fontId="36" fillId="7" borderId="40" xfId="0" applyFont="1" applyFill="1" applyBorder="1" applyAlignment="1">
      <alignment horizontal="center" vertical="center" wrapText="1"/>
    </xf>
    <xf numFmtId="0" fontId="38" fillId="7" borderId="40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left" vertical="top" wrapText="1"/>
    </xf>
    <xf numFmtId="0" fontId="11" fillId="2" borderId="40" xfId="0" applyFont="1" applyFill="1" applyBorder="1" applyAlignment="1">
      <alignment horizontal="left" vertical="top" wrapText="1"/>
    </xf>
    <xf numFmtId="0" fontId="7" fillId="8" borderId="0" xfId="0" applyFont="1" applyFill="1" applyAlignment="1">
      <alignment horizontal="center"/>
    </xf>
    <xf numFmtId="0" fontId="10" fillId="8" borderId="0" xfId="0" applyFont="1" applyFill="1" applyAlignment="1">
      <alignment horizontal="center" vertical="center"/>
    </xf>
    <xf numFmtId="0" fontId="33" fillId="8" borderId="0" xfId="0" applyFont="1" applyFill="1" applyAlignment="1">
      <alignment horizontal="center" vertical="center"/>
    </xf>
    <xf numFmtId="0" fontId="0" fillId="8" borderId="0" xfId="0" applyFont="1" applyFill="1" applyBorder="1" applyAlignment="1">
      <alignment horizontal="center" vertical="center" wrapText="1"/>
    </xf>
    <xf numFmtId="0" fontId="0" fillId="8" borderId="0" xfId="0" applyFont="1" applyFill="1" applyAlignment="1">
      <alignment vertical="center" wrapText="1"/>
    </xf>
    <xf numFmtId="0" fontId="0" fillId="8" borderId="0" xfId="0" applyFill="1"/>
    <xf numFmtId="0" fontId="37" fillId="8" borderId="0" xfId="0" applyFon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38" fillId="7" borderId="60" xfId="0" applyFont="1" applyFill="1" applyBorder="1" applyAlignment="1">
      <alignment horizontal="center" vertical="center" wrapText="1"/>
    </xf>
    <xf numFmtId="0" fontId="1" fillId="7" borderId="60" xfId="0" applyFont="1" applyFill="1" applyBorder="1" applyAlignment="1">
      <alignment horizontal="center" vertical="center" wrapText="1"/>
    </xf>
    <xf numFmtId="0" fontId="0" fillId="7" borderId="60" xfId="0" applyFill="1" applyBorder="1" applyAlignment="1">
      <alignment horizontal="center" vertical="center"/>
    </xf>
    <xf numFmtId="0" fontId="38" fillId="2" borderId="60" xfId="0" applyFont="1" applyFill="1" applyBorder="1" applyAlignment="1">
      <alignment horizontal="center" vertical="center" wrapText="1"/>
    </xf>
    <xf numFmtId="0" fontId="38" fillId="2" borderId="60" xfId="0" applyFont="1" applyFill="1" applyBorder="1" applyAlignment="1">
      <alignment vertical="center" wrapText="1"/>
    </xf>
    <xf numFmtId="0" fontId="5" fillId="2" borderId="60" xfId="0" applyFont="1" applyFill="1" applyBorder="1" applyAlignment="1">
      <alignment horizontal="center" vertical="center" wrapText="1"/>
    </xf>
    <xf numFmtId="0" fontId="11" fillId="2" borderId="60" xfId="0" applyFont="1" applyFill="1" applyBorder="1" applyAlignment="1">
      <alignment horizontal="left" vertical="top" wrapText="1"/>
    </xf>
    <xf numFmtId="0" fontId="38" fillId="7" borderId="59" xfId="0" applyFont="1" applyFill="1" applyBorder="1" applyAlignment="1">
      <alignment horizontal="center" vertical="center" wrapText="1"/>
    </xf>
    <xf numFmtId="0" fontId="1" fillId="7" borderId="59" xfId="0" applyFont="1" applyFill="1" applyBorder="1" applyAlignment="1">
      <alignment horizontal="center" vertical="center" wrapText="1"/>
    </xf>
    <xf numFmtId="0" fontId="0" fillId="7" borderId="59" xfId="0" applyFill="1" applyBorder="1" applyAlignment="1">
      <alignment horizontal="center" vertical="center"/>
    </xf>
    <xf numFmtId="0" fontId="38" fillId="2" borderId="59" xfId="0" applyFont="1" applyFill="1" applyBorder="1" applyAlignment="1">
      <alignment horizontal="center" vertical="center" wrapText="1"/>
    </xf>
    <xf numFmtId="0" fontId="38" fillId="2" borderId="59" xfId="0" applyFont="1" applyFill="1" applyBorder="1" applyAlignment="1">
      <alignment vertical="center" wrapText="1"/>
    </xf>
    <xf numFmtId="0" fontId="5" fillId="2" borderId="59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left" vertical="top" wrapText="1"/>
    </xf>
    <xf numFmtId="0" fontId="38" fillId="7" borderId="52" xfId="0" applyFont="1" applyFill="1" applyBorder="1" applyAlignment="1">
      <alignment horizontal="center" vertical="center" wrapText="1"/>
    </xf>
    <xf numFmtId="0" fontId="1" fillId="7" borderId="52" xfId="0" applyFont="1" applyFill="1" applyBorder="1" applyAlignment="1">
      <alignment horizontal="center" vertical="center" wrapText="1"/>
    </xf>
    <xf numFmtId="0" fontId="0" fillId="7" borderId="52" xfId="0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left" vertical="top" wrapText="1"/>
    </xf>
    <xf numFmtId="0" fontId="38" fillId="7" borderId="61" xfId="0" applyFont="1" applyFill="1" applyBorder="1" applyAlignment="1">
      <alignment horizontal="center" vertical="center" wrapText="1"/>
    </xf>
    <xf numFmtId="0" fontId="1" fillId="7" borderId="61" xfId="0" applyFont="1" applyFill="1" applyBorder="1" applyAlignment="1">
      <alignment horizontal="center" vertical="center" wrapText="1"/>
    </xf>
    <xf numFmtId="0" fontId="0" fillId="7" borderId="61" xfId="0" applyFill="1" applyBorder="1" applyAlignment="1">
      <alignment horizontal="center" vertical="center"/>
    </xf>
    <xf numFmtId="0" fontId="38" fillId="2" borderId="61" xfId="0" applyFont="1" applyFill="1" applyBorder="1" applyAlignment="1">
      <alignment horizontal="center" vertical="center" wrapText="1"/>
    </xf>
    <xf numFmtId="0" fontId="38" fillId="2" borderId="61" xfId="0" applyFont="1" applyFill="1" applyBorder="1" applyAlignment="1">
      <alignment vertical="center" wrapText="1"/>
    </xf>
    <xf numFmtId="0" fontId="5" fillId="2" borderId="61" xfId="0" applyFont="1" applyFill="1" applyBorder="1" applyAlignment="1">
      <alignment horizontal="center" vertical="center" wrapText="1"/>
    </xf>
    <xf numFmtId="0" fontId="5" fillId="2" borderId="61" xfId="0" applyFont="1" applyFill="1" applyBorder="1" applyAlignment="1">
      <alignment horizontal="left" vertical="top" wrapText="1"/>
    </xf>
    <xf numFmtId="0" fontId="38" fillId="7" borderId="62" xfId="0" applyFont="1" applyFill="1" applyBorder="1" applyAlignment="1">
      <alignment horizontal="center" vertical="center" wrapText="1"/>
    </xf>
    <xf numFmtId="0" fontId="1" fillId="7" borderId="62" xfId="0" applyFont="1" applyFill="1" applyBorder="1" applyAlignment="1">
      <alignment horizontal="center" vertical="center" wrapText="1"/>
    </xf>
    <xf numFmtId="0" fontId="0" fillId="7" borderId="62" xfId="0" applyFill="1" applyBorder="1" applyAlignment="1">
      <alignment horizontal="center" vertical="center"/>
    </xf>
    <xf numFmtId="0" fontId="38" fillId="2" borderId="62" xfId="0" applyFont="1" applyFill="1" applyBorder="1" applyAlignment="1">
      <alignment horizontal="center" vertical="center" wrapText="1"/>
    </xf>
    <xf numFmtId="0" fontId="39" fillId="2" borderId="62" xfId="0" applyFont="1" applyFill="1" applyBorder="1" applyAlignment="1">
      <alignment horizontal="center" vertical="center" wrapText="1"/>
    </xf>
    <xf numFmtId="0" fontId="38" fillId="2" borderId="62" xfId="0" applyFont="1" applyFill="1" applyBorder="1" applyAlignment="1">
      <alignment vertical="center" wrapText="1"/>
    </xf>
    <xf numFmtId="0" fontId="5" fillId="2" borderId="62" xfId="0" applyFont="1" applyFill="1" applyBorder="1" applyAlignment="1">
      <alignment horizontal="center" vertical="center" wrapText="1"/>
    </xf>
    <xf numFmtId="0" fontId="5" fillId="2" borderId="62" xfId="0" applyFont="1" applyFill="1" applyBorder="1" applyAlignment="1">
      <alignment horizontal="left" vertical="top" wrapText="1"/>
    </xf>
    <xf numFmtId="0" fontId="39" fillId="2" borderId="59" xfId="0" applyFont="1" applyFill="1" applyBorder="1" applyAlignment="1">
      <alignment horizontal="center" vertical="center" wrapText="1"/>
    </xf>
    <xf numFmtId="0" fontId="5" fillId="2" borderId="62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top"/>
    </xf>
    <xf numFmtId="0" fontId="1" fillId="0" borderId="0" xfId="0" applyFont="1" applyAlignment="1">
      <alignment vertical="top"/>
    </xf>
    <xf numFmtId="0" fontId="40" fillId="5" borderId="0" xfId="0" applyFont="1" applyFill="1"/>
    <xf numFmtId="1" fontId="15" fillId="7" borderId="24" xfId="0" applyNumberFormat="1" applyFont="1" applyFill="1" applyBorder="1" applyAlignment="1" applyProtection="1">
      <alignment horizontal="center" vertical="center"/>
      <protection locked="0"/>
    </xf>
    <xf numFmtId="164" fontId="15" fillId="9" borderId="45" xfId="0" applyNumberFormat="1" applyFont="1" applyFill="1" applyBorder="1" applyAlignment="1" applyProtection="1">
      <alignment horizontal="center" vertical="center"/>
      <protection locked="0"/>
    </xf>
    <xf numFmtId="1" fontId="13" fillId="4" borderId="45" xfId="0" applyNumberFormat="1" applyFont="1" applyFill="1" applyBorder="1" applyAlignment="1" applyProtection="1">
      <alignment horizontal="center" vertical="center"/>
      <protection locked="0"/>
    </xf>
    <xf numFmtId="0" fontId="15" fillId="4" borderId="23" xfId="0" applyFont="1" applyFill="1" applyBorder="1" applyAlignment="1">
      <alignment vertical="top"/>
    </xf>
    <xf numFmtId="0" fontId="9" fillId="4" borderId="24" xfId="0" applyFont="1" applyFill="1" applyBorder="1" applyAlignment="1">
      <alignment horizontal="center"/>
    </xf>
    <xf numFmtId="0" fontId="34" fillId="4" borderId="24" xfId="0" applyFont="1" applyFill="1" applyBorder="1" applyAlignment="1">
      <alignment horizontal="center" vertical="center"/>
    </xf>
    <xf numFmtId="0" fontId="9" fillId="4" borderId="24" xfId="0" applyFont="1" applyFill="1" applyBorder="1"/>
    <xf numFmtId="0" fontId="13" fillId="8" borderId="28" xfId="0" applyFont="1" applyFill="1" applyBorder="1" applyAlignment="1" applyProtection="1">
      <alignment horizontal="center" vertical="center" wrapText="1"/>
      <protection locked="0"/>
    </xf>
    <xf numFmtId="0" fontId="45" fillId="2" borderId="48" xfId="0" applyFont="1" applyFill="1" applyBorder="1" applyAlignment="1" applyProtection="1">
      <alignment horizontal="center" vertical="center"/>
      <protection locked="0"/>
    </xf>
    <xf numFmtId="0" fontId="13" fillId="3" borderId="47" xfId="0" applyFont="1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>
      <alignment vertical="center"/>
    </xf>
    <xf numFmtId="0" fontId="0" fillId="5" borderId="0" xfId="0" applyFill="1" applyBorder="1" applyAlignment="1">
      <alignment vertical="center"/>
    </xf>
    <xf numFmtId="1" fontId="13" fillId="4" borderId="87" xfId="0" applyNumberFormat="1" applyFont="1" applyFill="1" applyBorder="1" applyAlignment="1" applyProtection="1">
      <alignment horizontal="center" vertical="center"/>
      <protection locked="0"/>
    </xf>
    <xf numFmtId="0" fontId="0" fillId="5" borderId="43" xfId="0" applyFill="1" applyBorder="1" applyAlignment="1">
      <alignment vertical="center"/>
    </xf>
    <xf numFmtId="0" fontId="0" fillId="5" borderId="10" xfId="0" applyFill="1" applyBorder="1" applyAlignment="1">
      <alignment vertical="center"/>
    </xf>
    <xf numFmtId="0" fontId="13" fillId="4" borderId="87" xfId="0" applyFont="1" applyFill="1" applyBorder="1" applyAlignment="1" applyProtection="1">
      <alignment horizontal="center" vertical="center"/>
      <protection locked="0"/>
    </xf>
    <xf numFmtId="0" fontId="43" fillId="2" borderId="41" xfId="0" applyFont="1" applyFill="1" applyBorder="1"/>
    <xf numFmtId="0" fontId="43" fillId="2" borderId="9" xfId="0" applyFont="1" applyFill="1" applyBorder="1"/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3" fillId="9" borderId="94" xfId="0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Alignment="1">
      <alignment vertical="center"/>
    </xf>
    <xf numFmtId="0" fontId="6" fillId="5" borderId="13" xfId="0" applyFont="1" applyFill="1" applyBorder="1" applyAlignment="1">
      <alignment vertical="center"/>
    </xf>
    <xf numFmtId="0" fontId="0" fillId="5" borderId="13" xfId="0" applyFill="1" applyBorder="1"/>
    <xf numFmtId="0" fontId="1" fillId="5" borderId="0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 vertical="center"/>
    </xf>
    <xf numFmtId="14" fontId="33" fillId="5" borderId="0" xfId="0" applyNumberFormat="1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1" fontId="19" fillId="13" borderId="45" xfId="0" applyNumberFormat="1" applyFont="1" applyFill="1" applyBorder="1" applyAlignment="1" applyProtection="1">
      <alignment horizontal="center" vertical="center"/>
      <protection locked="0"/>
    </xf>
    <xf numFmtId="0" fontId="18" fillId="2" borderId="48" xfId="0" applyFont="1" applyFill="1" applyBorder="1" applyAlignment="1" applyProtection="1">
      <alignment horizontal="center" vertical="top"/>
    </xf>
    <xf numFmtId="0" fontId="47" fillId="2" borderId="40" xfId="0" applyFont="1" applyFill="1" applyBorder="1" applyAlignment="1">
      <alignment horizontal="center" vertical="center"/>
    </xf>
    <xf numFmtId="0" fontId="47" fillId="2" borderId="48" xfId="0" applyFont="1" applyFill="1" applyBorder="1" applyAlignment="1" applyProtection="1">
      <alignment horizontal="center" vertical="center"/>
      <protection locked="0"/>
    </xf>
    <xf numFmtId="0" fontId="18" fillId="4" borderId="24" xfId="0" applyFont="1" applyFill="1" applyBorder="1" applyAlignment="1" applyProtection="1">
      <alignment horizontal="center" vertical="center"/>
      <protection locked="0"/>
    </xf>
    <xf numFmtId="0" fontId="18" fillId="7" borderId="45" xfId="0" applyFont="1" applyFill="1" applyBorder="1" applyAlignment="1" applyProtection="1">
      <alignment horizontal="center" vertical="center"/>
      <protection locked="0"/>
    </xf>
    <xf numFmtId="0" fontId="13" fillId="8" borderId="63" xfId="0" applyFont="1" applyFill="1" applyBorder="1" applyAlignment="1" applyProtection="1">
      <alignment horizontal="center" vertical="center" wrapText="1"/>
      <protection locked="0"/>
    </xf>
    <xf numFmtId="0" fontId="13" fillId="4" borderId="86" xfId="0" applyFont="1" applyFill="1" applyBorder="1" applyAlignment="1" applyProtection="1">
      <alignment horizontal="center" vertical="center"/>
      <protection locked="0"/>
    </xf>
    <xf numFmtId="0" fontId="13" fillId="9" borderId="95" xfId="0" applyFont="1" applyFill="1" applyBorder="1" applyAlignment="1" applyProtection="1">
      <alignment horizontal="center" vertical="center"/>
      <protection locked="0"/>
    </xf>
    <xf numFmtId="1" fontId="18" fillId="2" borderId="81" xfId="0" applyNumberFormat="1" applyFont="1" applyFill="1" applyBorder="1" applyAlignment="1">
      <alignment horizontal="center" vertical="center" wrapText="1"/>
    </xf>
    <xf numFmtId="1" fontId="18" fillId="2" borderId="82" xfId="0" applyNumberFormat="1" applyFont="1" applyFill="1" applyBorder="1" applyAlignment="1">
      <alignment horizontal="center" vertical="center" wrapText="1"/>
    </xf>
    <xf numFmtId="0" fontId="46" fillId="7" borderId="83" xfId="0" applyFont="1" applyFill="1" applyBorder="1" applyAlignment="1">
      <alignment horizontal="center" vertical="center" wrapText="1"/>
    </xf>
    <xf numFmtId="0" fontId="17" fillId="15" borderId="68" xfId="0" applyFont="1" applyFill="1" applyBorder="1" applyAlignment="1" applyProtection="1">
      <alignment horizontal="center" vertical="center" wrapText="1"/>
    </xf>
    <xf numFmtId="164" fontId="13" fillId="2" borderId="71" xfId="0" applyNumberFormat="1" applyFont="1" applyFill="1" applyBorder="1" applyAlignment="1" applyProtection="1">
      <alignment horizontal="center" vertical="center"/>
      <protection locked="0"/>
    </xf>
    <xf numFmtId="164" fontId="28" fillId="15" borderId="107" xfId="0" applyNumberFormat="1" applyFont="1" applyFill="1" applyBorder="1" applyAlignment="1" applyProtection="1">
      <alignment horizontal="center" vertical="center" wrapText="1"/>
    </xf>
    <xf numFmtId="1" fontId="18" fillId="0" borderId="99" xfId="0" applyNumberFormat="1" applyFont="1" applyBorder="1" applyAlignment="1" applyProtection="1">
      <alignment horizontal="center" vertical="center"/>
      <protection locked="0"/>
    </xf>
    <xf numFmtId="1" fontId="18" fillId="8" borderId="63" xfId="0" applyNumberFormat="1" applyFont="1" applyFill="1" applyBorder="1" applyAlignment="1" applyProtection="1">
      <alignment horizontal="center" vertical="center" wrapText="1"/>
      <protection locked="0"/>
    </xf>
    <xf numFmtId="1" fontId="18" fillId="9" borderId="63" xfId="0" applyNumberFormat="1" applyFont="1" applyFill="1" applyBorder="1" applyAlignment="1" applyProtection="1">
      <alignment horizontal="center" vertical="center"/>
      <protection locked="0"/>
    </xf>
    <xf numFmtId="1" fontId="18" fillId="6" borderId="2" xfId="0" applyNumberFormat="1" applyFont="1" applyFill="1" applyBorder="1" applyAlignment="1" applyProtection="1">
      <alignment horizontal="center" vertical="center"/>
      <protection locked="0"/>
    </xf>
    <xf numFmtId="1" fontId="18" fillId="3" borderId="93" xfId="0" applyNumberFormat="1" applyFont="1" applyFill="1" applyBorder="1" applyAlignment="1" applyProtection="1">
      <alignment horizontal="center" vertical="center"/>
      <protection locked="0"/>
    </xf>
    <xf numFmtId="0" fontId="35" fillId="15" borderId="36" xfId="0" applyFont="1" applyFill="1" applyBorder="1" applyAlignment="1">
      <alignment horizontal="center" vertical="center" wrapText="1"/>
    </xf>
    <xf numFmtId="0" fontId="42" fillId="15" borderId="36" xfId="0" applyFont="1" applyFill="1" applyBorder="1" applyAlignment="1">
      <alignment horizontal="center" vertical="center" wrapText="1"/>
    </xf>
    <xf numFmtId="164" fontId="35" fillId="15" borderId="36" xfId="0" applyNumberFormat="1" applyFont="1" applyFill="1" applyBorder="1" applyAlignment="1" applyProtection="1">
      <alignment horizontal="center" vertical="center"/>
    </xf>
    <xf numFmtId="164" fontId="35" fillId="15" borderId="36" xfId="0" applyNumberFormat="1" applyFont="1" applyFill="1" applyBorder="1" applyAlignment="1">
      <alignment horizontal="center" vertical="center" wrapText="1"/>
    </xf>
    <xf numFmtId="0" fontId="35" fillId="15" borderId="36" xfId="0" applyFont="1" applyFill="1" applyBorder="1" applyAlignment="1">
      <alignment horizontal="center" vertical="center"/>
    </xf>
    <xf numFmtId="164" fontId="35" fillId="15" borderId="36" xfId="0" applyNumberFormat="1" applyFont="1" applyFill="1" applyBorder="1" applyAlignment="1" applyProtection="1">
      <alignment horizontal="center" vertical="center" wrapText="1"/>
    </xf>
    <xf numFmtId="0" fontId="35" fillId="15" borderId="106" xfId="0" applyFont="1" applyFill="1" applyBorder="1" applyAlignment="1">
      <alignment horizontal="center" vertical="center" wrapText="1"/>
    </xf>
    <xf numFmtId="0" fontId="35" fillId="15" borderId="66" xfId="0" applyFont="1" applyFill="1" applyBorder="1" applyAlignment="1">
      <alignment horizontal="center" vertical="center"/>
    </xf>
    <xf numFmtId="0" fontId="35" fillId="15" borderId="88" xfId="0" applyFont="1" applyFill="1" applyBorder="1" applyAlignment="1">
      <alignment horizontal="center" vertical="center" wrapText="1"/>
    </xf>
    <xf numFmtId="0" fontId="35" fillId="15" borderId="84" xfId="0" applyFont="1" applyFill="1" applyBorder="1" applyAlignment="1">
      <alignment horizontal="center" vertical="center" wrapText="1"/>
    </xf>
    <xf numFmtId="0" fontId="35" fillId="15" borderId="36" xfId="0" applyFont="1" applyFill="1" applyBorder="1" applyAlignment="1" applyProtection="1">
      <alignment horizontal="center" vertical="center"/>
    </xf>
    <xf numFmtId="0" fontId="15" fillId="2" borderId="23" xfId="0" applyFont="1" applyFill="1" applyBorder="1" applyAlignment="1" applyProtection="1">
      <alignment vertical="center"/>
    </xf>
    <xf numFmtId="0" fontId="13" fillId="2" borderId="24" xfId="0" applyFont="1" applyFill="1" applyBorder="1" applyAlignment="1" applyProtection="1">
      <alignment vertical="center"/>
    </xf>
    <xf numFmtId="0" fontId="0" fillId="2" borderId="24" xfId="0" applyFill="1" applyBorder="1" applyAlignment="1">
      <alignment vertical="center"/>
    </xf>
    <xf numFmtId="0" fontId="32" fillId="2" borderId="21" xfId="0" applyFont="1" applyFill="1" applyBorder="1" applyAlignment="1" applyProtection="1">
      <alignment horizontal="center" vertical="center" wrapText="1"/>
      <protection locked="0"/>
    </xf>
    <xf numFmtId="0" fontId="56" fillId="2" borderId="32" xfId="0" applyFont="1" applyFill="1" applyBorder="1" applyAlignment="1" applyProtection="1">
      <alignment horizontal="center" vertical="center" wrapText="1"/>
      <protection locked="0"/>
    </xf>
    <xf numFmtId="0" fontId="35" fillId="2" borderId="36" xfId="0" applyFont="1" applyFill="1" applyBorder="1" applyAlignment="1" applyProtection="1">
      <alignment horizontal="center" vertical="center"/>
    </xf>
    <xf numFmtId="164" fontId="35" fillId="2" borderId="36" xfId="0" applyNumberFormat="1" applyFont="1" applyFill="1" applyBorder="1" applyAlignment="1" applyProtection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168" fontId="17" fillId="2" borderId="36" xfId="0" applyNumberFormat="1" applyFont="1" applyFill="1" applyBorder="1" applyAlignment="1">
      <alignment horizontal="center" vertical="center"/>
    </xf>
    <xf numFmtId="0" fontId="32" fillId="2" borderId="46" xfId="0" applyFont="1" applyFill="1" applyBorder="1" applyAlignment="1" applyProtection="1">
      <alignment horizontal="center" vertical="center" wrapText="1"/>
      <protection locked="0"/>
    </xf>
    <xf numFmtId="0" fontId="36" fillId="2" borderId="40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3" fillId="2" borderId="29" xfId="0" applyFont="1" applyFill="1" applyBorder="1" applyAlignment="1" applyProtection="1">
      <alignment horizontal="center" vertical="top"/>
    </xf>
    <xf numFmtId="164" fontId="5" fillId="16" borderId="29" xfId="0" applyNumberFormat="1" applyFont="1" applyFill="1" applyBorder="1" applyAlignment="1" applyProtection="1">
      <alignment horizontal="center" vertical="top"/>
    </xf>
    <xf numFmtId="0" fontId="38" fillId="2" borderId="51" xfId="0" applyFont="1" applyFill="1" applyBorder="1" applyAlignment="1">
      <alignment horizontal="center" vertical="top" wrapText="1"/>
    </xf>
    <xf numFmtId="49" fontId="35" fillId="17" borderId="36" xfId="0" applyNumberFormat="1" applyFont="1" applyFill="1" applyBorder="1" applyAlignment="1" applyProtection="1">
      <alignment horizontal="center" vertical="center"/>
    </xf>
    <xf numFmtId="0" fontId="11" fillId="2" borderId="29" xfId="0" applyFont="1" applyFill="1" applyBorder="1" applyAlignment="1" applyProtection="1">
      <alignment horizontal="center" vertical="top"/>
      <protection locked="0"/>
    </xf>
    <xf numFmtId="0" fontId="36" fillId="2" borderId="51" xfId="0" applyFont="1" applyFill="1" applyBorder="1" applyAlignment="1">
      <alignment horizontal="center" vertical="top" wrapText="1"/>
    </xf>
    <xf numFmtId="0" fontId="36" fillId="2" borderId="52" xfId="0" applyFont="1" applyFill="1" applyBorder="1" applyAlignment="1">
      <alignment horizontal="center" vertical="center"/>
    </xf>
    <xf numFmtId="0" fontId="10" fillId="2" borderId="6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/>
    </xf>
    <xf numFmtId="0" fontId="6" fillId="2" borderId="49" xfId="0" applyFont="1" applyFill="1" applyBorder="1" applyAlignment="1">
      <alignment horizontal="center" vertical="top" wrapText="1"/>
    </xf>
    <xf numFmtId="0" fontId="15" fillId="2" borderId="1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43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6" fontId="16" fillId="0" borderId="64" xfId="0" applyNumberFormat="1" applyFont="1" applyBorder="1" applyAlignment="1" applyProtection="1">
      <alignment horizontal="center" vertical="center"/>
      <protection locked="0"/>
    </xf>
    <xf numFmtId="0" fontId="16" fillId="0" borderId="65" xfId="0" applyFont="1" applyBorder="1" applyAlignment="1" applyProtection="1">
      <alignment horizontal="center" vertical="center"/>
      <protection locked="0"/>
    </xf>
    <xf numFmtId="164" fontId="41" fillId="2" borderId="4" xfId="0" applyNumberFormat="1" applyFont="1" applyFill="1" applyBorder="1" applyAlignment="1" applyProtection="1">
      <alignment horizontal="left" vertical="top"/>
      <protection locked="0"/>
    </xf>
    <xf numFmtId="164" fontId="41" fillId="2" borderId="2" xfId="0" applyNumberFormat="1" applyFont="1" applyFill="1" applyBorder="1" applyAlignment="1" applyProtection="1">
      <alignment horizontal="left" vertical="top"/>
      <protection locked="0"/>
    </xf>
    <xf numFmtId="0" fontId="13" fillId="2" borderId="33" xfId="0" applyNumberFormat="1" applyFont="1" applyFill="1" applyBorder="1" applyAlignment="1" applyProtection="1">
      <alignment horizontal="center" vertical="center" wrapText="1"/>
    </xf>
    <xf numFmtId="0" fontId="13" fillId="2" borderId="31" xfId="0" applyNumberFormat="1" applyFont="1" applyFill="1" applyBorder="1" applyAlignment="1" applyProtection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164" fontId="16" fillId="0" borderId="64" xfId="0" applyNumberFormat="1" applyFont="1" applyBorder="1" applyAlignment="1" applyProtection="1">
      <alignment horizontal="center" vertical="center"/>
      <protection locked="0"/>
    </xf>
    <xf numFmtId="164" fontId="16" fillId="0" borderId="65" xfId="0" applyNumberFormat="1" applyFont="1" applyBorder="1" applyAlignment="1" applyProtection="1">
      <alignment horizontal="center" vertical="center"/>
      <protection locked="0"/>
    </xf>
    <xf numFmtId="0" fontId="19" fillId="2" borderId="33" xfId="0" applyNumberFormat="1" applyFont="1" applyFill="1" applyBorder="1" applyAlignment="1" applyProtection="1">
      <alignment horizontal="center" vertical="center" wrapText="1"/>
    </xf>
    <xf numFmtId="0" fontId="19" fillId="2" borderId="31" xfId="0" applyNumberFormat="1" applyFont="1" applyFill="1" applyBorder="1" applyAlignment="1" applyProtection="1">
      <alignment horizontal="center" vertical="center" wrapText="1"/>
    </xf>
    <xf numFmtId="1" fontId="35" fillId="2" borderId="20" xfId="0" applyNumberFormat="1" applyFont="1" applyFill="1" applyBorder="1" applyAlignment="1" applyProtection="1">
      <alignment horizontal="center" vertical="center" wrapText="1"/>
    </xf>
    <xf numFmtId="1" fontId="35" fillId="2" borderId="38" xfId="0" applyNumberFormat="1" applyFont="1" applyFill="1" applyBorder="1" applyAlignment="1" applyProtection="1">
      <alignment horizontal="center" vertical="center" wrapText="1"/>
    </xf>
    <xf numFmtId="164" fontId="35" fillId="2" borderId="109" xfId="0" applyNumberFormat="1" applyFont="1" applyFill="1" applyBorder="1" applyAlignment="1" applyProtection="1">
      <alignment horizontal="left" vertical="top"/>
      <protection locked="0"/>
    </xf>
    <xf numFmtId="164" fontId="35" fillId="2" borderId="112" xfId="0" applyNumberFormat="1" applyFont="1" applyFill="1" applyBorder="1" applyAlignment="1" applyProtection="1">
      <alignment horizontal="left" vertical="top"/>
      <protection locked="0"/>
    </xf>
    <xf numFmtId="164" fontId="18" fillId="2" borderId="18" xfId="0" applyNumberFormat="1" applyFont="1" applyFill="1" applyBorder="1" applyAlignment="1" applyProtection="1">
      <alignment horizontal="center" vertical="center"/>
    </xf>
    <xf numFmtId="164" fontId="18" fillId="2" borderId="16" xfId="0" applyNumberFormat="1" applyFont="1" applyFill="1" applyBorder="1" applyAlignment="1" applyProtection="1">
      <alignment horizontal="center" vertical="center"/>
    </xf>
    <xf numFmtId="0" fontId="8" fillId="2" borderId="26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1" fontId="35" fillId="2" borderId="79" xfId="0" applyNumberFormat="1" applyFont="1" applyFill="1" applyBorder="1" applyAlignment="1" applyProtection="1">
      <alignment horizontal="left" vertical="top" wrapText="1"/>
    </xf>
    <xf numFmtId="0" fontId="0" fillId="2" borderId="69" xfId="0" applyFont="1" applyFill="1" applyBorder="1" applyAlignment="1">
      <alignment horizontal="left" vertical="top" wrapText="1"/>
    </xf>
    <xf numFmtId="1" fontId="44" fillId="12" borderId="71" xfId="0" applyNumberFormat="1" applyFont="1" applyFill="1" applyBorder="1" applyAlignment="1">
      <alignment horizontal="center" vertical="center" wrapText="1"/>
    </xf>
    <xf numFmtId="1" fontId="44" fillId="12" borderId="72" xfId="0" applyNumberFormat="1" applyFont="1" applyFill="1" applyBorder="1" applyAlignment="1">
      <alignment horizontal="center" vertical="center" wrapText="1"/>
    </xf>
    <xf numFmtId="1" fontId="44" fillId="12" borderId="12" xfId="0" applyNumberFormat="1" applyFont="1" applyFill="1" applyBorder="1" applyAlignment="1">
      <alignment horizontal="center" vertical="center" wrapText="1"/>
    </xf>
    <xf numFmtId="1" fontId="44" fillId="12" borderId="43" xfId="0" applyNumberFormat="1" applyFont="1" applyFill="1" applyBorder="1" applyAlignment="1">
      <alignment horizontal="center" vertical="center" wrapText="1"/>
    </xf>
    <xf numFmtId="0" fontId="49" fillId="4" borderId="85" xfId="0" applyFont="1" applyFill="1" applyBorder="1" applyAlignment="1">
      <alignment horizontal="center" vertical="center" wrapText="1"/>
    </xf>
    <xf numFmtId="0" fontId="52" fillId="4" borderId="108" xfId="0" applyFont="1" applyFill="1" applyBorder="1" applyAlignment="1">
      <alignment vertical="center" wrapText="1"/>
    </xf>
    <xf numFmtId="0" fontId="50" fillId="8" borderId="4" xfId="0" applyFont="1" applyFill="1" applyBorder="1" applyAlignment="1">
      <alignment horizontal="center" vertical="center" wrapText="1"/>
    </xf>
    <xf numFmtId="0" fontId="53" fillId="8" borderId="100" xfId="0" applyFont="1" applyFill="1" applyBorder="1" applyAlignment="1">
      <alignment vertical="center" wrapText="1"/>
    </xf>
    <xf numFmtId="0" fontId="20" fillId="15" borderId="5" xfId="0" applyFont="1" applyFill="1" applyBorder="1" applyAlignment="1">
      <alignment horizontal="center" vertical="center" wrapText="1"/>
    </xf>
    <xf numFmtId="0" fontId="31" fillId="4" borderId="4" xfId="0" applyFont="1" applyFill="1" applyBorder="1" applyAlignment="1">
      <alignment horizontal="center" vertical="center" wrapText="1"/>
    </xf>
    <xf numFmtId="0" fontId="26" fillId="4" borderId="100" xfId="0" applyFont="1" applyFill="1" applyBorder="1" applyAlignment="1">
      <alignment vertical="center" wrapText="1"/>
    </xf>
    <xf numFmtId="0" fontId="30" fillId="9" borderId="4" xfId="0" applyFont="1" applyFill="1" applyBorder="1" applyAlignment="1">
      <alignment horizontal="center" vertical="center" wrapText="1"/>
    </xf>
    <xf numFmtId="0" fontId="25" fillId="9" borderId="100" xfId="0" applyFont="1" applyFill="1" applyBorder="1" applyAlignment="1">
      <alignment vertical="center" wrapText="1"/>
    </xf>
    <xf numFmtId="0" fontId="15" fillId="0" borderId="3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3" fillId="15" borderId="43" xfId="0" applyFont="1" applyFill="1" applyBorder="1" applyAlignment="1">
      <alignment horizontal="center" vertical="center" wrapText="1"/>
    </xf>
    <xf numFmtId="0" fontId="5" fillId="15" borderId="10" xfId="0" applyFont="1" applyFill="1" applyBorder="1" applyAlignment="1">
      <alignment horizontal="center" vertical="center" wrapText="1"/>
    </xf>
    <xf numFmtId="0" fontId="5" fillId="15" borderId="9" xfId="0" applyFont="1" applyFill="1" applyBorder="1" applyAlignment="1">
      <alignment horizontal="center" vertical="center" wrapText="1"/>
    </xf>
    <xf numFmtId="0" fontId="13" fillId="15" borderId="13" xfId="0" applyFont="1" applyFill="1" applyBorder="1" applyAlignment="1">
      <alignment horizontal="center" vertical="center" wrapText="1"/>
    </xf>
    <xf numFmtId="0" fontId="5" fillId="15" borderId="0" xfId="0" applyFont="1" applyFill="1" applyBorder="1" applyAlignment="1">
      <alignment horizontal="center" vertical="center" wrapText="1"/>
    </xf>
    <xf numFmtId="0" fontId="5" fillId="15" borderId="8" xfId="0" applyFont="1" applyFill="1" applyBorder="1" applyAlignment="1">
      <alignment horizontal="center" vertical="center" wrapText="1"/>
    </xf>
    <xf numFmtId="14" fontId="20" fillId="15" borderId="12" xfId="0" applyNumberFormat="1" applyFont="1" applyFill="1" applyBorder="1" applyAlignment="1">
      <alignment horizontal="center" vertical="center" wrapText="1"/>
    </xf>
    <xf numFmtId="0" fontId="20" fillId="15" borderId="41" xfId="0" applyFont="1" applyFill="1" applyBorder="1" applyAlignment="1">
      <alignment horizontal="center" vertical="center" wrapText="1"/>
    </xf>
    <xf numFmtId="0" fontId="29" fillId="3" borderId="21" xfId="0" applyFont="1" applyFill="1" applyBorder="1" applyAlignment="1">
      <alignment horizontal="center" vertical="center" wrapText="1"/>
    </xf>
    <xf numFmtId="0" fontId="27" fillId="3" borderId="46" xfId="0" applyFont="1" applyFill="1" applyBorder="1" applyAlignment="1">
      <alignment vertical="center" wrapText="1"/>
    </xf>
    <xf numFmtId="165" fontId="2" fillId="2" borderId="35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5" fillId="2" borderId="12" xfId="0" applyFont="1" applyFill="1" applyBorder="1" applyAlignment="1">
      <alignment horizontal="center" vertical="center" wrapText="1"/>
    </xf>
    <xf numFmtId="0" fontId="55" fillId="2" borderId="5" xfId="0" applyFont="1" applyFill="1" applyBorder="1" applyAlignment="1">
      <alignment horizontal="center" vertical="center" wrapText="1"/>
    </xf>
    <xf numFmtId="0" fontId="55" fillId="2" borderId="41" xfId="0" applyFont="1" applyFill="1" applyBorder="1" applyAlignment="1">
      <alignment horizontal="center" vertical="center" wrapText="1"/>
    </xf>
    <xf numFmtId="0" fontId="29" fillId="8" borderId="4" xfId="0" applyFont="1" applyFill="1" applyBorder="1" applyAlignment="1">
      <alignment horizontal="center" vertical="center" wrapText="1"/>
    </xf>
    <xf numFmtId="0" fontId="27" fillId="8" borderId="100" xfId="0" applyFont="1" applyFill="1" applyBorder="1" applyAlignment="1">
      <alignment vertical="center" wrapText="1"/>
    </xf>
    <xf numFmtId="14" fontId="18" fillId="2" borderId="80" xfId="0" applyNumberFormat="1" applyFont="1" applyFill="1" applyBorder="1" applyAlignment="1" applyProtection="1">
      <alignment horizontal="center" vertical="center" wrapText="1"/>
      <protection locked="0"/>
    </xf>
    <xf numFmtId="14" fontId="21" fillId="2" borderId="79" xfId="0" applyNumberFormat="1" applyFont="1" applyFill="1" applyBorder="1" applyAlignment="1" applyProtection="1">
      <alignment horizontal="center" vertical="center" wrapText="1"/>
      <protection locked="0"/>
    </xf>
    <xf numFmtId="0" fontId="51" fillId="9" borderId="35" xfId="0" applyFont="1" applyFill="1" applyBorder="1" applyAlignment="1">
      <alignment horizontal="center" vertical="center" wrapText="1"/>
    </xf>
    <xf numFmtId="0" fontId="54" fillId="9" borderId="82" xfId="0" applyFont="1" applyFill="1" applyBorder="1" applyAlignment="1">
      <alignment vertical="center" wrapText="1"/>
    </xf>
    <xf numFmtId="167" fontId="5" fillId="14" borderId="15" xfId="0" applyNumberFormat="1" applyFont="1" applyFill="1" applyBorder="1" applyAlignment="1">
      <alignment horizontal="center" vertical="center" wrapText="1"/>
    </xf>
    <xf numFmtId="167" fontId="5" fillId="14" borderId="42" xfId="0" applyNumberFormat="1" applyFont="1" applyFill="1" applyBorder="1" applyAlignment="1">
      <alignment horizontal="center" vertical="center" wrapText="1"/>
    </xf>
    <xf numFmtId="1" fontId="44" fillId="3" borderId="71" xfId="0" applyNumberFormat="1" applyFont="1" applyFill="1" applyBorder="1" applyAlignment="1">
      <alignment horizontal="center" vertical="center" wrapText="1"/>
    </xf>
    <xf numFmtId="1" fontId="44" fillId="3" borderId="72" xfId="0" applyNumberFormat="1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left" vertical="center" wrapText="1"/>
    </xf>
    <xf numFmtId="0" fontId="16" fillId="0" borderId="71" xfId="0" applyFont="1" applyBorder="1" applyAlignment="1" applyProtection="1">
      <alignment horizontal="center" vertical="center"/>
      <protection locked="0"/>
    </xf>
    <xf numFmtId="0" fontId="16" fillId="0" borderId="72" xfId="0" applyFont="1" applyBorder="1" applyAlignment="1" applyProtection="1">
      <alignment horizontal="center" vertical="center"/>
      <protection locked="0"/>
    </xf>
    <xf numFmtId="164" fontId="16" fillId="0" borderId="12" xfId="0" applyNumberFormat="1" applyFont="1" applyBorder="1" applyAlignment="1" applyProtection="1">
      <alignment horizontal="center" vertical="center"/>
      <protection locked="0"/>
    </xf>
    <xf numFmtId="164" fontId="16" fillId="0" borderId="43" xfId="0" applyNumberFormat="1" applyFont="1" applyBorder="1" applyAlignment="1" applyProtection="1">
      <alignment horizontal="center" vertical="center"/>
      <protection locked="0"/>
    </xf>
    <xf numFmtId="0" fontId="46" fillId="2" borderId="23" xfId="0" applyFont="1" applyFill="1" applyBorder="1" applyAlignment="1" applyProtection="1">
      <alignment horizontal="left" vertical="top" wrapText="1"/>
    </xf>
    <xf numFmtId="0" fontId="46" fillId="2" borderId="24" xfId="0" applyFont="1" applyFill="1" applyBorder="1" applyAlignment="1">
      <alignment horizontal="left" vertical="top" wrapText="1"/>
    </xf>
    <xf numFmtId="0" fontId="46" fillId="2" borderId="25" xfId="0" applyFont="1" applyFill="1" applyBorder="1" applyAlignment="1">
      <alignment horizontal="left" vertical="top" wrapText="1"/>
    </xf>
    <xf numFmtId="0" fontId="16" fillId="0" borderId="64" xfId="0" applyFont="1" applyBorder="1" applyAlignment="1" applyProtection="1">
      <alignment horizontal="center" vertical="center"/>
      <protection locked="0"/>
    </xf>
    <xf numFmtId="49" fontId="1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2" borderId="11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>
      <alignment horizontal="center" vertical="center" wrapText="1"/>
    </xf>
    <xf numFmtId="1" fontId="35" fillId="2" borderId="78" xfId="0" applyNumberFormat="1" applyFont="1" applyFill="1" applyBorder="1" applyAlignment="1" applyProtection="1">
      <alignment horizontal="center" vertical="center" wrapText="1"/>
    </xf>
    <xf numFmtId="1" fontId="35" fillId="2" borderId="31" xfId="0" applyNumberFormat="1" applyFont="1" applyFill="1" applyBorder="1" applyAlignment="1" applyProtection="1">
      <alignment horizontal="center" vertical="center" wrapText="1"/>
    </xf>
    <xf numFmtId="0" fontId="1" fillId="2" borderId="71" xfId="0" applyFont="1" applyFill="1" applyBorder="1" applyAlignment="1">
      <alignment horizontal="center" vertical="center" wrapText="1"/>
    </xf>
    <xf numFmtId="0" fontId="1" fillId="2" borderId="72" xfId="0" applyFont="1" applyFill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right" vertical="center" wrapText="1"/>
    </xf>
    <xf numFmtId="1" fontId="5" fillId="0" borderId="43" xfId="0" applyNumberFormat="1" applyFont="1" applyBorder="1" applyAlignment="1">
      <alignment horizontal="right" vertical="center" wrapText="1"/>
    </xf>
    <xf numFmtId="0" fontId="36" fillId="4" borderId="89" xfId="0" applyFont="1" applyFill="1" applyBorder="1" applyAlignment="1">
      <alignment horizontal="center" vertical="center" wrapText="1"/>
    </xf>
    <xf numFmtId="0" fontId="36" fillId="4" borderId="91" xfId="0" applyFont="1" applyFill="1" applyBorder="1" applyAlignment="1">
      <alignment horizontal="center" vertical="center" wrapText="1"/>
    </xf>
    <xf numFmtId="1" fontId="36" fillId="4" borderId="90" xfId="0" applyNumberFormat="1" applyFont="1" applyFill="1" applyBorder="1" applyAlignment="1">
      <alignment horizontal="center" vertical="center" wrapText="1"/>
    </xf>
    <xf numFmtId="1" fontId="36" fillId="4" borderId="15" xfId="0" applyNumberFormat="1" applyFont="1" applyFill="1" applyBorder="1" applyAlignment="1">
      <alignment horizontal="center" vertical="center" wrapText="1"/>
    </xf>
    <xf numFmtId="0" fontId="17" fillId="11" borderId="89" xfId="0" applyFont="1" applyFill="1" applyBorder="1" applyAlignment="1">
      <alignment horizontal="center" vertical="center" wrapText="1"/>
    </xf>
    <xf numFmtId="0" fontId="17" fillId="11" borderId="91" xfId="0" applyFont="1" applyFill="1" applyBorder="1" applyAlignment="1">
      <alignment horizontal="center" vertical="center" wrapText="1"/>
    </xf>
    <xf numFmtId="1" fontId="5" fillId="11" borderId="90" xfId="0" applyNumberFormat="1" applyFont="1" applyFill="1" applyBorder="1" applyAlignment="1">
      <alignment horizontal="center" vertical="center" wrapText="1"/>
    </xf>
    <xf numFmtId="1" fontId="5" fillId="11" borderId="15" xfId="0" applyNumberFormat="1" applyFont="1" applyFill="1" applyBorder="1" applyAlignment="1">
      <alignment horizontal="center" vertical="center" wrapText="1"/>
    </xf>
    <xf numFmtId="0" fontId="17" fillId="14" borderId="89" xfId="0" applyFont="1" applyFill="1" applyBorder="1" applyAlignment="1">
      <alignment horizontal="center" vertical="center" wrapText="1"/>
    </xf>
    <xf numFmtId="0" fontId="17" fillId="14" borderId="91" xfId="0" applyFont="1" applyFill="1" applyBorder="1" applyAlignment="1">
      <alignment horizontal="center" vertical="center" wrapText="1"/>
    </xf>
    <xf numFmtId="1" fontId="5" fillId="14" borderId="90" xfId="0" applyNumberFormat="1" applyFont="1" applyFill="1" applyBorder="1" applyAlignment="1">
      <alignment horizontal="center" vertical="center" wrapText="1"/>
    </xf>
    <xf numFmtId="1" fontId="5" fillId="14" borderId="15" xfId="0" applyNumberFormat="1" applyFont="1" applyFill="1" applyBorder="1" applyAlignment="1">
      <alignment horizontal="center" vertical="center" wrapText="1"/>
    </xf>
    <xf numFmtId="1" fontId="5" fillId="11" borderId="91" xfId="0" applyNumberFormat="1" applyFont="1" applyFill="1" applyBorder="1" applyAlignment="1">
      <alignment horizontal="center" vertical="center" wrapText="1"/>
    </xf>
    <xf numFmtId="0" fontId="5" fillId="11" borderId="92" xfId="0" applyFont="1" applyFill="1" applyBorder="1" applyAlignment="1">
      <alignment horizontal="center" vertical="center" wrapText="1"/>
    </xf>
    <xf numFmtId="167" fontId="5" fillId="11" borderId="15" xfId="0" applyNumberFormat="1" applyFont="1" applyFill="1" applyBorder="1" applyAlignment="1">
      <alignment horizontal="center" vertical="center" wrapText="1"/>
    </xf>
    <xf numFmtId="167" fontId="5" fillId="11" borderId="42" xfId="0" applyNumberFormat="1" applyFont="1" applyFill="1" applyBorder="1" applyAlignment="1">
      <alignment horizontal="center" vertical="center" wrapText="1"/>
    </xf>
    <xf numFmtId="1" fontId="5" fillId="14" borderId="91" xfId="0" applyNumberFormat="1" applyFont="1" applyFill="1" applyBorder="1" applyAlignment="1">
      <alignment horizontal="center" vertical="center" wrapText="1"/>
    </xf>
    <xf numFmtId="0" fontId="5" fillId="14" borderId="92" xfId="0" applyFont="1" applyFill="1" applyBorder="1" applyAlignment="1">
      <alignment horizontal="center" vertical="center" wrapText="1"/>
    </xf>
    <xf numFmtId="0" fontId="24" fillId="7" borderId="5" xfId="0" applyFont="1" applyFill="1" applyBorder="1" applyAlignment="1">
      <alignment horizontal="right" vertical="center"/>
    </xf>
    <xf numFmtId="0" fontId="24" fillId="7" borderId="3" xfId="0" applyFont="1" applyFill="1" applyBorder="1" applyAlignment="1">
      <alignment horizontal="right" vertical="center"/>
    </xf>
    <xf numFmtId="0" fontId="7" fillId="15" borderId="12" xfId="0" applyFont="1" applyFill="1" applyBorder="1" applyAlignment="1">
      <alignment horizontal="center" vertical="center" wrapText="1"/>
    </xf>
    <xf numFmtId="0" fontId="48" fillId="15" borderId="5" xfId="0" applyFont="1" applyFill="1" applyBorder="1" applyAlignment="1">
      <alignment horizontal="center" vertical="center" wrapText="1"/>
    </xf>
    <xf numFmtId="0" fontId="48" fillId="15" borderId="5" xfId="0" applyFont="1" applyFill="1" applyBorder="1" applyAlignment="1">
      <alignment wrapText="1"/>
    </xf>
    <xf numFmtId="0" fontId="48" fillId="15" borderId="41" xfId="0" applyFont="1" applyFill="1" applyBorder="1" applyAlignment="1">
      <alignment wrapText="1"/>
    </xf>
    <xf numFmtId="0" fontId="7" fillId="15" borderId="43" xfId="0" applyFont="1" applyFill="1" applyBorder="1" applyAlignment="1">
      <alignment horizontal="center" vertical="center" wrapText="1"/>
    </xf>
    <xf numFmtId="0" fontId="48" fillId="15" borderId="10" xfId="0" applyFont="1" applyFill="1" applyBorder="1" applyAlignment="1">
      <alignment horizontal="center" vertical="center" wrapText="1"/>
    </xf>
    <xf numFmtId="0" fontId="48" fillId="15" borderId="10" xfId="0" applyFont="1" applyFill="1" applyBorder="1" applyAlignment="1">
      <alignment wrapText="1"/>
    </xf>
    <xf numFmtId="0" fontId="48" fillId="15" borderId="9" xfId="0" applyFont="1" applyFill="1" applyBorder="1" applyAlignment="1">
      <alignment wrapText="1"/>
    </xf>
    <xf numFmtId="0" fontId="34" fillId="2" borderId="101" xfId="0" applyFont="1" applyFill="1" applyBorder="1" applyAlignment="1">
      <alignment horizontal="left" vertical="top" wrapText="1"/>
    </xf>
    <xf numFmtId="0" fontId="34" fillId="2" borderId="16" xfId="0" applyFont="1" applyFill="1" applyBorder="1" applyAlignment="1">
      <alignment horizontal="left" vertical="top" wrapText="1"/>
    </xf>
    <xf numFmtId="0" fontId="34" fillId="2" borderId="67" xfId="0" applyFont="1" applyFill="1" applyBorder="1" applyAlignment="1">
      <alignment horizontal="left" vertical="top" wrapText="1"/>
    </xf>
    <xf numFmtId="0" fontId="22" fillId="7" borderId="39" xfId="0" applyFont="1" applyFill="1" applyBorder="1" applyAlignment="1">
      <alignment horizontal="center" vertical="center" wrapText="1"/>
    </xf>
    <xf numFmtId="0" fontId="23" fillId="7" borderId="34" xfId="0" applyFont="1" applyFill="1" applyBorder="1" applyAlignment="1">
      <alignment horizontal="center" vertical="center" wrapText="1"/>
    </xf>
    <xf numFmtId="1" fontId="36" fillId="4" borderId="91" xfId="0" applyNumberFormat="1" applyFont="1" applyFill="1" applyBorder="1" applyAlignment="1">
      <alignment horizontal="center" vertical="center" wrapText="1"/>
    </xf>
    <xf numFmtId="0" fontId="36" fillId="4" borderId="92" xfId="0" applyFont="1" applyFill="1" applyBorder="1" applyAlignment="1">
      <alignment horizontal="center" vertical="center" wrapText="1"/>
    </xf>
    <xf numFmtId="167" fontId="36" fillId="4" borderId="15" xfId="0" applyNumberFormat="1" applyFont="1" applyFill="1" applyBorder="1" applyAlignment="1">
      <alignment horizontal="center" vertical="center" wrapText="1"/>
    </xf>
    <xf numFmtId="167" fontId="36" fillId="4" borderId="42" xfId="0" applyNumberFormat="1" applyFont="1" applyFill="1" applyBorder="1" applyAlignment="1">
      <alignment horizontal="center" vertical="center" wrapText="1"/>
    </xf>
    <xf numFmtId="0" fontId="32" fillId="2" borderId="33" xfId="0" applyNumberFormat="1" applyFont="1" applyFill="1" applyBorder="1" applyAlignment="1" applyProtection="1">
      <alignment horizontal="center" vertical="center" wrapText="1"/>
    </xf>
    <xf numFmtId="0" fontId="32" fillId="2" borderId="31" xfId="0" applyNumberFormat="1" applyFont="1" applyFill="1" applyBorder="1" applyAlignment="1" applyProtection="1">
      <alignment horizontal="center" vertical="center" wrapText="1"/>
    </xf>
    <xf numFmtId="1" fontId="32" fillId="2" borderId="19" xfId="0" applyNumberFormat="1" applyFont="1" applyFill="1" applyBorder="1" applyAlignment="1" applyProtection="1">
      <alignment horizontal="center" vertical="center" wrapText="1"/>
    </xf>
    <xf numFmtId="1" fontId="32" fillId="2" borderId="38" xfId="0" applyNumberFormat="1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8" fillId="4" borderId="47" xfId="0" applyFont="1" applyFill="1" applyBorder="1" applyAlignment="1">
      <alignment horizontal="center" vertical="center" wrapText="1"/>
    </xf>
    <xf numFmtId="0" fontId="18" fillId="4" borderId="24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43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49" fontId="12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38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02" xfId="0" applyFont="1" applyFill="1" applyBorder="1" applyAlignment="1">
      <alignment horizontal="center" vertical="center" wrapText="1"/>
    </xf>
    <xf numFmtId="0" fontId="6" fillId="2" borderId="103" xfId="0" applyFont="1" applyFill="1" applyBorder="1" applyAlignment="1">
      <alignment horizontal="center" vertical="center" wrapText="1"/>
    </xf>
    <xf numFmtId="164" fontId="18" fillId="2" borderId="19" xfId="0" applyNumberFormat="1" applyFont="1" applyFill="1" applyBorder="1" applyAlignment="1" applyProtection="1">
      <alignment horizontal="center" vertical="center"/>
    </xf>
    <xf numFmtId="164" fontId="18" fillId="2" borderId="111" xfId="0" applyNumberFormat="1" applyFont="1" applyFill="1" applyBorder="1" applyAlignment="1" applyProtection="1">
      <alignment horizontal="center" vertical="center"/>
    </xf>
    <xf numFmtId="164" fontId="16" fillId="0" borderId="71" xfId="0" applyNumberFormat="1" applyFont="1" applyBorder="1" applyAlignment="1" applyProtection="1">
      <alignment horizontal="center" vertical="center"/>
      <protection locked="0"/>
    </xf>
    <xf numFmtId="164" fontId="16" fillId="0" borderId="72" xfId="0" applyNumberFormat="1" applyFont="1" applyBorder="1" applyAlignment="1" applyProtection="1">
      <alignment horizontal="center" vertical="center"/>
      <protection locked="0"/>
    </xf>
    <xf numFmtId="164" fontId="16" fillId="0" borderId="96" xfId="0" applyNumberFormat="1" applyFont="1" applyBorder="1" applyAlignment="1" applyProtection="1">
      <alignment horizontal="center" vertical="center"/>
      <protection locked="0"/>
    </xf>
    <xf numFmtId="0" fontId="32" fillId="2" borderId="49" xfId="0" applyNumberFormat="1" applyFont="1" applyFill="1" applyBorder="1" applyAlignment="1" applyProtection="1">
      <alignment horizontal="center" vertical="center" wrapText="1"/>
    </xf>
    <xf numFmtId="164" fontId="16" fillId="0" borderId="77" xfId="0" applyNumberFormat="1" applyFont="1" applyBorder="1" applyAlignment="1" applyProtection="1">
      <alignment horizontal="center" vertical="center"/>
      <protection locked="0"/>
    </xf>
    <xf numFmtId="16" fontId="16" fillId="0" borderId="96" xfId="0" applyNumberFormat="1" applyFont="1" applyBorder="1" applyAlignment="1" applyProtection="1">
      <alignment horizontal="center" vertical="center"/>
      <protection locked="0"/>
    </xf>
    <xf numFmtId="0" fontId="3" fillId="2" borderId="75" xfId="0" applyFont="1" applyFill="1" applyBorder="1" applyAlignment="1">
      <alignment horizontal="center" vertical="center" wrapText="1"/>
    </xf>
    <xf numFmtId="0" fontId="3" fillId="2" borderId="104" xfId="0" applyFont="1" applyFill="1" applyBorder="1" applyAlignment="1">
      <alignment horizontal="center" vertical="center" wrapText="1"/>
    </xf>
    <xf numFmtId="0" fontId="3" fillId="2" borderId="105" xfId="0" applyFont="1" applyFill="1" applyBorder="1" applyAlignment="1">
      <alignment horizontal="center" vertical="center" wrapText="1"/>
    </xf>
    <xf numFmtId="0" fontId="10" fillId="2" borderId="46" xfId="0" applyFont="1" applyFill="1" applyBorder="1" applyAlignment="1">
      <alignment horizontal="center" vertical="center" wrapText="1"/>
    </xf>
    <xf numFmtId="164" fontId="41" fillId="2" borderId="110" xfId="0" applyNumberFormat="1" applyFont="1" applyFill="1" applyBorder="1" applyAlignment="1" applyProtection="1">
      <alignment horizontal="left" vertical="top"/>
      <protection locked="0"/>
    </xf>
    <xf numFmtId="164" fontId="41" fillId="2" borderId="113" xfId="0" applyNumberFormat="1" applyFont="1" applyFill="1" applyBorder="1" applyAlignment="1" applyProtection="1">
      <alignment horizontal="left" vertical="top"/>
      <protection locked="0"/>
    </xf>
    <xf numFmtId="164" fontId="18" fillId="2" borderId="97" xfId="0" applyNumberFormat="1" applyFont="1" applyFill="1" applyBorder="1" applyAlignment="1" applyProtection="1">
      <alignment horizontal="center" vertical="center"/>
    </xf>
    <xf numFmtId="49" fontId="12" fillId="2" borderId="37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6" xfId="0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 wrapText="1"/>
    </xf>
    <xf numFmtId="0" fontId="13" fillId="2" borderId="49" xfId="0" applyNumberFormat="1" applyFont="1" applyFill="1" applyBorder="1" applyAlignment="1" applyProtection="1">
      <alignment horizontal="center" vertical="center" wrapText="1"/>
    </xf>
    <xf numFmtId="0" fontId="16" fillId="0" borderId="96" xfId="0" applyFont="1" applyBorder="1" applyAlignment="1" applyProtection="1">
      <alignment horizontal="center" vertical="center"/>
      <protection locked="0"/>
    </xf>
    <xf numFmtId="0" fontId="16" fillId="0" borderId="77" xfId="0" applyFont="1" applyBorder="1" applyAlignment="1" applyProtection="1">
      <alignment horizontal="center" vertical="center"/>
      <protection locked="0"/>
    </xf>
    <xf numFmtId="0" fontId="3" fillId="2" borderId="37" xfId="0" applyFont="1" applyFill="1" applyBorder="1" applyAlignment="1">
      <alignment horizontal="center" vertical="center" wrapText="1"/>
    </xf>
    <xf numFmtId="164" fontId="19" fillId="2" borderId="12" xfId="0" applyNumberFormat="1" applyFont="1" applyFill="1" applyBorder="1" applyAlignment="1" applyProtection="1">
      <alignment horizontal="left" vertical="top" wrapText="1"/>
    </xf>
    <xf numFmtId="164" fontId="19" fillId="2" borderId="5" xfId="0" applyNumberFormat="1" applyFont="1" applyFill="1" applyBorder="1" applyAlignment="1" applyProtection="1">
      <alignment horizontal="left" vertical="top" wrapText="1"/>
    </xf>
    <xf numFmtId="164" fontId="19" fillId="2" borderId="41" xfId="0" applyNumberFormat="1" applyFont="1" applyFill="1" applyBorder="1" applyAlignment="1" applyProtection="1">
      <alignment horizontal="left" vertical="top" wrapText="1"/>
    </xf>
    <xf numFmtId="164" fontId="19" fillId="2" borderId="13" xfId="0" applyNumberFormat="1" applyFont="1" applyFill="1" applyBorder="1" applyAlignment="1" applyProtection="1">
      <alignment horizontal="left" vertical="top" wrapText="1"/>
    </xf>
    <xf numFmtId="164" fontId="19" fillId="2" borderId="0" xfId="0" applyNumberFormat="1" applyFont="1" applyFill="1" applyBorder="1" applyAlignment="1" applyProtection="1">
      <alignment horizontal="left" vertical="top" wrapText="1"/>
    </xf>
    <xf numFmtId="164" fontId="19" fillId="2" borderId="8" xfId="0" applyNumberFormat="1" applyFont="1" applyFill="1" applyBorder="1" applyAlignment="1" applyProtection="1">
      <alignment horizontal="left" vertical="top" wrapText="1"/>
    </xf>
    <xf numFmtId="164" fontId="19" fillId="2" borderId="43" xfId="0" applyNumberFormat="1" applyFont="1" applyFill="1" applyBorder="1" applyAlignment="1" applyProtection="1">
      <alignment horizontal="left" vertical="top" wrapText="1"/>
    </xf>
    <xf numFmtId="164" fontId="19" fillId="2" borderId="10" xfId="0" applyNumberFormat="1" applyFont="1" applyFill="1" applyBorder="1" applyAlignment="1" applyProtection="1">
      <alignment horizontal="left" vertical="top" wrapText="1"/>
    </xf>
    <xf numFmtId="164" fontId="19" fillId="2" borderId="9" xfId="0" applyNumberFormat="1" applyFont="1" applyFill="1" applyBorder="1" applyAlignment="1" applyProtection="1">
      <alignment horizontal="left" vertical="top" wrapText="1"/>
    </xf>
    <xf numFmtId="16" fontId="16" fillId="0" borderId="71" xfId="0" applyNumberFormat="1" applyFont="1" applyBorder="1" applyAlignment="1" applyProtection="1">
      <alignment horizontal="center" vertical="center"/>
      <protection locked="0"/>
    </xf>
    <xf numFmtId="16" fontId="16" fillId="0" borderId="72" xfId="0" applyNumberFormat="1" applyFont="1" applyBorder="1" applyAlignment="1" applyProtection="1">
      <alignment horizontal="center" vertical="center"/>
      <protection locked="0"/>
    </xf>
    <xf numFmtId="1" fontId="32" fillId="2" borderId="70" xfId="0" applyNumberFormat="1" applyFont="1" applyFill="1" applyBorder="1" applyAlignment="1" applyProtection="1">
      <alignment horizontal="center" vertical="center" wrapText="1"/>
    </xf>
    <xf numFmtId="1" fontId="32" fillId="2" borderId="30" xfId="0" applyNumberFormat="1" applyFont="1" applyFill="1" applyBorder="1" applyAlignment="1" applyProtection="1">
      <alignment horizontal="center" vertical="center" wrapText="1"/>
    </xf>
    <xf numFmtId="0" fontId="15" fillId="2" borderId="33" xfId="0" applyNumberFormat="1" applyFont="1" applyFill="1" applyBorder="1" applyAlignment="1" applyProtection="1">
      <alignment horizontal="center" vertical="center" wrapText="1"/>
    </xf>
    <xf numFmtId="0" fontId="15" fillId="2" borderId="31" xfId="0" applyNumberFormat="1" applyFont="1" applyFill="1" applyBorder="1" applyAlignment="1" applyProtection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41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1" fontId="57" fillId="2" borderId="79" xfId="0" applyNumberFormat="1" applyFont="1" applyFill="1" applyBorder="1" applyAlignment="1" applyProtection="1">
      <alignment horizontal="left" vertical="top" wrapText="1"/>
    </xf>
    <xf numFmtId="0" fontId="59" fillId="2" borderId="69" xfId="0" applyFont="1" applyFill="1" applyBorder="1" applyAlignment="1">
      <alignment horizontal="left" vertical="top" wrapText="1"/>
    </xf>
    <xf numFmtId="1" fontId="35" fillId="2" borderId="69" xfId="0" applyNumberFormat="1" applyFont="1" applyFill="1" applyBorder="1" applyAlignment="1" applyProtection="1">
      <alignment horizontal="left" vertical="top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8" fillId="2" borderId="75" xfId="0" applyFont="1" applyFill="1" applyBorder="1" applyAlignment="1">
      <alignment horizontal="center" vertical="center" wrapText="1"/>
    </xf>
    <xf numFmtId="0" fontId="8" fillId="2" borderId="76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1" fontId="35" fillId="2" borderId="98" xfId="0" applyNumberFormat="1" applyFont="1" applyFill="1" applyBorder="1" applyAlignment="1" applyProtection="1">
      <alignment horizontal="left" vertical="top" wrapText="1"/>
    </xf>
    <xf numFmtId="0" fontId="0" fillId="0" borderId="53" xfId="0" applyBorder="1" applyAlignment="1">
      <alignment horizontal="left" vertical="center" wrapText="1"/>
    </xf>
    <xf numFmtId="0" fontId="0" fillId="0" borderId="54" xfId="0" applyBorder="1" applyAlignment="1">
      <alignment horizontal="left" vertical="center" wrapText="1"/>
    </xf>
    <xf numFmtId="0" fontId="0" fillId="0" borderId="58" xfId="0" applyBorder="1" applyAlignment="1">
      <alignment horizontal="left" vertical="center" wrapText="1"/>
    </xf>
    <xf numFmtId="0" fontId="13" fillId="0" borderId="53" xfId="0" applyFont="1" applyBorder="1" applyAlignment="1">
      <alignment horizontal="left" vertical="center" wrapText="1"/>
    </xf>
    <xf numFmtId="0" fontId="13" fillId="0" borderId="54" xfId="0" applyFont="1" applyBorder="1" applyAlignment="1">
      <alignment horizontal="left" vertical="center" wrapText="1"/>
    </xf>
    <xf numFmtId="0" fontId="13" fillId="0" borderId="58" xfId="0" applyFont="1" applyBorder="1" applyAlignment="1">
      <alignment horizontal="left" vertical="center" wrapText="1"/>
    </xf>
    <xf numFmtId="0" fontId="9" fillId="0" borderId="53" xfId="0" applyFont="1" applyBorder="1" applyAlignment="1">
      <alignment horizontal="left" vertical="center" wrapText="1"/>
    </xf>
    <xf numFmtId="0" fontId="9" fillId="0" borderId="54" xfId="0" applyFont="1" applyBorder="1" applyAlignment="1">
      <alignment horizontal="left" vertical="center" wrapText="1"/>
    </xf>
    <xf numFmtId="0" fontId="9" fillId="0" borderId="58" xfId="0" applyFont="1" applyBorder="1" applyAlignment="1">
      <alignment horizontal="left" vertical="center" wrapText="1"/>
    </xf>
    <xf numFmtId="0" fontId="11" fillId="0" borderId="53" xfId="0" applyFont="1" applyBorder="1" applyAlignment="1">
      <alignment horizontal="left" vertical="center" wrapText="1"/>
    </xf>
    <xf numFmtId="0" fontId="11" fillId="0" borderId="54" xfId="0" applyFont="1" applyBorder="1" applyAlignment="1">
      <alignment horizontal="left" vertical="center" wrapText="1"/>
    </xf>
    <xf numFmtId="0" fontId="11" fillId="0" borderId="58" xfId="0" applyFont="1" applyBorder="1" applyAlignment="1">
      <alignment horizontal="left" vertical="center" wrapText="1"/>
    </xf>
    <xf numFmtId="0" fontId="7" fillId="10" borderId="23" xfId="0" applyFont="1" applyFill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11" borderId="23" xfId="0" applyFont="1" applyFill="1" applyBorder="1" applyAlignment="1">
      <alignment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0" fontId="5" fillId="0" borderId="55" xfId="0" applyFont="1" applyBorder="1" applyAlignment="1">
      <alignment horizontal="left" vertical="center" wrapText="1"/>
    </xf>
    <xf numFmtId="0" fontId="5" fillId="0" borderId="56" xfId="0" applyFont="1" applyBorder="1" applyAlignment="1">
      <alignment horizontal="left" vertical="center" wrapText="1"/>
    </xf>
    <xf numFmtId="0" fontId="5" fillId="0" borderId="57" xfId="0" applyFont="1" applyBorder="1" applyAlignment="1">
      <alignment horizontal="left" vertical="center" wrapText="1"/>
    </xf>
    <xf numFmtId="0" fontId="5" fillId="0" borderId="53" xfId="0" applyFont="1" applyBorder="1" applyAlignment="1">
      <alignment horizontal="left" vertical="center" wrapText="1"/>
    </xf>
    <xf numFmtId="0" fontId="5" fillId="0" borderId="54" xfId="0" applyFont="1" applyBorder="1" applyAlignment="1">
      <alignment horizontal="left" vertical="center" wrapText="1"/>
    </xf>
    <xf numFmtId="0" fontId="5" fillId="0" borderId="58" xfId="0" applyFont="1" applyBorder="1" applyAlignment="1">
      <alignment horizontal="left" vertical="center" wrapText="1"/>
    </xf>
    <xf numFmtId="164" fontId="39" fillId="18" borderId="18" xfId="0" applyNumberFormat="1" applyFont="1" applyFill="1" applyBorder="1" applyAlignment="1" applyProtection="1">
      <alignment horizontal="center" vertical="center"/>
    </xf>
    <xf numFmtId="164" fontId="39" fillId="18" borderId="16" xfId="0" applyNumberFormat="1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8" fillId="2" borderId="114" xfId="0" applyFont="1" applyFill="1" applyBorder="1" applyAlignment="1">
      <alignment horizontal="center" vertical="center" wrapText="1"/>
    </xf>
    <xf numFmtId="164" fontId="18" fillId="2" borderId="115" xfId="0" applyNumberFormat="1" applyFont="1" applyFill="1" applyBorder="1" applyAlignment="1" applyProtection="1">
      <alignment horizontal="center" vertical="center"/>
    </xf>
    <xf numFmtId="164" fontId="18" fillId="2" borderId="116" xfId="0" applyNumberFormat="1" applyFont="1" applyFill="1" applyBorder="1" applyAlignment="1" applyProtection="1">
      <alignment horizontal="center" vertical="center"/>
    </xf>
    <xf numFmtId="164" fontId="41" fillId="2" borderId="85" xfId="0" applyNumberFormat="1" applyFont="1" applyFill="1" applyBorder="1" applyAlignment="1" applyProtection="1">
      <alignment horizontal="left" vertical="top"/>
      <protection locked="0"/>
    </xf>
    <xf numFmtId="164" fontId="41" fillId="2" borderId="86" xfId="0" applyNumberFormat="1" applyFont="1" applyFill="1" applyBorder="1" applyAlignment="1" applyProtection="1">
      <alignment horizontal="left" vertical="top"/>
      <protection locked="0"/>
    </xf>
    <xf numFmtId="0" fontId="3" fillId="2" borderId="114" xfId="0" applyFont="1" applyFill="1" applyBorder="1" applyAlignment="1">
      <alignment horizontal="center" vertical="center" wrapText="1"/>
    </xf>
    <xf numFmtId="49" fontId="12" fillId="2" borderId="117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18" xfId="0" applyNumberFormat="1" applyFont="1" applyFill="1" applyBorder="1" applyAlignment="1" applyProtection="1">
      <alignment horizontal="center" vertical="center" wrapText="1"/>
    </xf>
    <xf numFmtId="0" fontId="13" fillId="2" borderId="69" xfId="0" applyNumberFormat="1" applyFont="1" applyFill="1" applyBorder="1" applyAlignment="1" applyProtection="1">
      <alignment horizontal="center" vertical="center" wrapText="1"/>
    </xf>
    <xf numFmtId="1" fontId="32" fillId="2" borderId="119" xfId="0" applyNumberFormat="1" applyFont="1" applyFill="1" applyBorder="1" applyAlignment="1" applyProtection="1">
      <alignment horizontal="center" vertical="center" wrapText="1"/>
    </xf>
    <xf numFmtId="1" fontId="32" fillId="2" borderId="31" xfId="0" applyNumberFormat="1" applyFont="1" applyFill="1" applyBorder="1" applyAlignment="1" applyProtection="1">
      <alignment horizontal="center" vertical="center" wrapText="1"/>
    </xf>
    <xf numFmtId="0" fontId="32" fillId="2" borderId="120" xfId="0" applyNumberFormat="1" applyFont="1" applyFill="1" applyBorder="1" applyAlignment="1" applyProtection="1">
      <alignment horizontal="center" vertical="center" wrapText="1"/>
    </xf>
    <xf numFmtId="0" fontId="32" fillId="2" borderId="30" xfId="0" applyNumberFormat="1" applyFont="1" applyFill="1" applyBorder="1" applyAlignment="1" applyProtection="1">
      <alignment horizontal="center" vertical="center" wrapText="1"/>
    </xf>
    <xf numFmtId="1" fontId="35" fillId="2" borderId="121" xfId="0" applyNumberFormat="1" applyFont="1" applyFill="1" applyBorder="1" applyAlignment="1" applyProtection="1">
      <alignment horizontal="center" vertical="center" wrapText="1"/>
    </xf>
    <xf numFmtId="1" fontId="35" fillId="2" borderId="122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19" fillId="2" borderId="49" xfId="0" applyNumberFormat="1" applyFont="1" applyFill="1" applyBorder="1" applyAlignment="1" applyProtection="1">
      <alignment horizontal="center" vertical="center" wrapText="1"/>
    </xf>
    <xf numFmtId="1" fontId="19" fillId="2" borderId="19" xfId="0" applyNumberFormat="1" applyFont="1" applyFill="1" applyBorder="1" applyAlignment="1" applyProtection="1">
      <alignment horizontal="center" vertical="center" wrapText="1"/>
    </xf>
    <xf numFmtId="1" fontId="19" fillId="2" borderId="38" xfId="0" applyNumberFormat="1" applyFont="1" applyFill="1" applyBorder="1" applyAlignment="1" applyProtection="1">
      <alignment horizontal="center" vertical="center" wrapText="1"/>
    </xf>
    <xf numFmtId="0" fontId="35" fillId="19" borderId="17" xfId="0" applyFont="1" applyFill="1" applyBorder="1" applyAlignment="1" applyProtection="1">
      <alignment horizontal="center" vertical="center" wrapText="1"/>
      <protection locked="0"/>
    </xf>
    <xf numFmtId="0" fontId="33" fillId="19" borderId="14" xfId="0" applyFont="1" applyFill="1" applyBorder="1" applyAlignment="1" applyProtection="1">
      <alignment horizontal="center" vertical="center" wrapText="1"/>
      <protection locked="0"/>
    </xf>
    <xf numFmtId="0" fontId="35" fillId="19" borderId="44" xfId="0" applyFont="1" applyFill="1" applyBorder="1" applyAlignment="1" applyProtection="1">
      <alignment horizontal="center" vertical="center" wrapText="1"/>
      <protection locked="0"/>
    </xf>
    <xf numFmtId="0" fontId="33" fillId="19" borderId="99" xfId="0" applyFont="1" applyFill="1" applyBorder="1" applyAlignment="1" applyProtection="1">
      <alignment horizontal="center" vertical="center" wrapText="1"/>
      <protection locked="0"/>
    </xf>
    <xf numFmtId="0" fontId="35" fillId="19" borderId="73" xfId="0" applyFont="1" applyFill="1" applyBorder="1" applyAlignment="1" applyProtection="1">
      <alignment horizontal="center" vertical="center" wrapText="1"/>
      <protection locked="0"/>
    </xf>
    <xf numFmtId="0" fontId="35" fillId="19" borderId="74" xfId="0" applyFont="1" applyFill="1" applyBorder="1" applyAlignment="1" applyProtection="1">
      <alignment horizontal="center" vertical="center" wrapText="1"/>
      <protection locked="0"/>
    </xf>
    <xf numFmtId="0" fontId="18" fillId="19" borderId="36" xfId="0" applyFont="1" applyFill="1" applyBorder="1" applyAlignment="1">
      <alignment horizontal="center" vertical="center" wrapText="1"/>
    </xf>
    <xf numFmtId="49" fontId="18" fillId="20" borderId="36" xfId="0" applyNumberFormat="1" applyFont="1" applyFill="1" applyBorder="1" applyAlignment="1" applyProtection="1">
      <alignment horizontal="center" vertical="center"/>
    </xf>
    <xf numFmtId="0" fontId="42" fillId="19" borderId="36" xfId="0" applyFont="1" applyFill="1" applyBorder="1" applyAlignment="1">
      <alignment horizontal="center" vertical="center" wrapText="1"/>
    </xf>
    <xf numFmtId="0" fontId="18" fillId="19" borderId="63" xfId="0" applyFont="1" applyFill="1" applyBorder="1" applyAlignment="1">
      <alignment horizontal="center" vertical="center" wrapText="1"/>
    </xf>
    <xf numFmtId="0" fontId="18" fillId="19" borderId="50" xfId="0" applyFont="1" applyFill="1" applyBorder="1" applyAlignment="1">
      <alignment horizontal="center" vertical="center" wrapText="1"/>
    </xf>
    <xf numFmtId="0" fontId="39" fillId="2" borderId="21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0" fillId="5" borderId="13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35" fillId="18" borderId="45" xfId="0" applyNumberFormat="1" applyFont="1" applyFill="1" applyBorder="1" applyAlignment="1" applyProtection="1">
      <alignment horizontal="center" vertical="center" wrapText="1"/>
      <protection locked="0"/>
    </xf>
    <xf numFmtId="0" fontId="35" fillId="19" borderId="36" xfId="0" applyFont="1" applyFill="1" applyBorder="1" applyAlignment="1">
      <alignment horizontal="center" vertical="center" wrapText="1"/>
    </xf>
    <xf numFmtId="164" fontId="35" fillId="19" borderId="36" xfId="0" applyNumberFormat="1" applyFont="1" applyFill="1" applyBorder="1" applyAlignment="1" applyProtection="1">
      <alignment horizontal="center" vertical="center"/>
    </xf>
    <xf numFmtId="164" fontId="35" fillId="19" borderId="36" xfId="0" applyNumberFormat="1" applyFont="1" applyFill="1" applyBorder="1" applyAlignment="1">
      <alignment horizontal="center" vertical="center" wrapText="1"/>
    </xf>
    <xf numFmtId="0" fontId="35" fillId="19" borderId="36" xfId="0" applyFont="1" applyFill="1" applyBorder="1" applyAlignment="1">
      <alignment horizontal="center" vertical="center"/>
    </xf>
    <xf numFmtId="164" fontId="35" fillId="19" borderId="36" xfId="0" applyNumberFormat="1" applyFont="1" applyFill="1" applyBorder="1" applyAlignment="1" applyProtection="1">
      <alignment horizontal="center" vertical="center" wrapText="1"/>
    </xf>
    <xf numFmtId="0" fontId="35" fillId="19" borderId="66" xfId="0" applyFont="1" applyFill="1" applyBorder="1" applyAlignment="1">
      <alignment horizontal="center" vertical="center"/>
    </xf>
    <xf numFmtId="0" fontId="35" fillId="19" borderId="88" xfId="0" applyFont="1" applyFill="1" applyBorder="1" applyAlignment="1">
      <alignment horizontal="center" vertical="center" wrapText="1"/>
    </xf>
    <xf numFmtId="0" fontId="35" fillId="19" borderId="84" xfId="0" applyFont="1" applyFill="1" applyBorder="1" applyAlignment="1">
      <alignment horizontal="center" vertical="center" wrapText="1"/>
    </xf>
    <xf numFmtId="0" fontId="35" fillId="19" borderId="10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CCFF33"/>
      <color rgb="FFFFCCFF"/>
      <color rgb="FFFFFFCC"/>
      <color rgb="FFB2B2B2"/>
      <color rgb="FFFFCC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7620</xdr:colOff>
      <xdr:row>5</xdr:row>
      <xdr:rowOff>7620</xdr:rowOff>
    </xdr:to>
    <xdr:pic>
      <xdr:nvPicPr>
        <xdr:cNvPr id="11" name="Picture 10" descr="https://secure.adnxs.com/seg?add=1986008&amp;t=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7620</xdr:colOff>
      <xdr:row>5</xdr:row>
      <xdr:rowOff>7620</xdr:rowOff>
    </xdr:to>
    <xdr:pic>
      <xdr:nvPicPr>
        <xdr:cNvPr id="61" name="Picture 60" descr="https://secure.adnxs.com/seg?add=1986008&amp;t=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7620</xdr:colOff>
      <xdr:row>5</xdr:row>
      <xdr:rowOff>7620</xdr:rowOff>
    </xdr:to>
    <xdr:pic>
      <xdr:nvPicPr>
        <xdr:cNvPr id="4" name="Picture 3" descr="https://secure.adnxs.com/seg?add=1986008&amp;t=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24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9"/>
  <sheetViews>
    <sheetView tabSelected="1" zoomScale="145" zoomScaleNormal="145" workbookViewId="0">
      <pane ySplit="6" topLeftCell="A103" activePane="bottomLeft" state="frozenSplit"/>
      <selection activeCell="Q1" sqref="Q1:W1"/>
      <selection pane="bottomLeft" activeCell="A111" sqref="A111:P111"/>
    </sheetView>
  </sheetViews>
  <sheetFormatPr defaultRowHeight="21" x14ac:dyDescent="0.25"/>
  <cols>
    <col min="1" max="1" width="10" style="109" customWidth="1"/>
    <col min="2" max="2" width="9.7109375" style="17" customWidth="1"/>
    <col min="3" max="3" width="5.28515625" style="1" hidden="1" customWidth="1"/>
    <col min="4" max="4" width="4.85546875" customWidth="1"/>
    <col min="5" max="5" width="12.5703125" style="11" customWidth="1"/>
    <col min="6" max="6" width="14" style="11" customWidth="1"/>
    <col min="7" max="7" width="8.42578125" customWidth="1"/>
    <col min="8" max="8" width="8.140625" customWidth="1"/>
    <col min="9" max="10" width="7.7109375" customWidth="1"/>
    <col min="11" max="11" width="6.42578125" style="3" customWidth="1"/>
    <col min="12" max="12" width="7" style="3" customWidth="1"/>
    <col min="13" max="13" width="6.42578125" style="20" customWidth="1"/>
    <col min="14" max="14" width="6.5703125" style="20" customWidth="1"/>
    <col min="15" max="15" width="7" style="20" customWidth="1"/>
    <col min="16" max="16" width="12.7109375" style="11" customWidth="1"/>
    <col min="17" max="17" width="2.7109375" style="7" customWidth="1"/>
    <col min="18" max="18" width="1.85546875" style="8" customWidth="1"/>
    <col min="19" max="20" width="1.85546875" style="9" customWidth="1"/>
    <col min="21" max="21" width="1.85546875" style="10" customWidth="1"/>
    <col min="22" max="22" width="3.28515625" style="9" customWidth="1"/>
    <col min="23" max="23" width="3.28515625" style="8" customWidth="1"/>
    <col min="24" max="24" width="3.28515625" style="9" customWidth="1"/>
    <col min="25" max="25" width="20.7109375" customWidth="1"/>
  </cols>
  <sheetData>
    <row r="1" spans="1:25" s="12" customFormat="1" ht="10.9" customHeight="1" thickTop="1" x14ac:dyDescent="0.3">
      <c r="A1" s="280" t="s">
        <v>439</v>
      </c>
      <c r="B1" s="282">
        <f>G112</f>
        <v>17</v>
      </c>
      <c r="C1" s="129"/>
      <c r="D1" s="127"/>
      <c r="E1" s="284" t="s">
        <v>494</v>
      </c>
      <c r="F1" s="286">
        <f>M112</f>
        <v>2</v>
      </c>
      <c r="G1" s="288" t="s">
        <v>497</v>
      </c>
      <c r="H1" s="290">
        <f>K112</f>
        <v>0</v>
      </c>
      <c r="I1" s="292" t="s">
        <v>4</v>
      </c>
      <c r="J1" s="294">
        <f>I112</f>
        <v>2</v>
      </c>
      <c r="K1" s="263">
        <f>O112</f>
        <v>0</v>
      </c>
      <c r="L1" s="460" t="s">
        <v>493</v>
      </c>
      <c r="M1" s="461"/>
      <c r="N1" s="461"/>
      <c r="O1" s="461"/>
      <c r="P1" s="461"/>
      <c r="Q1" s="245">
        <v>43211</v>
      </c>
      <c r="R1" s="232"/>
      <c r="S1" s="232"/>
      <c r="T1" s="232"/>
      <c r="U1" s="246"/>
      <c r="V1" s="224">
        <f>V112</f>
        <v>2</v>
      </c>
      <c r="W1" s="224">
        <f>W112</f>
        <v>0</v>
      </c>
      <c r="X1" s="226">
        <f>X112</f>
        <v>0</v>
      </c>
      <c r="Y1" s="121"/>
    </row>
    <row r="2" spans="1:25" s="12" customFormat="1" ht="14.45" customHeight="1" thickBot="1" x14ac:dyDescent="0.35">
      <c r="A2" s="281"/>
      <c r="B2" s="283"/>
      <c r="C2" s="130"/>
      <c r="D2" s="128"/>
      <c r="E2" s="285"/>
      <c r="F2" s="287"/>
      <c r="G2" s="289"/>
      <c r="H2" s="291"/>
      <c r="I2" s="293"/>
      <c r="J2" s="295"/>
      <c r="K2" s="264"/>
      <c r="L2" s="462" t="s">
        <v>490</v>
      </c>
      <c r="M2" s="463"/>
      <c r="N2" s="463"/>
      <c r="O2" s="463"/>
      <c r="P2" s="463"/>
      <c r="Q2" s="242">
        <v>2017</v>
      </c>
      <c r="R2" s="243"/>
      <c r="S2" s="243"/>
      <c r="T2" s="243"/>
      <c r="U2" s="244"/>
      <c r="V2" s="225"/>
      <c r="W2" s="225"/>
      <c r="X2" s="227"/>
      <c r="Y2" s="121"/>
    </row>
    <row r="3" spans="1:25" s="12" customFormat="1" ht="10.15" customHeight="1" thickTop="1" x14ac:dyDescent="0.25">
      <c r="A3" s="304" t="s">
        <v>455</v>
      </c>
      <c r="B3" s="305"/>
      <c r="C3" s="306"/>
      <c r="D3" s="307"/>
      <c r="E3" s="317">
        <f>V1</f>
        <v>2</v>
      </c>
      <c r="F3" s="319">
        <f>E3/F1</f>
        <v>1</v>
      </c>
      <c r="G3" s="296">
        <f>W1</f>
        <v>0</v>
      </c>
      <c r="H3" s="298">
        <v>0</v>
      </c>
      <c r="I3" s="300">
        <f>X1</f>
        <v>0</v>
      </c>
      <c r="J3" s="261">
        <v>0</v>
      </c>
      <c r="K3" s="263" t="s">
        <v>477</v>
      </c>
      <c r="L3" s="462"/>
      <c r="M3" s="463"/>
      <c r="N3" s="463"/>
      <c r="O3" s="463"/>
      <c r="P3" s="463"/>
      <c r="Q3" s="242" t="s">
        <v>2</v>
      </c>
      <c r="R3" s="243"/>
      <c r="S3" s="243"/>
      <c r="T3" s="243"/>
      <c r="U3" s="244"/>
      <c r="V3" s="121"/>
      <c r="W3" s="122"/>
      <c r="X3" s="122"/>
      <c r="Y3" s="121"/>
    </row>
    <row r="4" spans="1:25" s="12" customFormat="1" ht="14.45" customHeight="1" thickBot="1" x14ac:dyDescent="0.3">
      <c r="A4" s="308"/>
      <c r="B4" s="309"/>
      <c r="C4" s="310"/>
      <c r="D4" s="311"/>
      <c r="E4" s="318"/>
      <c r="F4" s="320"/>
      <c r="G4" s="297"/>
      <c r="H4" s="299"/>
      <c r="I4" s="301"/>
      <c r="J4" s="262"/>
      <c r="K4" s="264"/>
      <c r="L4" s="464" t="s">
        <v>476</v>
      </c>
      <c r="M4" s="465"/>
      <c r="N4" s="465"/>
      <c r="O4" s="465"/>
      <c r="P4" s="465"/>
      <c r="Q4" s="239" t="s">
        <v>468</v>
      </c>
      <c r="R4" s="240"/>
      <c r="S4" s="240"/>
      <c r="T4" s="240"/>
      <c r="U4" s="241"/>
      <c r="V4" s="124"/>
      <c r="W4" s="125"/>
      <c r="X4" s="125" t="s">
        <v>0</v>
      </c>
      <c r="Y4" s="121"/>
    </row>
    <row r="5" spans="1:25" s="12" customFormat="1" ht="27.6" hidden="1" customHeight="1" thickBot="1" x14ac:dyDescent="0.3">
      <c r="A5" s="315" t="s">
        <v>0</v>
      </c>
      <c r="B5" s="316"/>
      <c r="C5" s="316"/>
      <c r="D5" s="316"/>
      <c r="E5" s="316"/>
      <c r="F5" s="302" t="s">
        <v>0</v>
      </c>
      <c r="G5" s="303"/>
      <c r="H5" s="15" t="s">
        <v>0</v>
      </c>
      <c r="I5" s="16" t="s">
        <v>37</v>
      </c>
      <c r="J5" s="249" t="s">
        <v>0</v>
      </c>
      <c r="K5" s="250"/>
      <c r="L5" s="251"/>
      <c r="M5" s="149" t="s">
        <v>0</v>
      </c>
      <c r="N5" s="150"/>
      <c r="O5" s="150"/>
      <c r="P5" s="151"/>
      <c r="Q5" s="237" t="s">
        <v>3</v>
      </c>
      <c r="R5" s="255" t="s">
        <v>447</v>
      </c>
      <c r="S5" s="235" t="s">
        <v>4</v>
      </c>
      <c r="T5" s="233" t="s">
        <v>5</v>
      </c>
      <c r="U5" s="247" t="s">
        <v>6</v>
      </c>
      <c r="V5" s="228" t="s">
        <v>462</v>
      </c>
      <c r="W5" s="230" t="s">
        <v>463</v>
      </c>
      <c r="X5" s="259" t="s">
        <v>464</v>
      </c>
      <c r="Y5" s="121"/>
    </row>
    <row r="6" spans="1:25" s="12" customFormat="1" ht="39" customHeight="1" thickTop="1" thickBot="1" x14ac:dyDescent="0.3">
      <c r="A6" s="312" t="s">
        <v>499</v>
      </c>
      <c r="B6" s="313"/>
      <c r="C6" s="313"/>
      <c r="D6" s="313"/>
      <c r="E6" s="313"/>
      <c r="F6" s="314"/>
      <c r="G6" s="152" t="s">
        <v>21</v>
      </c>
      <c r="H6" s="153">
        <v>0</v>
      </c>
      <c r="I6" s="154" t="s">
        <v>1</v>
      </c>
      <c r="J6" s="257" t="s">
        <v>0</v>
      </c>
      <c r="K6" s="258"/>
      <c r="L6" s="252" t="s">
        <v>469</v>
      </c>
      <c r="M6" s="253"/>
      <c r="N6" s="253"/>
      <c r="O6" s="253"/>
      <c r="P6" s="254"/>
      <c r="Q6" s="238"/>
      <c r="R6" s="256"/>
      <c r="S6" s="236"/>
      <c r="T6" s="234"/>
      <c r="U6" s="248"/>
      <c r="V6" s="229"/>
      <c r="W6" s="231"/>
      <c r="X6" s="260"/>
      <c r="Y6" s="121"/>
    </row>
    <row r="7" spans="1:25" s="13" customFormat="1" ht="9" customHeight="1" thickBot="1" x14ac:dyDescent="0.3">
      <c r="A7" s="470" t="s">
        <v>0</v>
      </c>
      <c r="B7" s="457" t="s">
        <v>7</v>
      </c>
      <c r="C7" s="457"/>
      <c r="D7" s="457" t="s">
        <v>8</v>
      </c>
      <c r="E7" s="457" t="s">
        <v>9</v>
      </c>
      <c r="F7" s="457" t="s">
        <v>10</v>
      </c>
      <c r="G7" s="470" t="s">
        <v>11</v>
      </c>
      <c r="H7" s="470" t="s">
        <v>12</v>
      </c>
      <c r="I7" s="471" t="s">
        <v>16</v>
      </c>
      <c r="J7" s="472" t="s">
        <v>13</v>
      </c>
      <c r="K7" s="472" t="s">
        <v>14</v>
      </c>
      <c r="L7" s="473" t="s">
        <v>22</v>
      </c>
      <c r="M7" s="474" t="s">
        <v>441</v>
      </c>
      <c r="N7" s="474" t="s">
        <v>442</v>
      </c>
      <c r="O7" s="474" t="s">
        <v>443</v>
      </c>
      <c r="P7" s="471" t="s">
        <v>461</v>
      </c>
      <c r="Q7" s="475"/>
      <c r="R7" s="476"/>
      <c r="S7" s="476"/>
      <c r="T7" s="476"/>
      <c r="U7" s="477"/>
      <c r="V7" s="470" t="s">
        <v>462</v>
      </c>
      <c r="W7" s="470" t="s">
        <v>463</v>
      </c>
      <c r="X7" s="478" t="s">
        <v>464</v>
      </c>
      <c r="Y7" s="132"/>
    </row>
    <row r="8" spans="1:25" s="12" customFormat="1" ht="15" customHeight="1" thickTop="1" thickBot="1" x14ac:dyDescent="0.25">
      <c r="A8" s="183" t="s">
        <v>2</v>
      </c>
      <c r="B8" s="274" t="s">
        <v>483</v>
      </c>
      <c r="C8" s="325" t="s">
        <v>0</v>
      </c>
      <c r="D8" s="455" t="s">
        <v>465</v>
      </c>
      <c r="E8" s="191" t="s">
        <v>484</v>
      </c>
      <c r="F8" s="191" t="s">
        <v>485</v>
      </c>
      <c r="G8" s="273" t="s">
        <v>0</v>
      </c>
      <c r="H8" s="210" t="s">
        <v>0</v>
      </c>
      <c r="I8" s="204">
        <v>5.85</v>
      </c>
      <c r="J8" s="204">
        <v>0.45</v>
      </c>
      <c r="K8" s="218">
        <f>IF(I8=" "," ",(I8+$H$6-J8))</f>
        <v>5.3999999999999995</v>
      </c>
      <c r="L8" s="220" t="s">
        <v>0</v>
      </c>
      <c r="M8" s="200">
        <v>2017</v>
      </c>
      <c r="N8" s="278" t="str">
        <f>IF(V8=1,"VERIFIED",IF(W8=1,"CHECKED",IF(R8=1,"CHECK",IF(T8=1,"VERIFY",IF(U8=1,"NEED APP","NOT SCHED")))))</f>
        <v>NOT SCHED</v>
      </c>
      <c r="O8" s="174" t="s">
        <v>0</v>
      </c>
      <c r="P8" s="222" t="s">
        <v>0</v>
      </c>
      <c r="Q8" s="21">
        <v>1</v>
      </c>
      <c r="R8" s="118" t="s">
        <v>0</v>
      </c>
      <c r="S8" s="25">
        <v>1</v>
      </c>
      <c r="T8" s="158" t="s">
        <v>0</v>
      </c>
      <c r="U8" s="120" t="s">
        <v>0</v>
      </c>
      <c r="V8" s="126" t="s">
        <v>0</v>
      </c>
      <c r="W8" s="118" t="s">
        <v>0</v>
      </c>
      <c r="X8" s="131" t="s">
        <v>0</v>
      </c>
      <c r="Y8" s="121"/>
    </row>
    <row r="9" spans="1:25" s="12" customFormat="1" ht="15" customHeight="1" thickTop="1" thickBot="1" x14ac:dyDescent="0.3">
      <c r="A9" s="184">
        <v>0</v>
      </c>
      <c r="B9" s="275"/>
      <c r="C9" s="325"/>
      <c r="D9" s="455" t="s">
        <v>466</v>
      </c>
      <c r="E9" s="449" t="s">
        <v>19</v>
      </c>
      <c r="F9" s="450"/>
      <c r="G9" s="203"/>
      <c r="H9" s="211"/>
      <c r="I9" s="205"/>
      <c r="J9" s="205"/>
      <c r="K9" s="219"/>
      <c r="L9" s="221"/>
      <c r="M9" s="444"/>
      <c r="N9" s="279"/>
      <c r="O9" s="175" t="s">
        <v>0</v>
      </c>
      <c r="P9" s="223"/>
      <c r="Q9" s="329" t="s">
        <v>495</v>
      </c>
      <c r="R9" s="330"/>
      <c r="S9" s="330"/>
      <c r="T9" s="330"/>
      <c r="U9" s="331"/>
      <c r="V9" s="193" t="s">
        <v>486</v>
      </c>
      <c r="W9" s="194"/>
      <c r="X9" s="195"/>
      <c r="Y9" s="121"/>
    </row>
    <row r="10" spans="1:25" s="14" customFormat="1" ht="9" customHeight="1" thickTop="1" thickBot="1" x14ac:dyDescent="0.3">
      <c r="A10" s="192" t="s">
        <v>0</v>
      </c>
      <c r="B10" s="275"/>
      <c r="C10" s="325"/>
      <c r="D10" s="456" t="s">
        <v>0</v>
      </c>
      <c r="E10" s="186" t="s">
        <v>9</v>
      </c>
      <c r="F10" s="186" t="s">
        <v>10</v>
      </c>
      <c r="G10" s="170" t="s">
        <v>15</v>
      </c>
      <c r="H10" s="162" t="s">
        <v>459</v>
      </c>
      <c r="I10" s="162" t="s">
        <v>18</v>
      </c>
      <c r="J10" s="176" t="s">
        <v>17</v>
      </c>
      <c r="K10" s="177" t="s">
        <v>4</v>
      </c>
      <c r="L10" s="176" t="s">
        <v>460</v>
      </c>
      <c r="M10" s="367" t="s">
        <v>479</v>
      </c>
      <c r="N10" s="368"/>
      <c r="O10" s="368"/>
      <c r="P10" s="369"/>
      <c r="Q10" s="332"/>
      <c r="R10" s="466"/>
      <c r="S10" s="466"/>
      <c r="T10" s="466"/>
      <c r="U10" s="334"/>
      <c r="V10" s="196"/>
      <c r="W10" s="194"/>
      <c r="X10" s="195"/>
      <c r="Y10" s="133"/>
    </row>
    <row r="11" spans="1:25" s="12" customFormat="1" ht="15" customHeight="1" thickTop="1" thickBot="1" x14ac:dyDescent="0.3">
      <c r="A11" s="187">
        <v>1</v>
      </c>
      <c r="B11" s="275"/>
      <c r="C11" s="325"/>
      <c r="D11" s="455" t="s">
        <v>467</v>
      </c>
      <c r="E11" s="451" t="s">
        <v>20</v>
      </c>
      <c r="F11" s="452"/>
      <c r="G11" s="202" t="s">
        <v>0</v>
      </c>
      <c r="H11" s="210" t="s">
        <v>0</v>
      </c>
      <c r="I11" s="210" t="s">
        <v>0</v>
      </c>
      <c r="J11" s="321" t="s">
        <v>407</v>
      </c>
      <c r="K11" s="323" t="str">
        <f>IF(S8=1,"Needs a Photo",IF(S8=2,"24/7",IF(S8=3,"Has Photo","")))</f>
        <v>Needs a Photo</v>
      </c>
      <c r="L11" s="321" t="s">
        <v>0</v>
      </c>
      <c r="M11" s="370"/>
      <c r="N11" s="371"/>
      <c r="O11" s="371"/>
      <c r="P11" s="372"/>
      <c r="Q11" s="332"/>
      <c r="R11" s="466"/>
      <c r="S11" s="466"/>
      <c r="T11" s="466"/>
      <c r="U11" s="334"/>
      <c r="V11" s="196"/>
      <c r="W11" s="194"/>
      <c r="X11" s="195"/>
      <c r="Y11" s="121"/>
    </row>
    <row r="12" spans="1:25" s="12" customFormat="1" ht="20.100000000000001" customHeight="1" thickTop="1" thickBot="1" x14ac:dyDescent="0.3">
      <c r="A12" s="141" t="str">
        <f>IF(V8=1,"VERIFIED",IF(W8=1,"CHECKED",IF(R8=1,"CHECK",IF(T8=1,"VERIFY",IF(U8=1,"NEED APP","NOT SCHED")))))</f>
        <v>NOT SCHED</v>
      </c>
      <c r="B12" s="276"/>
      <c r="C12" s="326"/>
      <c r="D12" s="455" t="s">
        <v>446</v>
      </c>
      <c r="E12" s="119" t="s">
        <v>0</v>
      </c>
      <c r="F12" s="119" t="s">
        <v>0</v>
      </c>
      <c r="G12" s="203"/>
      <c r="H12" s="211"/>
      <c r="I12" s="211"/>
      <c r="J12" s="322"/>
      <c r="K12" s="324"/>
      <c r="L12" s="322"/>
      <c r="M12" s="373"/>
      <c r="N12" s="374"/>
      <c r="O12" s="374"/>
      <c r="P12" s="375"/>
      <c r="Q12" s="335"/>
      <c r="R12" s="336"/>
      <c r="S12" s="336"/>
      <c r="T12" s="336"/>
      <c r="U12" s="337"/>
      <c r="V12" s="197"/>
      <c r="W12" s="198"/>
      <c r="X12" s="199"/>
      <c r="Y12" s="121"/>
    </row>
    <row r="13" spans="1:25" s="13" customFormat="1" ht="9" customHeight="1" thickTop="1" thickBot="1" x14ac:dyDescent="0.3">
      <c r="A13" s="470" t="s">
        <v>0</v>
      </c>
      <c r="B13" s="457" t="s">
        <v>7</v>
      </c>
      <c r="C13" s="457"/>
      <c r="D13" s="457" t="s">
        <v>8</v>
      </c>
      <c r="E13" s="457" t="s">
        <v>9</v>
      </c>
      <c r="F13" s="457" t="s">
        <v>10</v>
      </c>
      <c r="G13" s="470" t="s">
        <v>11</v>
      </c>
      <c r="H13" s="470" t="s">
        <v>12</v>
      </c>
      <c r="I13" s="471" t="s">
        <v>16</v>
      </c>
      <c r="J13" s="472" t="s">
        <v>13</v>
      </c>
      <c r="K13" s="472" t="s">
        <v>14</v>
      </c>
      <c r="L13" s="473" t="s">
        <v>22</v>
      </c>
      <c r="M13" s="474" t="s">
        <v>441</v>
      </c>
      <c r="N13" s="474" t="s">
        <v>442</v>
      </c>
      <c r="O13" s="474" t="s">
        <v>443</v>
      </c>
      <c r="P13" s="471" t="s">
        <v>461</v>
      </c>
      <c r="Q13" s="475"/>
      <c r="R13" s="476"/>
      <c r="S13" s="476"/>
      <c r="T13" s="476"/>
      <c r="U13" s="477"/>
      <c r="V13" s="470" t="s">
        <v>462</v>
      </c>
      <c r="W13" s="470" t="s">
        <v>463</v>
      </c>
      <c r="X13" s="478" t="s">
        <v>464</v>
      </c>
      <c r="Y13" s="132"/>
    </row>
    <row r="14" spans="1:25" s="12" customFormat="1" ht="15" customHeight="1" thickTop="1" thickBot="1" x14ac:dyDescent="0.3">
      <c r="A14" s="183" t="s">
        <v>2</v>
      </c>
      <c r="B14" s="340" t="s">
        <v>304</v>
      </c>
      <c r="C14" s="353" t="s">
        <v>0</v>
      </c>
      <c r="D14" s="455" t="s">
        <v>465</v>
      </c>
      <c r="E14" s="181" t="s">
        <v>305</v>
      </c>
      <c r="F14" s="181" t="s">
        <v>306</v>
      </c>
      <c r="G14" s="266" t="s">
        <v>0</v>
      </c>
      <c r="H14" s="268" t="s">
        <v>0</v>
      </c>
      <c r="I14" s="204">
        <v>7.4</v>
      </c>
      <c r="J14" s="204">
        <v>1.4</v>
      </c>
      <c r="K14" s="345">
        <f>IF(I14=" "," ",(I14+$H$6-J14))</f>
        <v>6</v>
      </c>
      <c r="L14" s="343" t="s">
        <v>408</v>
      </c>
      <c r="M14" s="200">
        <v>2016</v>
      </c>
      <c r="N14" s="278" t="str">
        <f>IF(V14=1,"VERIFIED",IF(W14=1,"CHECKED",IF(R14=1,"CHECK",IF(T14=1,"VERIFY",IF(U14=1,"NEED APP","NOT SCHED")))))</f>
        <v>NOT SCHED</v>
      </c>
      <c r="O14" s="174" t="s">
        <v>444</v>
      </c>
      <c r="P14" s="222" t="s">
        <v>437</v>
      </c>
      <c r="Q14" s="21">
        <f>IF(A15=" "," ",1)</f>
        <v>1</v>
      </c>
      <c r="R14" s="118" t="s">
        <v>0</v>
      </c>
      <c r="S14" s="25" t="s">
        <v>0</v>
      </c>
      <c r="T14" s="158" t="s">
        <v>0</v>
      </c>
      <c r="U14" s="120" t="s">
        <v>0</v>
      </c>
      <c r="V14" s="126" t="s">
        <v>0</v>
      </c>
      <c r="W14" s="118" t="s">
        <v>0</v>
      </c>
      <c r="X14" s="131" t="s">
        <v>0</v>
      </c>
      <c r="Y14" s="121"/>
    </row>
    <row r="15" spans="1:25" s="12" customFormat="1" ht="15" customHeight="1" thickTop="1" thickBot="1" x14ac:dyDescent="0.3">
      <c r="A15" s="188" t="s">
        <v>302</v>
      </c>
      <c r="B15" s="341"/>
      <c r="C15" s="354"/>
      <c r="D15" s="455" t="s">
        <v>466</v>
      </c>
      <c r="E15" s="182" t="s">
        <v>305</v>
      </c>
      <c r="F15" s="182" t="s">
        <v>306</v>
      </c>
      <c r="G15" s="267"/>
      <c r="H15" s="269"/>
      <c r="I15" s="205"/>
      <c r="J15" s="205"/>
      <c r="K15" s="346"/>
      <c r="L15" s="344"/>
      <c r="M15" s="444"/>
      <c r="N15" s="279"/>
      <c r="O15" s="175" t="s">
        <v>445</v>
      </c>
      <c r="P15" s="392"/>
      <c r="Q15" s="329" t="s">
        <v>495</v>
      </c>
      <c r="R15" s="330"/>
      <c r="S15" s="330"/>
      <c r="T15" s="330"/>
      <c r="U15" s="331"/>
      <c r="V15" s="193" t="s">
        <v>486</v>
      </c>
      <c r="W15" s="194"/>
      <c r="X15" s="195"/>
      <c r="Y15" s="121"/>
    </row>
    <row r="16" spans="1:25" s="14" customFormat="1" ht="9" customHeight="1" thickTop="1" thickBot="1" x14ac:dyDescent="0.3">
      <c r="A16" s="185" t="s">
        <v>303</v>
      </c>
      <c r="B16" s="341"/>
      <c r="C16" s="354"/>
      <c r="D16" s="456" t="s">
        <v>0</v>
      </c>
      <c r="E16" s="186" t="s">
        <v>9</v>
      </c>
      <c r="F16" s="186" t="s">
        <v>10</v>
      </c>
      <c r="G16" s="170" t="s">
        <v>15</v>
      </c>
      <c r="H16" s="162" t="s">
        <v>459</v>
      </c>
      <c r="I16" s="162" t="s">
        <v>18</v>
      </c>
      <c r="J16" s="176" t="s">
        <v>17</v>
      </c>
      <c r="K16" s="177" t="s">
        <v>4</v>
      </c>
      <c r="L16" s="176" t="s">
        <v>460</v>
      </c>
      <c r="M16" s="367" t="s">
        <v>453</v>
      </c>
      <c r="N16" s="368"/>
      <c r="O16" s="368"/>
      <c r="P16" s="369"/>
      <c r="Q16" s="332"/>
      <c r="R16" s="466"/>
      <c r="S16" s="466"/>
      <c r="T16" s="466"/>
      <c r="U16" s="334"/>
      <c r="V16" s="196"/>
      <c r="W16" s="194"/>
      <c r="X16" s="195"/>
      <c r="Y16" s="133"/>
    </row>
    <row r="17" spans="1:25" s="12" customFormat="1" ht="15" customHeight="1" thickTop="1" thickBot="1" x14ac:dyDescent="0.3">
      <c r="A17" s="187">
        <v>2</v>
      </c>
      <c r="B17" s="341"/>
      <c r="C17" s="354"/>
      <c r="D17" s="455" t="s">
        <v>467</v>
      </c>
      <c r="E17" s="182" t="s">
        <v>305</v>
      </c>
      <c r="F17" s="182" t="s">
        <v>306</v>
      </c>
      <c r="G17" s="376" t="s">
        <v>0</v>
      </c>
      <c r="H17" s="347" t="s">
        <v>0</v>
      </c>
      <c r="I17" s="347" t="s">
        <v>0</v>
      </c>
      <c r="J17" s="321" t="s">
        <v>407</v>
      </c>
      <c r="K17" s="323" t="s">
        <v>411</v>
      </c>
      <c r="L17" s="206" t="s">
        <v>414</v>
      </c>
      <c r="M17" s="370"/>
      <c r="N17" s="371"/>
      <c r="O17" s="371"/>
      <c r="P17" s="372"/>
      <c r="Q17" s="332"/>
      <c r="R17" s="466"/>
      <c r="S17" s="466"/>
      <c r="T17" s="466"/>
      <c r="U17" s="334"/>
      <c r="V17" s="196"/>
      <c r="W17" s="194"/>
      <c r="X17" s="195"/>
      <c r="Y17" s="121"/>
    </row>
    <row r="18" spans="1:25" s="12" customFormat="1" ht="20.100000000000001" customHeight="1" thickTop="1" thickBot="1" x14ac:dyDescent="0.3">
      <c r="A18" s="141" t="str">
        <f>IF(V14=1,"VERIFIED",IF(W14=1,"CHECKED",IF(R14=1,"CHECK",IF(T14=1,"VERIFY",IF(U14=1,"NEED APP","NOT SCHED")))))</f>
        <v>NOT SCHED</v>
      </c>
      <c r="B18" s="342"/>
      <c r="C18" s="355"/>
      <c r="D18" s="455" t="s">
        <v>446</v>
      </c>
      <c r="E18" s="142" t="s">
        <v>0</v>
      </c>
      <c r="F18" s="142" t="s">
        <v>0</v>
      </c>
      <c r="G18" s="377"/>
      <c r="H18" s="348"/>
      <c r="I18" s="348"/>
      <c r="J18" s="322"/>
      <c r="K18" s="324"/>
      <c r="L18" s="207"/>
      <c r="M18" s="373"/>
      <c r="N18" s="374"/>
      <c r="O18" s="374"/>
      <c r="P18" s="375"/>
      <c r="Q18" s="335"/>
      <c r="R18" s="336"/>
      <c r="S18" s="336"/>
      <c r="T18" s="336"/>
      <c r="U18" s="337"/>
      <c r="V18" s="197"/>
      <c r="W18" s="198"/>
      <c r="X18" s="199"/>
      <c r="Y18" s="121"/>
    </row>
    <row r="19" spans="1:25" s="13" customFormat="1" ht="9" customHeight="1" thickTop="1" thickBot="1" x14ac:dyDescent="0.3">
      <c r="A19" s="470" t="s">
        <v>0</v>
      </c>
      <c r="B19" s="457" t="s">
        <v>7</v>
      </c>
      <c r="C19" s="457"/>
      <c r="D19" s="457" t="s">
        <v>8</v>
      </c>
      <c r="E19" s="457" t="s">
        <v>9</v>
      </c>
      <c r="F19" s="457" t="s">
        <v>10</v>
      </c>
      <c r="G19" s="470" t="s">
        <v>11</v>
      </c>
      <c r="H19" s="470" t="s">
        <v>12</v>
      </c>
      <c r="I19" s="471" t="s">
        <v>16</v>
      </c>
      <c r="J19" s="472" t="s">
        <v>13</v>
      </c>
      <c r="K19" s="472" t="s">
        <v>14</v>
      </c>
      <c r="L19" s="473" t="s">
        <v>22</v>
      </c>
      <c r="M19" s="474" t="s">
        <v>441</v>
      </c>
      <c r="N19" s="474" t="s">
        <v>442</v>
      </c>
      <c r="O19" s="474" t="s">
        <v>443</v>
      </c>
      <c r="P19" s="471" t="s">
        <v>461</v>
      </c>
      <c r="Q19" s="475"/>
      <c r="R19" s="476"/>
      <c r="S19" s="476"/>
      <c r="T19" s="476"/>
      <c r="U19" s="477"/>
      <c r="V19" s="470" t="s">
        <v>462</v>
      </c>
      <c r="W19" s="470" t="s">
        <v>463</v>
      </c>
      <c r="X19" s="478" t="s">
        <v>464</v>
      </c>
      <c r="Y19" s="132"/>
    </row>
    <row r="20" spans="1:25" s="12" customFormat="1" ht="15" customHeight="1" thickTop="1" thickBot="1" x14ac:dyDescent="0.3">
      <c r="A20" s="183" t="s">
        <v>2</v>
      </c>
      <c r="B20" s="340" t="s">
        <v>492</v>
      </c>
      <c r="C20" s="353" t="s">
        <v>0</v>
      </c>
      <c r="D20" s="455" t="s">
        <v>465</v>
      </c>
      <c r="E20" s="189" t="s">
        <v>339</v>
      </c>
      <c r="F20" s="189" t="s">
        <v>340</v>
      </c>
      <c r="G20" s="364" t="s">
        <v>0</v>
      </c>
      <c r="H20" s="349" t="s">
        <v>0</v>
      </c>
      <c r="I20" s="216">
        <v>5.4</v>
      </c>
      <c r="J20" s="357">
        <v>0</v>
      </c>
      <c r="K20" s="359">
        <f>IF(I20=" "," ",(I20+$H$6-J20))</f>
        <v>5.4</v>
      </c>
      <c r="L20" s="356" t="s">
        <v>406</v>
      </c>
      <c r="M20" s="200">
        <v>2016</v>
      </c>
      <c r="N20" s="214" t="str">
        <f>IF(V20=1,"VERIFIED",IF(W20=1,"CHECKED",IF(R20=1,"CHECK",IF(T20=1,"VERIFY",IF(U20=1,"NEED APP","NOT SCHED")))))</f>
        <v>NOT SCHED</v>
      </c>
      <c r="O20" s="180" t="s">
        <v>444</v>
      </c>
      <c r="P20" s="401" t="s">
        <v>478</v>
      </c>
      <c r="Q20" s="155">
        <f>IF(A21=" "," ",1)</f>
        <v>1</v>
      </c>
      <c r="R20" s="156" t="s">
        <v>0</v>
      </c>
      <c r="S20" s="157" t="s">
        <v>0</v>
      </c>
      <c r="T20" s="158" t="s">
        <v>0</v>
      </c>
      <c r="U20" s="159" t="s">
        <v>0</v>
      </c>
      <c r="V20" s="126" t="s">
        <v>0</v>
      </c>
      <c r="W20" s="118" t="s">
        <v>0</v>
      </c>
      <c r="X20" s="131" t="s">
        <v>0</v>
      </c>
      <c r="Y20" s="121"/>
    </row>
    <row r="21" spans="1:25" s="12" customFormat="1" ht="15" customHeight="1" thickTop="1" thickBot="1" x14ac:dyDescent="0.3">
      <c r="A21" s="188" t="s">
        <v>327</v>
      </c>
      <c r="B21" s="341"/>
      <c r="C21" s="354"/>
      <c r="D21" s="455" t="s">
        <v>466</v>
      </c>
      <c r="E21" s="190" t="s">
        <v>339</v>
      </c>
      <c r="F21" s="190" t="s">
        <v>340</v>
      </c>
      <c r="G21" s="365"/>
      <c r="H21" s="351"/>
      <c r="I21" s="217"/>
      <c r="J21" s="358"/>
      <c r="K21" s="219"/>
      <c r="L21" s="356"/>
      <c r="M21" s="444"/>
      <c r="N21" s="215"/>
      <c r="O21" s="175" t="s">
        <v>445</v>
      </c>
      <c r="P21" s="223"/>
      <c r="Q21" s="329" t="s">
        <v>495</v>
      </c>
      <c r="R21" s="330"/>
      <c r="S21" s="330"/>
      <c r="T21" s="330"/>
      <c r="U21" s="331"/>
      <c r="V21" s="193" t="s">
        <v>486</v>
      </c>
      <c r="W21" s="194"/>
      <c r="X21" s="195"/>
      <c r="Y21" s="121"/>
    </row>
    <row r="22" spans="1:25" s="14" customFormat="1" ht="9" customHeight="1" thickTop="1" thickBot="1" x14ac:dyDescent="0.3">
      <c r="A22" s="185" t="s">
        <v>328</v>
      </c>
      <c r="B22" s="341"/>
      <c r="C22" s="354"/>
      <c r="D22" s="456" t="s">
        <v>0</v>
      </c>
      <c r="E22" s="186" t="s">
        <v>9</v>
      </c>
      <c r="F22" s="186" t="s">
        <v>10</v>
      </c>
      <c r="G22" s="170" t="s">
        <v>15</v>
      </c>
      <c r="H22" s="162" t="s">
        <v>459</v>
      </c>
      <c r="I22" s="162" t="s">
        <v>18</v>
      </c>
      <c r="J22" s="176" t="s">
        <v>17</v>
      </c>
      <c r="K22" s="177" t="s">
        <v>4</v>
      </c>
      <c r="L22" s="176" t="s">
        <v>460</v>
      </c>
      <c r="M22" s="367" t="s">
        <v>453</v>
      </c>
      <c r="N22" s="368"/>
      <c r="O22" s="368"/>
      <c r="P22" s="369"/>
      <c r="Q22" s="332"/>
      <c r="R22" s="466"/>
      <c r="S22" s="466"/>
      <c r="T22" s="466"/>
      <c r="U22" s="334"/>
      <c r="V22" s="196"/>
      <c r="W22" s="194"/>
      <c r="X22" s="195"/>
      <c r="Y22" s="133"/>
    </row>
    <row r="23" spans="1:25" s="12" customFormat="1" ht="15" customHeight="1" thickBot="1" x14ac:dyDescent="0.3">
      <c r="A23" s="187">
        <v>3</v>
      </c>
      <c r="B23" s="341"/>
      <c r="C23" s="354"/>
      <c r="D23" s="455" t="s">
        <v>467</v>
      </c>
      <c r="E23" s="451" t="s">
        <v>20</v>
      </c>
      <c r="F23" s="452"/>
      <c r="G23" s="352" t="s">
        <v>0</v>
      </c>
      <c r="H23" s="349" t="s">
        <v>0</v>
      </c>
      <c r="I23" s="349" t="s">
        <v>0</v>
      </c>
      <c r="J23" s="350" t="s">
        <v>407</v>
      </c>
      <c r="K23" s="323" t="s">
        <v>411</v>
      </c>
      <c r="L23" s="363" t="s">
        <v>414</v>
      </c>
      <c r="M23" s="370"/>
      <c r="N23" s="371"/>
      <c r="O23" s="371"/>
      <c r="P23" s="372"/>
      <c r="Q23" s="332"/>
      <c r="R23" s="466"/>
      <c r="S23" s="466"/>
      <c r="T23" s="466"/>
      <c r="U23" s="334"/>
      <c r="V23" s="196"/>
      <c r="W23" s="194"/>
      <c r="X23" s="195"/>
      <c r="Y23" s="121"/>
    </row>
    <row r="24" spans="1:25" s="12" customFormat="1" ht="20.100000000000001" customHeight="1" thickTop="1" thickBot="1" x14ac:dyDescent="0.3">
      <c r="A24" s="141" t="str">
        <f>IF(V20=1,"VERIFIED",IF(W20=1,"CHECKED",IF(R20=1,"CHECK",IF(T20=1,"VERIFY",IF(U20=1,"NEED APP","NOT SCHED")))))</f>
        <v>NOT SCHED</v>
      </c>
      <c r="B24" s="342"/>
      <c r="C24" s="355"/>
      <c r="D24" s="455" t="s">
        <v>446</v>
      </c>
      <c r="E24" s="119" t="s">
        <v>0</v>
      </c>
      <c r="F24" s="119" t="s">
        <v>0</v>
      </c>
      <c r="G24" s="203"/>
      <c r="H24" s="211"/>
      <c r="I24" s="211"/>
      <c r="J24" s="322"/>
      <c r="K24" s="324"/>
      <c r="L24" s="207"/>
      <c r="M24" s="373"/>
      <c r="N24" s="374"/>
      <c r="O24" s="374"/>
      <c r="P24" s="375"/>
      <c r="Q24" s="335"/>
      <c r="R24" s="336"/>
      <c r="S24" s="336"/>
      <c r="T24" s="336"/>
      <c r="U24" s="337"/>
      <c r="V24" s="197"/>
      <c r="W24" s="198"/>
      <c r="X24" s="199"/>
      <c r="Y24" s="121"/>
    </row>
    <row r="25" spans="1:25" s="13" customFormat="1" ht="9" customHeight="1" thickTop="1" thickBot="1" x14ac:dyDescent="0.3">
      <c r="A25" s="470" t="s">
        <v>438</v>
      </c>
      <c r="B25" s="457" t="s">
        <v>7</v>
      </c>
      <c r="C25" s="457"/>
      <c r="D25" s="457" t="s">
        <v>8</v>
      </c>
      <c r="E25" s="457" t="s">
        <v>9</v>
      </c>
      <c r="F25" s="457" t="s">
        <v>10</v>
      </c>
      <c r="G25" s="470" t="s">
        <v>11</v>
      </c>
      <c r="H25" s="470" t="s">
        <v>12</v>
      </c>
      <c r="I25" s="471" t="s">
        <v>16</v>
      </c>
      <c r="J25" s="472" t="s">
        <v>13</v>
      </c>
      <c r="K25" s="472" t="s">
        <v>14</v>
      </c>
      <c r="L25" s="473" t="s">
        <v>22</v>
      </c>
      <c r="M25" s="474" t="s">
        <v>441</v>
      </c>
      <c r="N25" s="474" t="s">
        <v>442</v>
      </c>
      <c r="O25" s="474" t="s">
        <v>443</v>
      </c>
      <c r="P25" s="471" t="s">
        <v>461</v>
      </c>
      <c r="Q25" s="475"/>
      <c r="R25" s="476"/>
      <c r="S25" s="476"/>
      <c r="T25" s="476"/>
      <c r="U25" s="477"/>
      <c r="V25" s="470" t="s">
        <v>462</v>
      </c>
      <c r="W25" s="470" t="s">
        <v>463</v>
      </c>
      <c r="X25" s="478" t="s">
        <v>464</v>
      </c>
      <c r="Y25" s="132"/>
    </row>
    <row r="26" spans="1:25" s="12" customFormat="1" ht="15" customHeight="1" thickTop="1" thickBot="1" x14ac:dyDescent="0.3">
      <c r="A26" s="183" t="s">
        <v>2</v>
      </c>
      <c r="B26" s="274" t="s">
        <v>309</v>
      </c>
      <c r="C26" s="325" t="s">
        <v>0</v>
      </c>
      <c r="D26" s="455" t="s">
        <v>465</v>
      </c>
      <c r="E26" s="181" t="s">
        <v>310</v>
      </c>
      <c r="F26" s="181" t="s">
        <v>311</v>
      </c>
      <c r="G26" s="273" t="s">
        <v>0</v>
      </c>
      <c r="H26" s="210" t="s">
        <v>0</v>
      </c>
      <c r="I26" s="204">
        <v>7.4</v>
      </c>
      <c r="J26" s="204">
        <v>1.4</v>
      </c>
      <c r="K26" s="218">
        <f>IF(I26=" "," ",(I26+$H$6-J26))</f>
        <v>6</v>
      </c>
      <c r="L26" s="208" t="s">
        <v>408</v>
      </c>
      <c r="M26" s="178">
        <v>2016</v>
      </c>
      <c r="N26" s="278" t="str">
        <f>IF(V26=1,"VERIFIED",IF(W26=1,"CHECKED",IF(R26=1,"CHECK",IF(T26=1,"VERIFY",IF(U26=1,"NEED APP","NOT SCHED")))))</f>
        <v>NOT SCHED</v>
      </c>
      <c r="O26" s="174" t="s">
        <v>444</v>
      </c>
      <c r="P26" s="222" t="s">
        <v>437</v>
      </c>
      <c r="Q26" s="21">
        <f>IF(A27=" "," ",1)</f>
        <v>1</v>
      </c>
      <c r="R26" s="118" t="s">
        <v>0</v>
      </c>
      <c r="S26" s="25" t="s">
        <v>0</v>
      </c>
      <c r="T26" s="158" t="s">
        <v>0</v>
      </c>
      <c r="U26" s="120" t="s">
        <v>0</v>
      </c>
      <c r="V26" s="126" t="s">
        <v>0</v>
      </c>
      <c r="W26" s="118" t="s">
        <v>0</v>
      </c>
      <c r="X26" s="131" t="s">
        <v>0</v>
      </c>
      <c r="Y26" s="121"/>
    </row>
    <row r="27" spans="1:25" s="12" customFormat="1" ht="15" customHeight="1" thickTop="1" thickBot="1" x14ac:dyDescent="0.3">
      <c r="A27" s="188" t="s">
        <v>307</v>
      </c>
      <c r="B27" s="275"/>
      <c r="C27" s="325"/>
      <c r="D27" s="455" t="s">
        <v>466</v>
      </c>
      <c r="E27" s="182" t="s">
        <v>310</v>
      </c>
      <c r="F27" s="182" t="s">
        <v>311</v>
      </c>
      <c r="G27" s="203"/>
      <c r="H27" s="211"/>
      <c r="I27" s="205"/>
      <c r="J27" s="205"/>
      <c r="K27" s="219"/>
      <c r="L27" s="209"/>
      <c r="M27" s="179">
        <v>42783</v>
      </c>
      <c r="N27" s="279"/>
      <c r="O27" s="175" t="s">
        <v>445</v>
      </c>
      <c r="P27" s="223"/>
      <c r="Q27" s="329" t="s">
        <v>495</v>
      </c>
      <c r="R27" s="330"/>
      <c r="S27" s="330"/>
      <c r="T27" s="330"/>
      <c r="U27" s="331"/>
      <c r="V27" s="193" t="s">
        <v>486</v>
      </c>
      <c r="W27" s="194"/>
      <c r="X27" s="195"/>
      <c r="Y27" s="121"/>
    </row>
    <row r="28" spans="1:25" s="14" customFormat="1" ht="9" customHeight="1" thickTop="1" thickBot="1" x14ac:dyDescent="0.3">
      <c r="A28" s="185" t="s">
        <v>308</v>
      </c>
      <c r="B28" s="275"/>
      <c r="C28" s="325"/>
      <c r="D28" s="456" t="s">
        <v>0</v>
      </c>
      <c r="E28" s="186" t="s">
        <v>9</v>
      </c>
      <c r="F28" s="186" t="s">
        <v>10</v>
      </c>
      <c r="G28" s="170" t="s">
        <v>15</v>
      </c>
      <c r="H28" s="162" t="s">
        <v>459</v>
      </c>
      <c r="I28" s="162" t="s">
        <v>18</v>
      </c>
      <c r="J28" s="176" t="s">
        <v>17</v>
      </c>
      <c r="K28" s="177" t="s">
        <v>4</v>
      </c>
      <c r="L28" s="176" t="s">
        <v>460</v>
      </c>
      <c r="M28" s="367" t="s">
        <v>472</v>
      </c>
      <c r="N28" s="368"/>
      <c r="O28" s="368"/>
      <c r="P28" s="369"/>
      <c r="Q28" s="332"/>
      <c r="R28" s="466"/>
      <c r="S28" s="466"/>
      <c r="T28" s="466"/>
      <c r="U28" s="334"/>
      <c r="V28" s="196"/>
      <c r="W28" s="194"/>
      <c r="X28" s="195"/>
      <c r="Y28" s="133"/>
    </row>
    <row r="29" spans="1:25" s="12" customFormat="1" ht="15" customHeight="1" thickTop="1" thickBot="1" x14ac:dyDescent="0.3">
      <c r="A29" s="187">
        <v>4</v>
      </c>
      <c r="B29" s="275"/>
      <c r="C29" s="325"/>
      <c r="D29" s="455" t="s">
        <v>467</v>
      </c>
      <c r="E29" s="451" t="s">
        <v>20</v>
      </c>
      <c r="F29" s="452"/>
      <c r="G29" s="202" t="s">
        <v>0</v>
      </c>
      <c r="H29" s="210" t="s">
        <v>0</v>
      </c>
      <c r="I29" s="210" t="s">
        <v>0</v>
      </c>
      <c r="J29" s="321" t="s">
        <v>407</v>
      </c>
      <c r="K29" s="323" t="s">
        <v>411</v>
      </c>
      <c r="L29" s="206" t="s">
        <v>414</v>
      </c>
      <c r="M29" s="370"/>
      <c r="N29" s="371"/>
      <c r="O29" s="371"/>
      <c r="P29" s="372"/>
      <c r="Q29" s="332"/>
      <c r="R29" s="466"/>
      <c r="S29" s="466"/>
      <c r="T29" s="466"/>
      <c r="U29" s="334"/>
      <c r="V29" s="196"/>
      <c r="W29" s="194"/>
      <c r="X29" s="195"/>
      <c r="Y29" s="121"/>
    </row>
    <row r="30" spans="1:25" s="12" customFormat="1" ht="20.100000000000001" customHeight="1" thickTop="1" thickBot="1" x14ac:dyDescent="0.3">
      <c r="A30" s="141" t="str">
        <f>IF(V26=1,"VERIFIED",IF(W26=1,"CHECKED",IF(R26=1,"CHECK",IF(T26=1,"VERIFY",IF(U26=1,"NEED APP","NOT SCHED")))))</f>
        <v>NOT SCHED</v>
      </c>
      <c r="B30" s="276"/>
      <c r="C30" s="326"/>
      <c r="D30" s="455" t="s">
        <v>446</v>
      </c>
      <c r="E30" s="143" t="s">
        <v>0</v>
      </c>
      <c r="F30" s="143" t="s">
        <v>0</v>
      </c>
      <c r="G30" s="203"/>
      <c r="H30" s="211"/>
      <c r="I30" s="211"/>
      <c r="J30" s="322"/>
      <c r="K30" s="324"/>
      <c r="L30" s="207"/>
      <c r="M30" s="373"/>
      <c r="N30" s="374"/>
      <c r="O30" s="374"/>
      <c r="P30" s="375"/>
      <c r="Q30" s="335"/>
      <c r="R30" s="336"/>
      <c r="S30" s="336"/>
      <c r="T30" s="336"/>
      <c r="U30" s="337"/>
      <c r="V30" s="197"/>
      <c r="W30" s="198"/>
      <c r="X30" s="199"/>
      <c r="Y30" s="121"/>
    </row>
    <row r="31" spans="1:25" s="13" customFormat="1" ht="9" customHeight="1" thickTop="1" thickBot="1" x14ac:dyDescent="0.3">
      <c r="A31" s="470" t="s">
        <v>438</v>
      </c>
      <c r="B31" s="457" t="s">
        <v>7</v>
      </c>
      <c r="C31" s="457"/>
      <c r="D31" s="457" t="s">
        <v>8</v>
      </c>
      <c r="E31" s="457" t="s">
        <v>9</v>
      </c>
      <c r="F31" s="457" t="s">
        <v>10</v>
      </c>
      <c r="G31" s="470" t="s">
        <v>11</v>
      </c>
      <c r="H31" s="470" t="s">
        <v>12</v>
      </c>
      <c r="I31" s="471" t="s">
        <v>16</v>
      </c>
      <c r="J31" s="472" t="s">
        <v>13</v>
      </c>
      <c r="K31" s="472" t="s">
        <v>14</v>
      </c>
      <c r="L31" s="473" t="s">
        <v>22</v>
      </c>
      <c r="M31" s="474" t="s">
        <v>441</v>
      </c>
      <c r="N31" s="474" t="s">
        <v>442</v>
      </c>
      <c r="O31" s="474" t="s">
        <v>443</v>
      </c>
      <c r="P31" s="471" t="s">
        <v>461</v>
      </c>
      <c r="Q31" s="475"/>
      <c r="R31" s="476"/>
      <c r="S31" s="476"/>
      <c r="T31" s="476"/>
      <c r="U31" s="477"/>
      <c r="V31" s="470" t="s">
        <v>462</v>
      </c>
      <c r="W31" s="470" t="s">
        <v>463</v>
      </c>
      <c r="X31" s="478" t="s">
        <v>464</v>
      </c>
      <c r="Y31" s="132"/>
    </row>
    <row r="32" spans="1:25" s="12" customFormat="1" ht="15" customHeight="1" thickTop="1" thickBot="1" x14ac:dyDescent="0.3">
      <c r="A32" s="183" t="s">
        <v>2</v>
      </c>
      <c r="B32" s="274" t="s">
        <v>314</v>
      </c>
      <c r="C32" s="325" t="s">
        <v>0</v>
      </c>
      <c r="D32" s="455" t="s">
        <v>465</v>
      </c>
      <c r="E32" s="181" t="s">
        <v>315</v>
      </c>
      <c r="F32" s="181" t="s">
        <v>456</v>
      </c>
      <c r="G32" s="273" t="s">
        <v>0</v>
      </c>
      <c r="H32" s="210" t="s">
        <v>0</v>
      </c>
      <c r="I32" s="204">
        <v>7.1</v>
      </c>
      <c r="J32" s="204">
        <v>0.1</v>
      </c>
      <c r="K32" s="218">
        <f>IF(I32=" "," ",(I32+$H$6-J32))</f>
        <v>7</v>
      </c>
      <c r="L32" s="208" t="s">
        <v>408</v>
      </c>
      <c r="M32" s="178">
        <v>2016</v>
      </c>
      <c r="N32" s="278" t="str">
        <f>IF(V32=1,"VERIFIED",IF(W32=1,"CHECKED",IF(R32=1,"CHECK",IF(T32=1,"VERIFY",IF(U32=1,"NEED APP","NOT SCHED")))))</f>
        <v>NOT SCHED</v>
      </c>
      <c r="O32" s="174" t="s">
        <v>444</v>
      </c>
      <c r="P32" s="222" t="s">
        <v>448</v>
      </c>
      <c r="Q32" s="21">
        <f>IF(A33=" "," ",1)</f>
        <v>1</v>
      </c>
      <c r="R32" s="118" t="s">
        <v>0</v>
      </c>
      <c r="S32" s="25" t="s">
        <v>0</v>
      </c>
      <c r="T32" s="158" t="s">
        <v>0</v>
      </c>
      <c r="U32" s="120" t="s">
        <v>0</v>
      </c>
      <c r="V32" s="126" t="s">
        <v>0</v>
      </c>
      <c r="W32" s="118" t="s">
        <v>0</v>
      </c>
      <c r="X32" s="131" t="s">
        <v>0</v>
      </c>
      <c r="Y32" s="121"/>
    </row>
    <row r="33" spans="1:25" s="12" customFormat="1" ht="15" customHeight="1" thickTop="1" thickBot="1" x14ac:dyDescent="0.3">
      <c r="A33" s="188" t="s">
        <v>312</v>
      </c>
      <c r="B33" s="275"/>
      <c r="C33" s="325"/>
      <c r="D33" s="455" t="s">
        <v>466</v>
      </c>
      <c r="E33" s="182" t="s">
        <v>315</v>
      </c>
      <c r="F33" s="182" t="s">
        <v>456</v>
      </c>
      <c r="G33" s="203"/>
      <c r="H33" s="211"/>
      <c r="I33" s="205"/>
      <c r="J33" s="205"/>
      <c r="K33" s="219"/>
      <c r="L33" s="209"/>
      <c r="M33" s="179">
        <v>42783</v>
      </c>
      <c r="N33" s="279"/>
      <c r="O33" s="175" t="s">
        <v>445</v>
      </c>
      <c r="P33" s="223"/>
      <c r="Q33" s="329" t="s">
        <v>489</v>
      </c>
      <c r="R33" s="330"/>
      <c r="S33" s="330"/>
      <c r="T33" s="330"/>
      <c r="U33" s="331"/>
      <c r="V33" s="193" t="s">
        <v>486</v>
      </c>
      <c r="W33" s="194"/>
      <c r="X33" s="195"/>
      <c r="Y33" s="121"/>
    </row>
    <row r="34" spans="1:25" s="14" customFormat="1" ht="9" customHeight="1" thickTop="1" thickBot="1" x14ac:dyDescent="0.3">
      <c r="A34" s="185" t="s">
        <v>313</v>
      </c>
      <c r="B34" s="275"/>
      <c r="C34" s="325"/>
      <c r="D34" s="456" t="s">
        <v>0</v>
      </c>
      <c r="E34" s="186" t="s">
        <v>9</v>
      </c>
      <c r="F34" s="186" t="s">
        <v>10</v>
      </c>
      <c r="G34" s="170" t="s">
        <v>15</v>
      </c>
      <c r="H34" s="162" t="s">
        <v>459</v>
      </c>
      <c r="I34" s="162" t="s">
        <v>18</v>
      </c>
      <c r="J34" s="176" t="s">
        <v>17</v>
      </c>
      <c r="K34" s="177" t="s">
        <v>4</v>
      </c>
      <c r="L34" s="176" t="s">
        <v>460</v>
      </c>
      <c r="M34" s="367" t="s">
        <v>471</v>
      </c>
      <c r="N34" s="368"/>
      <c r="O34" s="368"/>
      <c r="P34" s="369"/>
      <c r="Q34" s="332"/>
      <c r="R34" s="333"/>
      <c r="S34" s="333"/>
      <c r="T34" s="333"/>
      <c r="U34" s="334"/>
      <c r="V34" s="196"/>
      <c r="W34" s="194"/>
      <c r="X34" s="195"/>
      <c r="Y34" s="133"/>
    </row>
    <row r="35" spans="1:25" s="12" customFormat="1" ht="15" customHeight="1" thickTop="1" thickBot="1" x14ac:dyDescent="0.3">
      <c r="A35" s="187">
        <v>5</v>
      </c>
      <c r="B35" s="275"/>
      <c r="C35" s="325"/>
      <c r="D35" s="455" t="s">
        <v>467</v>
      </c>
      <c r="E35" s="451" t="s">
        <v>20</v>
      </c>
      <c r="F35" s="452"/>
      <c r="G35" s="202" t="s">
        <v>0</v>
      </c>
      <c r="H35" s="210" t="s">
        <v>0</v>
      </c>
      <c r="I35" s="210" t="s">
        <v>0</v>
      </c>
      <c r="J35" s="321" t="s">
        <v>407</v>
      </c>
      <c r="K35" s="323" t="s">
        <v>411</v>
      </c>
      <c r="L35" s="206" t="s">
        <v>414</v>
      </c>
      <c r="M35" s="370"/>
      <c r="N35" s="371"/>
      <c r="O35" s="371"/>
      <c r="P35" s="372"/>
      <c r="Q35" s="332"/>
      <c r="R35" s="333"/>
      <c r="S35" s="333"/>
      <c r="T35" s="333"/>
      <c r="U35" s="334"/>
      <c r="V35" s="196"/>
      <c r="W35" s="194"/>
      <c r="X35" s="195"/>
      <c r="Y35" s="121"/>
    </row>
    <row r="36" spans="1:25" s="468" customFormat="1" ht="20.100000000000001" customHeight="1" thickTop="1" thickBot="1" x14ac:dyDescent="0.3">
      <c r="A36" s="141" t="str">
        <f>IF(V32=1,"VERIFIED",IF(W32=1,"CHECKED",IF(R32=1,"CHECK",IF(T32=1,"VERIFY",IF(U32=1,"NEED APP","NOT SCHED")))))</f>
        <v>NOT SCHED</v>
      </c>
      <c r="B36" s="276"/>
      <c r="C36" s="326"/>
      <c r="D36" s="455" t="s">
        <v>446</v>
      </c>
      <c r="E36" s="143" t="s">
        <v>0</v>
      </c>
      <c r="F36" s="143" t="s">
        <v>0</v>
      </c>
      <c r="G36" s="203"/>
      <c r="H36" s="211"/>
      <c r="I36" s="211"/>
      <c r="J36" s="322"/>
      <c r="K36" s="324"/>
      <c r="L36" s="207"/>
      <c r="M36" s="373"/>
      <c r="N36" s="374"/>
      <c r="O36" s="374"/>
      <c r="P36" s="375"/>
      <c r="Q36" s="335"/>
      <c r="R36" s="336"/>
      <c r="S36" s="336"/>
      <c r="T36" s="336"/>
      <c r="U36" s="337"/>
      <c r="V36" s="197"/>
      <c r="W36" s="198"/>
      <c r="X36" s="199"/>
      <c r="Y36" s="467"/>
    </row>
    <row r="37" spans="1:25" s="13" customFormat="1" ht="9" customHeight="1" thickTop="1" thickBot="1" x14ac:dyDescent="0.3">
      <c r="A37" s="470" t="s">
        <v>438</v>
      </c>
      <c r="B37" s="457" t="s">
        <v>7</v>
      </c>
      <c r="C37" s="457"/>
      <c r="D37" s="457" t="s">
        <v>8</v>
      </c>
      <c r="E37" s="457" t="s">
        <v>9</v>
      </c>
      <c r="F37" s="457" t="s">
        <v>10</v>
      </c>
      <c r="G37" s="470" t="s">
        <v>11</v>
      </c>
      <c r="H37" s="470" t="s">
        <v>12</v>
      </c>
      <c r="I37" s="471" t="s">
        <v>16</v>
      </c>
      <c r="J37" s="472" t="s">
        <v>13</v>
      </c>
      <c r="K37" s="472" t="s">
        <v>14</v>
      </c>
      <c r="L37" s="473" t="s">
        <v>22</v>
      </c>
      <c r="M37" s="474" t="s">
        <v>441</v>
      </c>
      <c r="N37" s="474" t="s">
        <v>442</v>
      </c>
      <c r="O37" s="474" t="s">
        <v>443</v>
      </c>
      <c r="P37" s="471" t="s">
        <v>461</v>
      </c>
      <c r="Q37" s="475"/>
      <c r="R37" s="476"/>
      <c r="S37" s="476"/>
      <c r="T37" s="476"/>
      <c r="U37" s="477"/>
      <c r="V37" s="470" t="s">
        <v>462</v>
      </c>
      <c r="W37" s="470" t="s">
        <v>463</v>
      </c>
      <c r="X37" s="478" t="s">
        <v>464</v>
      </c>
      <c r="Y37" s="132"/>
    </row>
    <row r="38" spans="1:25" s="12" customFormat="1" ht="15" customHeight="1" thickTop="1" thickBot="1" x14ac:dyDescent="0.3">
      <c r="A38" s="183" t="s">
        <v>2</v>
      </c>
      <c r="B38" s="274" t="s">
        <v>324</v>
      </c>
      <c r="C38" s="325" t="s">
        <v>0</v>
      </c>
      <c r="D38" s="455" t="s">
        <v>465</v>
      </c>
      <c r="E38" s="181" t="s">
        <v>325</v>
      </c>
      <c r="F38" s="181" t="s">
        <v>326</v>
      </c>
      <c r="G38" s="273" t="s">
        <v>0</v>
      </c>
      <c r="H38" s="210" t="s">
        <v>0</v>
      </c>
      <c r="I38" s="204">
        <v>7</v>
      </c>
      <c r="J38" s="204">
        <v>1.5</v>
      </c>
      <c r="K38" s="218">
        <f>IF(I38=" "," ",(I38+$H$6-J38))</f>
        <v>5.5</v>
      </c>
      <c r="L38" s="361" t="s">
        <v>408</v>
      </c>
      <c r="M38" s="178">
        <v>2016</v>
      </c>
      <c r="N38" s="278" t="str">
        <f>IF(V38=1,"VERIFIED",IF(W38=1,"CHECKED",IF(R38=1,"CHECK",IF(T38=1,"VERIFY",IF(U38=1,"NEED APP","NOT SCHED")))))</f>
        <v>NOT SCHED</v>
      </c>
      <c r="O38" s="174" t="s">
        <v>444</v>
      </c>
      <c r="P38" s="222" t="s">
        <v>448</v>
      </c>
      <c r="Q38" s="21">
        <f>IF(A39=" "," ",1)</f>
        <v>1</v>
      </c>
      <c r="R38" s="118" t="s">
        <v>0</v>
      </c>
      <c r="S38" s="25" t="s">
        <v>0</v>
      </c>
      <c r="T38" s="158" t="s">
        <v>0</v>
      </c>
      <c r="U38" s="120" t="s">
        <v>0</v>
      </c>
      <c r="V38" s="126" t="s">
        <v>0</v>
      </c>
      <c r="W38" s="118" t="s">
        <v>0</v>
      </c>
      <c r="X38" s="131" t="s">
        <v>0</v>
      </c>
      <c r="Y38" s="121"/>
    </row>
    <row r="39" spans="1:25" s="12" customFormat="1" ht="15" customHeight="1" thickTop="1" thickBot="1" x14ac:dyDescent="0.3">
      <c r="A39" s="188" t="s">
        <v>322</v>
      </c>
      <c r="B39" s="275"/>
      <c r="C39" s="325"/>
      <c r="D39" s="455" t="s">
        <v>466</v>
      </c>
      <c r="E39" s="182" t="s">
        <v>325</v>
      </c>
      <c r="F39" s="182" t="s">
        <v>326</v>
      </c>
      <c r="G39" s="203"/>
      <c r="H39" s="211"/>
      <c r="I39" s="205"/>
      <c r="J39" s="205"/>
      <c r="K39" s="219"/>
      <c r="L39" s="362"/>
      <c r="M39" s="179">
        <v>42783</v>
      </c>
      <c r="N39" s="279"/>
      <c r="O39" s="175" t="s">
        <v>445</v>
      </c>
      <c r="P39" s="223"/>
      <c r="Q39" s="329" t="s">
        <v>489</v>
      </c>
      <c r="R39" s="330"/>
      <c r="S39" s="330"/>
      <c r="T39" s="330"/>
      <c r="U39" s="331"/>
      <c r="V39" s="193" t="s">
        <v>486</v>
      </c>
      <c r="W39" s="194"/>
      <c r="X39" s="195"/>
      <c r="Y39" s="121"/>
    </row>
    <row r="40" spans="1:25" s="14" customFormat="1" ht="9" customHeight="1" thickTop="1" thickBot="1" x14ac:dyDescent="0.3">
      <c r="A40" s="185" t="s">
        <v>323</v>
      </c>
      <c r="B40" s="275"/>
      <c r="C40" s="325"/>
      <c r="D40" s="456" t="s">
        <v>0</v>
      </c>
      <c r="E40" s="186" t="s">
        <v>9</v>
      </c>
      <c r="F40" s="186" t="s">
        <v>10</v>
      </c>
      <c r="G40" s="170" t="s">
        <v>15</v>
      </c>
      <c r="H40" s="162" t="s">
        <v>459</v>
      </c>
      <c r="I40" s="162" t="s">
        <v>18</v>
      </c>
      <c r="J40" s="176" t="s">
        <v>17</v>
      </c>
      <c r="K40" s="177" t="s">
        <v>4</v>
      </c>
      <c r="L40" s="176" t="s">
        <v>460</v>
      </c>
      <c r="M40" s="367" t="s">
        <v>452</v>
      </c>
      <c r="N40" s="368"/>
      <c r="O40" s="368"/>
      <c r="P40" s="369"/>
      <c r="Q40" s="332"/>
      <c r="R40" s="333"/>
      <c r="S40" s="333"/>
      <c r="T40" s="333"/>
      <c r="U40" s="334"/>
      <c r="V40" s="196"/>
      <c r="W40" s="194"/>
      <c r="X40" s="195"/>
      <c r="Y40" s="133"/>
    </row>
    <row r="41" spans="1:25" s="12" customFormat="1" ht="15" customHeight="1" thickTop="1" thickBot="1" x14ac:dyDescent="0.3">
      <c r="A41" s="187">
        <v>6</v>
      </c>
      <c r="B41" s="275"/>
      <c r="C41" s="325"/>
      <c r="D41" s="455" t="s">
        <v>467</v>
      </c>
      <c r="E41" s="451" t="s">
        <v>20</v>
      </c>
      <c r="F41" s="452"/>
      <c r="G41" s="202" t="s">
        <v>0</v>
      </c>
      <c r="H41" s="210" t="s">
        <v>0</v>
      </c>
      <c r="I41" s="210" t="s">
        <v>0</v>
      </c>
      <c r="J41" s="212" t="s">
        <v>410</v>
      </c>
      <c r="K41" s="323" t="s">
        <v>411</v>
      </c>
      <c r="L41" s="206" t="s">
        <v>414</v>
      </c>
      <c r="M41" s="370"/>
      <c r="N41" s="371"/>
      <c r="O41" s="371"/>
      <c r="P41" s="372"/>
      <c r="Q41" s="332"/>
      <c r="R41" s="333"/>
      <c r="S41" s="333"/>
      <c r="T41" s="333"/>
      <c r="U41" s="334"/>
      <c r="V41" s="196"/>
      <c r="W41" s="194"/>
      <c r="X41" s="195"/>
      <c r="Y41" s="121"/>
    </row>
    <row r="42" spans="1:25" s="12" customFormat="1" ht="20.100000000000001" customHeight="1" thickTop="1" thickBot="1" x14ac:dyDescent="0.3">
      <c r="A42" s="141" t="str">
        <f>IF(V38=1,"VERIFIED",IF(W38=1,"CHECKED",IF(R38=1,"CHECK",IF(T38=1,"VERIFY",IF(U38=1,"NEED APP","NOT SCHED")))))</f>
        <v>NOT SCHED</v>
      </c>
      <c r="B42" s="276"/>
      <c r="C42" s="326"/>
      <c r="D42" s="455" t="s">
        <v>446</v>
      </c>
      <c r="E42" s="143" t="s">
        <v>0</v>
      </c>
      <c r="F42" s="143" t="s">
        <v>0</v>
      </c>
      <c r="G42" s="203"/>
      <c r="H42" s="211"/>
      <c r="I42" s="211"/>
      <c r="J42" s="213"/>
      <c r="K42" s="324"/>
      <c r="L42" s="207"/>
      <c r="M42" s="373"/>
      <c r="N42" s="374"/>
      <c r="O42" s="374"/>
      <c r="P42" s="375"/>
      <c r="Q42" s="335"/>
      <c r="R42" s="336"/>
      <c r="S42" s="336"/>
      <c r="T42" s="336"/>
      <c r="U42" s="337"/>
      <c r="V42" s="197"/>
      <c r="W42" s="198"/>
      <c r="X42" s="199"/>
      <c r="Y42" s="121"/>
    </row>
    <row r="43" spans="1:25" s="12" customFormat="1" ht="60" customHeight="1" thickTop="1" thickBot="1" x14ac:dyDescent="0.3">
      <c r="A43" s="270" t="s">
        <v>496</v>
      </c>
      <c r="B43" s="271"/>
      <c r="C43" s="271"/>
      <c r="D43" s="271"/>
      <c r="E43" s="271"/>
      <c r="F43" s="271"/>
      <c r="G43" s="271"/>
      <c r="H43" s="271"/>
      <c r="I43" s="271"/>
      <c r="J43" s="271"/>
      <c r="K43" s="271"/>
      <c r="L43" s="271"/>
      <c r="M43" s="271"/>
      <c r="N43" s="271"/>
      <c r="O43" s="271"/>
      <c r="P43" s="272"/>
      <c r="Q43" s="399" t="str">
        <f>$L$2</f>
        <v>CS-B2 Little-Great Rivers RUN</v>
      </c>
      <c r="R43" s="400"/>
      <c r="S43" s="400"/>
      <c r="T43" s="400"/>
      <c r="U43" s="400"/>
      <c r="V43" s="171"/>
      <c r="W43" s="172"/>
      <c r="X43" s="173"/>
      <c r="Y43" s="121"/>
    </row>
    <row r="44" spans="1:25" s="13" customFormat="1" ht="9" customHeight="1" thickTop="1" thickBot="1" x14ac:dyDescent="0.3">
      <c r="A44" s="470" t="s">
        <v>438</v>
      </c>
      <c r="B44" s="457" t="s">
        <v>7</v>
      </c>
      <c r="C44" s="457"/>
      <c r="D44" s="457" t="s">
        <v>8</v>
      </c>
      <c r="E44" s="457" t="s">
        <v>9</v>
      </c>
      <c r="F44" s="457" t="s">
        <v>10</v>
      </c>
      <c r="G44" s="470" t="s">
        <v>11</v>
      </c>
      <c r="H44" s="470" t="s">
        <v>12</v>
      </c>
      <c r="I44" s="471" t="s">
        <v>16</v>
      </c>
      <c r="J44" s="472" t="s">
        <v>13</v>
      </c>
      <c r="K44" s="472" t="s">
        <v>14</v>
      </c>
      <c r="L44" s="473" t="s">
        <v>22</v>
      </c>
      <c r="M44" s="474" t="s">
        <v>441</v>
      </c>
      <c r="N44" s="474" t="s">
        <v>442</v>
      </c>
      <c r="O44" s="474" t="s">
        <v>443</v>
      </c>
      <c r="P44" s="471" t="s">
        <v>461</v>
      </c>
      <c r="Q44" s="475"/>
      <c r="R44" s="476"/>
      <c r="S44" s="476"/>
      <c r="T44" s="476"/>
      <c r="U44" s="477"/>
      <c r="V44" s="470" t="s">
        <v>462</v>
      </c>
      <c r="W44" s="470" t="s">
        <v>463</v>
      </c>
      <c r="X44" s="478" t="s">
        <v>464</v>
      </c>
      <c r="Y44" s="132"/>
    </row>
    <row r="45" spans="1:25" s="12" customFormat="1" ht="15" customHeight="1" thickTop="1" thickBot="1" x14ac:dyDescent="0.3">
      <c r="A45" s="183" t="s">
        <v>2</v>
      </c>
      <c r="B45" s="274" t="s">
        <v>319</v>
      </c>
      <c r="C45" s="325" t="s">
        <v>0</v>
      </c>
      <c r="D45" s="455" t="s">
        <v>465</v>
      </c>
      <c r="E45" s="181" t="s">
        <v>320</v>
      </c>
      <c r="F45" s="181" t="s">
        <v>321</v>
      </c>
      <c r="G45" s="273" t="s">
        <v>0</v>
      </c>
      <c r="H45" s="210" t="s">
        <v>0</v>
      </c>
      <c r="I45" s="204">
        <v>8.1</v>
      </c>
      <c r="J45" s="204">
        <v>1.5</v>
      </c>
      <c r="K45" s="218">
        <f>IF(I45=" "," ",(I45+$H$6-J45))</f>
        <v>6.6</v>
      </c>
      <c r="L45" s="220" t="s">
        <v>408</v>
      </c>
      <c r="M45" s="178">
        <v>2016</v>
      </c>
      <c r="N45" s="278" t="str">
        <f>IF(V45=1,"VERIFIED",IF(W45=1,"CHECKED",IF(R45=1,"CHECK",IF(T45=1,"VERIFY",IF(U45=1,"NEED APP","NOT SCHED")))))</f>
        <v>NOT SCHED</v>
      </c>
      <c r="O45" s="174" t="s">
        <v>444</v>
      </c>
      <c r="P45" s="222" t="s">
        <v>437</v>
      </c>
      <c r="Q45" s="21">
        <f>IF(A46=" "," ",1)</f>
        <v>1</v>
      </c>
      <c r="R45" s="118" t="s">
        <v>0</v>
      </c>
      <c r="S45" s="25" t="s">
        <v>0</v>
      </c>
      <c r="T45" s="158" t="s">
        <v>0</v>
      </c>
      <c r="U45" s="120" t="s">
        <v>0</v>
      </c>
      <c r="V45" s="126" t="s">
        <v>0</v>
      </c>
      <c r="W45" s="118" t="s">
        <v>0</v>
      </c>
      <c r="X45" s="131" t="s">
        <v>0</v>
      </c>
      <c r="Y45" s="121"/>
    </row>
    <row r="46" spans="1:25" s="12" customFormat="1" ht="15" customHeight="1" thickTop="1" thickBot="1" x14ac:dyDescent="0.3">
      <c r="A46" s="188" t="s">
        <v>317</v>
      </c>
      <c r="B46" s="275"/>
      <c r="C46" s="325"/>
      <c r="D46" s="455" t="s">
        <v>466</v>
      </c>
      <c r="E46" s="182" t="s">
        <v>320</v>
      </c>
      <c r="F46" s="182" t="s">
        <v>321</v>
      </c>
      <c r="G46" s="203"/>
      <c r="H46" s="211"/>
      <c r="I46" s="205"/>
      <c r="J46" s="205"/>
      <c r="K46" s="219"/>
      <c r="L46" s="221"/>
      <c r="M46" s="179">
        <v>42783</v>
      </c>
      <c r="N46" s="279"/>
      <c r="O46" s="175" t="s">
        <v>445</v>
      </c>
      <c r="P46" s="223"/>
      <c r="Q46" s="329" t="s">
        <v>489</v>
      </c>
      <c r="R46" s="330"/>
      <c r="S46" s="330"/>
      <c r="T46" s="330"/>
      <c r="U46" s="331"/>
      <c r="V46" s="193" t="s">
        <v>486</v>
      </c>
      <c r="W46" s="194"/>
      <c r="X46" s="195"/>
      <c r="Y46" s="121"/>
    </row>
    <row r="47" spans="1:25" s="14" customFormat="1" ht="9" customHeight="1" thickTop="1" thickBot="1" x14ac:dyDescent="0.3">
      <c r="A47" s="185" t="s">
        <v>318</v>
      </c>
      <c r="B47" s="275"/>
      <c r="C47" s="325"/>
      <c r="D47" s="456" t="s">
        <v>0</v>
      </c>
      <c r="E47" s="186" t="s">
        <v>9</v>
      </c>
      <c r="F47" s="186" t="s">
        <v>10</v>
      </c>
      <c r="G47" s="170" t="s">
        <v>15</v>
      </c>
      <c r="H47" s="162" t="s">
        <v>459</v>
      </c>
      <c r="I47" s="162" t="s">
        <v>18</v>
      </c>
      <c r="J47" s="176" t="s">
        <v>17</v>
      </c>
      <c r="K47" s="177" t="s">
        <v>4</v>
      </c>
      <c r="L47" s="176" t="s">
        <v>460</v>
      </c>
      <c r="M47" s="367" t="s">
        <v>452</v>
      </c>
      <c r="N47" s="368"/>
      <c r="O47" s="368"/>
      <c r="P47" s="369"/>
      <c r="Q47" s="332"/>
      <c r="R47" s="333"/>
      <c r="S47" s="333"/>
      <c r="T47" s="333"/>
      <c r="U47" s="334"/>
      <c r="V47" s="196"/>
      <c r="W47" s="194"/>
      <c r="X47" s="195"/>
      <c r="Y47" s="133"/>
    </row>
    <row r="48" spans="1:25" s="12" customFormat="1" ht="15" customHeight="1" thickTop="1" thickBot="1" x14ac:dyDescent="0.3">
      <c r="A48" s="187">
        <v>7</v>
      </c>
      <c r="B48" s="275"/>
      <c r="C48" s="325"/>
      <c r="D48" s="455" t="s">
        <v>467</v>
      </c>
      <c r="E48" s="451" t="s">
        <v>20</v>
      </c>
      <c r="F48" s="452"/>
      <c r="G48" s="202" t="s">
        <v>0</v>
      </c>
      <c r="H48" s="210" t="s">
        <v>0</v>
      </c>
      <c r="I48" s="210" t="s">
        <v>0</v>
      </c>
      <c r="J48" s="321" t="s">
        <v>407</v>
      </c>
      <c r="K48" s="323" t="s">
        <v>411</v>
      </c>
      <c r="L48" s="206" t="s">
        <v>414</v>
      </c>
      <c r="M48" s="370"/>
      <c r="N48" s="371"/>
      <c r="O48" s="371"/>
      <c r="P48" s="372"/>
      <c r="Q48" s="332"/>
      <c r="R48" s="333"/>
      <c r="S48" s="333"/>
      <c r="T48" s="333"/>
      <c r="U48" s="334"/>
      <c r="V48" s="196"/>
      <c r="W48" s="194"/>
      <c r="X48" s="195"/>
      <c r="Y48" s="121"/>
    </row>
    <row r="49" spans="1:25" s="12" customFormat="1" ht="20.100000000000001" customHeight="1" thickTop="1" thickBot="1" x14ac:dyDescent="0.3">
      <c r="A49" s="141" t="str">
        <f>IF(V45=1,"VERIFIED",IF(W45=1,"CHECKED",IF(R45=1,"CHECK",IF(T45=1,"VERIFY",IF(U45=1,"NEED APP","NOT SCHED")))))</f>
        <v>NOT SCHED</v>
      </c>
      <c r="B49" s="276"/>
      <c r="C49" s="326"/>
      <c r="D49" s="455" t="s">
        <v>446</v>
      </c>
      <c r="E49" s="143" t="s">
        <v>0</v>
      </c>
      <c r="F49" s="143" t="s">
        <v>0</v>
      </c>
      <c r="G49" s="203"/>
      <c r="H49" s="211"/>
      <c r="I49" s="211"/>
      <c r="J49" s="322"/>
      <c r="K49" s="324"/>
      <c r="L49" s="207"/>
      <c r="M49" s="373"/>
      <c r="N49" s="374"/>
      <c r="O49" s="374"/>
      <c r="P49" s="375"/>
      <c r="Q49" s="335"/>
      <c r="R49" s="336"/>
      <c r="S49" s="336"/>
      <c r="T49" s="336"/>
      <c r="U49" s="337"/>
      <c r="V49" s="197"/>
      <c r="W49" s="198"/>
      <c r="X49" s="199"/>
      <c r="Y49" s="121"/>
    </row>
    <row r="50" spans="1:25" s="13" customFormat="1" ht="9" customHeight="1" thickTop="1" thickBot="1" x14ac:dyDescent="0.3">
      <c r="A50" s="470" t="s">
        <v>438</v>
      </c>
      <c r="B50" s="457" t="s">
        <v>7</v>
      </c>
      <c r="C50" s="457"/>
      <c r="D50" s="457" t="s">
        <v>8</v>
      </c>
      <c r="E50" s="457" t="s">
        <v>9</v>
      </c>
      <c r="F50" s="457" t="s">
        <v>10</v>
      </c>
      <c r="G50" s="470" t="s">
        <v>11</v>
      </c>
      <c r="H50" s="470" t="s">
        <v>12</v>
      </c>
      <c r="I50" s="471" t="s">
        <v>16</v>
      </c>
      <c r="J50" s="472" t="s">
        <v>13</v>
      </c>
      <c r="K50" s="472" t="s">
        <v>14</v>
      </c>
      <c r="L50" s="473" t="s">
        <v>22</v>
      </c>
      <c r="M50" s="474" t="s">
        <v>441</v>
      </c>
      <c r="N50" s="474" t="s">
        <v>442</v>
      </c>
      <c r="O50" s="474" t="s">
        <v>443</v>
      </c>
      <c r="P50" s="471" t="s">
        <v>461</v>
      </c>
      <c r="Q50" s="475"/>
      <c r="R50" s="476"/>
      <c r="S50" s="476"/>
      <c r="T50" s="476"/>
      <c r="U50" s="477"/>
      <c r="V50" s="470" t="s">
        <v>462</v>
      </c>
      <c r="W50" s="470" t="s">
        <v>463</v>
      </c>
      <c r="X50" s="478" t="s">
        <v>464</v>
      </c>
      <c r="Y50" s="132"/>
    </row>
    <row r="51" spans="1:25" s="12" customFormat="1" ht="15" customHeight="1" thickTop="1" thickBot="1" x14ac:dyDescent="0.3">
      <c r="A51" s="183" t="s">
        <v>2</v>
      </c>
      <c r="B51" s="274" t="s">
        <v>334</v>
      </c>
      <c r="C51" s="325" t="s">
        <v>0</v>
      </c>
      <c r="D51" s="455" t="s">
        <v>465</v>
      </c>
      <c r="E51" s="181" t="s">
        <v>457</v>
      </c>
      <c r="F51" s="181" t="s">
        <v>458</v>
      </c>
      <c r="G51" s="273" t="s">
        <v>0</v>
      </c>
      <c r="H51" s="210" t="s">
        <v>0</v>
      </c>
      <c r="I51" s="204">
        <v>7.1</v>
      </c>
      <c r="J51" s="204">
        <v>0.1</v>
      </c>
      <c r="K51" s="218">
        <f>IF(I51=" "," ",(I51+$H$6-J51))</f>
        <v>7</v>
      </c>
      <c r="L51" s="208" t="s">
        <v>408</v>
      </c>
      <c r="M51" s="178">
        <v>2016</v>
      </c>
      <c r="N51" s="278" t="str">
        <f>IF(V51=1,"VERIFIED",IF(W51=1,"CHECKED",IF(R51=1,"CHECK",IF(T51=1,"VERIFY",IF(U51=1,"NEED APP","NOT SCHED")))))</f>
        <v>NOT SCHED</v>
      </c>
      <c r="O51" s="174" t="s">
        <v>444</v>
      </c>
      <c r="P51" s="222" t="s">
        <v>448</v>
      </c>
      <c r="Q51" s="21">
        <f>IF(A52=" "," ",1)</f>
        <v>1</v>
      </c>
      <c r="R51" s="118" t="s">
        <v>0</v>
      </c>
      <c r="S51" s="25" t="s">
        <v>0</v>
      </c>
      <c r="T51" s="158" t="s">
        <v>0</v>
      </c>
      <c r="U51" s="120" t="s">
        <v>0</v>
      </c>
      <c r="V51" s="126" t="s">
        <v>0</v>
      </c>
      <c r="W51" s="118" t="s">
        <v>0</v>
      </c>
      <c r="X51" s="131" t="s">
        <v>0</v>
      </c>
      <c r="Y51" s="121"/>
    </row>
    <row r="52" spans="1:25" s="12" customFormat="1" ht="15" customHeight="1" thickTop="1" thickBot="1" x14ac:dyDescent="0.3">
      <c r="A52" s="188" t="s">
        <v>332</v>
      </c>
      <c r="B52" s="275"/>
      <c r="C52" s="325"/>
      <c r="D52" s="455" t="s">
        <v>466</v>
      </c>
      <c r="E52" s="182" t="s">
        <v>457</v>
      </c>
      <c r="F52" s="182" t="s">
        <v>458</v>
      </c>
      <c r="G52" s="203"/>
      <c r="H52" s="211"/>
      <c r="I52" s="205"/>
      <c r="J52" s="205"/>
      <c r="K52" s="219"/>
      <c r="L52" s="209"/>
      <c r="M52" s="179">
        <v>42783</v>
      </c>
      <c r="N52" s="279"/>
      <c r="O52" s="175" t="s">
        <v>445</v>
      </c>
      <c r="P52" s="223"/>
      <c r="Q52" s="329" t="s">
        <v>489</v>
      </c>
      <c r="R52" s="330"/>
      <c r="S52" s="330"/>
      <c r="T52" s="330"/>
      <c r="U52" s="331"/>
      <c r="V52" s="193" t="s">
        <v>486</v>
      </c>
      <c r="W52" s="194"/>
      <c r="X52" s="195"/>
      <c r="Y52" s="121"/>
    </row>
    <row r="53" spans="1:25" s="14" customFormat="1" ht="9" customHeight="1" thickTop="1" thickBot="1" x14ac:dyDescent="0.3">
      <c r="A53" s="185" t="s">
        <v>333</v>
      </c>
      <c r="B53" s="275"/>
      <c r="C53" s="325"/>
      <c r="D53" s="456" t="s">
        <v>0</v>
      </c>
      <c r="E53" s="186" t="s">
        <v>9</v>
      </c>
      <c r="F53" s="186" t="s">
        <v>10</v>
      </c>
      <c r="G53" s="170" t="s">
        <v>15</v>
      </c>
      <c r="H53" s="162" t="s">
        <v>459</v>
      </c>
      <c r="I53" s="162" t="s">
        <v>18</v>
      </c>
      <c r="J53" s="176" t="s">
        <v>17</v>
      </c>
      <c r="K53" s="177" t="s">
        <v>4</v>
      </c>
      <c r="L53" s="176" t="s">
        <v>460</v>
      </c>
      <c r="M53" s="367" t="s">
        <v>473</v>
      </c>
      <c r="N53" s="368"/>
      <c r="O53" s="368"/>
      <c r="P53" s="369"/>
      <c r="Q53" s="332"/>
      <c r="R53" s="333"/>
      <c r="S53" s="333"/>
      <c r="T53" s="333"/>
      <c r="U53" s="334"/>
      <c r="V53" s="196"/>
      <c r="W53" s="194"/>
      <c r="X53" s="195"/>
      <c r="Y53" s="133"/>
    </row>
    <row r="54" spans="1:25" s="12" customFormat="1" ht="15" customHeight="1" thickTop="1" thickBot="1" x14ac:dyDescent="0.3">
      <c r="A54" s="187">
        <v>8</v>
      </c>
      <c r="B54" s="275"/>
      <c r="C54" s="325"/>
      <c r="D54" s="455" t="s">
        <v>467</v>
      </c>
      <c r="E54" s="451" t="s">
        <v>20</v>
      </c>
      <c r="F54" s="452"/>
      <c r="G54" s="202" t="s">
        <v>0</v>
      </c>
      <c r="H54" s="210" t="s">
        <v>0</v>
      </c>
      <c r="I54" s="210" t="s">
        <v>0</v>
      </c>
      <c r="J54" s="212" t="s">
        <v>410</v>
      </c>
      <c r="K54" s="323" t="s">
        <v>411</v>
      </c>
      <c r="L54" s="206" t="s">
        <v>414</v>
      </c>
      <c r="M54" s="370"/>
      <c r="N54" s="371"/>
      <c r="O54" s="371"/>
      <c r="P54" s="372"/>
      <c r="Q54" s="332"/>
      <c r="R54" s="333"/>
      <c r="S54" s="333"/>
      <c r="T54" s="333"/>
      <c r="U54" s="334"/>
      <c r="V54" s="196"/>
      <c r="W54" s="194"/>
      <c r="X54" s="195"/>
      <c r="Y54" s="121"/>
    </row>
    <row r="55" spans="1:25" s="12" customFormat="1" ht="20.100000000000001" customHeight="1" thickTop="1" thickBot="1" x14ac:dyDescent="0.3">
      <c r="A55" s="141" t="str">
        <f>IF(V51=1,"VERIFIED",IF(W51=1,"CHECKED",IF(R51=1,"CHECK",IF(T51=1,"VERIFY",IF(U51=1,"NEED APP","NOT SCHED")))))</f>
        <v>NOT SCHED</v>
      </c>
      <c r="B55" s="276"/>
      <c r="C55" s="326"/>
      <c r="D55" s="455" t="s">
        <v>446</v>
      </c>
      <c r="E55" s="143" t="s">
        <v>0</v>
      </c>
      <c r="F55" s="143" t="s">
        <v>0</v>
      </c>
      <c r="G55" s="203"/>
      <c r="H55" s="211"/>
      <c r="I55" s="211"/>
      <c r="J55" s="213"/>
      <c r="K55" s="324"/>
      <c r="L55" s="207"/>
      <c r="M55" s="373"/>
      <c r="N55" s="374"/>
      <c r="O55" s="374"/>
      <c r="P55" s="375"/>
      <c r="Q55" s="335"/>
      <c r="R55" s="336"/>
      <c r="S55" s="336"/>
      <c r="T55" s="336"/>
      <c r="U55" s="337"/>
      <c r="V55" s="197"/>
      <c r="W55" s="198"/>
      <c r="X55" s="199"/>
      <c r="Y55" s="121"/>
    </row>
    <row r="56" spans="1:25" s="13" customFormat="1" ht="9" customHeight="1" thickTop="1" thickBot="1" x14ac:dyDescent="0.3">
      <c r="A56" s="160" t="s">
        <v>438</v>
      </c>
      <c r="B56" s="161" t="s">
        <v>7</v>
      </c>
      <c r="C56" s="161"/>
      <c r="D56" s="457" t="s">
        <v>8</v>
      </c>
      <c r="E56" s="161" t="s">
        <v>9</v>
      </c>
      <c r="F56" s="161" t="s">
        <v>10</v>
      </c>
      <c r="G56" s="160" t="s">
        <v>11</v>
      </c>
      <c r="H56" s="160" t="s">
        <v>12</v>
      </c>
      <c r="I56" s="162" t="s">
        <v>16</v>
      </c>
      <c r="J56" s="163" t="s">
        <v>13</v>
      </c>
      <c r="K56" s="163" t="s">
        <v>14</v>
      </c>
      <c r="L56" s="164" t="s">
        <v>22</v>
      </c>
      <c r="M56" s="165" t="s">
        <v>441</v>
      </c>
      <c r="N56" s="165" t="s">
        <v>442</v>
      </c>
      <c r="O56" s="165" t="s">
        <v>443</v>
      </c>
      <c r="P56" s="162" t="s">
        <v>461</v>
      </c>
      <c r="Q56" s="167"/>
      <c r="R56" s="168"/>
      <c r="S56" s="168"/>
      <c r="T56" s="168"/>
      <c r="U56" s="169"/>
      <c r="V56" s="160" t="s">
        <v>462</v>
      </c>
      <c r="W56" s="160" t="s">
        <v>463</v>
      </c>
      <c r="X56" s="166" t="s">
        <v>464</v>
      </c>
      <c r="Y56" s="132"/>
    </row>
    <row r="57" spans="1:25" s="12" customFormat="1" ht="15" customHeight="1" thickTop="1" thickBot="1" x14ac:dyDescent="0.3">
      <c r="A57" s="183" t="s">
        <v>2</v>
      </c>
      <c r="B57" s="274" t="s">
        <v>298</v>
      </c>
      <c r="C57" s="325" t="s">
        <v>0</v>
      </c>
      <c r="D57" s="455" t="s">
        <v>465</v>
      </c>
      <c r="E57" s="181" t="s">
        <v>299</v>
      </c>
      <c r="F57" s="181" t="s">
        <v>300</v>
      </c>
      <c r="G57" s="273" t="s">
        <v>0</v>
      </c>
      <c r="H57" s="210" t="s">
        <v>0</v>
      </c>
      <c r="I57" s="204">
        <v>4.2</v>
      </c>
      <c r="J57" s="204">
        <v>0.1</v>
      </c>
      <c r="K57" s="218">
        <f>IF(I57=" "," ",(I57+$H$6-J57))</f>
        <v>4.1000000000000005</v>
      </c>
      <c r="L57" s="208" t="s">
        <v>408</v>
      </c>
      <c r="M57" s="200">
        <v>2016</v>
      </c>
      <c r="N57" s="278" t="str">
        <f>IF(V57=1,"VERIFIED",IF(W57=1,"CHECKED",IF(R57=1,"CHECK",IF(T57=1,"VERIFY",IF(U57=1,"NEED APP","NOT SCHED")))))</f>
        <v>NOT SCHED</v>
      </c>
      <c r="O57" s="174" t="s">
        <v>444</v>
      </c>
      <c r="P57" s="222" t="s">
        <v>437</v>
      </c>
      <c r="Q57" s="21">
        <f>IF(A58=" "," ",1)</f>
        <v>1</v>
      </c>
      <c r="R57" s="118" t="s">
        <v>0</v>
      </c>
      <c r="S57" s="25" t="s">
        <v>0</v>
      </c>
      <c r="T57" s="158" t="s">
        <v>0</v>
      </c>
      <c r="U57" s="120" t="s">
        <v>0</v>
      </c>
      <c r="V57" s="126" t="s">
        <v>0</v>
      </c>
      <c r="W57" s="118" t="s">
        <v>0</v>
      </c>
      <c r="X57" s="131" t="s">
        <v>0</v>
      </c>
      <c r="Y57" s="121"/>
    </row>
    <row r="58" spans="1:25" s="12" customFormat="1" ht="15" customHeight="1" thickTop="1" thickBot="1" x14ac:dyDescent="0.3">
      <c r="A58" s="188" t="s">
        <v>296</v>
      </c>
      <c r="B58" s="275"/>
      <c r="C58" s="325"/>
      <c r="D58" s="455" t="s">
        <v>466</v>
      </c>
      <c r="E58" s="182" t="s">
        <v>299</v>
      </c>
      <c r="F58" s="182" t="s">
        <v>300</v>
      </c>
      <c r="G58" s="203"/>
      <c r="H58" s="211"/>
      <c r="I58" s="205"/>
      <c r="J58" s="205"/>
      <c r="K58" s="219"/>
      <c r="L58" s="209"/>
      <c r="M58" s="201"/>
      <c r="N58" s="279"/>
      <c r="O58" s="175" t="s">
        <v>445</v>
      </c>
      <c r="P58" s="223"/>
      <c r="Q58" s="329" t="s">
        <v>489</v>
      </c>
      <c r="R58" s="330"/>
      <c r="S58" s="330"/>
      <c r="T58" s="330"/>
      <c r="U58" s="331"/>
      <c r="V58" s="193" t="s">
        <v>486</v>
      </c>
      <c r="W58" s="194"/>
      <c r="X58" s="195"/>
      <c r="Y58" s="121"/>
    </row>
    <row r="59" spans="1:25" s="14" customFormat="1" ht="9" customHeight="1" thickTop="1" thickBot="1" x14ac:dyDescent="0.3">
      <c r="A59" s="185" t="s">
        <v>297</v>
      </c>
      <c r="B59" s="275"/>
      <c r="C59" s="325"/>
      <c r="D59" s="456" t="s">
        <v>0</v>
      </c>
      <c r="E59" s="186" t="s">
        <v>9</v>
      </c>
      <c r="F59" s="186" t="s">
        <v>10</v>
      </c>
      <c r="G59" s="170" t="s">
        <v>15</v>
      </c>
      <c r="H59" s="162" t="s">
        <v>459</v>
      </c>
      <c r="I59" s="162" t="s">
        <v>18</v>
      </c>
      <c r="J59" s="176" t="s">
        <v>17</v>
      </c>
      <c r="K59" s="177" t="s">
        <v>4</v>
      </c>
      <c r="L59" s="176" t="s">
        <v>460</v>
      </c>
      <c r="M59" s="367" t="s">
        <v>453</v>
      </c>
      <c r="N59" s="368"/>
      <c r="O59" s="368"/>
      <c r="P59" s="369"/>
      <c r="Q59" s="332"/>
      <c r="R59" s="333"/>
      <c r="S59" s="333"/>
      <c r="T59" s="333"/>
      <c r="U59" s="334"/>
      <c r="V59" s="196"/>
      <c r="W59" s="194"/>
      <c r="X59" s="195"/>
      <c r="Y59" s="133"/>
    </row>
    <row r="60" spans="1:25" s="12" customFormat="1" ht="15" customHeight="1" thickTop="1" thickBot="1" x14ac:dyDescent="0.3">
      <c r="A60" s="187">
        <v>9</v>
      </c>
      <c r="B60" s="275"/>
      <c r="C60" s="325"/>
      <c r="D60" s="455" t="s">
        <v>467</v>
      </c>
      <c r="E60" s="451" t="s">
        <v>20</v>
      </c>
      <c r="F60" s="452"/>
      <c r="G60" s="202" t="s">
        <v>0</v>
      </c>
      <c r="H60" s="210" t="s">
        <v>0</v>
      </c>
      <c r="I60" s="210" t="s">
        <v>0</v>
      </c>
      <c r="J60" s="321" t="s">
        <v>407</v>
      </c>
      <c r="K60" s="323" t="s">
        <v>411</v>
      </c>
      <c r="L60" s="206" t="s">
        <v>414</v>
      </c>
      <c r="M60" s="370"/>
      <c r="N60" s="371"/>
      <c r="O60" s="371"/>
      <c r="P60" s="372"/>
      <c r="Q60" s="332"/>
      <c r="R60" s="333"/>
      <c r="S60" s="333"/>
      <c r="T60" s="333"/>
      <c r="U60" s="334"/>
      <c r="V60" s="196"/>
      <c r="W60" s="194"/>
      <c r="X60" s="195"/>
      <c r="Y60" s="121"/>
    </row>
    <row r="61" spans="1:25" s="12" customFormat="1" ht="20.100000000000001" customHeight="1" thickTop="1" thickBot="1" x14ac:dyDescent="0.3">
      <c r="A61" s="141" t="str">
        <f>IF(V57=1,"VERIFIED",IF(W57=1,"CHECKED",IF(R57=1,"CHECK",IF(T57=1,"VERIFY",IF(U57=1,"NEED APP","NOT SCHED")))))</f>
        <v>NOT SCHED</v>
      </c>
      <c r="B61" s="276"/>
      <c r="C61" s="326"/>
      <c r="D61" s="455" t="s">
        <v>446</v>
      </c>
      <c r="E61" s="143" t="s">
        <v>0</v>
      </c>
      <c r="F61" s="143" t="s">
        <v>0</v>
      </c>
      <c r="G61" s="203"/>
      <c r="H61" s="211"/>
      <c r="I61" s="211"/>
      <c r="J61" s="322"/>
      <c r="K61" s="324"/>
      <c r="L61" s="207"/>
      <c r="M61" s="373"/>
      <c r="N61" s="374"/>
      <c r="O61" s="374"/>
      <c r="P61" s="375"/>
      <c r="Q61" s="335"/>
      <c r="R61" s="336"/>
      <c r="S61" s="336"/>
      <c r="T61" s="336"/>
      <c r="U61" s="337"/>
      <c r="V61" s="197"/>
      <c r="W61" s="198"/>
      <c r="X61" s="199"/>
      <c r="Y61" s="121"/>
    </row>
    <row r="62" spans="1:25" s="13" customFormat="1" ht="9" customHeight="1" thickTop="1" thickBot="1" x14ac:dyDescent="0.3">
      <c r="A62" s="470" t="s">
        <v>438</v>
      </c>
      <c r="B62" s="457" t="s">
        <v>7</v>
      </c>
      <c r="C62" s="457"/>
      <c r="D62" s="457" t="s">
        <v>8</v>
      </c>
      <c r="E62" s="457" t="s">
        <v>9</v>
      </c>
      <c r="F62" s="457" t="s">
        <v>10</v>
      </c>
      <c r="G62" s="470" t="s">
        <v>11</v>
      </c>
      <c r="H62" s="470" t="s">
        <v>12</v>
      </c>
      <c r="I62" s="471" t="s">
        <v>16</v>
      </c>
      <c r="J62" s="472" t="s">
        <v>13</v>
      </c>
      <c r="K62" s="472" t="s">
        <v>14</v>
      </c>
      <c r="L62" s="473" t="s">
        <v>22</v>
      </c>
      <c r="M62" s="474" t="s">
        <v>441</v>
      </c>
      <c r="N62" s="474" t="s">
        <v>442</v>
      </c>
      <c r="O62" s="474" t="s">
        <v>443</v>
      </c>
      <c r="P62" s="471" t="s">
        <v>461</v>
      </c>
      <c r="Q62" s="475"/>
      <c r="R62" s="476"/>
      <c r="S62" s="476"/>
      <c r="T62" s="476"/>
      <c r="U62" s="477"/>
      <c r="V62" s="470" t="s">
        <v>462</v>
      </c>
      <c r="W62" s="470" t="s">
        <v>463</v>
      </c>
      <c r="X62" s="478" t="s">
        <v>464</v>
      </c>
      <c r="Y62" s="132"/>
    </row>
    <row r="63" spans="1:25" s="12" customFormat="1" ht="15" customHeight="1" thickTop="1" thickBot="1" x14ac:dyDescent="0.3">
      <c r="A63" s="183" t="s">
        <v>2</v>
      </c>
      <c r="B63" s="435" t="s">
        <v>293</v>
      </c>
      <c r="C63" s="434" t="s">
        <v>0</v>
      </c>
      <c r="D63" s="455" t="s">
        <v>465</v>
      </c>
      <c r="E63" s="181" t="s">
        <v>294</v>
      </c>
      <c r="F63" s="181" t="s">
        <v>295</v>
      </c>
      <c r="G63" s="266" t="s">
        <v>0</v>
      </c>
      <c r="H63" s="347" t="s">
        <v>0</v>
      </c>
      <c r="I63" s="432">
        <v>6.9</v>
      </c>
      <c r="J63" s="204">
        <v>0.14000000000000001</v>
      </c>
      <c r="K63" s="430">
        <f>IF(I63=" "," ",(I63+$H$6-J63))</f>
        <v>6.7600000000000007</v>
      </c>
      <c r="L63" s="429" t="s">
        <v>408</v>
      </c>
      <c r="M63" s="200">
        <v>2016</v>
      </c>
      <c r="N63" s="442" t="str">
        <f>IF(V63=1,"VERIFIED",IF(W63=1,"CHECKED",IF(R63=1,"CHECK",IF(T63=1,"VERIFY",IF(U63=1,"NEED APP","NOT SCHED")))))</f>
        <v>NOT SCHED</v>
      </c>
      <c r="O63" s="174" t="s">
        <v>444</v>
      </c>
      <c r="P63" s="222" t="s">
        <v>448</v>
      </c>
      <c r="Q63" s="21">
        <f>IF(A64=" "," ",1)</f>
        <v>1</v>
      </c>
      <c r="R63" s="118" t="s">
        <v>0</v>
      </c>
      <c r="S63" s="25" t="s">
        <v>0</v>
      </c>
      <c r="T63" s="158" t="s">
        <v>0</v>
      </c>
      <c r="U63" s="120" t="s">
        <v>0</v>
      </c>
      <c r="V63" s="126" t="s">
        <v>0</v>
      </c>
      <c r="W63" s="118" t="s">
        <v>0</v>
      </c>
      <c r="X63" s="131" t="s">
        <v>0</v>
      </c>
      <c r="Y63" s="121"/>
    </row>
    <row r="64" spans="1:25" s="12" customFormat="1" ht="15" customHeight="1" thickTop="1" thickBot="1" x14ac:dyDescent="0.3">
      <c r="A64" s="188" t="s">
        <v>291</v>
      </c>
      <c r="B64" s="341"/>
      <c r="C64" s="354"/>
      <c r="D64" s="455" t="s">
        <v>466</v>
      </c>
      <c r="E64" s="182" t="s">
        <v>294</v>
      </c>
      <c r="F64" s="182" t="s">
        <v>295</v>
      </c>
      <c r="G64" s="267"/>
      <c r="H64" s="348"/>
      <c r="I64" s="433"/>
      <c r="J64" s="205"/>
      <c r="K64" s="431"/>
      <c r="L64" s="397"/>
      <c r="M64" s="428"/>
      <c r="N64" s="443"/>
      <c r="O64" s="175" t="s">
        <v>445</v>
      </c>
      <c r="P64" s="392"/>
      <c r="Q64" s="329" t="s">
        <v>489</v>
      </c>
      <c r="R64" s="330"/>
      <c r="S64" s="330"/>
      <c r="T64" s="330"/>
      <c r="U64" s="331"/>
      <c r="V64" s="193" t="s">
        <v>486</v>
      </c>
      <c r="W64" s="385"/>
      <c r="X64" s="386"/>
      <c r="Y64" s="121"/>
    </row>
    <row r="65" spans="1:25" s="14" customFormat="1" ht="9" customHeight="1" thickTop="1" thickBot="1" x14ac:dyDescent="0.3">
      <c r="A65" s="185" t="s">
        <v>292</v>
      </c>
      <c r="B65" s="341"/>
      <c r="C65" s="354"/>
      <c r="D65" s="456" t="s">
        <v>0</v>
      </c>
      <c r="E65" s="186" t="s">
        <v>9</v>
      </c>
      <c r="F65" s="186" t="s">
        <v>10</v>
      </c>
      <c r="G65" s="170" t="s">
        <v>15</v>
      </c>
      <c r="H65" s="162" t="s">
        <v>459</v>
      </c>
      <c r="I65" s="162" t="s">
        <v>18</v>
      </c>
      <c r="J65" s="176" t="s">
        <v>17</v>
      </c>
      <c r="K65" s="177" t="s">
        <v>4</v>
      </c>
      <c r="L65" s="176" t="s">
        <v>460</v>
      </c>
      <c r="M65" s="367" t="s">
        <v>453</v>
      </c>
      <c r="N65" s="368"/>
      <c r="O65" s="368"/>
      <c r="P65" s="369"/>
      <c r="Q65" s="332"/>
      <c r="R65" s="333"/>
      <c r="S65" s="333"/>
      <c r="T65" s="333"/>
      <c r="U65" s="334"/>
      <c r="V65" s="193"/>
      <c r="W65" s="385"/>
      <c r="X65" s="386"/>
      <c r="Y65" s="133"/>
    </row>
    <row r="66" spans="1:25" s="12" customFormat="1" ht="15" customHeight="1" thickTop="1" thickBot="1" x14ac:dyDescent="0.3">
      <c r="A66" s="187">
        <v>10</v>
      </c>
      <c r="B66" s="341"/>
      <c r="C66" s="354"/>
      <c r="D66" s="455" t="s">
        <v>467</v>
      </c>
      <c r="E66" s="451" t="s">
        <v>20</v>
      </c>
      <c r="F66" s="452"/>
      <c r="G66" s="376" t="s">
        <v>0</v>
      </c>
      <c r="H66" s="347" t="s">
        <v>0</v>
      </c>
      <c r="I66" s="347" t="s">
        <v>0</v>
      </c>
      <c r="J66" s="440" t="s">
        <v>407</v>
      </c>
      <c r="K66" s="438" t="s">
        <v>411</v>
      </c>
      <c r="L66" s="436" t="s">
        <v>414</v>
      </c>
      <c r="M66" s="370"/>
      <c r="N66" s="371"/>
      <c r="O66" s="371"/>
      <c r="P66" s="372"/>
      <c r="Q66" s="332"/>
      <c r="R66" s="333"/>
      <c r="S66" s="333"/>
      <c r="T66" s="333"/>
      <c r="U66" s="334"/>
      <c r="V66" s="193"/>
      <c r="W66" s="385"/>
      <c r="X66" s="386"/>
      <c r="Y66" s="121"/>
    </row>
    <row r="67" spans="1:25" s="12" customFormat="1" ht="20.100000000000001" customHeight="1" thickTop="1" thickBot="1" x14ac:dyDescent="0.3">
      <c r="A67" s="141" t="str">
        <f>IF(V63=1,"VERIFIED",IF(W63=1,"CHECKED",IF(R63=1,"CHECK",IF(T63=1,"VERIFY",IF(U63=1,"NEED APP","NOT SCHED")))))</f>
        <v>NOT SCHED</v>
      </c>
      <c r="B67" s="342"/>
      <c r="C67" s="355"/>
      <c r="D67" s="455" t="s">
        <v>446</v>
      </c>
      <c r="E67" s="142" t="s">
        <v>474</v>
      </c>
      <c r="F67" s="142" t="s">
        <v>0</v>
      </c>
      <c r="G67" s="377"/>
      <c r="H67" s="348"/>
      <c r="I67" s="348"/>
      <c r="J67" s="441"/>
      <c r="K67" s="439"/>
      <c r="L67" s="437"/>
      <c r="M67" s="373"/>
      <c r="N67" s="374"/>
      <c r="O67" s="374"/>
      <c r="P67" s="375"/>
      <c r="Q67" s="335"/>
      <c r="R67" s="336"/>
      <c r="S67" s="336"/>
      <c r="T67" s="336"/>
      <c r="U67" s="337"/>
      <c r="V67" s="387"/>
      <c r="W67" s="388"/>
      <c r="X67" s="389"/>
      <c r="Y67" s="121"/>
    </row>
    <row r="68" spans="1:25" s="13" customFormat="1" ht="9" customHeight="1" thickTop="1" thickBot="1" x14ac:dyDescent="0.3">
      <c r="A68" s="470" t="s">
        <v>438</v>
      </c>
      <c r="B68" s="457" t="s">
        <v>7</v>
      </c>
      <c r="C68" s="457"/>
      <c r="D68" s="457" t="s">
        <v>8</v>
      </c>
      <c r="E68" s="457" t="s">
        <v>9</v>
      </c>
      <c r="F68" s="457" t="s">
        <v>10</v>
      </c>
      <c r="G68" s="470" t="s">
        <v>11</v>
      </c>
      <c r="H68" s="470" t="s">
        <v>12</v>
      </c>
      <c r="I68" s="471" t="s">
        <v>16</v>
      </c>
      <c r="J68" s="472" t="s">
        <v>13</v>
      </c>
      <c r="K68" s="472" t="s">
        <v>14</v>
      </c>
      <c r="L68" s="473" t="s">
        <v>22</v>
      </c>
      <c r="M68" s="474" t="s">
        <v>441</v>
      </c>
      <c r="N68" s="474" t="s">
        <v>442</v>
      </c>
      <c r="O68" s="474" t="s">
        <v>443</v>
      </c>
      <c r="P68" s="471" t="s">
        <v>461</v>
      </c>
      <c r="Q68" s="475"/>
      <c r="R68" s="476"/>
      <c r="S68" s="476"/>
      <c r="T68" s="476"/>
      <c r="U68" s="477"/>
      <c r="V68" s="470" t="s">
        <v>462</v>
      </c>
      <c r="W68" s="470" t="s">
        <v>463</v>
      </c>
      <c r="X68" s="478" t="s">
        <v>464</v>
      </c>
      <c r="Y68" s="132"/>
    </row>
    <row r="69" spans="1:25" s="12" customFormat="1" ht="15" customHeight="1" thickTop="1" thickBot="1" x14ac:dyDescent="0.3">
      <c r="A69" s="183" t="s">
        <v>2</v>
      </c>
      <c r="B69" s="340" t="s">
        <v>284</v>
      </c>
      <c r="C69" s="393" t="s">
        <v>0</v>
      </c>
      <c r="D69" s="455" t="s">
        <v>465</v>
      </c>
      <c r="E69" s="181" t="s">
        <v>285</v>
      </c>
      <c r="F69" s="181" t="s">
        <v>286</v>
      </c>
      <c r="G69" s="266" t="s">
        <v>0</v>
      </c>
      <c r="H69" s="347" t="s">
        <v>0</v>
      </c>
      <c r="I69" s="204">
        <v>4</v>
      </c>
      <c r="J69" s="204">
        <v>0.6</v>
      </c>
      <c r="K69" s="218">
        <f>IF(I69=" "," ",(I69+$H$6-J69))</f>
        <v>3.4</v>
      </c>
      <c r="L69" s="396" t="s">
        <v>409</v>
      </c>
      <c r="M69" s="200">
        <v>2017</v>
      </c>
      <c r="N69" s="278" t="str">
        <f>IF(V69=1,"VERIFIED",IF(W69=1,"CHECKED",IF(R69=1,"CHECK",IF(T69=1,"VERIFY",IF(U69=1,"NEED APP","NOT SCHED")))))</f>
        <v>NOT SCHED</v>
      </c>
      <c r="O69" s="174" t="s">
        <v>444</v>
      </c>
      <c r="P69" s="222" t="s">
        <v>449</v>
      </c>
      <c r="Q69" s="21">
        <f>IF(A70=" "," ",1)</f>
        <v>1</v>
      </c>
      <c r="R69" s="118" t="s">
        <v>0</v>
      </c>
      <c r="S69" s="25" t="s">
        <v>0</v>
      </c>
      <c r="T69" s="158" t="s">
        <v>0</v>
      </c>
      <c r="U69" s="120" t="s">
        <v>0</v>
      </c>
      <c r="V69" s="126" t="s">
        <v>0</v>
      </c>
      <c r="W69" s="118" t="s">
        <v>0</v>
      </c>
      <c r="X69" s="131" t="s">
        <v>0</v>
      </c>
      <c r="Y69" s="121"/>
    </row>
    <row r="70" spans="1:25" s="12" customFormat="1" ht="15" customHeight="1" thickTop="1" thickBot="1" x14ac:dyDescent="0.3">
      <c r="A70" s="184">
        <v>0</v>
      </c>
      <c r="B70" s="341"/>
      <c r="C70" s="394"/>
      <c r="D70" s="455" t="s">
        <v>466</v>
      </c>
      <c r="E70" s="453" t="s">
        <v>19</v>
      </c>
      <c r="F70" s="454"/>
      <c r="G70" s="267"/>
      <c r="H70" s="348"/>
      <c r="I70" s="205"/>
      <c r="J70" s="205"/>
      <c r="K70" s="219"/>
      <c r="L70" s="397"/>
      <c r="M70" s="201"/>
      <c r="N70" s="279"/>
      <c r="O70" s="175" t="s">
        <v>445</v>
      </c>
      <c r="P70" s="223"/>
      <c r="Q70" s="329" t="s">
        <v>489</v>
      </c>
      <c r="R70" s="330"/>
      <c r="S70" s="330"/>
      <c r="T70" s="330"/>
      <c r="U70" s="331"/>
      <c r="V70" s="193" t="s">
        <v>486</v>
      </c>
      <c r="W70" s="194"/>
      <c r="X70" s="195"/>
      <c r="Y70" s="121"/>
    </row>
    <row r="71" spans="1:25" s="14" customFormat="1" ht="9" customHeight="1" thickTop="1" thickBot="1" x14ac:dyDescent="0.3">
      <c r="A71" s="185" t="s">
        <v>283</v>
      </c>
      <c r="B71" s="341"/>
      <c r="C71" s="394"/>
      <c r="D71" s="456" t="s">
        <v>0</v>
      </c>
      <c r="E71" s="186" t="s">
        <v>9</v>
      </c>
      <c r="F71" s="186" t="s">
        <v>10</v>
      </c>
      <c r="G71" s="170" t="s">
        <v>15</v>
      </c>
      <c r="H71" s="162" t="s">
        <v>459</v>
      </c>
      <c r="I71" s="162" t="s">
        <v>18</v>
      </c>
      <c r="J71" s="176" t="s">
        <v>17</v>
      </c>
      <c r="K71" s="177" t="s">
        <v>4</v>
      </c>
      <c r="L71" s="176" t="s">
        <v>460</v>
      </c>
      <c r="M71" s="367" t="s">
        <v>479</v>
      </c>
      <c r="N71" s="368"/>
      <c r="O71" s="368"/>
      <c r="P71" s="369"/>
      <c r="Q71" s="332"/>
      <c r="R71" s="333"/>
      <c r="S71" s="333"/>
      <c r="T71" s="333"/>
      <c r="U71" s="334"/>
      <c r="V71" s="196"/>
      <c r="W71" s="194"/>
      <c r="X71" s="195"/>
      <c r="Y71" s="133"/>
    </row>
    <row r="72" spans="1:25" s="12" customFormat="1" ht="15" customHeight="1" thickTop="1" thickBot="1" x14ac:dyDescent="0.3">
      <c r="A72" s="187">
        <v>11</v>
      </c>
      <c r="B72" s="341"/>
      <c r="C72" s="394"/>
      <c r="D72" s="455" t="s">
        <v>467</v>
      </c>
      <c r="E72" s="451" t="s">
        <v>20</v>
      </c>
      <c r="F72" s="452"/>
      <c r="G72" s="376" t="s">
        <v>0</v>
      </c>
      <c r="H72" s="347" t="s">
        <v>0</v>
      </c>
      <c r="I72" s="347" t="s">
        <v>0</v>
      </c>
      <c r="J72" s="321" t="s">
        <v>407</v>
      </c>
      <c r="K72" s="378" t="s">
        <v>411</v>
      </c>
      <c r="L72" s="206" t="s">
        <v>414</v>
      </c>
      <c r="M72" s="370"/>
      <c r="N72" s="371"/>
      <c r="O72" s="371"/>
      <c r="P72" s="372"/>
      <c r="Q72" s="332"/>
      <c r="R72" s="333"/>
      <c r="S72" s="333"/>
      <c r="T72" s="333"/>
      <c r="U72" s="334"/>
      <c r="V72" s="196"/>
      <c r="W72" s="194"/>
      <c r="X72" s="195"/>
      <c r="Y72" s="121"/>
    </row>
    <row r="73" spans="1:25" s="12" customFormat="1" ht="20.100000000000001" customHeight="1" thickTop="1" thickBot="1" x14ac:dyDescent="0.3">
      <c r="A73" s="141" t="str">
        <f>IF(V69=1,"VERIFIED",IF(W69=1,"RECHECKED",IF(R69=1,"RECHECK",IF(T69=1,"VERIFY",IF(U69=1,"NEED APP","NOT SCHED")))))</f>
        <v>NOT SCHED</v>
      </c>
      <c r="B73" s="342"/>
      <c r="C73" s="395"/>
      <c r="D73" s="455" t="s">
        <v>446</v>
      </c>
      <c r="E73" s="143" t="s">
        <v>0</v>
      </c>
      <c r="F73" s="119" t="s">
        <v>0</v>
      </c>
      <c r="G73" s="377"/>
      <c r="H73" s="348"/>
      <c r="I73" s="348"/>
      <c r="J73" s="322"/>
      <c r="K73" s="379"/>
      <c r="L73" s="207"/>
      <c r="M73" s="373"/>
      <c r="N73" s="374"/>
      <c r="O73" s="374"/>
      <c r="P73" s="375"/>
      <c r="Q73" s="335"/>
      <c r="R73" s="336"/>
      <c r="S73" s="336"/>
      <c r="T73" s="336"/>
      <c r="U73" s="337"/>
      <c r="V73" s="197"/>
      <c r="W73" s="198"/>
      <c r="X73" s="199"/>
      <c r="Y73" s="121"/>
    </row>
    <row r="74" spans="1:25" s="13" customFormat="1" ht="9" customHeight="1" thickTop="1" thickBot="1" x14ac:dyDescent="0.3">
      <c r="A74" s="470" t="s">
        <v>438</v>
      </c>
      <c r="B74" s="457" t="s">
        <v>7</v>
      </c>
      <c r="C74" s="457"/>
      <c r="D74" s="457" t="s">
        <v>8</v>
      </c>
      <c r="E74" s="457" t="s">
        <v>9</v>
      </c>
      <c r="F74" s="457" t="s">
        <v>10</v>
      </c>
      <c r="G74" s="470" t="s">
        <v>11</v>
      </c>
      <c r="H74" s="470" t="s">
        <v>12</v>
      </c>
      <c r="I74" s="471" t="s">
        <v>16</v>
      </c>
      <c r="J74" s="472" t="s">
        <v>13</v>
      </c>
      <c r="K74" s="472" t="s">
        <v>14</v>
      </c>
      <c r="L74" s="473" t="s">
        <v>22</v>
      </c>
      <c r="M74" s="474" t="s">
        <v>441</v>
      </c>
      <c r="N74" s="474" t="s">
        <v>442</v>
      </c>
      <c r="O74" s="474" t="s">
        <v>443</v>
      </c>
      <c r="P74" s="471" t="s">
        <v>461</v>
      </c>
      <c r="Q74" s="475"/>
      <c r="R74" s="476"/>
      <c r="S74" s="476"/>
      <c r="T74" s="476"/>
      <c r="U74" s="477"/>
      <c r="V74" s="470" t="s">
        <v>462</v>
      </c>
      <c r="W74" s="470" t="s">
        <v>463</v>
      </c>
      <c r="X74" s="478" t="s">
        <v>464</v>
      </c>
      <c r="Y74" s="132"/>
    </row>
    <row r="75" spans="1:25" s="12" customFormat="1" ht="15" customHeight="1" thickTop="1" thickBot="1" x14ac:dyDescent="0.3">
      <c r="A75" s="183" t="s">
        <v>2</v>
      </c>
      <c r="B75" s="274" t="s">
        <v>205</v>
      </c>
      <c r="C75" s="325" t="s">
        <v>0</v>
      </c>
      <c r="D75" s="455" t="s">
        <v>465</v>
      </c>
      <c r="E75" s="181" t="s">
        <v>206</v>
      </c>
      <c r="F75" s="181" t="s">
        <v>207</v>
      </c>
      <c r="G75" s="273" t="s">
        <v>0</v>
      </c>
      <c r="H75" s="210" t="s">
        <v>0</v>
      </c>
      <c r="I75" s="204">
        <v>5</v>
      </c>
      <c r="J75" s="204">
        <v>0.4</v>
      </c>
      <c r="K75" s="218">
        <f>IF(I75=" "," ",(I75+$H$6-J75))</f>
        <v>4.5999999999999996</v>
      </c>
      <c r="L75" s="220" t="s">
        <v>408</v>
      </c>
      <c r="M75" s="200">
        <v>2017</v>
      </c>
      <c r="N75" s="278" t="str">
        <f>IF(V75=1,"VERIFIED",IF(W75=1,"CHECKED",IF(R75=1,"CHECK",IF(T75=1,"VERIFY",IF(U75=1,"NEED APP","NOT SCHED")))))</f>
        <v>NOT SCHED</v>
      </c>
      <c r="O75" s="174" t="s">
        <v>444</v>
      </c>
      <c r="P75" s="222" t="s">
        <v>437</v>
      </c>
      <c r="Q75" s="21">
        <f>IF(A76=" "," ",1)</f>
        <v>1</v>
      </c>
      <c r="R75" s="118" t="s">
        <v>0</v>
      </c>
      <c r="S75" s="25" t="s">
        <v>0</v>
      </c>
      <c r="T75" s="158" t="s">
        <v>0</v>
      </c>
      <c r="U75" s="120" t="s">
        <v>0</v>
      </c>
      <c r="V75" s="126" t="s">
        <v>0</v>
      </c>
      <c r="W75" s="118" t="s">
        <v>0</v>
      </c>
      <c r="X75" s="131" t="s">
        <v>0</v>
      </c>
      <c r="Y75" s="121"/>
    </row>
    <row r="76" spans="1:25" s="12" customFormat="1" ht="15" customHeight="1" thickTop="1" thickBot="1" x14ac:dyDescent="0.3">
      <c r="A76" s="188" t="s">
        <v>203</v>
      </c>
      <c r="B76" s="275"/>
      <c r="C76" s="325"/>
      <c r="D76" s="455" t="s">
        <v>466</v>
      </c>
      <c r="E76" s="182" t="s">
        <v>206</v>
      </c>
      <c r="F76" s="182" t="s">
        <v>207</v>
      </c>
      <c r="G76" s="203"/>
      <c r="H76" s="211"/>
      <c r="I76" s="205"/>
      <c r="J76" s="205"/>
      <c r="K76" s="219"/>
      <c r="L76" s="221"/>
      <c r="M76" s="201"/>
      <c r="N76" s="279"/>
      <c r="O76" s="175" t="s">
        <v>445</v>
      </c>
      <c r="P76" s="223"/>
      <c r="Q76" s="329" t="s">
        <v>489</v>
      </c>
      <c r="R76" s="330"/>
      <c r="S76" s="330"/>
      <c r="T76" s="330"/>
      <c r="U76" s="331"/>
      <c r="V76" s="193" t="s">
        <v>486</v>
      </c>
      <c r="W76" s="194"/>
      <c r="X76" s="195"/>
      <c r="Y76" s="121"/>
    </row>
    <row r="77" spans="1:25" s="14" customFormat="1" ht="9" customHeight="1" thickTop="1" thickBot="1" x14ac:dyDescent="0.3">
      <c r="A77" s="185" t="s">
        <v>204</v>
      </c>
      <c r="B77" s="275"/>
      <c r="C77" s="325"/>
      <c r="D77" s="456" t="s">
        <v>0</v>
      </c>
      <c r="E77" s="186" t="s">
        <v>9</v>
      </c>
      <c r="F77" s="186" t="s">
        <v>10</v>
      </c>
      <c r="G77" s="170" t="s">
        <v>15</v>
      </c>
      <c r="H77" s="162" t="s">
        <v>459</v>
      </c>
      <c r="I77" s="162" t="s">
        <v>18</v>
      </c>
      <c r="J77" s="176" t="s">
        <v>17</v>
      </c>
      <c r="K77" s="177" t="s">
        <v>4</v>
      </c>
      <c r="L77" s="176" t="s">
        <v>460</v>
      </c>
      <c r="M77" s="367" t="s">
        <v>481</v>
      </c>
      <c r="N77" s="368"/>
      <c r="O77" s="368"/>
      <c r="P77" s="369"/>
      <c r="Q77" s="332"/>
      <c r="R77" s="333"/>
      <c r="S77" s="333"/>
      <c r="T77" s="333"/>
      <c r="U77" s="334"/>
      <c r="V77" s="196"/>
      <c r="W77" s="194"/>
      <c r="X77" s="195"/>
      <c r="Y77" s="133"/>
    </row>
    <row r="78" spans="1:25" s="12" customFormat="1" ht="15" customHeight="1" thickTop="1" thickBot="1" x14ac:dyDescent="0.3">
      <c r="A78" s="187">
        <v>12</v>
      </c>
      <c r="B78" s="275"/>
      <c r="C78" s="325"/>
      <c r="D78" s="455" t="s">
        <v>467</v>
      </c>
      <c r="E78" s="451" t="s">
        <v>20</v>
      </c>
      <c r="F78" s="452"/>
      <c r="G78" s="202" t="s">
        <v>0</v>
      </c>
      <c r="H78" s="210" t="s">
        <v>0</v>
      </c>
      <c r="I78" s="210" t="s">
        <v>0</v>
      </c>
      <c r="J78" s="321" t="s">
        <v>407</v>
      </c>
      <c r="K78" s="323" t="s">
        <v>411</v>
      </c>
      <c r="L78" s="206" t="s">
        <v>414</v>
      </c>
      <c r="M78" s="370"/>
      <c r="N78" s="371"/>
      <c r="O78" s="371"/>
      <c r="P78" s="372"/>
      <c r="Q78" s="332"/>
      <c r="R78" s="333"/>
      <c r="S78" s="333"/>
      <c r="T78" s="333"/>
      <c r="U78" s="334"/>
      <c r="V78" s="196"/>
      <c r="W78" s="194"/>
      <c r="X78" s="195"/>
      <c r="Y78" s="121"/>
    </row>
    <row r="79" spans="1:25" s="12" customFormat="1" ht="20.100000000000001" customHeight="1" thickTop="1" thickBot="1" x14ac:dyDescent="0.3">
      <c r="A79" s="141" t="str">
        <f>IF(V75=1,"VERIFIED",IF(W75=1,"RECHECKED",IF(R75=1,"RECHECK",IF(T75=1,"VERIFY",IF(U75=1,"NEED APP","NOT SCHED")))))</f>
        <v>NOT SCHED</v>
      </c>
      <c r="B79" s="276"/>
      <c r="C79" s="326"/>
      <c r="D79" s="455" t="s">
        <v>446</v>
      </c>
      <c r="E79" s="143" t="s">
        <v>0</v>
      </c>
      <c r="F79" s="143" t="s">
        <v>0</v>
      </c>
      <c r="G79" s="203"/>
      <c r="H79" s="211"/>
      <c r="I79" s="211"/>
      <c r="J79" s="322"/>
      <c r="K79" s="324"/>
      <c r="L79" s="207"/>
      <c r="M79" s="373"/>
      <c r="N79" s="374"/>
      <c r="O79" s="374"/>
      <c r="P79" s="375"/>
      <c r="Q79" s="335"/>
      <c r="R79" s="336"/>
      <c r="S79" s="336"/>
      <c r="T79" s="336"/>
      <c r="U79" s="337"/>
      <c r="V79" s="197"/>
      <c r="W79" s="198"/>
      <c r="X79" s="199"/>
      <c r="Y79" s="121"/>
    </row>
    <row r="80" spans="1:25" s="12" customFormat="1" ht="63" customHeight="1" thickTop="1" thickBot="1" x14ac:dyDescent="0.3">
      <c r="A80" s="270" t="s">
        <v>488</v>
      </c>
      <c r="B80" s="271"/>
      <c r="C80" s="271"/>
      <c r="D80" s="271"/>
      <c r="E80" s="271"/>
      <c r="F80" s="271"/>
      <c r="G80" s="271"/>
      <c r="H80" s="271"/>
      <c r="I80" s="271"/>
      <c r="J80" s="271"/>
      <c r="K80" s="271"/>
      <c r="L80" s="271"/>
      <c r="M80" s="271"/>
      <c r="N80" s="271"/>
      <c r="O80" s="271"/>
      <c r="P80" s="272"/>
      <c r="Q80" s="399" t="str">
        <f>$L$2</f>
        <v>CS-B2 Little-Great Rivers RUN</v>
      </c>
      <c r="R80" s="400"/>
      <c r="S80" s="400"/>
      <c r="T80" s="400"/>
      <c r="U80" s="400"/>
      <c r="V80" s="171"/>
      <c r="W80" s="172"/>
      <c r="X80" s="173"/>
      <c r="Y80" s="121"/>
    </row>
    <row r="81" spans="1:25" s="13" customFormat="1" ht="9" customHeight="1" thickTop="1" thickBot="1" x14ac:dyDescent="0.3">
      <c r="A81" s="470" t="s">
        <v>438</v>
      </c>
      <c r="B81" s="457" t="s">
        <v>7</v>
      </c>
      <c r="C81" s="457"/>
      <c r="D81" s="457" t="s">
        <v>8</v>
      </c>
      <c r="E81" s="457" t="s">
        <v>9</v>
      </c>
      <c r="F81" s="457" t="s">
        <v>10</v>
      </c>
      <c r="G81" s="470" t="s">
        <v>11</v>
      </c>
      <c r="H81" s="470" t="s">
        <v>12</v>
      </c>
      <c r="I81" s="471" t="s">
        <v>16</v>
      </c>
      <c r="J81" s="472" t="s">
        <v>13</v>
      </c>
      <c r="K81" s="472" t="s">
        <v>14</v>
      </c>
      <c r="L81" s="473" t="s">
        <v>22</v>
      </c>
      <c r="M81" s="474" t="s">
        <v>441</v>
      </c>
      <c r="N81" s="474" t="s">
        <v>442</v>
      </c>
      <c r="O81" s="474" t="s">
        <v>443</v>
      </c>
      <c r="P81" s="471" t="s">
        <v>461</v>
      </c>
      <c r="Q81" s="475"/>
      <c r="R81" s="476"/>
      <c r="S81" s="476"/>
      <c r="T81" s="476"/>
      <c r="U81" s="477"/>
      <c r="V81" s="470" t="s">
        <v>462</v>
      </c>
      <c r="W81" s="470" t="s">
        <v>463</v>
      </c>
      <c r="X81" s="478" t="s">
        <v>464</v>
      </c>
      <c r="Y81" s="132"/>
    </row>
    <row r="82" spans="1:25" s="12" customFormat="1" ht="15" customHeight="1" thickTop="1" thickBot="1" x14ac:dyDescent="0.3">
      <c r="A82" s="183" t="s">
        <v>2</v>
      </c>
      <c r="B82" s="274" t="s">
        <v>450</v>
      </c>
      <c r="C82" s="325" t="s">
        <v>0</v>
      </c>
      <c r="D82" s="455" t="s">
        <v>465</v>
      </c>
      <c r="E82" s="181" t="s">
        <v>201</v>
      </c>
      <c r="F82" s="181" t="s">
        <v>202</v>
      </c>
      <c r="G82" s="273" t="s">
        <v>0</v>
      </c>
      <c r="H82" s="210" t="s">
        <v>0</v>
      </c>
      <c r="I82" s="204">
        <v>4.4000000000000004</v>
      </c>
      <c r="J82" s="204">
        <v>0.5</v>
      </c>
      <c r="K82" s="426">
        <f>IF(I82=" "," ",(I82+$H$6-J82))</f>
        <v>3.9000000000000004</v>
      </c>
      <c r="L82" s="220" t="s">
        <v>408</v>
      </c>
      <c r="M82" s="200">
        <v>2017</v>
      </c>
      <c r="N82" s="278" t="str">
        <f>IF(V82=1,"VERIFIED",IF(W82=1,"CHECKED",IF(R82=1,"CHECK",IF(T82=1,"VERIFY",IF(U82=1,"NEED APP","NOT SCHED")))))</f>
        <v>NOT SCHED</v>
      </c>
      <c r="O82" s="174" t="s">
        <v>444</v>
      </c>
      <c r="P82" s="222" t="s">
        <v>491</v>
      </c>
      <c r="Q82" s="21">
        <f>IF(A83=" "," ",1)</f>
        <v>1</v>
      </c>
      <c r="R82" s="118" t="s">
        <v>0</v>
      </c>
      <c r="S82" s="25" t="s">
        <v>0</v>
      </c>
      <c r="T82" s="158" t="s">
        <v>0</v>
      </c>
      <c r="U82" s="120" t="s">
        <v>0</v>
      </c>
      <c r="V82" s="126" t="s">
        <v>0</v>
      </c>
      <c r="W82" s="118" t="s">
        <v>0</v>
      </c>
      <c r="X82" s="131" t="s">
        <v>0</v>
      </c>
      <c r="Y82" s="121"/>
    </row>
    <row r="83" spans="1:25" s="12" customFormat="1" ht="15" customHeight="1" thickTop="1" thickBot="1" x14ac:dyDescent="0.3">
      <c r="A83" s="188" t="s">
        <v>198</v>
      </c>
      <c r="B83" s="275"/>
      <c r="C83" s="325"/>
      <c r="D83" s="455" t="s">
        <v>466</v>
      </c>
      <c r="E83" s="182" t="s">
        <v>201</v>
      </c>
      <c r="F83" s="182" t="s">
        <v>202</v>
      </c>
      <c r="G83" s="203"/>
      <c r="H83" s="211"/>
      <c r="I83" s="205"/>
      <c r="J83" s="205"/>
      <c r="K83" s="427"/>
      <c r="L83" s="221"/>
      <c r="M83" s="201"/>
      <c r="N83" s="279"/>
      <c r="O83" s="175" t="s">
        <v>445</v>
      </c>
      <c r="P83" s="223"/>
      <c r="Q83" s="329" t="s">
        <v>489</v>
      </c>
      <c r="R83" s="330"/>
      <c r="S83" s="330"/>
      <c r="T83" s="330"/>
      <c r="U83" s="331"/>
      <c r="V83" s="193" t="s">
        <v>486</v>
      </c>
      <c r="W83" s="194"/>
      <c r="X83" s="195"/>
      <c r="Y83" s="121"/>
    </row>
    <row r="84" spans="1:25" s="14" customFormat="1" ht="9" customHeight="1" thickTop="1" thickBot="1" x14ac:dyDescent="0.3">
      <c r="A84" s="185" t="s">
        <v>199</v>
      </c>
      <c r="B84" s="275"/>
      <c r="C84" s="325"/>
      <c r="D84" s="456" t="s">
        <v>0</v>
      </c>
      <c r="E84" s="186" t="s">
        <v>9</v>
      </c>
      <c r="F84" s="186" t="s">
        <v>10</v>
      </c>
      <c r="G84" s="170" t="s">
        <v>15</v>
      </c>
      <c r="H84" s="162" t="s">
        <v>459</v>
      </c>
      <c r="I84" s="162" t="s">
        <v>18</v>
      </c>
      <c r="J84" s="176" t="s">
        <v>17</v>
      </c>
      <c r="K84" s="177" t="s">
        <v>4</v>
      </c>
      <c r="L84" s="176" t="s">
        <v>460</v>
      </c>
      <c r="M84" s="367" t="s">
        <v>481</v>
      </c>
      <c r="N84" s="368"/>
      <c r="O84" s="368"/>
      <c r="P84" s="369"/>
      <c r="Q84" s="332"/>
      <c r="R84" s="333"/>
      <c r="S84" s="333"/>
      <c r="T84" s="333"/>
      <c r="U84" s="334"/>
      <c r="V84" s="196"/>
      <c r="W84" s="194"/>
      <c r="X84" s="195"/>
      <c r="Y84" s="133"/>
    </row>
    <row r="85" spans="1:25" s="12" customFormat="1" ht="15" customHeight="1" thickTop="1" thickBot="1" x14ac:dyDescent="0.3">
      <c r="A85" s="187">
        <v>13</v>
      </c>
      <c r="B85" s="275"/>
      <c r="C85" s="325"/>
      <c r="D85" s="455" t="s">
        <v>467</v>
      </c>
      <c r="E85" s="451" t="s">
        <v>20</v>
      </c>
      <c r="F85" s="452"/>
      <c r="G85" s="202" t="s">
        <v>0</v>
      </c>
      <c r="H85" s="210" t="s">
        <v>0</v>
      </c>
      <c r="I85" s="210" t="s">
        <v>0</v>
      </c>
      <c r="J85" s="212" t="s">
        <v>451</v>
      </c>
      <c r="K85" s="323" t="s">
        <v>411</v>
      </c>
      <c r="L85" s="206" t="s">
        <v>414</v>
      </c>
      <c r="M85" s="370"/>
      <c r="N85" s="371"/>
      <c r="O85" s="371"/>
      <c r="P85" s="372"/>
      <c r="Q85" s="332"/>
      <c r="R85" s="333"/>
      <c r="S85" s="333"/>
      <c r="T85" s="333"/>
      <c r="U85" s="334"/>
      <c r="V85" s="196"/>
      <c r="W85" s="194"/>
      <c r="X85" s="195"/>
      <c r="Y85" s="121"/>
    </row>
    <row r="86" spans="1:25" s="12" customFormat="1" ht="15" customHeight="1" thickTop="1" thickBot="1" x14ac:dyDescent="0.3">
      <c r="A86" s="141" t="str">
        <f>IF(V82=1,"VERIFIED",IF(W82=1,"RECHECKED",IF(R82=1,"RECHECK",IF(T82=1,"VERIFY",IF(U82=1,"NEED APP","NOT SCHED")))))</f>
        <v>NOT SCHED</v>
      </c>
      <c r="B86" s="276"/>
      <c r="C86" s="326"/>
      <c r="D86" s="455" t="s">
        <v>446</v>
      </c>
      <c r="E86" s="143" t="s">
        <v>0</v>
      </c>
      <c r="F86" s="119" t="s">
        <v>0</v>
      </c>
      <c r="G86" s="203"/>
      <c r="H86" s="211"/>
      <c r="I86" s="211"/>
      <c r="J86" s="213"/>
      <c r="K86" s="324"/>
      <c r="L86" s="207"/>
      <c r="M86" s="373"/>
      <c r="N86" s="374"/>
      <c r="O86" s="374"/>
      <c r="P86" s="375"/>
      <c r="Q86" s="335"/>
      <c r="R86" s="336"/>
      <c r="S86" s="336"/>
      <c r="T86" s="336"/>
      <c r="U86" s="337"/>
      <c r="V86" s="197"/>
      <c r="W86" s="198"/>
      <c r="X86" s="199"/>
      <c r="Y86" s="121"/>
    </row>
    <row r="87" spans="1:25" s="13" customFormat="1" ht="9" customHeight="1" thickTop="1" thickBot="1" x14ac:dyDescent="0.3">
      <c r="A87" s="160" t="s">
        <v>438</v>
      </c>
      <c r="B87" s="161" t="s">
        <v>7</v>
      </c>
      <c r="C87" s="161"/>
      <c r="D87" s="457" t="s">
        <v>8</v>
      </c>
      <c r="E87" s="161" t="s">
        <v>9</v>
      </c>
      <c r="F87" s="161" t="s">
        <v>10</v>
      </c>
      <c r="G87" s="160" t="s">
        <v>11</v>
      </c>
      <c r="H87" s="160" t="s">
        <v>12</v>
      </c>
      <c r="I87" s="162" t="s">
        <v>16</v>
      </c>
      <c r="J87" s="163" t="s">
        <v>13</v>
      </c>
      <c r="K87" s="163" t="s">
        <v>14</v>
      </c>
      <c r="L87" s="164" t="s">
        <v>22</v>
      </c>
      <c r="M87" s="165" t="s">
        <v>441</v>
      </c>
      <c r="N87" s="165" t="s">
        <v>442</v>
      </c>
      <c r="O87" s="165" t="s">
        <v>443</v>
      </c>
      <c r="P87" s="162" t="s">
        <v>461</v>
      </c>
      <c r="Q87" s="167"/>
      <c r="R87" s="168"/>
      <c r="S87" s="168"/>
      <c r="T87" s="168"/>
      <c r="U87" s="169"/>
      <c r="V87" s="160" t="s">
        <v>462</v>
      </c>
      <c r="W87" s="160" t="s">
        <v>463</v>
      </c>
      <c r="X87" s="166" t="s">
        <v>464</v>
      </c>
      <c r="Y87" s="132"/>
    </row>
    <row r="88" spans="1:25" s="12" customFormat="1" ht="15" customHeight="1" thickTop="1" thickBot="1" x14ac:dyDescent="0.3">
      <c r="A88" s="183" t="s">
        <v>2</v>
      </c>
      <c r="B88" s="274" t="s">
        <v>210</v>
      </c>
      <c r="C88" s="325" t="s">
        <v>0</v>
      </c>
      <c r="D88" s="455" t="s">
        <v>465</v>
      </c>
      <c r="E88" s="181" t="s">
        <v>211</v>
      </c>
      <c r="F88" s="181" t="s">
        <v>212</v>
      </c>
      <c r="G88" s="273" t="s">
        <v>0</v>
      </c>
      <c r="H88" s="210" t="s">
        <v>0</v>
      </c>
      <c r="I88" s="204">
        <v>7.6</v>
      </c>
      <c r="J88" s="204">
        <v>0.4</v>
      </c>
      <c r="K88" s="218">
        <f>IF(I88=" "," ",(I88+$H$6-J88))</f>
        <v>7.1999999999999993</v>
      </c>
      <c r="L88" s="220" t="s">
        <v>408</v>
      </c>
      <c r="M88" s="200">
        <v>2017</v>
      </c>
      <c r="N88" s="278" t="str">
        <f>IF(V88=1,"VERIFIED",IF(W88=1,"CHECKED",IF(R88=1,"CHECK",IF(T88=1,"VERIFY",IF(U88=1,"NEED APP","NOT SCHED")))))</f>
        <v>NOT SCHED</v>
      </c>
      <c r="O88" s="174" t="s">
        <v>444</v>
      </c>
      <c r="P88" s="222" t="s">
        <v>437</v>
      </c>
      <c r="Q88" s="21">
        <f>IF(A89=" "," ",1)</f>
        <v>1</v>
      </c>
      <c r="R88" s="118" t="s">
        <v>0</v>
      </c>
      <c r="S88" s="25" t="s">
        <v>0</v>
      </c>
      <c r="T88" s="158" t="s">
        <v>0</v>
      </c>
      <c r="U88" s="120" t="s">
        <v>0</v>
      </c>
      <c r="V88" s="126" t="s">
        <v>0</v>
      </c>
      <c r="W88" s="118" t="s">
        <v>0</v>
      </c>
      <c r="X88" s="131" t="s">
        <v>0</v>
      </c>
      <c r="Y88" s="121"/>
    </row>
    <row r="89" spans="1:25" s="12" customFormat="1" ht="15" customHeight="1" thickTop="1" thickBot="1" x14ac:dyDescent="0.3">
      <c r="A89" s="188" t="s">
        <v>208</v>
      </c>
      <c r="B89" s="275"/>
      <c r="C89" s="325"/>
      <c r="D89" s="455" t="s">
        <v>466</v>
      </c>
      <c r="E89" s="182" t="s">
        <v>211</v>
      </c>
      <c r="F89" s="182" t="s">
        <v>212</v>
      </c>
      <c r="G89" s="203"/>
      <c r="H89" s="211"/>
      <c r="I89" s="205"/>
      <c r="J89" s="205"/>
      <c r="K89" s="219"/>
      <c r="L89" s="221"/>
      <c r="M89" s="201"/>
      <c r="N89" s="279"/>
      <c r="O89" s="175" t="s">
        <v>445</v>
      </c>
      <c r="P89" s="223"/>
      <c r="Q89" s="329" t="s">
        <v>489</v>
      </c>
      <c r="R89" s="330"/>
      <c r="S89" s="330"/>
      <c r="T89" s="330"/>
      <c r="U89" s="331"/>
      <c r="V89" s="193" t="s">
        <v>486</v>
      </c>
      <c r="W89" s="194"/>
      <c r="X89" s="195"/>
      <c r="Y89" s="121"/>
    </row>
    <row r="90" spans="1:25" s="14" customFormat="1" ht="9" customHeight="1" thickTop="1" thickBot="1" x14ac:dyDescent="0.3">
      <c r="A90" s="185" t="s">
        <v>209</v>
      </c>
      <c r="B90" s="275"/>
      <c r="C90" s="325"/>
      <c r="D90" s="456" t="s">
        <v>0</v>
      </c>
      <c r="E90" s="186" t="s">
        <v>9</v>
      </c>
      <c r="F90" s="186" t="s">
        <v>10</v>
      </c>
      <c r="G90" s="170" t="s">
        <v>15</v>
      </c>
      <c r="H90" s="162" t="s">
        <v>459</v>
      </c>
      <c r="I90" s="162" t="s">
        <v>18</v>
      </c>
      <c r="J90" s="176" t="s">
        <v>17</v>
      </c>
      <c r="K90" s="177" t="s">
        <v>4</v>
      </c>
      <c r="L90" s="176" t="s">
        <v>460</v>
      </c>
      <c r="M90" s="367" t="s">
        <v>481</v>
      </c>
      <c r="N90" s="368"/>
      <c r="O90" s="368"/>
      <c r="P90" s="369"/>
      <c r="Q90" s="332"/>
      <c r="R90" s="333"/>
      <c r="S90" s="333"/>
      <c r="T90" s="333"/>
      <c r="U90" s="334"/>
      <c r="V90" s="196"/>
      <c r="W90" s="194"/>
      <c r="X90" s="195"/>
      <c r="Y90" s="133"/>
    </row>
    <row r="91" spans="1:25" s="12" customFormat="1" ht="15" customHeight="1" thickTop="1" thickBot="1" x14ac:dyDescent="0.3">
      <c r="A91" s="187">
        <v>14</v>
      </c>
      <c r="B91" s="275"/>
      <c r="C91" s="325"/>
      <c r="D91" s="455" t="s">
        <v>467</v>
      </c>
      <c r="E91" s="451" t="s">
        <v>20</v>
      </c>
      <c r="F91" s="452"/>
      <c r="G91" s="202" t="s">
        <v>0</v>
      </c>
      <c r="H91" s="210" t="s">
        <v>0</v>
      </c>
      <c r="I91" s="210" t="s">
        <v>0</v>
      </c>
      <c r="J91" s="321" t="s">
        <v>407</v>
      </c>
      <c r="K91" s="323" t="s">
        <v>411</v>
      </c>
      <c r="L91" s="380" t="s">
        <v>414</v>
      </c>
      <c r="M91" s="370"/>
      <c r="N91" s="371"/>
      <c r="O91" s="371"/>
      <c r="P91" s="372"/>
      <c r="Q91" s="332"/>
      <c r="R91" s="333"/>
      <c r="S91" s="333"/>
      <c r="T91" s="333"/>
      <c r="U91" s="334"/>
      <c r="V91" s="196"/>
      <c r="W91" s="194"/>
      <c r="X91" s="195"/>
      <c r="Y91" s="121"/>
    </row>
    <row r="92" spans="1:25" s="12" customFormat="1" ht="20.100000000000001" customHeight="1" thickTop="1" thickBot="1" x14ac:dyDescent="0.3">
      <c r="A92" s="141" t="str">
        <f>IF(V88=1,"VERIFIED",IF(W88=1,"RECHECKED",IF(R88=1,"RECHECK",IF(T88=1,"VERIFY",IF(U88=1,"NEED APP","NOT SCHED")))))</f>
        <v>NOT SCHED</v>
      </c>
      <c r="B92" s="276"/>
      <c r="C92" s="326"/>
      <c r="D92" s="455" t="s">
        <v>446</v>
      </c>
      <c r="E92" s="143" t="s">
        <v>0</v>
      </c>
      <c r="F92" s="119" t="s">
        <v>0</v>
      </c>
      <c r="G92" s="203"/>
      <c r="H92" s="211"/>
      <c r="I92" s="211"/>
      <c r="J92" s="322"/>
      <c r="K92" s="324"/>
      <c r="L92" s="381"/>
      <c r="M92" s="373"/>
      <c r="N92" s="374"/>
      <c r="O92" s="374"/>
      <c r="P92" s="375"/>
      <c r="Q92" s="335"/>
      <c r="R92" s="336"/>
      <c r="S92" s="336"/>
      <c r="T92" s="336"/>
      <c r="U92" s="337"/>
      <c r="V92" s="197"/>
      <c r="W92" s="198"/>
      <c r="X92" s="199"/>
      <c r="Y92" s="121"/>
    </row>
    <row r="93" spans="1:25" s="13" customFormat="1" ht="9" customHeight="1" thickTop="1" thickBot="1" x14ac:dyDescent="0.3">
      <c r="A93" s="470" t="s">
        <v>438</v>
      </c>
      <c r="B93" s="457" t="s">
        <v>7</v>
      </c>
      <c r="C93" s="457"/>
      <c r="D93" s="457" t="s">
        <v>8</v>
      </c>
      <c r="E93" s="457" t="s">
        <v>9</v>
      </c>
      <c r="F93" s="457" t="s">
        <v>10</v>
      </c>
      <c r="G93" s="470" t="s">
        <v>11</v>
      </c>
      <c r="H93" s="470" t="s">
        <v>12</v>
      </c>
      <c r="I93" s="471" t="s">
        <v>16</v>
      </c>
      <c r="J93" s="472" t="s">
        <v>13</v>
      </c>
      <c r="K93" s="472" t="s">
        <v>14</v>
      </c>
      <c r="L93" s="473" t="s">
        <v>22</v>
      </c>
      <c r="M93" s="474" t="s">
        <v>441</v>
      </c>
      <c r="N93" s="474" t="s">
        <v>442</v>
      </c>
      <c r="O93" s="474" t="s">
        <v>443</v>
      </c>
      <c r="P93" s="471" t="s">
        <v>461</v>
      </c>
      <c r="Q93" s="475"/>
      <c r="R93" s="476"/>
      <c r="S93" s="476"/>
      <c r="T93" s="476"/>
      <c r="U93" s="477"/>
      <c r="V93" s="470" t="s">
        <v>462</v>
      </c>
      <c r="W93" s="470" t="s">
        <v>463</v>
      </c>
      <c r="X93" s="478" t="s">
        <v>464</v>
      </c>
      <c r="Y93" s="132"/>
    </row>
    <row r="94" spans="1:25" s="12" customFormat="1" ht="15" customHeight="1" thickTop="1" thickBot="1" x14ac:dyDescent="0.3">
      <c r="A94" s="183" t="s">
        <v>2</v>
      </c>
      <c r="B94" s="274" t="s">
        <v>288</v>
      </c>
      <c r="C94" s="325" t="s">
        <v>0</v>
      </c>
      <c r="D94" s="455" t="s">
        <v>465</v>
      </c>
      <c r="E94" s="181" t="s">
        <v>289</v>
      </c>
      <c r="F94" s="181" t="s">
        <v>290</v>
      </c>
      <c r="G94" s="273" t="s">
        <v>0</v>
      </c>
      <c r="H94" s="210" t="s">
        <v>0</v>
      </c>
      <c r="I94" s="204">
        <v>3.9</v>
      </c>
      <c r="J94" s="204">
        <v>0.4</v>
      </c>
      <c r="K94" s="218">
        <f>IF(I94=" "," ",(I94+$H$6-J94))</f>
        <v>3.5</v>
      </c>
      <c r="L94" s="220" t="s">
        <v>409</v>
      </c>
      <c r="M94" s="200">
        <v>2017</v>
      </c>
      <c r="N94" s="278" t="str">
        <f>IF(V94=1,"VERIFIED",IF(W94=1,"CHECKED",IF(R94=1,"CHECK",IF(T94=1,"VERIFY",IF(U94=1,"NEED APP","NOT SCHED")))))</f>
        <v>VERIFIED</v>
      </c>
      <c r="O94" s="174" t="s">
        <v>444</v>
      </c>
      <c r="P94" s="222" t="s">
        <v>449</v>
      </c>
      <c r="Q94" s="21">
        <f>IF(A95=" "," ",1)</f>
        <v>1</v>
      </c>
      <c r="R94" s="118" t="s">
        <v>0</v>
      </c>
      <c r="S94" s="25" t="s">
        <v>0</v>
      </c>
      <c r="T94" s="158">
        <v>1</v>
      </c>
      <c r="U94" s="120" t="s">
        <v>0</v>
      </c>
      <c r="V94" s="126">
        <v>1</v>
      </c>
      <c r="W94" s="118" t="s">
        <v>0</v>
      </c>
      <c r="X94" s="131" t="s">
        <v>0</v>
      </c>
      <c r="Y94" s="121"/>
    </row>
    <row r="95" spans="1:25" s="12" customFormat="1" ht="15" customHeight="1" thickTop="1" thickBot="1" x14ac:dyDescent="0.3">
      <c r="A95" s="184">
        <v>0</v>
      </c>
      <c r="B95" s="275"/>
      <c r="C95" s="325"/>
      <c r="D95" s="455" t="s">
        <v>466</v>
      </c>
      <c r="E95" s="449" t="s">
        <v>19</v>
      </c>
      <c r="F95" s="450"/>
      <c r="G95" s="203"/>
      <c r="H95" s="211"/>
      <c r="I95" s="205"/>
      <c r="J95" s="205"/>
      <c r="K95" s="219"/>
      <c r="L95" s="221"/>
      <c r="M95" s="201"/>
      <c r="N95" s="279"/>
      <c r="O95" s="175" t="s">
        <v>445</v>
      </c>
      <c r="P95" s="223"/>
      <c r="Q95" s="329" t="s">
        <v>489</v>
      </c>
      <c r="R95" s="330"/>
      <c r="S95" s="330"/>
      <c r="T95" s="330"/>
      <c r="U95" s="331"/>
      <c r="V95" s="193" t="s">
        <v>486</v>
      </c>
      <c r="W95" s="194"/>
      <c r="X95" s="195"/>
      <c r="Y95" s="121"/>
    </row>
    <row r="96" spans="1:25" s="14" customFormat="1" ht="9" customHeight="1" thickTop="1" thickBot="1" x14ac:dyDescent="0.3">
      <c r="A96" s="185" t="s">
        <v>287</v>
      </c>
      <c r="B96" s="275"/>
      <c r="C96" s="325"/>
      <c r="D96" s="456" t="s">
        <v>0</v>
      </c>
      <c r="E96" s="186" t="s">
        <v>9</v>
      </c>
      <c r="F96" s="186" t="s">
        <v>10</v>
      </c>
      <c r="G96" s="170" t="s">
        <v>15</v>
      </c>
      <c r="H96" s="162" t="s">
        <v>459</v>
      </c>
      <c r="I96" s="162" t="s">
        <v>18</v>
      </c>
      <c r="J96" s="176" t="s">
        <v>17</v>
      </c>
      <c r="K96" s="177" t="s">
        <v>4</v>
      </c>
      <c r="L96" s="176" t="s">
        <v>460</v>
      </c>
      <c r="M96" s="367" t="s">
        <v>481</v>
      </c>
      <c r="N96" s="368"/>
      <c r="O96" s="368"/>
      <c r="P96" s="369"/>
      <c r="Q96" s="332"/>
      <c r="R96" s="333"/>
      <c r="S96" s="333"/>
      <c r="T96" s="333"/>
      <c r="U96" s="334"/>
      <c r="V96" s="196"/>
      <c r="W96" s="194"/>
      <c r="X96" s="195"/>
      <c r="Y96" s="133"/>
    </row>
    <row r="97" spans="1:25" s="12" customFormat="1" ht="15" customHeight="1" thickTop="1" thickBot="1" x14ac:dyDescent="0.3">
      <c r="A97" s="187">
        <v>15</v>
      </c>
      <c r="B97" s="275"/>
      <c r="C97" s="325"/>
      <c r="D97" s="455" t="s">
        <v>467</v>
      </c>
      <c r="E97" s="451" t="s">
        <v>20</v>
      </c>
      <c r="F97" s="452"/>
      <c r="G97" s="202" t="s">
        <v>0</v>
      </c>
      <c r="H97" s="210" t="s">
        <v>0</v>
      </c>
      <c r="I97" s="210" t="s">
        <v>0</v>
      </c>
      <c r="J97" s="321" t="s">
        <v>407</v>
      </c>
      <c r="K97" s="323" t="s">
        <v>411</v>
      </c>
      <c r="L97" s="206" t="s">
        <v>414</v>
      </c>
      <c r="M97" s="370"/>
      <c r="N97" s="371"/>
      <c r="O97" s="371"/>
      <c r="P97" s="372"/>
      <c r="Q97" s="332"/>
      <c r="R97" s="333"/>
      <c r="S97" s="333"/>
      <c r="T97" s="333"/>
      <c r="U97" s="334"/>
      <c r="V97" s="196"/>
      <c r="W97" s="194"/>
      <c r="X97" s="195"/>
      <c r="Y97" s="121"/>
    </row>
    <row r="98" spans="1:25" s="12" customFormat="1" ht="20.100000000000001" customHeight="1" thickTop="1" thickBot="1" x14ac:dyDescent="0.3">
      <c r="A98" s="141" t="str">
        <f>IF(V94=1,"VERIFIED",IF(W94=1,"RECHECKED",IF(R94=1,"RECHECK",IF(T94=1,"VERIFY",IF(U94=1,"NEED APP","NOT SCHED")))))</f>
        <v>VERIFIED</v>
      </c>
      <c r="B98" s="276"/>
      <c r="C98" s="326"/>
      <c r="D98" s="455" t="s">
        <v>446</v>
      </c>
      <c r="E98" s="143" t="s">
        <v>0</v>
      </c>
      <c r="F98" s="119" t="s">
        <v>0</v>
      </c>
      <c r="G98" s="203"/>
      <c r="H98" s="211"/>
      <c r="I98" s="211"/>
      <c r="J98" s="322"/>
      <c r="K98" s="324"/>
      <c r="L98" s="207"/>
      <c r="M98" s="373"/>
      <c r="N98" s="374"/>
      <c r="O98" s="374"/>
      <c r="P98" s="375"/>
      <c r="Q98" s="335"/>
      <c r="R98" s="336"/>
      <c r="S98" s="336"/>
      <c r="T98" s="336"/>
      <c r="U98" s="337"/>
      <c r="V98" s="197"/>
      <c r="W98" s="198"/>
      <c r="X98" s="199"/>
      <c r="Y98" s="121"/>
    </row>
    <row r="99" spans="1:25" s="13" customFormat="1" ht="9" customHeight="1" thickTop="1" thickBot="1" x14ac:dyDescent="0.3">
      <c r="A99" s="470" t="s">
        <v>438</v>
      </c>
      <c r="B99" s="457" t="s">
        <v>7</v>
      </c>
      <c r="C99" s="457"/>
      <c r="D99" s="457" t="s">
        <v>8</v>
      </c>
      <c r="E99" s="457" t="s">
        <v>9</v>
      </c>
      <c r="F99" s="457" t="s">
        <v>10</v>
      </c>
      <c r="G99" s="470" t="s">
        <v>11</v>
      </c>
      <c r="H99" s="470" t="s">
        <v>12</v>
      </c>
      <c r="I99" s="471" t="s">
        <v>16</v>
      </c>
      <c r="J99" s="472" t="s">
        <v>13</v>
      </c>
      <c r="K99" s="472" t="s">
        <v>14</v>
      </c>
      <c r="L99" s="473" t="s">
        <v>22</v>
      </c>
      <c r="M99" s="474" t="s">
        <v>441</v>
      </c>
      <c r="N99" s="474" t="s">
        <v>442</v>
      </c>
      <c r="O99" s="474" t="s">
        <v>443</v>
      </c>
      <c r="P99" s="471" t="s">
        <v>461</v>
      </c>
      <c r="Q99" s="475"/>
      <c r="R99" s="476"/>
      <c r="S99" s="476"/>
      <c r="T99" s="476"/>
      <c r="U99" s="477"/>
      <c r="V99" s="470" t="s">
        <v>462</v>
      </c>
      <c r="W99" s="470" t="s">
        <v>463</v>
      </c>
      <c r="X99" s="478" t="s">
        <v>464</v>
      </c>
      <c r="Y99" s="132"/>
    </row>
    <row r="100" spans="1:25" s="12" customFormat="1" ht="15" customHeight="1" thickBot="1" x14ac:dyDescent="0.3">
      <c r="A100" s="183" t="s">
        <v>2</v>
      </c>
      <c r="B100" s="360" t="s">
        <v>338</v>
      </c>
      <c r="C100" s="366" t="s">
        <v>0</v>
      </c>
      <c r="D100" s="458" t="s">
        <v>465</v>
      </c>
      <c r="E100" s="189" t="s">
        <v>339</v>
      </c>
      <c r="F100" s="189" t="s">
        <v>340</v>
      </c>
      <c r="G100" s="364" t="s">
        <v>0</v>
      </c>
      <c r="H100" s="349" t="s">
        <v>0</v>
      </c>
      <c r="I100" s="216">
        <v>5.4</v>
      </c>
      <c r="J100" s="357">
        <v>0</v>
      </c>
      <c r="K100" s="359">
        <f>IF(I100=" "," ",(I100+$H$6-J100))</f>
        <v>5.4</v>
      </c>
      <c r="L100" s="445">
        <v>500</v>
      </c>
      <c r="M100" s="200">
        <v>2017</v>
      </c>
      <c r="N100" s="214" t="str">
        <f>IF(V100=1,"VERIFIED",IF(W100=1,"CHECKED",IF(R100=1,"CHECK",IF(T100=1,"VERIFY",IF(U100=1,"NEED APP","NOT SCHED")))))</f>
        <v>NOT SCHED</v>
      </c>
      <c r="O100" s="180" t="s">
        <v>444</v>
      </c>
      <c r="P100" s="401" t="s">
        <v>478</v>
      </c>
      <c r="Q100" s="155">
        <f>IF(A101=" "," ",1)</f>
        <v>1</v>
      </c>
      <c r="R100" s="156" t="s">
        <v>0</v>
      </c>
      <c r="S100" s="157">
        <v>1</v>
      </c>
      <c r="T100" s="158" t="s">
        <v>0</v>
      </c>
      <c r="U100" s="159" t="s">
        <v>0</v>
      </c>
      <c r="V100" s="147" t="s">
        <v>0</v>
      </c>
      <c r="W100" s="146" t="s">
        <v>0</v>
      </c>
      <c r="X100" s="148" t="s">
        <v>0</v>
      </c>
      <c r="Y100" s="121"/>
    </row>
    <row r="101" spans="1:25" s="12" customFormat="1" ht="15" customHeight="1" thickTop="1" thickBot="1" x14ac:dyDescent="0.3">
      <c r="A101" s="184">
        <v>0</v>
      </c>
      <c r="B101" s="275"/>
      <c r="C101" s="325"/>
      <c r="D101" s="459" t="s">
        <v>466</v>
      </c>
      <c r="E101" s="190" t="s">
        <v>339</v>
      </c>
      <c r="F101" s="190" t="s">
        <v>340</v>
      </c>
      <c r="G101" s="365"/>
      <c r="H101" s="351"/>
      <c r="I101" s="217"/>
      <c r="J101" s="358"/>
      <c r="K101" s="219"/>
      <c r="L101" s="445"/>
      <c r="M101" s="201"/>
      <c r="N101" s="215"/>
      <c r="O101" s="175" t="s">
        <v>445</v>
      </c>
      <c r="P101" s="223"/>
      <c r="Q101" s="382" t="s">
        <v>470</v>
      </c>
      <c r="R101" s="383"/>
      <c r="S101" s="383"/>
      <c r="T101" s="383"/>
      <c r="U101" s="384"/>
      <c r="V101" s="193" t="s">
        <v>486</v>
      </c>
      <c r="W101" s="194"/>
      <c r="X101" s="195"/>
      <c r="Y101" s="121"/>
    </row>
    <row r="102" spans="1:25" s="14" customFormat="1" ht="9" customHeight="1" thickTop="1" thickBot="1" x14ac:dyDescent="0.3">
      <c r="A102" s="185" t="s">
        <v>337</v>
      </c>
      <c r="B102" s="275"/>
      <c r="C102" s="325"/>
      <c r="D102" s="456" t="s">
        <v>0</v>
      </c>
      <c r="E102" s="186" t="s">
        <v>9</v>
      </c>
      <c r="F102" s="186" t="s">
        <v>10</v>
      </c>
      <c r="G102" s="170" t="s">
        <v>15</v>
      </c>
      <c r="H102" s="162" t="s">
        <v>459</v>
      </c>
      <c r="I102" s="162" t="s">
        <v>18</v>
      </c>
      <c r="J102" s="176" t="s">
        <v>17</v>
      </c>
      <c r="K102" s="177" t="s">
        <v>4</v>
      </c>
      <c r="L102" s="176" t="s">
        <v>460</v>
      </c>
      <c r="M102" s="371" t="s">
        <v>481</v>
      </c>
      <c r="N102" s="368"/>
      <c r="O102" s="368"/>
      <c r="P102" s="369"/>
      <c r="Q102" s="193"/>
      <c r="R102" s="398"/>
      <c r="S102" s="398"/>
      <c r="T102" s="398"/>
      <c r="U102" s="386"/>
      <c r="V102" s="196"/>
      <c r="W102" s="194"/>
      <c r="X102" s="195"/>
      <c r="Y102" s="133"/>
    </row>
    <row r="103" spans="1:25" s="12" customFormat="1" ht="15" customHeight="1" thickBot="1" x14ac:dyDescent="0.3">
      <c r="A103" s="187">
        <v>16</v>
      </c>
      <c r="B103" s="275"/>
      <c r="C103" s="325"/>
      <c r="D103" s="458" t="s">
        <v>467</v>
      </c>
      <c r="E103" s="451" t="s">
        <v>20</v>
      </c>
      <c r="F103" s="452"/>
      <c r="G103" s="352" t="s">
        <v>0</v>
      </c>
      <c r="H103" s="349" t="s">
        <v>0</v>
      </c>
      <c r="I103" s="349" t="s">
        <v>0</v>
      </c>
      <c r="J103" s="446" t="s">
        <v>407</v>
      </c>
      <c r="K103" s="214" t="str">
        <f>IF(S100=1,"NEED A PHOTO",IF(S100=2,"24/7",IF(S100=3,"Has Photo","")))</f>
        <v>NEED A PHOTO</v>
      </c>
      <c r="L103" s="363" t="s">
        <v>414</v>
      </c>
      <c r="M103" s="370"/>
      <c r="N103" s="371"/>
      <c r="O103" s="371"/>
      <c r="P103" s="372"/>
      <c r="Q103" s="193"/>
      <c r="R103" s="398"/>
      <c r="S103" s="398"/>
      <c r="T103" s="398"/>
      <c r="U103" s="386"/>
      <c r="V103" s="196"/>
      <c r="W103" s="194"/>
      <c r="X103" s="195"/>
      <c r="Y103" s="121"/>
    </row>
    <row r="104" spans="1:25" s="12" customFormat="1" ht="20.100000000000001" customHeight="1" thickTop="1" thickBot="1" x14ac:dyDescent="0.3">
      <c r="A104" s="141" t="str">
        <f>IF(V100=1,"VERIFIED",IF(W100=1,"CHECKED",IF(R100=1,"CHECK",IF(T100=1,"VERIFY",IF(U100=1,"NEED APP","NOT SCHED")))))</f>
        <v>NOT SCHED</v>
      </c>
      <c r="B104" s="276"/>
      <c r="C104" s="326"/>
      <c r="D104" s="455" t="s">
        <v>446</v>
      </c>
      <c r="E104" s="119" t="s">
        <v>0</v>
      </c>
      <c r="F104" s="119" t="s">
        <v>0</v>
      </c>
      <c r="G104" s="203"/>
      <c r="H104" s="211"/>
      <c r="I104" s="211"/>
      <c r="J104" s="213"/>
      <c r="K104" s="215"/>
      <c r="L104" s="207"/>
      <c r="M104" s="373"/>
      <c r="N104" s="374"/>
      <c r="O104" s="374"/>
      <c r="P104" s="375"/>
      <c r="Q104" s="387"/>
      <c r="R104" s="388"/>
      <c r="S104" s="388"/>
      <c r="T104" s="388"/>
      <c r="U104" s="389"/>
      <c r="V104" s="197"/>
      <c r="W104" s="198"/>
      <c r="X104" s="199"/>
      <c r="Y104" s="121"/>
    </row>
    <row r="105" spans="1:25" s="13" customFormat="1" ht="9" customHeight="1" thickTop="1" thickBot="1" x14ac:dyDescent="0.3">
      <c r="A105" s="470" t="s">
        <v>438</v>
      </c>
      <c r="B105" s="457" t="s">
        <v>7</v>
      </c>
      <c r="C105" s="457"/>
      <c r="D105" s="457" t="s">
        <v>8</v>
      </c>
      <c r="E105" s="457" t="s">
        <v>9</v>
      </c>
      <c r="F105" s="457" t="s">
        <v>10</v>
      </c>
      <c r="G105" s="470" t="s">
        <v>11</v>
      </c>
      <c r="H105" s="470" t="s">
        <v>12</v>
      </c>
      <c r="I105" s="471" t="s">
        <v>16</v>
      </c>
      <c r="J105" s="472" t="s">
        <v>13</v>
      </c>
      <c r="K105" s="472" t="s">
        <v>14</v>
      </c>
      <c r="L105" s="473" t="s">
        <v>22</v>
      </c>
      <c r="M105" s="474" t="s">
        <v>441</v>
      </c>
      <c r="N105" s="474" t="s">
        <v>442</v>
      </c>
      <c r="O105" s="474" t="s">
        <v>443</v>
      </c>
      <c r="P105" s="471" t="s">
        <v>461</v>
      </c>
      <c r="Q105" s="475"/>
      <c r="R105" s="476"/>
      <c r="S105" s="476"/>
      <c r="T105" s="476"/>
      <c r="U105" s="477"/>
      <c r="V105" s="470" t="s">
        <v>462</v>
      </c>
      <c r="W105" s="470" t="s">
        <v>463</v>
      </c>
      <c r="X105" s="478" t="s">
        <v>464</v>
      </c>
      <c r="Y105" s="132"/>
    </row>
    <row r="106" spans="1:25" s="12" customFormat="1" ht="15" customHeight="1" thickTop="1" thickBot="1" x14ac:dyDescent="0.3">
      <c r="A106" s="183" t="s">
        <v>2</v>
      </c>
      <c r="B106" s="274" t="s">
        <v>244</v>
      </c>
      <c r="C106" s="325" t="s">
        <v>0</v>
      </c>
      <c r="D106" s="455" t="s">
        <v>465</v>
      </c>
      <c r="E106" s="181" t="s">
        <v>245</v>
      </c>
      <c r="F106" s="181" t="s">
        <v>246</v>
      </c>
      <c r="G106" s="273" t="s">
        <v>0</v>
      </c>
      <c r="H106" s="210" t="s">
        <v>0</v>
      </c>
      <c r="I106" s="204">
        <v>5.43</v>
      </c>
      <c r="J106" s="204">
        <v>0.43</v>
      </c>
      <c r="K106" s="218">
        <f>IF(I106=" "," ",(I106+$H$6-J106))</f>
        <v>5</v>
      </c>
      <c r="L106" s="445">
        <v>500</v>
      </c>
      <c r="M106" s="178">
        <v>2014</v>
      </c>
      <c r="N106" s="278" t="str">
        <f>IF(V106=1,"VERIFIED",IF(W106=1,"CHECKED",IF(R106=1,"CHECK",IF(T106=1,"VERIFY",IF(U106=1,"NEED APP","NOT SCHED")))))</f>
        <v>VERIFIED</v>
      </c>
      <c r="O106" s="174" t="s">
        <v>444</v>
      </c>
      <c r="P106" s="390" t="s">
        <v>475</v>
      </c>
      <c r="Q106" s="21">
        <f>IF(A107=" "," ",1)</f>
        <v>1</v>
      </c>
      <c r="R106" s="118" t="s">
        <v>0</v>
      </c>
      <c r="S106" s="25" t="s">
        <v>0</v>
      </c>
      <c r="T106" s="158">
        <v>1</v>
      </c>
      <c r="U106" s="120" t="s">
        <v>0</v>
      </c>
      <c r="V106" s="126">
        <v>1</v>
      </c>
      <c r="W106" s="118" t="s">
        <v>0</v>
      </c>
      <c r="X106" s="131" t="s">
        <v>0</v>
      </c>
      <c r="Y106" s="121"/>
    </row>
    <row r="107" spans="1:25" s="12" customFormat="1" ht="15" customHeight="1" thickTop="1" thickBot="1" x14ac:dyDescent="0.3">
      <c r="A107" s="184">
        <v>0</v>
      </c>
      <c r="B107" s="275"/>
      <c r="C107" s="325"/>
      <c r="D107" s="455" t="s">
        <v>466</v>
      </c>
      <c r="E107" s="449" t="s">
        <v>19</v>
      </c>
      <c r="F107" s="450"/>
      <c r="G107" s="203"/>
      <c r="H107" s="211"/>
      <c r="I107" s="205"/>
      <c r="J107" s="205"/>
      <c r="K107" s="219"/>
      <c r="L107" s="445"/>
      <c r="M107" s="179">
        <v>42783</v>
      </c>
      <c r="N107" s="279"/>
      <c r="O107" s="175" t="s">
        <v>445</v>
      </c>
      <c r="P107" s="391"/>
      <c r="Q107" s="382" t="s">
        <v>480</v>
      </c>
      <c r="R107" s="383"/>
      <c r="S107" s="383"/>
      <c r="T107" s="383"/>
      <c r="U107" s="384"/>
      <c r="V107" s="193" t="s">
        <v>486</v>
      </c>
      <c r="W107" s="194"/>
      <c r="X107" s="195"/>
      <c r="Y107" s="121"/>
    </row>
    <row r="108" spans="1:25" s="14" customFormat="1" ht="9" customHeight="1" thickTop="1" thickBot="1" x14ac:dyDescent="0.3">
      <c r="A108" s="185" t="s">
        <v>243</v>
      </c>
      <c r="B108" s="275"/>
      <c r="C108" s="325"/>
      <c r="D108" s="456" t="s">
        <v>0</v>
      </c>
      <c r="E108" s="186" t="s">
        <v>9</v>
      </c>
      <c r="F108" s="186" t="s">
        <v>10</v>
      </c>
      <c r="G108" s="170" t="s">
        <v>15</v>
      </c>
      <c r="H108" s="162" t="s">
        <v>459</v>
      </c>
      <c r="I108" s="162" t="s">
        <v>18</v>
      </c>
      <c r="J108" s="176" t="s">
        <v>17</v>
      </c>
      <c r="K108" s="177" t="s">
        <v>4</v>
      </c>
      <c r="L108" s="176" t="s">
        <v>460</v>
      </c>
      <c r="M108" s="367" t="s">
        <v>479</v>
      </c>
      <c r="N108" s="368"/>
      <c r="O108" s="368"/>
      <c r="P108" s="369"/>
      <c r="Q108" s="193"/>
      <c r="R108" s="385"/>
      <c r="S108" s="385"/>
      <c r="T108" s="385"/>
      <c r="U108" s="386"/>
      <c r="V108" s="196"/>
      <c r="W108" s="194"/>
      <c r="X108" s="195"/>
      <c r="Y108" s="133"/>
    </row>
    <row r="109" spans="1:25" s="12" customFormat="1" ht="15" customHeight="1" thickTop="1" thickBot="1" x14ac:dyDescent="0.3">
      <c r="A109" s="187">
        <v>17</v>
      </c>
      <c r="B109" s="275"/>
      <c r="C109" s="325"/>
      <c r="D109" s="455" t="s">
        <v>467</v>
      </c>
      <c r="E109" s="451" t="s">
        <v>20</v>
      </c>
      <c r="F109" s="452"/>
      <c r="G109" s="202" t="s">
        <v>0</v>
      </c>
      <c r="H109" s="210" t="s">
        <v>0</v>
      </c>
      <c r="I109" s="210" t="s">
        <v>0</v>
      </c>
      <c r="J109" s="212" t="s">
        <v>407</v>
      </c>
      <c r="K109" s="447" t="s">
        <v>411</v>
      </c>
      <c r="L109" s="206" t="s">
        <v>414</v>
      </c>
      <c r="M109" s="370"/>
      <c r="N109" s="371"/>
      <c r="O109" s="371"/>
      <c r="P109" s="372"/>
      <c r="Q109" s="193"/>
      <c r="R109" s="385"/>
      <c r="S109" s="385"/>
      <c r="T109" s="385"/>
      <c r="U109" s="386"/>
      <c r="V109" s="196"/>
      <c r="W109" s="194"/>
      <c r="X109" s="195"/>
      <c r="Y109" s="121"/>
    </row>
    <row r="110" spans="1:25" s="12" customFormat="1" ht="20.100000000000001" customHeight="1" thickTop="1" thickBot="1" x14ac:dyDescent="0.3">
      <c r="A110" s="141" t="str">
        <f>IF(V106=1,"VERIFIED",IF(W106=1,"RECHECKED",IF(R106=1,"RECHECK",IF(T106=1,"VERIFY",IF(U106=1,"NEED APP","NOT SCHED")))))</f>
        <v>VERIFIED</v>
      </c>
      <c r="B110" s="276"/>
      <c r="C110" s="326"/>
      <c r="D110" s="455" t="s">
        <v>446</v>
      </c>
      <c r="E110" s="119" t="s">
        <v>0</v>
      </c>
      <c r="F110" s="119" t="s">
        <v>0</v>
      </c>
      <c r="G110" s="203"/>
      <c r="H110" s="211"/>
      <c r="I110" s="211"/>
      <c r="J110" s="213"/>
      <c r="K110" s="448"/>
      <c r="L110" s="207"/>
      <c r="M110" s="373"/>
      <c r="N110" s="374"/>
      <c r="O110" s="374"/>
      <c r="P110" s="375"/>
      <c r="Q110" s="387"/>
      <c r="R110" s="388"/>
      <c r="S110" s="388"/>
      <c r="T110" s="388"/>
      <c r="U110" s="389"/>
      <c r="V110" s="197"/>
      <c r="W110" s="198"/>
      <c r="X110" s="199"/>
      <c r="Y110" s="121"/>
    </row>
    <row r="111" spans="1:25" s="12" customFormat="1" ht="57.75" customHeight="1" thickTop="1" thickBot="1" x14ac:dyDescent="0.3">
      <c r="A111" s="270" t="s">
        <v>487</v>
      </c>
      <c r="B111" s="271"/>
      <c r="C111" s="271"/>
      <c r="D111" s="271"/>
      <c r="E111" s="271"/>
      <c r="F111" s="271"/>
      <c r="G111" s="271"/>
      <c r="H111" s="271"/>
      <c r="I111" s="271"/>
      <c r="J111" s="271"/>
      <c r="K111" s="271"/>
      <c r="L111" s="271"/>
      <c r="M111" s="271"/>
      <c r="N111" s="271"/>
      <c r="O111" s="271"/>
      <c r="P111" s="272"/>
      <c r="Q111" s="338" t="str">
        <f>$L$2</f>
        <v>CS-B2 Little-Great Rivers RUN</v>
      </c>
      <c r="R111" s="339"/>
      <c r="S111" s="339"/>
      <c r="T111" s="339"/>
      <c r="U111" s="339"/>
      <c r="V111" s="171"/>
      <c r="W111" s="172"/>
      <c r="X111" s="173"/>
      <c r="Y111" s="121"/>
    </row>
    <row r="112" spans="1:25" ht="24.6" customHeight="1" thickTop="1" thickBot="1" x14ac:dyDescent="0.3">
      <c r="A112" s="114"/>
      <c r="B112" s="115"/>
      <c r="C112" s="116"/>
      <c r="D112" s="117"/>
      <c r="E112" s="144" t="s">
        <v>0</v>
      </c>
      <c r="F112" s="145" t="s">
        <v>23</v>
      </c>
      <c r="G112" s="23">
        <f>SUM(Q7:Q110)</f>
        <v>17</v>
      </c>
      <c r="H112" s="112" t="s">
        <v>24</v>
      </c>
      <c r="I112" s="23">
        <f>SUM(S7:S110)</f>
        <v>2</v>
      </c>
      <c r="J112" s="22" t="s">
        <v>498</v>
      </c>
      <c r="K112" s="111">
        <f>SUM(R7:R110)</f>
        <v>0</v>
      </c>
      <c r="L112" s="469" t="s">
        <v>25</v>
      </c>
      <c r="M112" s="24">
        <f>SUM(T7:T110)</f>
        <v>2</v>
      </c>
      <c r="N112" s="140" t="s">
        <v>440</v>
      </c>
      <c r="O112" s="24">
        <f>SUM(U7:U110)</f>
        <v>0</v>
      </c>
      <c r="P112" s="113" t="s">
        <v>0</v>
      </c>
      <c r="Q112" s="327" t="str">
        <f>L2</f>
        <v>CS-B2 Little-Great Rivers RUN</v>
      </c>
      <c r="R112" s="328"/>
      <c r="S112" s="328"/>
      <c r="T112" s="328"/>
      <c r="U112" s="328"/>
      <c r="V112" s="123">
        <f>SUM(V7:V110)</f>
        <v>2</v>
      </c>
      <c r="W112" s="123">
        <f>SUM(W7:W110)</f>
        <v>0</v>
      </c>
      <c r="X112" s="123">
        <f>SUM(X7:X110)</f>
        <v>0</v>
      </c>
      <c r="Y112" s="134"/>
    </row>
    <row r="113" spans="1:25" ht="14.45" customHeight="1" thickTop="1" x14ac:dyDescent="0.25">
      <c r="A113" s="108"/>
      <c r="B113" s="26"/>
      <c r="C113" s="27"/>
      <c r="D113" s="28"/>
      <c r="E113" s="31"/>
      <c r="F113" s="31"/>
      <c r="G113" s="30"/>
      <c r="H113" s="29"/>
      <c r="I113" s="29"/>
      <c r="J113" s="29"/>
      <c r="K113" s="30"/>
      <c r="L113" s="30"/>
      <c r="M113" s="31"/>
      <c r="N113" s="31"/>
      <c r="O113" s="31"/>
      <c r="P113" s="31"/>
      <c r="Q113" s="33"/>
      <c r="R113" s="34"/>
      <c r="S113" s="35"/>
      <c r="T113" s="35"/>
      <c r="U113" s="36"/>
      <c r="V113" s="35"/>
      <c r="W113" s="34"/>
      <c r="X113" s="35"/>
      <c r="Y113" s="29"/>
    </row>
    <row r="114" spans="1:25" ht="14.45" customHeight="1" x14ac:dyDescent="0.25">
      <c r="A114" s="108"/>
      <c r="B114" s="26"/>
      <c r="C114" s="27"/>
      <c r="D114" s="277" t="s">
        <v>0</v>
      </c>
      <c r="E114" s="277"/>
      <c r="F114" s="277"/>
      <c r="G114" s="277"/>
      <c r="H114" s="277"/>
      <c r="I114" s="277"/>
      <c r="J114" s="277"/>
      <c r="K114" s="277"/>
      <c r="L114" s="30"/>
      <c r="M114" s="32"/>
      <c r="N114" s="32"/>
      <c r="O114" s="32"/>
      <c r="P114" s="31"/>
      <c r="Q114" s="33"/>
      <c r="R114" s="34"/>
      <c r="S114" s="35"/>
      <c r="T114" s="35"/>
      <c r="U114" s="36"/>
      <c r="V114" s="35"/>
      <c r="W114" s="34"/>
      <c r="X114" s="35"/>
      <c r="Y114" s="29"/>
    </row>
    <row r="115" spans="1:25" ht="14.45" customHeight="1" x14ac:dyDescent="0.25">
      <c r="A115" s="108"/>
      <c r="B115" s="135"/>
      <c r="C115" s="265" t="s">
        <v>0</v>
      </c>
      <c r="D115" s="265"/>
      <c r="E115" s="265"/>
      <c r="F115" s="265"/>
      <c r="G115" s="265"/>
      <c r="H115" s="265"/>
      <c r="I115" s="265"/>
      <c r="J115" s="136" t="s">
        <v>0</v>
      </c>
      <c r="K115" s="137" t="s">
        <v>0</v>
      </c>
      <c r="L115" s="30"/>
      <c r="M115" s="32"/>
      <c r="N115" s="32"/>
      <c r="O115" s="32"/>
      <c r="P115" s="31"/>
      <c r="Q115" s="33"/>
      <c r="R115" s="34"/>
      <c r="S115" s="35"/>
      <c r="T115" s="35"/>
      <c r="U115" s="36"/>
      <c r="V115" s="35"/>
      <c r="W115" s="34"/>
      <c r="X115" s="35"/>
      <c r="Y115" s="29"/>
    </row>
    <row r="116" spans="1:25" ht="14.45" customHeight="1" x14ac:dyDescent="0.25">
      <c r="A116" s="108"/>
      <c r="B116" s="135"/>
      <c r="C116" s="265" t="s">
        <v>0</v>
      </c>
      <c r="D116" s="265"/>
      <c r="E116" s="265"/>
      <c r="F116" s="265"/>
      <c r="G116" s="265"/>
      <c r="H116" s="265"/>
      <c r="I116" s="265"/>
      <c r="J116" s="136" t="s">
        <v>0</v>
      </c>
      <c r="K116" s="137" t="s">
        <v>454</v>
      </c>
      <c r="L116" s="30"/>
      <c r="M116" s="32"/>
      <c r="N116" s="32"/>
      <c r="O116" s="32"/>
      <c r="P116" s="31"/>
      <c r="Q116" s="33"/>
      <c r="R116" s="34"/>
      <c r="S116" s="35"/>
      <c r="T116" s="35"/>
      <c r="U116" s="36"/>
      <c r="V116" s="35"/>
      <c r="W116" s="34"/>
      <c r="X116" s="35"/>
      <c r="Y116" s="29"/>
    </row>
    <row r="117" spans="1:25" ht="14.45" customHeight="1" x14ac:dyDescent="0.25">
      <c r="A117" s="108"/>
      <c r="B117" s="135"/>
      <c r="C117" s="265" t="s">
        <v>0</v>
      </c>
      <c r="D117" s="265"/>
      <c r="E117" s="265"/>
      <c r="F117" s="265"/>
      <c r="G117" s="265"/>
      <c r="H117" s="265"/>
      <c r="I117" s="265"/>
      <c r="J117" s="136" t="s">
        <v>0</v>
      </c>
      <c r="K117" s="138" t="s">
        <v>0</v>
      </c>
      <c r="L117" s="110" t="s">
        <v>0</v>
      </c>
      <c r="M117" s="32"/>
      <c r="N117" s="32"/>
      <c r="O117" s="32"/>
      <c r="P117" s="31"/>
      <c r="Q117" s="33"/>
      <c r="R117" s="34"/>
      <c r="S117" s="35"/>
      <c r="T117" s="35"/>
      <c r="U117" s="36"/>
      <c r="V117" s="35"/>
      <c r="W117" s="34"/>
      <c r="X117" s="35" t="s">
        <v>482</v>
      </c>
      <c r="Y117" s="29"/>
    </row>
    <row r="118" spans="1:25" ht="14.45" customHeight="1" x14ac:dyDescent="0.25">
      <c r="A118" s="108"/>
      <c r="B118" s="135"/>
      <c r="C118" s="265" t="s">
        <v>0</v>
      </c>
      <c r="D118" s="265"/>
      <c r="E118" s="265"/>
      <c r="F118" s="265"/>
      <c r="G118" s="265"/>
      <c r="H118" s="265"/>
      <c r="I118" s="265"/>
      <c r="J118" s="136" t="s">
        <v>0</v>
      </c>
      <c r="K118" s="137" t="s">
        <v>0</v>
      </c>
      <c r="L118" s="30"/>
      <c r="M118" s="32"/>
      <c r="N118" s="32"/>
      <c r="O118" s="32"/>
      <c r="P118" s="31"/>
      <c r="Q118" s="33"/>
      <c r="R118" s="34"/>
      <c r="S118" s="35"/>
      <c r="T118" s="35"/>
      <c r="U118" s="36"/>
      <c r="V118" s="35"/>
      <c r="W118" s="34"/>
      <c r="X118" s="35"/>
      <c r="Y118" s="29"/>
    </row>
    <row r="119" spans="1:25" ht="14.45" customHeight="1" x14ac:dyDescent="0.25">
      <c r="A119" s="108"/>
      <c r="B119" s="135"/>
      <c r="C119" s="265" t="s">
        <v>0</v>
      </c>
      <c r="D119" s="265"/>
      <c r="E119" s="265"/>
      <c r="F119" s="265"/>
      <c r="G119" s="265"/>
      <c r="H119" s="265"/>
      <c r="I119" s="265"/>
      <c r="J119" s="139" t="s">
        <v>0</v>
      </c>
      <c r="K119" s="137" t="s">
        <v>0</v>
      </c>
      <c r="L119" s="30"/>
      <c r="M119" s="32"/>
      <c r="N119" s="32"/>
      <c r="O119" s="32"/>
      <c r="P119" s="31"/>
      <c r="Q119" s="33"/>
      <c r="R119" s="34"/>
      <c r="S119" s="35"/>
      <c r="T119" s="35"/>
      <c r="U119" s="36"/>
      <c r="V119" s="35"/>
      <c r="W119" s="34"/>
      <c r="X119" s="35"/>
      <c r="Y119" s="29"/>
    </row>
    <row r="120" spans="1:25" ht="14.45" customHeight="1" x14ac:dyDescent="0.25">
      <c r="A120" s="108"/>
      <c r="B120" s="135"/>
      <c r="C120" s="265" t="s">
        <v>0</v>
      </c>
      <c r="D120" s="265"/>
      <c r="E120" s="265"/>
      <c r="F120" s="265"/>
      <c r="G120" s="265"/>
      <c r="H120" s="265"/>
      <c r="I120" s="265"/>
      <c r="J120" s="139" t="s">
        <v>0</v>
      </c>
      <c r="K120" s="137" t="s">
        <v>0</v>
      </c>
      <c r="L120" s="30"/>
      <c r="M120" s="32"/>
      <c r="N120" s="32"/>
      <c r="O120" s="32"/>
      <c r="P120" s="31"/>
      <c r="Q120" s="33"/>
      <c r="R120" s="34"/>
      <c r="S120" s="35"/>
      <c r="T120" s="35"/>
      <c r="U120" s="36"/>
      <c r="V120" s="35"/>
      <c r="W120" s="34"/>
      <c r="X120" s="35"/>
      <c r="Y120" s="29"/>
    </row>
    <row r="121" spans="1:25" ht="14.45" customHeight="1" x14ac:dyDescent="0.25">
      <c r="A121" s="108"/>
      <c r="B121" s="135"/>
      <c r="C121" s="265" t="s">
        <v>0</v>
      </c>
      <c r="D121" s="265"/>
      <c r="E121" s="265"/>
      <c r="F121" s="265"/>
      <c r="G121" s="265"/>
      <c r="H121" s="265"/>
      <c r="I121" s="265"/>
      <c r="J121" s="139" t="s">
        <v>0</v>
      </c>
      <c r="K121" s="137" t="s">
        <v>0</v>
      </c>
      <c r="L121" s="30"/>
      <c r="M121" s="32"/>
      <c r="N121" s="32"/>
      <c r="O121" s="32"/>
      <c r="P121" s="31"/>
      <c r="Q121" s="33"/>
      <c r="R121" s="34"/>
      <c r="S121" s="35"/>
      <c r="T121" s="35"/>
      <c r="U121" s="36"/>
      <c r="V121" s="35"/>
      <c r="W121" s="34"/>
      <c r="X121" s="35"/>
      <c r="Y121" s="29"/>
    </row>
    <row r="122" spans="1:25" ht="14.45" customHeight="1" x14ac:dyDescent="0.25">
      <c r="A122" s="108"/>
      <c r="B122" s="26"/>
      <c r="C122" s="27"/>
      <c r="D122" s="28"/>
      <c r="E122" s="31"/>
      <c r="F122" s="31"/>
      <c r="G122" s="30"/>
      <c r="H122" s="29"/>
      <c r="I122" s="29"/>
      <c r="J122" s="29"/>
      <c r="K122" s="30"/>
      <c r="L122" s="30"/>
      <c r="M122" s="32"/>
      <c r="N122" s="32"/>
      <c r="O122" s="32"/>
      <c r="P122" s="31"/>
      <c r="Q122" s="33"/>
      <c r="R122" s="34"/>
      <c r="S122" s="35"/>
      <c r="T122" s="35"/>
      <c r="U122" s="36"/>
      <c r="V122" s="35"/>
      <c r="W122" s="34"/>
      <c r="X122" s="35"/>
      <c r="Y122" s="29"/>
    </row>
    <row r="123" spans="1:25" ht="14.45" customHeight="1" x14ac:dyDescent="0.25">
      <c r="A123" s="108"/>
      <c r="B123" s="26"/>
      <c r="C123" s="27"/>
      <c r="D123" s="28"/>
      <c r="E123" s="31"/>
      <c r="F123" s="31"/>
      <c r="G123" s="30"/>
      <c r="H123" s="29"/>
      <c r="I123" s="29"/>
      <c r="J123" s="29"/>
      <c r="K123" s="30"/>
      <c r="L123" s="30"/>
      <c r="M123" s="32"/>
      <c r="N123" s="32"/>
      <c r="O123" s="32"/>
      <c r="P123" s="31"/>
      <c r="Q123" s="33"/>
      <c r="R123" s="34"/>
      <c r="S123" s="35"/>
      <c r="T123" s="35"/>
      <c r="U123" s="36"/>
      <c r="V123" s="35"/>
      <c r="W123" s="34"/>
      <c r="X123" s="35"/>
      <c r="Y123" s="29"/>
    </row>
    <row r="124" spans="1:25" ht="14.45" customHeight="1" x14ac:dyDescent="0.25">
      <c r="A124" s="108"/>
      <c r="B124" s="26"/>
      <c r="C124" s="27"/>
      <c r="D124" s="28"/>
      <c r="E124" s="31"/>
      <c r="F124" s="31"/>
      <c r="G124" s="30"/>
      <c r="H124" s="29"/>
      <c r="I124" s="29"/>
      <c r="J124" s="29"/>
      <c r="K124" s="30"/>
      <c r="L124" s="30"/>
      <c r="M124" s="32"/>
      <c r="N124" s="32"/>
      <c r="O124" s="32"/>
      <c r="P124" s="31"/>
      <c r="Q124" s="33"/>
      <c r="R124" s="34"/>
      <c r="S124" s="35"/>
      <c r="T124" s="35"/>
      <c r="U124" s="36"/>
      <c r="V124" s="35"/>
      <c r="W124" s="34"/>
      <c r="X124" s="35"/>
      <c r="Y124" s="29"/>
    </row>
    <row r="125" spans="1:25" ht="14.45" customHeight="1" x14ac:dyDescent="0.25"/>
    <row r="126" spans="1:25" ht="14.45" customHeight="1" x14ac:dyDescent="0.25"/>
    <row r="127" spans="1:25" ht="14.45" customHeight="1" x14ac:dyDescent="0.25"/>
    <row r="128" spans="1:25" ht="14.45" customHeight="1" x14ac:dyDescent="0.25"/>
    <row r="129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39" ht="14.45" customHeight="1" x14ac:dyDescent="0.25"/>
  </sheetData>
  <sheetProtection insertRows="0"/>
  <mergeCells count="410">
    <mergeCell ref="M8:M9"/>
    <mergeCell ref="M14:M15"/>
    <mergeCell ref="M20:M21"/>
    <mergeCell ref="M100:M101"/>
    <mergeCell ref="E9:F9"/>
    <mergeCell ref="E11:F11"/>
    <mergeCell ref="A80:P80"/>
    <mergeCell ref="Q80:U80"/>
    <mergeCell ref="N14:N15"/>
    <mergeCell ref="P14:P15"/>
    <mergeCell ref="Q15:U18"/>
    <mergeCell ref="V15:X18"/>
    <mergeCell ref="M16:P18"/>
    <mergeCell ref="G17:G18"/>
    <mergeCell ref="H17:H18"/>
    <mergeCell ref="I17:I18"/>
    <mergeCell ref="J17:J18"/>
    <mergeCell ref="K17:K18"/>
    <mergeCell ref="L17:L18"/>
    <mergeCell ref="B14:B18"/>
    <mergeCell ref="C14:C18"/>
    <mergeCell ref="G14:G15"/>
    <mergeCell ref="H14:H15"/>
    <mergeCell ref="I14:I15"/>
    <mergeCell ref="J14:J15"/>
    <mergeCell ref="K14:K15"/>
    <mergeCell ref="L14:L15"/>
    <mergeCell ref="E23:F23"/>
    <mergeCell ref="P45:P46"/>
    <mergeCell ref="Q46:U49"/>
    <mergeCell ref="V46:X49"/>
    <mergeCell ref="M47:P49"/>
    <mergeCell ref="E48:F48"/>
    <mergeCell ref="G48:G49"/>
    <mergeCell ref="H48:H49"/>
    <mergeCell ref="I48:I49"/>
    <mergeCell ref="J48:J49"/>
    <mergeCell ref="K48:K49"/>
    <mergeCell ref="L48:L49"/>
    <mergeCell ref="B45:B49"/>
    <mergeCell ref="C45:C49"/>
    <mergeCell ref="G45:G46"/>
    <mergeCell ref="H45:H46"/>
    <mergeCell ref="I45:I46"/>
    <mergeCell ref="J45:J46"/>
    <mergeCell ref="K45:K46"/>
    <mergeCell ref="L45:L46"/>
    <mergeCell ref="N45:N46"/>
    <mergeCell ref="N57:N58"/>
    <mergeCell ref="P57:P58"/>
    <mergeCell ref="Q58:U61"/>
    <mergeCell ref="V58:X61"/>
    <mergeCell ref="M59:P61"/>
    <mergeCell ref="E60:F60"/>
    <mergeCell ref="G60:G61"/>
    <mergeCell ref="H60:H61"/>
    <mergeCell ref="I60:I61"/>
    <mergeCell ref="J60:J61"/>
    <mergeCell ref="K60:K61"/>
    <mergeCell ref="L60:L61"/>
    <mergeCell ref="B57:B61"/>
    <mergeCell ref="C57:C61"/>
    <mergeCell ref="G57:G58"/>
    <mergeCell ref="H57:H58"/>
    <mergeCell ref="I57:I58"/>
    <mergeCell ref="J57:J58"/>
    <mergeCell ref="K57:K58"/>
    <mergeCell ref="L57:L58"/>
    <mergeCell ref="M57:M58"/>
    <mergeCell ref="N63:N64"/>
    <mergeCell ref="P63:P64"/>
    <mergeCell ref="Q64:U67"/>
    <mergeCell ref="V64:X67"/>
    <mergeCell ref="M65:P67"/>
    <mergeCell ref="E66:F66"/>
    <mergeCell ref="G66:G67"/>
    <mergeCell ref="H66:H67"/>
    <mergeCell ref="I66:I67"/>
    <mergeCell ref="J66:J67"/>
    <mergeCell ref="K66:K67"/>
    <mergeCell ref="L66:L67"/>
    <mergeCell ref="B63:B67"/>
    <mergeCell ref="C63:C67"/>
    <mergeCell ref="G63:G64"/>
    <mergeCell ref="H63:H64"/>
    <mergeCell ref="I63:I64"/>
    <mergeCell ref="J63:J64"/>
    <mergeCell ref="K63:K64"/>
    <mergeCell ref="L63:L64"/>
    <mergeCell ref="M63:M64"/>
    <mergeCell ref="P88:P89"/>
    <mergeCell ref="N51:N52"/>
    <mergeCell ref="M53:P55"/>
    <mergeCell ref="P51:P52"/>
    <mergeCell ref="M90:P92"/>
    <mergeCell ref="M75:M76"/>
    <mergeCell ref="M82:M83"/>
    <mergeCell ref="M88:M89"/>
    <mergeCell ref="M94:M95"/>
    <mergeCell ref="Q95:U98"/>
    <mergeCell ref="P100:P101"/>
    <mergeCell ref="M102:P104"/>
    <mergeCell ref="M22:P24"/>
    <mergeCell ref="N32:N33"/>
    <mergeCell ref="P32:P33"/>
    <mergeCell ref="M34:P36"/>
    <mergeCell ref="N26:N27"/>
    <mergeCell ref="P26:P27"/>
    <mergeCell ref="M28:P30"/>
    <mergeCell ref="N38:N39"/>
    <mergeCell ref="P38:P39"/>
    <mergeCell ref="M40:P42"/>
    <mergeCell ref="M84:P86"/>
    <mergeCell ref="N75:N76"/>
    <mergeCell ref="P75:P76"/>
    <mergeCell ref="M77:P79"/>
    <mergeCell ref="N88:N89"/>
    <mergeCell ref="Q101:U104"/>
    <mergeCell ref="Q21:U24"/>
    <mergeCell ref="Q33:U36"/>
    <mergeCell ref="Q27:U30"/>
    <mergeCell ref="Q39:U42"/>
    <mergeCell ref="Q52:U55"/>
    <mergeCell ref="N20:N21"/>
    <mergeCell ref="P20:P21"/>
    <mergeCell ref="B69:B73"/>
    <mergeCell ref="C69:C73"/>
    <mergeCell ref="G69:G70"/>
    <mergeCell ref="H69:H70"/>
    <mergeCell ref="I69:I70"/>
    <mergeCell ref="J69:J70"/>
    <mergeCell ref="K69:K70"/>
    <mergeCell ref="L69:L70"/>
    <mergeCell ref="N82:N83"/>
    <mergeCell ref="P82:P83"/>
    <mergeCell ref="L88:L89"/>
    <mergeCell ref="E91:F91"/>
    <mergeCell ref="G91:G92"/>
    <mergeCell ref="H91:H92"/>
    <mergeCell ref="I91:I92"/>
    <mergeCell ref="J91:J92"/>
    <mergeCell ref="H97:H98"/>
    <mergeCell ref="I97:I98"/>
    <mergeCell ref="J97:J98"/>
    <mergeCell ref="Q107:U110"/>
    <mergeCell ref="P106:P107"/>
    <mergeCell ref="B8:B12"/>
    <mergeCell ref="C8:C12"/>
    <mergeCell ref="G8:G9"/>
    <mergeCell ref="H8:H9"/>
    <mergeCell ref="I8:I9"/>
    <mergeCell ref="J8:J9"/>
    <mergeCell ref="K8:K9"/>
    <mergeCell ref="L8:L9"/>
    <mergeCell ref="G11:G12"/>
    <mergeCell ref="H11:H12"/>
    <mergeCell ref="I11:I12"/>
    <mergeCell ref="J11:J12"/>
    <mergeCell ref="K11:K12"/>
    <mergeCell ref="L11:L12"/>
    <mergeCell ref="B106:B110"/>
    <mergeCell ref="C106:C110"/>
    <mergeCell ref="G106:G107"/>
    <mergeCell ref="H106:H107"/>
    <mergeCell ref="I106:I107"/>
    <mergeCell ref="J106:J107"/>
    <mergeCell ref="M10:P12"/>
    <mergeCell ref="E109:F109"/>
    <mergeCell ref="K97:K98"/>
    <mergeCell ref="L97:L98"/>
    <mergeCell ref="B88:B92"/>
    <mergeCell ref="C88:C92"/>
    <mergeCell ref="G88:G89"/>
    <mergeCell ref="H88:H89"/>
    <mergeCell ref="I88:I89"/>
    <mergeCell ref="J88:J89"/>
    <mergeCell ref="K88:K89"/>
    <mergeCell ref="K91:K92"/>
    <mergeCell ref="L91:L92"/>
    <mergeCell ref="A43:P43"/>
    <mergeCell ref="B94:B98"/>
    <mergeCell ref="C94:C98"/>
    <mergeCell ref="G94:G95"/>
    <mergeCell ref="H94:H95"/>
    <mergeCell ref="I94:I95"/>
    <mergeCell ref="J94:J95"/>
    <mergeCell ref="K94:K95"/>
    <mergeCell ref="L94:L95"/>
    <mergeCell ref="E95:F95"/>
    <mergeCell ref="E97:F97"/>
    <mergeCell ref="G97:G98"/>
    <mergeCell ref="N94:N95"/>
    <mergeCell ref="B82:B86"/>
    <mergeCell ref="C82:C86"/>
    <mergeCell ref="G82:G83"/>
    <mergeCell ref="H82:H83"/>
    <mergeCell ref="I82:I83"/>
    <mergeCell ref="J82:J83"/>
    <mergeCell ref="K82:K83"/>
    <mergeCell ref="L82:L83"/>
    <mergeCell ref="E85:F85"/>
    <mergeCell ref="G85:G86"/>
    <mergeCell ref="H85:H86"/>
    <mergeCell ref="I85:I86"/>
    <mergeCell ref="J85:J86"/>
    <mergeCell ref="K85:K86"/>
    <mergeCell ref="L85:L86"/>
    <mergeCell ref="H75:H76"/>
    <mergeCell ref="I75:I76"/>
    <mergeCell ref="J75:J76"/>
    <mergeCell ref="K75:K76"/>
    <mergeCell ref="L75:L76"/>
    <mergeCell ref="E78:F78"/>
    <mergeCell ref="G78:G79"/>
    <mergeCell ref="H78:H79"/>
    <mergeCell ref="K78:K79"/>
    <mergeCell ref="L78:L79"/>
    <mergeCell ref="I78:I79"/>
    <mergeCell ref="J78:J79"/>
    <mergeCell ref="E70:F70"/>
    <mergeCell ref="E72:F72"/>
    <mergeCell ref="G72:G73"/>
    <mergeCell ref="H72:H73"/>
    <mergeCell ref="I72:I73"/>
    <mergeCell ref="J72:J73"/>
    <mergeCell ref="K72:K73"/>
    <mergeCell ref="L72:L73"/>
    <mergeCell ref="M71:P73"/>
    <mergeCell ref="N69:N70"/>
    <mergeCell ref="P69:P70"/>
    <mergeCell ref="M69:M70"/>
    <mergeCell ref="H32:H33"/>
    <mergeCell ref="G23:G24"/>
    <mergeCell ref="L41:L42"/>
    <mergeCell ref="J35:J36"/>
    <mergeCell ref="L26:L27"/>
    <mergeCell ref="L29:L30"/>
    <mergeCell ref="G35:G36"/>
    <mergeCell ref="C26:C30"/>
    <mergeCell ref="K54:K55"/>
    <mergeCell ref="L54:L55"/>
    <mergeCell ref="B75:B79"/>
    <mergeCell ref="C75:C79"/>
    <mergeCell ref="G75:G76"/>
    <mergeCell ref="B100:B104"/>
    <mergeCell ref="B38:B42"/>
    <mergeCell ref="C38:C42"/>
    <mergeCell ref="G38:G39"/>
    <mergeCell ref="H38:H39"/>
    <mergeCell ref="I38:I39"/>
    <mergeCell ref="J38:J39"/>
    <mergeCell ref="K38:K39"/>
    <mergeCell ref="L38:L39"/>
    <mergeCell ref="E41:F41"/>
    <mergeCell ref="G41:G42"/>
    <mergeCell ref="H41:H42"/>
    <mergeCell ref="I41:I42"/>
    <mergeCell ref="J41:J42"/>
    <mergeCell ref="K41:K42"/>
    <mergeCell ref="J29:J30"/>
    <mergeCell ref="K29:K30"/>
    <mergeCell ref="L103:L104"/>
    <mergeCell ref="G100:G101"/>
    <mergeCell ref="C100:C104"/>
    <mergeCell ref="K109:K110"/>
    <mergeCell ref="L109:L110"/>
    <mergeCell ref="E107:F107"/>
    <mergeCell ref="K106:K107"/>
    <mergeCell ref="L106:L107"/>
    <mergeCell ref="G103:G104"/>
    <mergeCell ref="E35:F35"/>
    <mergeCell ref="C32:C36"/>
    <mergeCell ref="I20:I21"/>
    <mergeCell ref="L23:L24"/>
    <mergeCell ref="C20:C24"/>
    <mergeCell ref="L100:L101"/>
    <mergeCell ref="J100:J101"/>
    <mergeCell ref="K100:K101"/>
    <mergeCell ref="E103:F103"/>
    <mergeCell ref="K32:K33"/>
    <mergeCell ref="H35:H36"/>
    <mergeCell ref="I35:I36"/>
    <mergeCell ref="J32:J33"/>
    <mergeCell ref="I23:I24"/>
    <mergeCell ref="Q112:U112"/>
    <mergeCell ref="K35:K36"/>
    <mergeCell ref="L35:L36"/>
    <mergeCell ref="Q9:U12"/>
    <mergeCell ref="Q111:U111"/>
    <mergeCell ref="B20:B24"/>
    <mergeCell ref="L20:L21"/>
    <mergeCell ref="K20:K21"/>
    <mergeCell ref="H23:H24"/>
    <mergeCell ref="J23:J24"/>
    <mergeCell ref="K23:K24"/>
    <mergeCell ref="H103:H104"/>
    <mergeCell ref="I103:I104"/>
    <mergeCell ref="J103:J104"/>
    <mergeCell ref="H100:H101"/>
    <mergeCell ref="G109:G110"/>
    <mergeCell ref="F5:G5"/>
    <mergeCell ref="M108:P110"/>
    <mergeCell ref="A3:D4"/>
    <mergeCell ref="A6:F6"/>
    <mergeCell ref="A5:E5"/>
    <mergeCell ref="G26:G27"/>
    <mergeCell ref="H26:H27"/>
    <mergeCell ref="J26:J27"/>
    <mergeCell ref="K26:K27"/>
    <mergeCell ref="E3:E4"/>
    <mergeCell ref="F3:F4"/>
    <mergeCell ref="B26:B30"/>
    <mergeCell ref="B51:B55"/>
    <mergeCell ref="C51:C55"/>
    <mergeCell ref="G51:G52"/>
    <mergeCell ref="H51:H52"/>
    <mergeCell ref="I51:I52"/>
    <mergeCell ref="J51:J52"/>
    <mergeCell ref="K51:K52"/>
    <mergeCell ref="E54:F54"/>
    <mergeCell ref="A1:A2"/>
    <mergeCell ref="B1:B2"/>
    <mergeCell ref="E1:E2"/>
    <mergeCell ref="F1:F2"/>
    <mergeCell ref="G1:G2"/>
    <mergeCell ref="H1:H2"/>
    <mergeCell ref="I1:I2"/>
    <mergeCell ref="J1:J2"/>
    <mergeCell ref="G3:G4"/>
    <mergeCell ref="H3:H4"/>
    <mergeCell ref="I3:I4"/>
    <mergeCell ref="C121:I121"/>
    <mergeCell ref="C120:I120"/>
    <mergeCell ref="G29:G30"/>
    <mergeCell ref="H29:H30"/>
    <mergeCell ref="I29:I30"/>
    <mergeCell ref="C115:I115"/>
    <mergeCell ref="G20:G21"/>
    <mergeCell ref="H20:H21"/>
    <mergeCell ref="J20:J21"/>
    <mergeCell ref="A111:P111"/>
    <mergeCell ref="C117:I117"/>
    <mergeCell ref="C118:I118"/>
    <mergeCell ref="C119:I119"/>
    <mergeCell ref="B32:B36"/>
    <mergeCell ref="E29:F29"/>
    <mergeCell ref="D114:K114"/>
    <mergeCell ref="G32:G33"/>
    <mergeCell ref="I32:I33"/>
    <mergeCell ref="L32:L33"/>
    <mergeCell ref="C116:I116"/>
    <mergeCell ref="N106:N107"/>
    <mergeCell ref="N8:N9"/>
    <mergeCell ref="N100:N101"/>
    <mergeCell ref="V1:V2"/>
    <mergeCell ref="W1:W2"/>
    <mergeCell ref="X1:X2"/>
    <mergeCell ref="V5:V6"/>
    <mergeCell ref="W5:W6"/>
    <mergeCell ref="L1:P1"/>
    <mergeCell ref="L4:P4"/>
    <mergeCell ref="T5:T6"/>
    <mergeCell ref="S5:S6"/>
    <mergeCell ref="Q5:Q6"/>
    <mergeCell ref="Q4:U4"/>
    <mergeCell ref="Q3:U3"/>
    <mergeCell ref="Q1:U1"/>
    <mergeCell ref="L2:P3"/>
    <mergeCell ref="Q2:U2"/>
    <mergeCell ref="U5:U6"/>
    <mergeCell ref="J5:L5"/>
    <mergeCell ref="L6:P6"/>
    <mergeCell ref="R5:R6"/>
    <mergeCell ref="J6:K6"/>
    <mergeCell ref="X5:X6"/>
    <mergeCell ref="J3:J4"/>
    <mergeCell ref="K3:K4"/>
    <mergeCell ref="K1:K2"/>
    <mergeCell ref="I26:I27"/>
    <mergeCell ref="L51:L52"/>
    <mergeCell ref="I54:I55"/>
    <mergeCell ref="J54:J55"/>
    <mergeCell ref="V107:X110"/>
    <mergeCell ref="V9:X12"/>
    <mergeCell ref="V33:X36"/>
    <mergeCell ref="V101:X104"/>
    <mergeCell ref="K103:K104"/>
    <mergeCell ref="I100:I101"/>
    <mergeCell ref="V21:X24"/>
    <mergeCell ref="P8:P9"/>
    <mergeCell ref="H54:H55"/>
    <mergeCell ref="G54:G55"/>
    <mergeCell ref="H109:H110"/>
    <mergeCell ref="I109:I110"/>
    <mergeCell ref="J109:J110"/>
    <mergeCell ref="V70:X73"/>
    <mergeCell ref="V83:X86"/>
    <mergeCell ref="V52:X55"/>
    <mergeCell ref="V39:X42"/>
    <mergeCell ref="V27:X30"/>
    <mergeCell ref="V76:X79"/>
    <mergeCell ref="V89:X92"/>
    <mergeCell ref="V95:X98"/>
    <mergeCell ref="P94:P95"/>
    <mergeCell ref="M96:P98"/>
    <mergeCell ref="Q70:U73"/>
    <mergeCell ref="Q83:U86"/>
    <mergeCell ref="Q76:U79"/>
    <mergeCell ref="Q43:U43"/>
    <mergeCell ref="Q89:U92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topLeftCell="D1" workbookViewId="0">
      <pane ySplit="1" topLeftCell="A2" activePane="bottomLeft" state="frozenSplit"/>
      <selection pane="bottomLeft" activeCell="V54" sqref="V54"/>
    </sheetView>
  </sheetViews>
  <sheetFormatPr defaultColWidth="8.85546875" defaultRowHeight="18.75" x14ac:dyDescent="0.3"/>
  <cols>
    <col min="1" max="1" width="8.85546875" style="2"/>
    <col min="2" max="2" width="8.85546875" style="37"/>
    <col min="3" max="3" width="9" style="48" customWidth="1"/>
    <col min="4" max="4" width="9" style="39" customWidth="1"/>
    <col min="5" max="5" width="23" style="44" customWidth="1"/>
    <col min="6" max="6" width="13.85546875" style="44" customWidth="1"/>
    <col min="7" max="7" width="13.42578125" style="45" customWidth="1"/>
    <col min="8" max="8" width="5.28515625" style="4" customWidth="1"/>
    <col min="9" max="9" width="5.5703125" style="4" customWidth="1"/>
    <col min="10" max="10" width="7.28515625" style="4" customWidth="1"/>
    <col min="11" max="11" width="6.5703125" style="4" customWidth="1"/>
    <col min="12" max="14" width="8.85546875" style="4"/>
    <col min="15" max="15" width="8.85546875" style="38"/>
    <col min="16" max="16" width="8.85546875" style="42"/>
    <col min="17" max="17" width="15.42578125" style="52" customWidth="1"/>
    <col min="18" max="16384" width="8.85546875" style="4"/>
  </cols>
  <sheetData>
    <row r="1" spans="1:17" ht="24" x14ac:dyDescent="0.3">
      <c r="A1" s="46" t="s">
        <v>26</v>
      </c>
      <c r="B1" s="53" t="s">
        <v>27</v>
      </c>
      <c r="C1" s="47" t="s">
        <v>28</v>
      </c>
      <c r="D1" s="46" t="s">
        <v>7</v>
      </c>
      <c r="E1" s="46" t="s">
        <v>29</v>
      </c>
      <c r="F1" s="46" t="s">
        <v>30</v>
      </c>
      <c r="G1" s="46" t="s">
        <v>8</v>
      </c>
      <c r="H1" s="46" t="s">
        <v>31</v>
      </c>
      <c r="I1" s="46" t="s">
        <v>32</v>
      </c>
      <c r="J1" s="46" t="s">
        <v>33</v>
      </c>
      <c r="K1" s="46" t="s">
        <v>34</v>
      </c>
      <c r="L1" s="46" t="s">
        <v>35</v>
      </c>
      <c r="M1" s="46" t="s">
        <v>36</v>
      </c>
      <c r="N1" s="46"/>
      <c r="O1" s="54"/>
      <c r="P1" s="55" t="s">
        <v>413</v>
      </c>
      <c r="Q1" s="56" t="s">
        <v>412</v>
      </c>
    </row>
    <row r="2" spans="1:17" ht="39" x14ac:dyDescent="0.25">
      <c r="A2" s="40" t="s">
        <v>38</v>
      </c>
      <c r="B2" s="40" t="s">
        <v>63</v>
      </c>
      <c r="C2" s="58"/>
      <c r="D2" s="59" t="s">
        <v>69</v>
      </c>
      <c r="E2" s="51" t="s">
        <v>70</v>
      </c>
      <c r="F2" s="50" t="s">
        <v>71</v>
      </c>
      <c r="G2" s="50" t="s">
        <v>72</v>
      </c>
      <c r="H2" s="41" t="s">
        <v>40</v>
      </c>
      <c r="I2" s="41" t="s">
        <v>41</v>
      </c>
      <c r="J2" s="41" t="s">
        <v>42</v>
      </c>
      <c r="K2" s="41" t="s">
        <v>43</v>
      </c>
      <c r="L2" s="41" t="s">
        <v>44</v>
      </c>
      <c r="M2" s="40" t="s">
        <v>73</v>
      </c>
      <c r="N2" s="40" t="s">
        <v>53</v>
      </c>
      <c r="O2" s="41"/>
      <c r="P2" s="60" t="s">
        <v>347</v>
      </c>
      <c r="Q2" s="61" t="s">
        <v>414</v>
      </c>
    </row>
    <row r="3" spans="1:17" ht="39" x14ac:dyDescent="0.25">
      <c r="A3" s="40" t="s">
        <v>38</v>
      </c>
      <c r="B3" s="40" t="s">
        <v>63</v>
      </c>
      <c r="C3" s="58"/>
      <c r="D3" s="59" t="s">
        <v>82</v>
      </c>
      <c r="E3" s="51" t="s">
        <v>83</v>
      </c>
      <c r="F3" s="50" t="s">
        <v>84</v>
      </c>
      <c r="G3" s="50" t="s">
        <v>85</v>
      </c>
      <c r="H3" s="41" t="s">
        <v>40</v>
      </c>
      <c r="I3" s="41" t="s">
        <v>41</v>
      </c>
      <c r="J3" s="41" t="s">
        <v>42</v>
      </c>
      <c r="K3" s="41" t="s">
        <v>43</v>
      </c>
      <c r="L3" s="41" t="s">
        <v>44</v>
      </c>
      <c r="M3" s="40" t="s">
        <v>73</v>
      </c>
      <c r="N3" s="40" t="s">
        <v>53</v>
      </c>
      <c r="O3" s="41"/>
      <c r="P3" s="60" t="s">
        <v>348</v>
      </c>
      <c r="Q3" s="62" t="s">
        <v>415</v>
      </c>
    </row>
    <row r="4" spans="1:17" ht="39" x14ac:dyDescent="0.25">
      <c r="A4" s="40" t="s">
        <v>38</v>
      </c>
      <c r="B4" s="40" t="s">
        <v>63</v>
      </c>
      <c r="C4" s="58"/>
      <c r="D4" s="59" t="s">
        <v>78</v>
      </c>
      <c r="E4" s="51" t="s">
        <v>79</v>
      </c>
      <c r="F4" s="50" t="s">
        <v>80</v>
      </c>
      <c r="G4" s="50" t="s">
        <v>81</v>
      </c>
      <c r="H4" s="41" t="s">
        <v>40</v>
      </c>
      <c r="I4" s="41" t="s">
        <v>41</v>
      </c>
      <c r="J4" s="41" t="s">
        <v>42</v>
      </c>
      <c r="K4" s="41" t="s">
        <v>43</v>
      </c>
      <c r="L4" s="41" t="s">
        <v>44</v>
      </c>
      <c r="M4" s="40" t="s">
        <v>73</v>
      </c>
      <c r="N4" s="40" t="s">
        <v>53</v>
      </c>
      <c r="O4" s="41"/>
      <c r="P4" s="60" t="s">
        <v>349</v>
      </c>
      <c r="Q4" s="62" t="s">
        <v>415</v>
      </c>
    </row>
    <row r="5" spans="1:17" ht="39.75" thickBot="1" x14ac:dyDescent="0.3">
      <c r="A5" s="40" t="s">
        <v>38</v>
      </c>
      <c r="B5" s="40" t="s">
        <v>63</v>
      </c>
      <c r="C5" s="58"/>
      <c r="D5" s="72" t="s">
        <v>74</v>
      </c>
      <c r="E5" s="73" t="s">
        <v>75</v>
      </c>
      <c r="F5" s="74" t="s">
        <v>76</v>
      </c>
      <c r="G5" s="74" t="s">
        <v>77</v>
      </c>
      <c r="H5" s="75" t="s">
        <v>40</v>
      </c>
      <c r="I5" s="75" t="s">
        <v>41</v>
      </c>
      <c r="J5" s="75" t="s">
        <v>42</v>
      </c>
      <c r="K5" s="75" t="s">
        <v>43</v>
      </c>
      <c r="L5" s="75" t="s">
        <v>44</v>
      </c>
      <c r="M5" s="76" t="s">
        <v>73</v>
      </c>
      <c r="N5" s="76" t="s">
        <v>53</v>
      </c>
      <c r="O5" s="75"/>
      <c r="P5" s="77" t="s">
        <v>350</v>
      </c>
      <c r="Q5" s="78" t="s">
        <v>415</v>
      </c>
    </row>
    <row r="6" spans="1:17" ht="40.5" thickTop="1" thickBot="1" x14ac:dyDescent="0.3">
      <c r="A6" s="40" t="s">
        <v>38</v>
      </c>
      <c r="B6" s="40" t="s">
        <v>86</v>
      </c>
      <c r="C6" s="58"/>
      <c r="D6" s="91" t="s">
        <v>87</v>
      </c>
      <c r="E6" s="92" t="s">
        <v>88</v>
      </c>
      <c r="F6" s="93" t="s">
        <v>89</v>
      </c>
      <c r="G6" s="93" t="s">
        <v>90</v>
      </c>
      <c r="H6" s="94" t="s">
        <v>40</v>
      </c>
      <c r="I6" s="94" t="s">
        <v>41</v>
      </c>
      <c r="J6" s="94" t="s">
        <v>42</v>
      </c>
      <c r="K6" s="94" t="s">
        <v>43</v>
      </c>
      <c r="L6" s="94" t="s">
        <v>44</v>
      </c>
      <c r="M6" s="95" t="s">
        <v>91</v>
      </c>
      <c r="N6" s="95" t="s">
        <v>53</v>
      </c>
      <c r="O6" s="94" t="s">
        <v>92</v>
      </c>
      <c r="P6" s="96" t="s">
        <v>346</v>
      </c>
      <c r="Q6" s="97" t="s">
        <v>414</v>
      </c>
    </row>
    <row r="7" spans="1:17" ht="39.75" thickTop="1" x14ac:dyDescent="0.25">
      <c r="A7" s="40" t="s">
        <v>38</v>
      </c>
      <c r="B7" s="40" t="s">
        <v>187</v>
      </c>
      <c r="C7" s="58"/>
      <c r="D7" s="86" t="s">
        <v>188</v>
      </c>
      <c r="E7" s="87" t="s">
        <v>189</v>
      </c>
      <c r="F7" s="88" t="s">
        <v>190</v>
      </c>
      <c r="G7" s="88" t="s">
        <v>191</v>
      </c>
      <c r="H7" s="49" t="s">
        <v>40</v>
      </c>
      <c r="I7" s="49" t="s">
        <v>41</v>
      </c>
      <c r="J7" s="49" t="s">
        <v>42</v>
      </c>
      <c r="K7" s="49" t="s">
        <v>43</v>
      </c>
      <c r="L7" s="49" t="s">
        <v>44</v>
      </c>
      <c r="M7" s="57" t="s">
        <v>192</v>
      </c>
      <c r="N7" s="57" t="s">
        <v>53</v>
      </c>
      <c r="O7" s="49" t="s">
        <v>62</v>
      </c>
      <c r="P7" s="89" t="s">
        <v>387</v>
      </c>
      <c r="Q7" s="90" t="s">
        <v>414</v>
      </c>
    </row>
    <row r="8" spans="1:17" ht="39" x14ac:dyDescent="0.25">
      <c r="A8" s="40" t="s">
        <v>38</v>
      </c>
      <c r="B8" s="40" t="s">
        <v>104</v>
      </c>
      <c r="C8" s="58" t="s">
        <v>105</v>
      </c>
      <c r="D8" s="59" t="s">
        <v>106</v>
      </c>
      <c r="E8" s="51" t="s">
        <v>107</v>
      </c>
      <c r="F8" s="50" t="s">
        <v>108</v>
      </c>
      <c r="G8" s="50" t="s">
        <v>109</v>
      </c>
      <c r="H8" s="41" t="s">
        <v>40</v>
      </c>
      <c r="I8" s="41" t="s">
        <v>60</v>
      </c>
      <c r="J8" s="43" t="s">
        <v>345</v>
      </c>
      <c r="K8" s="41" t="s">
        <v>43</v>
      </c>
      <c r="L8" s="41" t="s">
        <v>44</v>
      </c>
      <c r="M8" s="40" t="s">
        <v>61</v>
      </c>
      <c r="N8" s="40" t="s">
        <v>53</v>
      </c>
      <c r="O8" s="41" t="s">
        <v>62</v>
      </c>
      <c r="P8" s="60" t="s">
        <v>355</v>
      </c>
      <c r="Q8" s="62" t="s">
        <v>416</v>
      </c>
    </row>
    <row r="9" spans="1:17" ht="30" x14ac:dyDescent="0.25">
      <c r="A9" s="40" t="s">
        <v>38</v>
      </c>
      <c r="B9" s="40" t="s">
        <v>104</v>
      </c>
      <c r="C9" s="58"/>
      <c r="D9" s="59" t="s">
        <v>124</v>
      </c>
      <c r="E9" s="51" t="s">
        <v>125</v>
      </c>
      <c r="F9" s="50" t="s">
        <v>122</v>
      </c>
      <c r="G9" s="50" t="s">
        <v>123</v>
      </c>
      <c r="H9" s="41" t="s">
        <v>126</v>
      </c>
      <c r="I9" s="41" t="s">
        <v>41</v>
      </c>
      <c r="J9" s="43" t="s">
        <v>345</v>
      </c>
      <c r="K9" s="41" t="s">
        <v>43</v>
      </c>
      <c r="L9" s="41" t="s">
        <v>44</v>
      </c>
      <c r="M9" s="40" t="s">
        <v>45</v>
      </c>
      <c r="N9" s="40" t="s">
        <v>46</v>
      </c>
      <c r="O9" s="41"/>
      <c r="P9" s="60" t="s">
        <v>359</v>
      </c>
      <c r="Q9" s="61" t="s">
        <v>414</v>
      </c>
    </row>
    <row r="10" spans="1:17" ht="30" x14ac:dyDescent="0.25">
      <c r="A10" s="40" t="s">
        <v>38</v>
      </c>
      <c r="B10" s="40" t="s">
        <v>104</v>
      </c>
      <c r="C10" s="58" t="s">
        <v>119</v>
      </c>
      <c r="D10" s="59" t="s">
        <v>120</v>
      </c>
      <c r="E10" s="51" t="s">
        <v>121</v>
      </c>
      <c r="F10" s="50" t="s">
        <v>122</v>
      </c>
      <c r="G10" s="50" t="s">
        <v>123</v>
      </c>
      <c r="H10" s="41" t="s">
        <v>103</v>
      </c>
      <c r="I10" s="41" t="s">
        <v>60</v>
      </c>
      <c r="J10" s="43" t="s">
        <v>345</v>
      </c>
      <c r="K10" s="41" t="s">
        <v>43</v>
      </c>
      <c r="L10" s="41" t="s">
        <v>44</v>
      </c>
      <c r="M10" s="40" t="s">
        <v>61</v>
      </c>
      <c r="N10" s="40" t="s">
        <v>53</v>
      </c>
      <c r="O10" s="41" t="s">
        <v>62</v>
      </c>
      <c r="P10" s="60" t="s">
        <v>360</v>
      </c>
      <c r="Q10" s="61" t="s">
        <v>414</v>
      </c>
    </row>
    <row r="11" spans="1:17" ht="39" x14ac:dyDescent="0.25">
      <c r="A11" s="40" t="s">
        <v>38</v>
      </c>
      <c r="B11" s="40" t="s">
        <v>104</v>
      </c>
      <c r="C11" s="58" t="s">
        <v>110</v>
      </c>
      <c r="D11" s="59" t="s">
        <v>111</v>
      </c>
      <c r="E11" s="51" t="s">
        <v>112</v>
      </c>
      <c r="F11" s="50" t="s">
        <v>113</v>
      </c>
      <c r="G11" s="50" t="s">
        <v>114</v>
      </c>
      <c r="H11" s="41" t="s">
        <v>40</v>
      </c>
      <c r="I11" s="41" t="s">
        <v>60</v>
      </c>
      <c r="J11" s="43" t="s">
        <v>345</v>
      </c>
      <c r="K11" s="41" t="s">
        <v>43</v>
      </c>
      <c r="L11" s="41" t="s">
        <v>44</v>
      </c>
      <c r="M11" s="40" t="s">
        <v>61</v>
      </c>
      <c r="N11" s="40" t="s">
        <v>53</v>
      </c>
      <c r="O11" s="41" t="s">
        <v>62</v>
      </c>
      <c r="P11" s="60" t="s">
        <v>356</v>
      </c>
      <c r="Q11" s="61" t="s">
        <v>414</v>
      </c>
    </row>
    <row r="12" spans="1:17" ht="39" x14ac:dyDescent="0.25">
      <c r="A12" s="40" t="s">
        <v>38</v>
      </c>
      <c r="B12" s="40" t="s">
        <v>104</v>
      </c>
      <c r="C12" s="58" t="s">
        <v>115</v>
      </c>
      <c r="D12" s="59" t="s">
        <v>116</v>
      </c>
      <c r="E12" s="51" t="s">
        <v>117</v>
      </c>
      <c r="F12" s="50" t="s">
        <v>118</v>
      </c>
      <c r="G12" s="50" t="s">
        <v>81</v>
      </c>
      <c r="H12" s="41" t="s">
        <v>40</v>
      </c>
      <c r="I12" s="41" t="s">
        <v>60</v>
      </c>
      <c r="J12" s="43" t="s">
        <v>345</v>
      </c>
      <c r="K12" s="41" t="s">
        <v>43</v>
      </c>
      <c r="L12" s="41" t="s">
        <v>44</v>
      </c>
      <c r="M12" s="40" t="s">
        <v>61</v>
      </c>
      <c r="N12" s="40" t="s">
        <v>53</v>
      </c>
      <c r="O12" s="41" t="s">
        <v>62</v>
      </c>
      <c r="P12" s="60" t="s">
        <v>357</v>
      </c>
      <c r="Q12" s="61" t="s">
        <v>414</v>
      </c>
    </row>
    <row r="13" spans="1:17" ht="39" x14ac:dyDescent="0.25">
      <c r="A13" s="40" t="s">
        <v>38</v>
      </c>
      <c r="B13" s="40" t="s">
        <v>39</v>
      </c>
      <c r="C13" s="58" t="s">
        <v>55</v>
      </c>
      <c r="D13" s="59" t="s">
        <v>56</v>
      </c>
      <c r="E13" s="51" t="s">
        <v>57</v>
      </c>
      <c r="F13" s="50" t="s">
        <v>58</v>
      </c>
      <c r="G13" s="50" t="s">
        <v>59</v>
      </c>
      <c r="H13" s="41" t="s">
        <v>40</v>
      </c>
      <c r="I13" s="41" t="s">
        <v>60</v>
      </c>
      <c r="J13" s="41" t="s">
        <v>42</v>
      </c>
      <c r="K13" s="41" t="s">
        <v>43</v>
      </c>
      <c r="L13" s="41" t="s">
        <v>44</v>
      </c>
      <c r="M13" s="40" t="s">
        <v>61</v>
      </c>
      <c r="N13" s="40" t="s">
        <v>53</v>
      </c>
      <c r="O13" s="41" t="s">
        <v>62</v>
      </c>
      <c r="P13" s="60" t="s">
        <v>358</v>
      </c>
      <c r="Q13" s="61" t="s">
        <v>414</v>
      </c>
    </row>
    <row r="14" spans="1:17" ht="39" x14ac:dyDescent="0.25">
      <c r="A14" s="40" t="s">
        <v>38</v>
      </c>
      <c r="B14" s="40" t="s">
        <v>63</v>
      </c>
      <c r="C14" s="58" t="s">
        <v>64</v>
      </c>
      <c r="D14" s="59" t="s">
        <v>65</v>
      </c>
      <c r="E14" s="51" t="s">
        <v>66</v>
      </c>
      <c r="F14" s="50" t="s">
        <v>67</v>
      </c>
      <c r="G14" s="50" t="s">
        <v>68</v>
      </c>
      <c r="H14" s="41" t="s">
        <v>40</v>
      </c>
      <c r="I14" s="41" t="s">
        <v>60</v>
      </c>
      <c r="J14" s="41" t="s">
        <v>42</v>
      </c>
      <c r="K14" s="41" t="s">
        <v>43</v>
      </c>
      <c r="L14" s="41" t="s">
        <v>44</v>
      </c>
      <c r="M14" s="40" t="s">
        <v>61</v>
      </c>
      <c r="N14" s="40" t="s">
        <v>53</v>
      </c>
      <c r="O14" s="41" t="s">
        <v>62</v>
      </c>
      <c r="P14" s="60" t="s">
        <v>362</v>
      </c>
      <c r="Q14" s="62" t="s">
        <v>416</v>
      </c>
    </row>
    <row r="15" spans="1:17" ht="39" x14ac:dyDescent="0.25">
      <c r="A15" s="40" t="s">
        <v>38</v>
      </c>
      <c r="B15" s="40" t="s">
        <v>63</v>
      </c>
      <c r="C15" s="58" t="s">
        <v>93</v>
      </c>
      <c r="D15" s="59" t="s">
        <v>94</v>
      </c>
      <c r="E15" s="51" t="s">
        <v>95</v>
      </c>
      <c r="F15" s="50" t="s">
        <v>96</v>
      </c>
      <c r="G15" s="50" t="s">
        <v>97</v>
      </c>
      <c r="H15" s="41" t="s">
        <v>40</v>
      </c>
      <c r="I15" s="41" t="s">
        <v>60</v>
      </c>
      <c r="J15" s="41" t="s">
        <v>42</v>
      </c>
      <c r="K15" s="41" t="s">
        <v>43</v>
      </c>
      <c r="L15" s="41" t="s">
        <v>44</v>
      </c>
      <c r="M15" s="40" t="s">
        <v>61</v>
      </c>
      <c r="N15" s="40" t="s">
        <v>53</v>
      </c>
      <c r="O15" s="41" t="s">
        <v>62</v>
      </c>
      <c r="P15" s="60" t="s">
        <v>361</v>
      </c>
      <c r="Q15" s="61" t="s">
        <v>414</v>
      </c>
    </row>
    <row r="16" spans="1:17" ht="39" x14ac:dyDescent="0.25">
      <c r="A16" s="40" t="s">
        <v>38</v>
      </c>
      <c r="B16" s="40" t="s">
        <v>63</v>
      </c>
      <c r="C16" s="58" t="s">
        <v>98</v>
      </c>
      <c r="D16" s="59" t="s">
        <v>99</v>
      </c>
      <c r="E16" s="51" t="s">
        <v>100</v>
      </c>
      <c r="F16" s="50" t="s">
        <v>101</v>
      </c>
      <c r="G16" s="50" t="s">
        <v>102</v>
      </c>
      <c r="H16" s="41" t="s">
        <v>40</v>
      </c>
      <c r="I16" s="41" t="s">
        <v>60</v>
      </c>
      <c r="J16" s="41" t="s">
        <v>42</v>
      </c>
      <c r="K16" s="41" t="s">
        <v>43</v>
      </c>
      <c r="L16" s="41" t="s">
        <v>44</v>
      </c>
      <c r="M16" s="40" t="s">
        <v>45</v>
      </c>
      <c r="N16" s="40" t="s">
        <v>53</v>
      </c>
      <c r="O16" s="41" t="s">
        <v>62</v>
      </c>
      <c r="P16" s="60" t="s">
        <v>363</v>
      </c>
      <c r="Q16" s="61" t="s">
        <v>414</v>
      </c>
    </row>
    <row r="17" spans="1:17" ht="39" x14ac:dyDescent="0.25">
      <c r="A17" s="40" t="s">
        <v>38</v>
      </c>
      <c r="B17" s="40" t="s">
        <v>218</v>
      </c>
      <c r="C17" s="58"/>
      <c r="D17" s="59" t="s">
        <v>219</v>
      </c>
      <c r="E17" s="51" t="s">
        <v>220</v>
      </c>
      <c r="F17" s="50" t="s">
        <v>221</v>
      </c>
      <c r="G17" s="50" t="s">
        <v>222</v>
      </c>
      <c r="H17" s="41" t="s">
        <v>40</v>
      </c>
      <c r="I17" s="41" t="s">
        <v>41</v>
      </c>
      <c r="J17" s="43" t="s">
        <v>345</v>
      </c>
      <c r="K17" s="41" t="s">
        <v>43</v>
      </c>
      <c r="L17" s="41" t="s">
        <v>44</v>
      </c>
      <c r="M17" s="40" t="s">
        <v>45</v>
      </c>
      <c r="N17" s="40" t="s">
        <v>53</v>
      </c>
      <c r="O17" s="41" t="s">
        <v>143</v>
      </c>
      <c r="P17" s="60" t="s">
        <v>366</v>
      </c>
      <c r="Q17" s="61" t="s">
        <v>414</v>
      </c>
    </row>
    <row r="18" spans="1:17" ht="39" x14ac:dyDescent="0.25">
      <c r="A18" s="40" t="s">
        <v>38</v>
      </c>
      <c r="B18" s="40" t="s">
        <v>223</v>
      </c>
      <c r="C18" s="58"/>
      <c r="D18" s="59" t="s">
        <v>224</v>
      </c>
      <c r="E18" s="51" t="s">
        <v>225</v>
      </c>
      <c r="F18" s="50" t="s">
        <v>226</v>
      </c>
      <c r="G18" s="50" t="s">
        <v>227</v>
      </c>
      <c r="H18" s="41" t="s">
        <v>40</v>
      </c>
      <c r="I18" s="41" t="s">
        <v>41</v>
      </c>
      <c r="J18" s="43" t="s">
        <v>345</v>
      </c>
      <c r="K18" s="41" t="s">
        <v>43</v>
      </c>
      <c r="L18" s="41" t="s">
        <v>44</v>
      </c>
      <c r="M18" s="40" t="s">
        <v>45</v>
      </c>
      <c r="N18" s="40" t="s">
        <v>53</v>
      </c>
      <c r="O18" s="41" t="s">
        <v>143</v>
      </c>
      <c r="P18" s="60" t="s">
        <v>367</v>
      </c>
      <c r="Q18" s="62" t="s">
        <v>418</v>
      </c>
    </row>
    <row r="19" spans="1:17" ht="39" x14ac:dyDescent="0.25">
      <c r="A19" s="40" t="s">
        <v>38</v>
      </c>
      <c r="B19" s="40" t="s">
        <v>247</v>
      </c>
      <c r="C19" s="58" t="s">
        <v>263</v>
      </c>
      <c r="D19" s="59" t="s">
        <v>264</v>
      </c>
      <c r="E19" s="51" t="s">
        <v>265</v>
      </c>
      <c r="F19" s="50" t="s">
        <v>266</v>
      </c>
      <c r="G19" s="50" t="s">
        <v>267</v>
      </c>
      <c r="H19" s="41" t="s">
        <v>40</v>
      </c>
      <c r="I19" s="41" t="s">
        <v>60</v>
      </c>
      <c r="J19" s="43" t="s">
        <v>345</v>
      </c>
      <c r="K19" s="41" t="s">
        <v>43</v>
      </c>
      <c r="L19" s="41" t="s">
        <v>44</v>
      </c>
      <c r="M19" s="40" t="s">
        <v>61</v>
      </c>
      <c r="N19" s="40" t="s">
        <v>53</v>
      </c>
      <c r="O19" s="41" t="s">
        <v>137</v>
      </c>
      <c r="P19" s="60" t="s">
        <v>368</v>
      </c>
      <c r="Q19" s="62" t="s">
        <v>418</v>
      </c>
    </row>
    <row r="20" spans="1:17" ht="39" x14ac:dyDescent="0.25">
      <c r="A20" s="40" t="s">
        <v>38</v>
      </c>
      <c r="B20" s="40" t="s">
        <v>247</v>
      </c>
      <c r="C20" s="58" t="s">
        <v>268</v>
      </c>
      <c r="D20" s="59" t="s">
        <v>269</v>
      </c>
      <c r="E20" s="51" t="s">
        <v>270</v>
      </c>
      <c r="F20" s="50" t="s">
        <v>271</v>
      </c>
      <c r="G20" s="50" t="s">
        <v>272</v>
      </c>
      <c r="H20" s="41" t="s">
        <v>40</v>
      </c>
      <c r="I20" s="41" t="s">
        <v>60</v>
      </c>
      <c r="J20" s="43" t="s">
        <v>345</v>
      </c>
      <c r="K20" s="41" t="s">
        <v>43</v>
      </c>
      <c r="L20" s="41" t="s">
        <v>44</v>
      </c>
      <c r="M20" s="40" t="s">
        <v>61</v>
      </c>
      <c r="N20" s="40" t="s">
        <v>53</v>
      </c>
      <c r="O20" s="41" t="s">
        <v>62</v>
      </c>
      <c r="P20" s="60" t="s">
        <v>369</v>
      </c>
      <c r="Q20" s="62" t="s">
        <v>375</v>
      </c>
    </row>
    <row r="21" spans="1:17" ht="39" x14ac:dyDescent="0.25">
      <c r="A21" s="40" t="s">
        <v>38</v>
      </c>
      <c r="B21" s="40" t="s">
        <v>187</v>
      </c>
      <c r="C21" s="58" t="s">
        <v>254</v>
      </c>
      <c r="D21" s="59" t="s">
        <v>255</v>
      </c>
      <c r="E21" s="51" t="s">
        <v>256</v>
      </c>
      <c r="F21" s="50" t="s">
        <v>257</v>
      </c>
      <c r="G21" s="50" t="s">
        <v>258</v>
      </c>
      <c r="H21" s="41" t="s">
        <v>40</v>
      </c>
      <c r="I21" s="41" t="s">
        <v>60</v>
      </c>
      <c r="J21" s="41" t="s">
        <v>42</v>
      </c>
      <c r="K21" s="41" t="s">
        <v>43</v>
      </c>
      <c r="L21" s="41" t="s">
        <v>44</v>
      </c>
      <c r="M21" s="40" t="s">
        <v>61</v>
      </c>
      <c r="N21" s="40" t="s">
        <v>53</v>
      </c>
      <c r="O21" s="41" t="s">
        <v>62</v>
      </c>
      <c r="P21" s="60" t="s">
        <v>370</v>
      </c>
      <c r="Q21" s="62" t="s">
        <v>420</v>
      </c>
    </row>
    <row r="22" spans="1:17" ht="39" x14ac:dyDescent="0.25">
      <c r="A22" s="40" t="s">
        <v>38</v>
      </c>
      <c r="B22" s="40" t="s">
        <v>247</v>
      </c>
      <c r="C22" s="58" t="s">
        <v>248</v>
      </c>
      <c r="D22" s="59" t="s">
        <v>249</v>
      </c>
      <c r="E22" s="51" t="s">
        <v>250</v>
      </c>
      <c r="F22" s="50" t="s">
        <v>251</v>
      </c>
      <c r="G22" s="50" t="s">
        <v>252</v>
      </c>
      <c r="H22" s="41" t="s">
        <v>40</v>
      </c>
      <c r="I22" s="41" t="s">
        <v>60</v>
      </c>
      <c r="J22" s="43" t="s">
        <v>345</v>
      </c>
      <c r="K22" s="41" t="s">
        <v>43</v>
      </c>
      <c r="L22" s="41" t="s">
        <v>44</v>
      </c>
      <c r="M22" s="40" t="s">
        <v>61</v>
      </c>
      <c r="N22" s="40" t="s">
        <v>53</v>
      </c>
      <c r="O22" s="41" t="s">
        <v>62</v>
      </c>
      <c r="P22" s="60" t="s">
        <v>371</v>
      </c>
      <c r="Q22" s="62" t="s">
        <v>419</v>
      </c>
    </row>
    <row r="23" spans="1:17" ht="39" x14ac:dyDescent="0.25">
      <c r="A23" s="40" t="s">
        <v>38</v>
      </c>
      <c r="B23" s="40" t="s">
        <v>223</v>
      </c>
      <c r="C23" s="58" t="s">
        <v>238</v>
      </c>
      <c r="D23" s="59" t="s">
        <v>239</v>
      </c>
      <c r="E23" s="51" t="s">
        <v>240</v>
      </c>
      <c r="F23" s="50" t="s">
        <v>241</v>
      </c>
      <c r="G23" s="50" t="s">
        <v>242</v>
      </c>
      <c r="H23" s="41" t="s">
        <v>40</v>
      </c>
      <c r="I23" s="41" t="s">
        <v>60</v>
      </c>
      <c r="J23" s="43" t="s">
        <v>345</v>
      </c>
      <c r="K23" s="41" t="s">
        <v>43</v>
      </c>
      <c r="L23" s="41" t="s">
        <v>44</v>
      </c>
      <c r="M23" s="40" t="s">
        <v>61</v>
      </c>
      <c r="N23" s="40" t="s">
        <v>53</v>
      </c>
      <c r="O23" s="41" t="s">
        <v>62</v>
      </c>
      <c r="P23" s="60" t="s">
        <v>372</v>
      </c>
      <c r="Q23" s="62" t="s">
        <v>419</v>
      </c>
    </row>
    <row r="24" spans="1:17" ht="39" x14ac:dyDescent="0.25">
      <c r="A24" s="40" t="s">
        <v>38</v>
      </c>
      <c r="B24" s="40" t="s">
        <v>223</v>
      </c>
      <c r="C24" s="58" t="s">
        <v>233</v>
      </c>
      <c r="D24" s="59" t="s">
        <v>234</v>
      </c>
      <c r="E24" s="51" t="s">
        <v>235</v>
      </c>
      <c r="F24" s="50" t="s">
        <v>236</v>
      </c>
      <c r="G24" s="50" t="s">
        <v>237</v>
      </c>
      <c r="H24" s="41" t="s">
        <v>40</v>
      </c>
      <c r="I24" s="41" t="s">
        <v>60</v>
      </c>
      <c r="J24" s="43" t="s">
        <v>345</v>
      </c>
      <c r="K24" s="41" t="s">
        <v>43</v>
      </c>
      <c r="L24" s="41" t="s">
        <v>44</v>
      </c>
      <c r="M24" s="40" t="s">
        <v>61</v>
      </c>
      <c r="N24" s="40" t="s">
        <v>53</v>
      </c>
      <c r="O24" s="41" t="s">
        <v>137</v>
      </c>
      <c r="P24" s="60" t="s">
        <v>373</v>
      </c>
      <c r="Q24" s="62" t="s">
        <v>419</v>
      </c>
    </row>
    <row r="25" spans="1:17" ht="39" x14ac:dyDescent="0.25">
      <c r="A25" s="40" t="s">
        <v>38</v>
      </c>
      <c r="B25" s="40" t="s">
        <v>223</v>
      </c>
      <c r="C25" s="58" t="s">
        <v>228</v>
      </c>
      <c r="D25" s="59" t="s">
        <v>229</v>
      </c>
      <c r="E25" s="51" t="s">
        <v>230</v>
      </c>
      <c r="F25" s="50" t="s">
        <v>231</v>
      </c>
      <c r="G25" s="50" t="s">
        <v>232</v>
      </c>
      <c r="H25" s="41" t="s">
        <v>40</v>
      </c>
      <c r="I25" s="41" t="s">
        <v>60</v>
      </c>
      <c r="J25" s="43" t="s">
        <v>345</v>
      </c>
      <c r="K25" s="41" t="s">
        <v>43</v>
      </c>
      <c r="L25" s="41" t="s">
        <v>44</v>
      </c>
      <c r="M25" s="40" t="s">
        <v>61</v>
      </c>
      <c r="N25" s="40" t="s">
        <v>53</v>
      </c>
      <c r="O25" s="41" t="s">
        <v>62</v>
      </c>
      <c r="P25" s="60" t="s">
        <v>374</v>
      </c>
      <c r="Q25" s="62" t="s">
        <v>419</v>
      </c>
    </row>
    <row r="26" spans="1:17" ht="39" x14ac:dyDescent="0.25">
      <c r="A26" s="40" t="s">
        <v>38</v>
      </c>
      <c r="B26" s="40" t="s">
        <v>187</v>
      </c>
      <c r="C26" s="58" t="s">
        <v>259</v>
      </c>
      <c r="D26" s="59" t="s">
        <v>260</v>
      </c>
      <c r="E26" s="51" t="s">
        <v>261</v>
      </c>
      <c r="F26" s="50" t="s">
        <v>262</v>
      </c>
      <c r="G26" s="50" t="s">
        <v>152</v>
      </c>
      <c r="H26" s="41" t="s">
        <v>40</v>
      </c>
      <c r="I26" s="41" t="s">
        <v>60</v>
      </c>
      <c r="J26" s="41" t="s">
        <v>42</v>
      </c>
      <c r="K26" s="41" t="s">
        <v>43</v>
      </c>
      <c r="L26" s="41" t="s">
        <v>44</v>
      </c>
      <c r="M26" s="40" t="s">
        <v>61</v>
      </c>
      <c r="N26" s="40" t="s">
        <v>53</v>
      </c>
      <c r="O26" s="41" t="s">
        <v>62</v>
      </c>
      <c r="P26" s="60" t="s">
        <v>376</v>
      </c>
      <c r="Q26" s="62" t="s">
        <v>419</v>
      </c>
    </row>
    <row r="27" spans="1:17" ht="39" x14ac:dyDescent="0.25">
      <c r="A27" s="40" t="s">
        <v>38</v>
      </c>
      <c r="B27" s="40" t="s">
        <v>104</v>
      </c>
      <c r="C27" s="58"/>
      <c r="D27" s="59" t="s">
        <v>213</v>
      </c>
      <c r="E27" s="51" t="s">
        <v>214</v>
      </c>
      <c r="F27" s="50" t="s">
        <v>215</v>
      </c>
      <c r="G27" s="50" t="s">
        <v>216</v>
      </c>
      <c r="H27" s="41" t="s">
        <v>40</v>
      </c>
      <c r="I27" s="41" t="s">
        <v>41</v>
      </c>
      <c r="J27" s="43" t="s">
        <v>345</v>
      </c>
      <c r="K27" s="41" t="s">
        <v>43</v>
      </c>
      <c r="L27" s="41" t="s">
        <v>44</v>
      </c>
      <c r="M27" s="40" t="s">
        <v>61</v>
      </c>
      <c r="N27" s="40" t="s">
        <v>217</v>
      </c>
      <c r="O27" s="41" t="s">
        <v>62</v>
      </c>
      <c r="P27" s="60" t="s">
        <v>389</v>
      </c>
      <c r="Q27" s="62" t="s">
        <v>421</v>
      </c>
    </row>
    <row r="28" spans="1:17" ht="39" x14ac:dyDescent="0.25">
      <c r="A28" s="40" t="s">
        <v>38</v>
      </c>
      <c r="B28" s="40" t="s">
        <v>135</v>
      </c>
      <c r="C28" s="58" t="s">
        <v>144</v>
      </c>
      <c r="D28" s="59" t="s">
        <v>145</v>
      </c>
      <c r="E28" s="51" t="s">
        <v>146</v>
      </c>
      <c r="F28" s="50" t="s">
        <v>147</v>
      </c>
      <c r="G28" s="50" t="s">
        <v>148</v>
      </c>
      <c r="H28" s="41" t="s">
        <v>40</v>
      </c>
      <c r="I28" s="41" t="s">
        <v>60</v>
      </c>
      <c r="J28" s="43" t="s">
        <v>345</v>
      </c>
      <c r="K28" s="41" t="s">
        <v>43</v>
      </c>
      <c r="L28" s="41" t="s">
        <v>44</v>
      </c>
      <c r="M28" s="40" t="s">
        <v>61</v>
      </c>
      <c r="N28" s="40" t="s">
        <v>53</v>
      </c>
      <c r="O28" s="41" t="s">
        <v>62</v>
      </c>
      <c r="P28" s="60" t="s">
        <v>377</v>
      </c>
      <c r="Q28" s="61" t="s">
        <v>414</v>
      </c>
    </row>
    <row r="29" spans="1:17" ht="39" x14ac:dyDescent="0.25">
      <c r="A29" s="40" t="s">
        <v>38</v>
      </c>
      <c r="B29" s="40" t="s">
        <v>138</v>
      </c>
      <c r="C29" s="58" t="s">
        <v>177</v>
      </c>
      <c r="D29" s="59" t="s">
        <v>178</v>
      </c>
      <c r="E29" s="51" t="s">
        <v>179</v>
      </c>
      <c r="F29" s="50" t="s">
        <v>180</v>
      </c>
      <c r="G29" s="50" t="s">
        <v>181</v>
      </c>
      <c r="H29" s="41" t="s">
        <v>40</v>
      </c>
      <c r="I29" s="41" t="s">
        <v>60</v>
      </c>
      <c r="J29" s="43" t="s">
        <v>345</v>
      </c>
      <c r="K29" s="41" t="s">
        <v>43</v>
      </c>
      <c r="L29" s="41" t="s">
        <v>44</v>
      </c>
      <c r="M29" s="40" t="s">
        <v>61</v>
      </c>
      <c r="N29" s="40" t="s">
        <v>53</v>
      </c>
      <c r="O29" s="41" t="s">
        <v>62</v>
      </c>
      <c r="P29" s="60" t="s">
        <v>378</v>
      </c>
      <c r="Q29" s="61" t="s">
        <v>414</v>
      </c>
    </row>
    <row r="30" spans="1:17" ht="39" x14ac:dyDescent="0.25">
      <c r="A30" s="40" t="s">
        <v>38</v>
      </c>
      <c r="B30" s="40" t="s">
        <v>138</v>
      </c>
      <c r="C30" s="58" t="s">
        <v>173</v>
      </c>
      <c r="D30" s="59" t="s">
        <v>174</v>
      </c>
      <c r="E30" s="51" t="s">
        <v>175</v>
      </c>
      <c r="F30" s="50" t="s">
        <v>176</v>
      </c>
      <c r="G30" s="50" t="s">
        <v>172</v>
      </c>
      <c r="H30" s="41" t="s">
        <v>40</v>
      </c>
      <c r="I30" s="41" t="s">
        <v>60</v>
      </c>
      <c r="J30" s="43" t="s">
        <v>345</v>
      </c>
      <c r="K30" s="41" t="s">
        <v>43</v>
      </c>
      <c r="L30" s="41" t="s">
        <v>44</v>
      </c>
      <c r="M30" s="40" t="s">
        <v>61</v>
      </c>
      <c r="N30" s="40" t="s">
        <v>46</v>
      </c>
      <c r="O30" s="41"/>
      <c r="P30" s="60" t="s">
        <v>379</v>
      </c>
      <c r="Q30" s="61" t="s">
        <v>414</v>
      </c>
    </row>
    <row r="31" spans="1:17" ht="39" x14ac:dyDescent="0.25">
      <c r="A31" s="40" t="s">
        <v>38</v>
      </c>
      <c r="B31" s="40" t="s">
        <v>138</v>
      </c>
      <c r="C31" s="58" t="s">
        <v>164</v>
      </c>
      <c r="D31" s="59" t="s">
        <v>165</v>
      </c>
      <c r="E31" s="51" t="s">
        <v>166</v>
      </c>
      <c r="F31" s="50" t="s">
        <v>167</v>
      </c>
      <c r="G31" s="50" t="s">
        <v>168</v>
      </c>
      <c r="H31" s="41" t="s">
        <v>40</v>
      </c>
      <c r="I31" s="41" t="s">
        <v>60</v>
      </c>
      <c r="J31" s="43" t="s">
        <v>345</v>
      </c>
      <c r="K31" s="41" t="s">
        <v>43</v>
      </c>
      <c r="L31" s="41" t="s">
        <v>44</v>
      </c>
      <c r="M31" s="40" t="s">
        <v>61</v>
      </c>
      <c r="N31" s="40" t="s">
        <v>46</v>
      </c>
      <c r="O31" s="41" t="s">
        <v>387</v>
      </c>
      <c r="P31" s="60" t="s">
        <v>380</v>
      </c>
      <c r="Q31" s="61" t="s">
        <v>414</v>
      </c>
    </row>
    <row r="32" spans="1:17" ht="39" x14ac:dyDescent="0.25">
      <c r="A32" s="40" t="s">
        <v>38</v>
      </c>
      <c r="B32" s="40" t="s">
        <v>138</v>
      </c>
      <c r="C32" s="58" t="s">
        <v>169</v>
      </c>
      <c r="D32" s="59" t="s">
        <v>170</v>
      </c>
      <c r="E32" s="51" t="s">
        <v>171</v>
      </c>
      <c r="F32" s="50" t="s">
        <v>167</v>
      </c>
      <c r="G32" s="50" t="s">
        <v>172</v>
      </c>
      <c r="H32" s="41" t="s">
        <v>40</v>
      </c>
      <c r="I32" s="41" t="s">
        <v>60</v>
      </c>
      <c r="J32" s="43" t="s">
        <v>345</v>
      </c>
      <c r="K32" s="41" t="s">
        <v>43</v>
      </c>
      <c r="L32" s="41" t="s">
        <v>44</v>
      </c>
      <c r="M32" s="40" t="s">
        <v>61</v>
      </c>
      <c r="N32" s="40" t="s">
        <v>53</v>
      </c>
      <c r="O32" s="41" t="s">
        <v>153</v>
      </c>
      <c r="P32" s="60" t="s">
        <v>381</v>
      </c>
      <c r="Q32" s="61" t="s">
        <v>414</v>
      </c>
    </row>
    <row r="33" spans="1:17" ht="39" x14ac:dyDescent="0.25">
      <c r="A33" s="40" t="s">
        <v>38</v>
      </c>
      <c r="B33" s="40" t="s">
        <v>138</v>
      </c>
      <c r="C33" s="58" t="s">
        <v>154</v>
      </c>
      <c r="D33" s="59" t="s">
        <v>155</v>
      </c>
      <c r="E33" s="51" t="s">
        <v>156</v>
      </c>
      <c r="F33" s="50" t="s">
        <v>157</v>
      </c>
      <c r="G33" s="50" t="s">
        <v>158</v>
      </c>
      <c r="H33" s="41" t="s">
        <v>40</v>
      </c>
      <c r="I33" s="41" t="s">
        <v>60</v>
      </c>
      <c r="J33" s="43" t="s">
        <v>345</v>
      </c>
      <c r="K33" s="41" t="s">
        <v>43</v>
      </c>
      <c r="L33" s="41" t="s">
        <v>44</v>
      </c>
      <c r="M33" s="40" t="s">
        <v>61</v>
      </c>
      <c r="N33" s="40" t="s">
        <v>53</v>
      </c>
      <c r="O33" s="41" t="s">
        <v>153</v>
      </c>
      <c r="P33" s="60" t="s">
        <v>383</v>
      </c>
      <c r="Q33" s="62" t="s">
        <v>422</v>
      </c>
    </row>
    <row r="34" spans="1:17" ht="39" x14ac:dyDescent="0.25">
      <c r="A34" s="40" t="s">
        <v>38</v>
      </c>
      <c r="B34" s="40" t="s">
        <v>138</v>
      </c>
      <c r="C34" s="58" t="s">
        <v>159</v>
      </c>
      <c r="D34" s="59" t="s">
        <v>160</v>
      </c>
      <c r="E34" s="51" t="s">
        <v>161</v>
      </c>
      <c r="F34" s="50" t="s">
        <v>162</v>
      </c>
      <c r="G34" s="50" t="s">
        <v>163</v>
      </c>
      <c r="H34" s="41" t="s">
        <v>40</v>
      </c>
      <c r="I34" s="41" t="s">
        <v>60</v>
      </c>
      <c r="J34" s="43" t="s">
        <v>345</v>
      </c>
      <c r="K34" s="41" t="s">
        <v>43</v>
      </c>
      <c r="L34" s="41" t="s">
        <v>44</v>
      </c>
      <c r="M34" s="40" t="s">
        <v>61</v>
      </c>
      <c r="N34" s="40" t="s">
        <v>53</v>
      </c>
      <c r="O34" s="41" t="s">
        <v>153</v>
      </c>
      <c r="P34" s="60" t="s">
        <v>382</v>
      </c>
      <c r="Q34" s="61" t="s">
        <v>414</v>
      </c>
    </row>
    <row r="35" spans="1:17" ht="39" x14ac:dyDescent="0.25">
      <c r="A35" s="40" t="s">
        <v>38</v>
      </c>
      <c r="B35" s="40" t="s">
        <v>138</v>
      </c>
      <c r="C35" s="58" t="s">
        <v>149</v>
      </c>
      <c r="D35" s="59" t="s">
        <v>150</v>
      </c>
      <c r="E35" s="51" t="s">
        <v>151</v>
      </c>
      <c r="F35" s="50" t="s">
        <v>113</v>
      </c>
      <c r="G35" s="50" t="s">
        <v>152</v>
      </c>
      <c r="H35" s="41" t="s">
        <v>40</v>
      </c>
      <c r="I35" s="41" t="s">
        <v>60</v>
      </c>
      <c r="J35" s="43" t="s">
        <v>345</v>
      </c>
      <c r="K35" s="41" t="s">
        <v>43</v>
      </c>
      <c r="L35" s="41" t="s">
        <v>44</v>
      </c>
      <c r="M35" s="40" t="s">
        <v>61</v>
      </c>
      <c r="N35" s="40" t="s">
        <v>53</v>
      </c>
      <c r="O35" s="41" t="s">
        <v>153</v>
      </c>
      <c r="P35" s="60" t="s">
        <v>384</v>
      </c>
      <c r="Q35" s="61" t="s">
        <v>414</v>
      </c>
    </row>
    <row r="36" spans="1:17" ht="39" x14ac:dyDescent="0.25">
      <c r="A36" s="40" t="s">
        <v>38</v>
      </c>
      <c r="B36" s="40" t="s">
        <v>138</v>
      </c>
      <c r="C36" s="58" t="s">
        <v>139</v>
      </c>
      <c r="D36" s="59" t="s">
        <v>140</v>
      </c>
      <c r="E36" s="51" t="s">
        <v>141</v>
      </c>
      <c r="F36" s="50" t="s">
        <v>76</v>
      </c>
      <c r="G36" s="50" t="s">
        <v>142</v>
      </c>
      <c r="H36" s="41" t="s">
        <v>40</v>
      </c>
      <c r="I36" s="41" t="s">
        <v>60</v>
      </c>
      <c r="J36" s="43" t="s">
        <v>345</v>
      </c>
      <c r="K36" s="41" t="s">
        <v>43</v>
      </c>
      <c r="L36" s="41" t="s">
        <v>44</v>
      </c>
      <c r="M36" s="40" t="s">
        <v>61</v>
      </c>
      <c r="N36" s="40" t="s">
        <v>53</v>
      </c>
      <c r="O36" s="41" t="s">
        <v>143</v>
      </c>
      <c r="P36" s="60" t="s">
        <v>385</v>
      </c>
      <c r="Q36" s="61" t="s">
        <v>414</v>
      </c>
    </row>
    <row r="37" spans="1:17" ht="39" x14ac:dyDescent="0.25">
      <c r="A37" s="40" t="s">
        <v>38</v>
      </c>
      <c r="B37" s="40" t="s">
        <v>138</v>
      </c>
      <c r="C37" s="58" t="s">
        <v>182</v>
      </c>
      <c r="D37" s="59" t="s">
        <v>183</v>
      </c>
      <c r="E37" s="51" t="s">
        <v>184</v>
      </c>
      <c r="F37" s="50" t="s">
        <v>185</v>
      </c>
      <c r="G37" s="50" t="s">
        <v>186</v>
      </c>
      <c r="H37" s="41" t="s">
        <v>103</v>
      </c>
      <c r="I37" s="41" t="s">
        <v>60</v>
      </c>
      <c r="J37" s="43" t="s">
        <v>345</v>
      </c>
      <c r="K37" s="41" t="s">
        <v>43</v>
      </c>
      <c r="L37" s="41" t="s">
        <v>44</v>
      </c>
      <c r="M37" s="40" t="s">
        <v>61</v>
      </c>
      <c r="N37" s="40" t="s">
        <v>53</v>
      </c>
      <c r="O37" s="41" t="s">
        <v>62</v>
      </c>
      <c r="P37" s="60" t="s">
        <v>386</v>
      </c>
      <c r="Q37" s="61" t="s">
        <v>414</v>
      </c>
    </row>
    <row r="38" spans="1:17" ht="39.75" thickBot="1" x14ac:dyDescent="0.3">
      <c r="A38" s="40" t="s">
        <v>38</v>
      </c>
      <c r="B38" s="40" t="s">
        <v>138</v>
      </c>
      <c r="C38" s="58" t="s">
        <v>193</v>
      </c>
      <c r="D38" s="98" t="s">
        <v>194</v>
      </c>
      <c r="E38" s="99" t="s">
        <v>195</v>
      </c>
      <c r="F38" s="100" t="s">
        <v>196</v>
      </c>
      <c r="G38" s="100" t="s">
        <v>197</v>
      </c>
      <c r="H38" s="101" t="s">
        <v>103</v>
      </c>
      <c r="I38" s="101" t="s">
        <v>60</v>
      </c>
      <c r="J38" s="102" t="s">
        <v>345</v>
      </c>
      <c r="K38" s="101" t="s">
        <v>43</v>
      </c>
      <c r="L38" s="101" t="s">
        <v>44</v>
      </c>
      <c r="M38" s="103" t="s">
        <v>45</v>
      </c>
      <c r="N38" s="103" t="s">
        <v>46</v>
      </c>
      <c r="O38" s="101"/>
      <c r="P38" s="104" t="s">
        <v>388</v>
      </c>
      <c r="Q38" s="105" t="s">
        <v>414</v>
      </c>
    </row>
    <row r="39" spans="1:17" ht="39.75" thickTop="1" x14ac:dyDescent="0.25">
      <c r="A39" s="40" t="s">
        <v>38</v>
      </c>
      <c r="B39" s="40" t="s">
        <v>187</v>
      </c>
      <c r="C39" s="58"/>
      <c r="D39" s="86" t="s">
        <v>337</v>
      </c>
      <c r="E39" s="87" t="s">
        <v>338</v>
      </c>
      <c r="F39" s="88" t="s">
        <v>339</v>
      </c>
      <c r="G39" s="88" t="s">
        <v>340</v>
      </c>
      <c r="H39" s="49" t="s">
        <v>40</v>
      </c>
      <c r="I39" s="49" t="s">
        <v>41</v>
      </c>
      <c r="J39" s="49" t="s">
        <v>42</v>
      </c>
      <c r="K39" s="49" t="s">
        <v>43</v>
      </c>
      <c r="L39" s="49" t="s">
        <v>44</v>
      </c>
      <c r="M39" s="57" t="s">
        <v>136</v>
      </c>
      <c r="N39" s="57" t="s">
        <v>53</v>
      </c>
      <c r="O39" s="49" t="s">
        <v>137</v>
      </c>
      <c r="P39" s="89" t="s">
        <v>390</v>
      </c>
      <c r="Q39" s="90" t="s">
        <v>414</v>
      </c>
    </row>
    <row r="40" spans="1:17" ht="39" x14ac:dyDescent="0.25">
      <c r="A40" s="40" t="s">
        <v>38</v>
      </c>
      <c r="B40" s="40" t="s">
        <v>301</v>
      </c>
      <c r="C40" s="58" t="s">
        <v>327</v>
      </c>
      <c r="D40" s="59" t="s">
        <v>328</v>
      </c>
      <c r="E40" s="51" t="s">
        <v>329</v>
      </c>
      <c r="F40" s="50" t="s">
        <v>330</v>
      </c>
      <c r="G40" s="50" t="s">
        <v>331</v>
      </c>
      <c r="H40" s="41" t="s">
        <v>253</v>
      </c>
      <c r="I40" s="41" t="s">
        <v>60</v>
      </c>
      <c r="J40" s="41" t="s">
        <v>42</v>
      </c>
      <c r="K40" s="41" t="s">
        <v>43</v>
      </c>
      <c r="L40" s="41" t="s">
        <v>44</v>
      </c>
      <c r="M40" s="40" t="s">
        <v>136</v>
      </c>
      <c r="N40" s="40" t="s">
        <v>53</v>
      </c>
      <c r="O40" s="41" t="s">
        <v>62</v>
      </c>
      <c r="P40" s="60" t="s">
        <v>391</v>
      </c>
      <c r="Q40" s="61" t="s">
        <v>414</v>
      </c>
    </row>
    <row r="41" spans="1:17" ht="39" x14ac:dyDescent="0.25">
      <c r="A41" s="40" t="s">
        <v>38</v>
      </c>
      <c r="B41" s="40" t="s">
        <v>301</v>
      </c>
      <c r="C41" s="58" t="s">
        <v>302</v>
      </c>
      <c r="D41" s="59" t="s">
        <v>303</v>
      </c>
      <c r="E41" s="51" t="s">
        <v>304</v>
      </c>
      <c r="F41" s="50" t="s">
        <v>305</v>
      </c>
      <c r="G41" s="50" t="s">
        <v>306</v>
      </c>
      <c r="H41" s="41" t="s">
        <v>40</v>
      </c>
      <c r="I41" s="41" t="s">
        <v>60</v>
      </c>
      <c r="J41" s="41" t="s">
        <v>42</v>
      </c>
      <c r="K41" s="41" t="s">
        <v>43</v>
      </c>
      <c r="L41" s="41" t="s">
        <v>44</v>
      </c>
      <c r="M41" s="40" t="s">
        <v>136</v>
      </c>
      <c r="N41" s="40" t="s">
        <v>53</v>
      </c>
      <c r="O41" s="41" t="s">
        <v>62</v>
      </c>
      <c r="P41" s="60" t="s">
        <v>392</v>
      </c>
      <c r="Q41" s="61" t="s">
        <v>414</v>
      </c>
    </row>
    <row r="42" spans="1:17" ht="39" x14ac:dyDescent="0.25">
      <c r="A42" s="40" t="s">
        <v>38</v>
      </c>
      <c r="B42" s="40" t="s">
        <v>301</v>
      </c>
      <c r="C42" s="58" t="s">
        <v>312</v>
      </c>
      <c r="D42" s="59" t="s">
        <v>313</v>
      </c>
      <c r="E42" s="51" t="s">
        <v>314</v>
      </c>
      <c r="F42" s="50" t="s">
        <v>315</v>
      </c>
      <c r="G42" s="50" t="s">
        <v>316</v>
      </c>
      <c r="H42" s="41" t="s">
        <v>40</v>
      </c>
      <c r="I42" s="41" t="s">
        <v>60</v>
      </c>
      <c r="J42" s="41" t="s">
        <v>42</v>
      </c>
      <c r="K42" s="41" t="s">
        <v>43</v>
      </c>
      <c r="L42" s="41" t="s">
        <v>44</v>
      </c>
      <c r="M42" s="40" t="s">
        <v>136</v>
      </c>
      <c r="N42" s="40" t="s">
        <v>53</v>
      </c>
      <c r="O42" s="41" t="s">
        <v>62</v>
      </c>
      <c r="P42" s="60" t="s">
        <v>394</v>
      </c>
      <c r="Q42" s="61" t="s">
        <v>414</v>
      </c>
    </row>
    <row r="43" spans="1:17" ht="39" x14ac:dyDescent="0.25">
      <c r="A43" s="40" t="s">
        <v>38</v>
      </c>
      <c r="B43" s="40" t="s">
        <v>301</v>
      </c>
      <c r="C43" s="58" t="s">
        <v>307</v>
      </c>
      <c r="D43" s="59" t="s">
        <v>308</v>
      </c>
      <c r="E43" s="51" t="s">
        <v>309</v>
      </c>
      <c r="F43" s="50" t="s">
        <v>310</v>
      </c>
      <c r="G43" s="50" t="s">
        <v>311</v>
      </c>
      <c r="H43" s="41" t="s">
        <v>40</v>
      </c>
      <c r="I43" s="41" t="s">
        <v>60</v>
      </c>
      <c r="J43" s="41" t="s">
        <v>42</v>
      </c>
      <c r="K43" s="41" t="s">
        <v>43</v>
      </c>
      <c r="L43" s="41" t="s">
        <v>44</v>
      </c>
      <c r="M43" s="40" t="s">
        <v>136</v>
      </c>
      <c r="N43" s="40" t="s">
        <v>53</v>
      </c>
      <c r="O43" s="41" t="s">
        <v>62</v>
      </c>
      <c r="P43" s="60" t="s">
        <v>393</v>
      </c>
      <c r="Q43" s="61" t="s">
        <v>414</v>
      </c>
    </row>
    <row r="44" spans="1:17" ht="39" x14ac:dyDescent="0.25">
      <c r="A44" s="40" t="s">
        <v>38</v>
      </c>
      <c r="B44" s="40" t="s">
        <v>135</v>
      </c>
      <c r="C44" s="58" t="s">
        <v>322</v>
      </c>
      <c r="D44" s="59" t="s">
        <v>323</v>
      </c>
      <c r="E44" s="51" t="s">
        <v>324</v>
      </c>
      <c r="F44" s="50" t="s">
        <v>325</v>
      </c>
      <c r="G44" s="50" t="s">
        <v>326</v>
      </c>
      <c r="H44" s="41" t="s">
        <v>253</v>
      </c>
      <c r="I44" s="41" t="s">
        <v>60</v>
      </c>
      <c r="J44" s="43" t="s">
        <v>345</v>
      </c>
      <c r="K44" s="41" t="s">
        <v>43</v>
      </c>
      <c r="L44" s="41" t="s">
        <v>44</v>
      </c>
      <c r="M44" s="40" t="s">
        <v>136</v>
      </c>
      <c r="N44" s="40" t="s">
        <v>53</v>
      </c>
      <c r="O44" s="41" t="s">
        <v>62</v>
      </c>
      <c r="P44" s="60" t="s">
        <v>395</v>
      </c>
      <c r="Q44" s="61" t="s">
        <v>414</v>
      </c>
    </row>
    <row r="45" spans="1:17" ht="39" x14ac:dyDescent="0.25">
      <c r="A45" s="40" t="s">
        <v>38</v>
      </c>
      <c r="B45" s="40" t="s">
        <v>301</v>
      </c>
      <c r="C45" s="58" t="s">
        <v>317</v>
      </c>
      <c r="D45" s="59" t="s">
        <v>318</v>
      </c>
      <c r="E45" s="51" t="s">
        <v>319</v>
      </c>
      <c r="F45" s="50" t="s">
        <v>320</v>
      </c>
      <c r="G45" s="50" t="s">
        <v>321</v>
      </c>
      <c r="H45" s="41" t="s">
        <v>40</v>
      </c>
      <c r="I45" s="41" t="s">
        <v>60</v>
      </c>
      <c r="J45" s="41" t="s">
        <v>42</v>
      </c>
      <c r="K45" s="41" t="s">
        <v>43</v>
      </c>
      <c r="L45" s="41" t="s">
        <v>44</v>
      </c>
      <c r="M45" s="40" t="s">
        <v>136</v>
      </c>
      <c r="N45" s="40" t="s">
        <v>53</v>
      </c>
      <c r="O45" s="41" t="s">
        <v>62</v>
      </c>
      <c r="P45" s="60" t="s">
        <v>396</v>
      </c>
      <c r="Q45" s="61" t="s">
        <v>414</v>
      </c>
    </row>
    <row r="46" spans="1:17" ht="39" x14ac:dyDescent="0.25">
      <c r="A46" s="40" t="s">
        <v>38</v>
      </c>
      <c r="B46" s="40" t="s">
        <v>135</v>
      </c>
      <c r="C46" s="58" t="s">
        <v>332</v>
      </c>
      <c r="D46" s="59" t="s">
        <v>333</v>
      </c>
      <c r="E46" s="51" t="s">
        <v>334</v>
      </c>
      <c r="F46" s="50" t="s">
        <v>335</v>
      </c>
      <c r="G46" s="50" t="s">
        <v>336</v>
      </c>
      <c r="H46" s="41" t="s">
        <v>253</v>
      </c>
      <c r="I46" s="41" t="s">
        <v>60</v>
      </c>
      <c r="J46" s="43" t="s">
        <v>345</v>
      </c>
      <c r="K46" s="41" t="s">
        <v>43</v>
      </c>
      <c r="L46" s="41" t="s">
        <v>44</v>
      </c>
      <c r="M46" s="40" t="s">
        <v>136</v>
      </c>
      <c r="N46" s="40" t="s">
        <v>53</v>
      </c>
      <c r="O46" s="41" t="s">
        <v>62</v>
      </c>
      <c r="P46" s="60" t="s">
        <v>397</v>
      </c>
      <c r="Q46" s="61" t="s">
        <v>414</v>
      </c>
    </row>
    <row r="47" spans="1:17" ht="39" x14ac:dyDescent="0.25">
      <c r="A47" s="40" t="s">
        <v>38</v>
      </c>
      <c r="B47" s="40" t="s">
        <v>135</v>
      </c>
      <c r="C47" s="58" t="s">
        <v>296</v>
      </c>
      <c r="D47" s="59" t="s">
        <v>297</v>
      </c>
      <c r="E47" s="51" t="s">
        <v>298</v>
      </c>
      <c r="F47" s="50" t="s">
        <v>299</v>
      </c>
      <c r="G47" s="50" t="s">
        <v>300</v>
      </c>
      <c r="H47" s="41" t="s">
        <v>40</v>
      </c>
      <c r="I47" s="41" t="s">
        <v>60</v>
      </c>
      <c r="J47" s="43" t="s">
        <v>345</v>
      </c>
      <c r="K47" s="41" t="s">
        <v>43</v>
      </c>
      <c r="L47" s="41" t="s">
        <v>44</v>
      </c>
      <c r="M47" s="40" t="s">
        <v>136</v>
      </c>
      <c r="N47" s="40" t="s">
        <v>53</v>
      </c>
      <c r="O47" s="41" t="s">
        <v>137</v>
      </c>
      <c r="P47" s="60" t="s">
        <v>398</v>
      </c>
      <c r="Q47" s="61" t="s">
        <v>414</v>
      </c>
    </row>
    <row r="48" spans="1:17" ht="39" x14ac:dyDescent="0.25">
      <c r="A48" s="40" t="s">
        <v>38</v>
      </c>
      <c r="B48" s="40" t="s">
        <v>135</v>
      </c>
      <c r="C48" s="58" t="s">
        <v>291</v>
      </c>
      <c r="D48" s="59" t="s">
        <v>292</v>
      </c>
      <c r="E48" s="51" t="s">
        <v>293</v>
      </c>
      <c r="F48" s="50" t="s">
        <v>294</v>
      </c>
      <c r="G48" s="50" t="s">
        <v>295</v>
      </c>
      <c r="H48" s="41" t="s">
        <v>40</v>
      </c>
      <c r="I48" s="41" t="s">
        <v>60</v>
      </c>
      <c r="J48" s="43" t="s">
        <v>345</v>
      </c>
      <c r="K48" s="41" t="s">
        <v>43</v>
      </c>
      <c r="L48" s="41" t="s">
        <v>44</v>
      </c>
      <c r="M48" s="40" t="s">
        <v>136</v>
      </c>
      <c r="N48" s="40" t="s">
        <v>53</v>
      </c>
      <c r="O48" s="41" t="s">
        <v>62</v>
      </c>
      <c r="P48" s="60" t="s">
        <v>399</v>
      </c>
      <c r="Q48" s="61" t="s">
        <v>414</v>
      </c>
    </row>
    <row r="49" spans="1:17" ht="39" x14ac:dyDescent="0.25">
      <c r="A49" s="40" t="s">
        <v>38</v>
      </c>
      <c r="B49" s="40" t="s">
        <v>187</v>
      </c>
      <c r="C49" s="58"/>
      <c r="D49" s="59" t="s">
        <v>283</v>
      </c>
      <c r="E49" s="51" t="s">
        <v>284</v>
      </c>
      <c r="F49" s="50" t="s">
        <v>285</v>
      </c>
      <c r="G49" s="50" t="s">
        <v>286</v>
      </c>
      <c r="H49" s="41" t="s">
        <v>40</v>
      </c>
      <c r="I49" s="41" t="s">
        <v>41</v>
      </c>
      <c r="J49" s="41" t="s">
        <v>42</v>
      </c>
      <c r="K49" s="41" t="s">
        <v>43</v>
      </c>
      <c r="L49" s="41" t="s">
        <v>44</v>
      </c>
      <c r="M49" s="40" t="s">
        <v>136</v>
      </c>
      <c r="N49" s="40" t="s">
        <v>53</v>
      </c>
      <c r="O49" s="41" t="s">
        <v>62</v>
      </c>
      <c r="P49" s="60" t="s">
        <v>403</v>
      </c>
      <c r="Q49" s="61" t="s">
        <v>414</v>
      </c>
    </row>
    <row r="50" spans="1:17" ht="39" x14ac:dyDescent="0.25">
      <c r="A50" s="40" t="s">
        <v>38</v>
      </c>
      <c r="B50" s="40" t="s">
        <v>187</v>
      </c>
      <c r="C50" s="58" t="s">
        <v>198</v>
      </c>
      <c r="D50" s="59" t="s">
        <v>199</v>
      </c>
      <c r="E50" s="51" t="s">
        <v>200</v>
      </c>
      <c r="F50" s="50" t="s">
        <v>201</v>
      </c>
      <c r="G50" s="50" t="s">
        <v>202</v>
      </c>
      <c r="H50" s="41" t="s">
        <v>40</v>
      </c>
      <c r="I50" s="41" t="s">
        <v>60</v>
      </c>
      <c r="J50" s="41" t="s">
        <v>42</v>
      </c>
      <c r="K50" s="41" t="s">
        <v>43</v>
      </c>
      <c r="L50" s="41" t="s">
        <v>44</v>
      </c>
      <c r="M50" s="40" t="s">
        <v>136</v>
      </c>
      <c r="N50" s="40" t="s">
        <v>53</v>
      </c>
      <c r="O50" s="41" t="s">
        <v>62</v>
      </c>
      <c r="P50" s="60" t="s">
        <v>400</v>
      </c>
      <c r="Q50" s="61" t="s">
        <v>414</v>
      </c>
    </row>
    <row r="51" spans="1:17" ht="39" x14ac:dyDescent="0.25">
      <c r="A51" s="40" t="s">
        <v>38</v>
      </c>
      <c r="B51" s="40" t="s">
        <v>187</v>
      </c>
      <c r="C51" s="58" t="s">
        <v>203</v>
      </c>
      <c r="D51" s="59" t="s">
        <v>204</v>
      </c>
      <c r="E51" s="51" t="s">
        <v>205</v>
      </c>
      <c r="F51" s="50" t="s">
        <v>206</v>
      </c>
      <c r="G51" s="50" t="s">
        <v>207</v>
      </c>
      <c r="H51" s="41" t="s">
        <v>40</v>
      </c>
      <c r="I51" s="41" t="s">
        <v>60</v>
      </c>
      <c r="J51" s="41" t="s">
        <v>42</v>
      </c>
      <c r="K51" s="41" t="s">
        <v>43</v>
      </c>
      <c r="L51" s="41" t="s">
        <v>44</v>
      </c>
      <c r="M51" s="40" t="s">
        <v>136</v>
      </c>
      <c r="N51" s="40" t="s">
        <v>53</v>
      </c>
      <c r="O51" s="41" t="s">
        <v>62</v>
      </c>
      <c r="P51" s="60" t="s">
        <v>401</v>
      </c>
      <c r="Q51" s="61" t="s">
        <v>414</v>
      </c>
    </row>
    <row r="52" spans="1:17" ht="39" x14ac:dyDescent="0.25">
      <c r="A52" s="40" t="s">
        <v>38</v>
      </c>
      <c r="B52" s="40" t="s">
        <v>187</v>
      </c>
      <c r="C52" s="58" t="s">
        <v>208</v>
      </c>
      <c r="D52" s="59" t="s">
        <v>209</v>
      </c>
      <c r="E52" s="51" t="s">
        <v>210</v>
      </c>
      <c r="F52" s="50" t="s">
        <v>211</v>
      </c>
      <c r="G52" s="50" t="s">
        <v>212</v>
      </c>
      <c r="H52" s="41" t="s">
        <v>40</v>
      </c>
      <c r="I52" s="41" t="s">
        <v>60</v>
      </c>
      <c r="J52" s="41" t="s">
        <v>42</v>
      </c>
      <c r="K52" s="41" t="s">
        <v>43</v>
      </c>
      <c r="L52" s="41" t="s">
        <v>44</v>
      </c>
      <c r="M52" s="40" t="s">
        <v>136</v>
      </c>
      <c r="N52" s="40" t="s">
        <v>53</v>
      </c>
      <c r="O52" s="41" t="s">
        <v>62</v>
      </c>
      <c r="P52" s="60" t="s">
        <v>402</v>
      </c>
      <c r="Q52" s="61" t="s">
        <v>414</v>
      </c>
    </row>
    <row r="53" spans="1:17" ht="39" x14ac:dyDescent="0.25">
      <c r="A53" s="40" t="s">
        <v>38</v>
      </c>
      <c r="B53" s="40" t="s">
        <v>187</v>
      </c>
      <c r="C53" s="58"/>
      <c r="D53" s="59" t="s">
        <v>287</v>
      </c>
      <c r="E53" s="51" t="s">
        <v>288</v>
      </c>
      <c r="F53" s="50" t="s">
        <v>289</v>
      </c>
      <c r="G53" s="50" t="s">
        <v>290</v>
      </c>
      <c r="H53" s="41" t="s">
        <v>40</v>
      </c>
      <c r="I53" s="41" t="s">
        <v>41</v>
      </c>
      <c r="J53" s="41" t="s">
        <v>42</v>
      </c>
      <c r="K53" s="41" t="s">
        <v>43</v>
      </c>
      <c r="L53" s="41" t="s">
        <v>44</v>
      </c>
      <c r="M53" s="40" t="s">
        <v>136</v>
      </c>
      <c r="N53" s="40" t="s">
        <v>53</v>
      </c>
      <c r="O53" s="41" t="s">
        <v>62</v>
      </c>
      <c r="P53" s="60" t="s">
        <v>404</v>
      </c>
      <c r="Q53" s="61" t="s">
        <v>414</v>
      </c>
    </row>
    <row r="54" spans="1:17" ht="39.75" thickBot="1" x14ac:dyDescent="0.3">
      <c r="A54" s="40" t="s">
        <v>38</v>
      </c>
      <c r="B54" s="40" t="s">
        <v>187</v>
      </c>
      <c r="C54" s="58"/>
      <c r="D54" s="72" t="s">
        <v>243</v>
      </c>
      <c r="E54" s="73" t="s">
        <v>244</v>
      </c>
      <c r="F54" s="74" t="s">
        <v>245</v>
      </c>
      <c r="G54" s="74" t="s">
        <v>246</v>
      </c>
      <c r="H54" s="75" t="s">
        <v>40</v>
      </c>
      <c r="I54" s="75" t="s">
        <v>41</v>
      </c>
      <c r="J54" s="75" t="s">
        <v>42</v>
      </c>
      <c r="K54" s="75" t="s">
        <v>43</v>
      </c>
      <c r="L54" s="75" t="s">
        <v>44</v>
      </c>
      <c r="M54" s="76" t="s">
        <v>136</v>
      </c>
      <c r="N54" s="76" t="s">
        <v>53</v>
      </c>
      <c r="O54" s="75" t="s">
        <v>137</v>
      </c>
      <c r="P54" s="77" t="s">
        <v>405</v>
      </c>
      <c r="Q54" s="78" t="s">
        <v>423</v>
      </c>
    </row>
    <row r="55" spans="1:17" ht="39.75" thickTop="1" x14ac:dyDescent="0.25">
      <c r="A55" s="40" t="s">
        <v>38</v>
      </c>
      <c r="B55" s="40" t="s">
        <v>47</v>
      </c>
      <c r="C55" s="58"/>
      <c r="D55" s="79" t="s">
        <v>131</v>
      </c>
      <c r="E55" s="80" t="s">
        <v>132</v>
      </c>
      <c r="F55" s="81" t="s">
        <v>133</v>
      </c>
      <c r="G55" s="81" t="s">
        <v>134</v>
      </c>
      <c r="H55" s="82" t="s">
        <v>40</v>
      </c>
      <c r="I55" s="82" t="s">
        <v>41</v>
      </c>
      <c r="J55" s="106" t="s">
        <v>345</v>
      </c>
      <c r="K55" s="82" t="s">
        <v>43</v>
      </c>
      <c r="L55" s="82" t="s">
        <v>44</v>
      </c>
      <c r="M55" s="83" t="s">
        <v>52</v>
      </c>
      <c r="N55" s="83" t="s">
        <v>53</v>
      </c>
      <c r="O55" s="82" t="s">
        <v>54</v>
      </c>
      <c r="P55" s="84" t="s">
        <v>351</v>
      </c>
      <c r="Q55" s="85" t="s">
        <v>414</v>
      </c>
    </row>
    <row r="56" spans="1:17" ht="39" x14ac:dyDescent="0.25">
      <c r="A56" s="40" t="s">
        <v>38</v>
      </c>
      <c r="B56" s="40" t="s">
        <v>47</v>
      </c>
      <c r="C56" s="58"/>
      <c r="D56" s="59" t="s">
        <v>127</v>
      </c>
      <c r="E56" s="51" t="s">
        <v>128</v>
      </c>
      <c r="F56" s="50" t="s">
        <v>129</v>
      </c>
      <c r="G56" s="50" t="s">
        <v>130</v>
      </c>
      <c r="H56" s="41" t="s">
        <v>40</v>
      </c>
      <c r="I56" s="41" t="s">
        <v>41</v>
      </c>
      <c r="J56" s="43" t="s">
        <v>345</v>
      </c>
      <c r="K56" s="41" t="s">
        <v>43</v>
      </c>
      <c r="L56" s="41" t="s">
        <v>44</v>
      </c>
      <c r="M56" s="40" t="s">
        <v>52</v>
      </c>
      <c r="N56" s="40" t="s">
        <v>53</v>
      </c>
      <c r="O56" s="41" t="s">
        <v>54</v>
      </c>
      <c r="P56" s="60" t="s">
        <v>352</v>
      </c>
      <c r="Q56" s="61" t="s">
        <v>414</v>
      </c>
    </row>
    <row r="57" spans="1:17" ht="39" x14ac:dyDescent="0.25">
      <c r="A57" s="40" t="s">
        <v>38</v>
      </c>
      <c r="B57" s="40" t="s">
        <v>47</v>
      </c>
      <c r="C57" s="58"/>
      <c r="D57" s="59" t="s">
        <v>48</v>
      </c>
      <c r="E57" s="51" t="s">
        <v>49</v>
      </c>
      <c r="F57" s="50" t="s">
        <v>50</v>
      </c>
      <c r="G57" s="50" t="s">
        <v>51</v>
      </c>
      <c r="H57" s="41" t="s">
        <v>40</v>
      </c>
      <c r="I57" s="41" t="s">
        <v>41</v>
      </c>
      <c r="J57" s="43" t="s">
        <v>345</v>
      </c>
      <c r="K57" s="41" t="s">
        <v>43</v>
      </c>
      <c r="L57" s="41" t="s">
        <v>44</v>
      </c>
      <c r="M57" s="40" t="s">
        <v>52</v>
      </c>
      <c r="N57" s="40" t="s">
        <v>53</v>
      </c>
      <c r="O57" s="41" t="s">
        <v>54</v>
      </c>
      <c r="P57" s="60" t="s">
        <v>353</v>
      </c>
      <c r="Q57" s="61" t="s">
        <v>414</v>
      </c>
    </row>
    <row r="58" spans="1:17" ht="39.75" thickBot="1" x14ac:dyDescent="0.3">
      <c r="A58" s="40" t="s">
        <v>38</v>
      </c>
      <c r="B58" s="40" t="s">
        <v>47</v>
      </c>
      <c r="C58" s="58"/>
      <c r="D58" s="98" t="s">
        <v>341</v>
      </c>
      <c r="E58" s="99" t="s">
        <v>342</v>
      </c>
      <c r="F58" s="100" t="s">
        <v>343</v>
      </c>
      <c r="G58" s="100" t="s">
        <v>344</v>
      </c>
      <c r="H58" s="101" t="s">
        <v>40</v>
      </c>
      <c r="I58" s="101" t="s">
        <v>41</v>
      </c>
      <c r="J58" s="102" t="s">
        <v>345</v>
      </c>
      <c r="K58" s="101" t="s">
        <v>43</v>
      </c>
      <c r="L58" s="101" t="s">
        <v>44</v>
      </c>
      <c r="M58" s="103" t="s">
        <v>52</v>
      </c>
      <c r="N58" s="103" t="s">
        <v>53</v>
      </c>
      <c r="O58" s="101" t="s">
        <v>54</v>
      </c>
      <c r="P58" s="107" t="s">
        <v>354</v>
      </c>
      <c r="Q58" s="105" t="s">
        <v>414</v>
      </c>
    </row>
    <row r="59" spans="1:17" ht="39.75" thickTop="1" x14ac:dyDescent="0.25">
      <c r="A59" s="40" t="s">
        <v>38</v>
      </c>
      <c r="B59" s="40" t="s">
        <v>187</v>
      </c>
      <c r="C59" s="58"/>
      <c r="D59" s="86" t="s">
        <v>273</v>
      </c>
      <c r="E59" s="87" t="s">
        <v>274</v>
      </c>
      <c r="F59" s="88" t="s">
        <v>275</v>
      </c>
      <c r="G59" s="88" t="s">
        <v>276</v>
      </c>
      <c r="H59" s="49" t="s">
        <v>40</v>
      </c>
      <c r="I59" s="49" t="s">
        <v>41</v>
      </c>
      <c r="J59" s="49" t="s">
        <v>42</v>
      </c>
      <c r="K59" s="49" t="s">
        <v>43</v>
      </c>
      <c r="L59" s="49" t="s">
        <v>44</v>
      </c>
      <c r="M59" s="57" t="s">
        <v>277</v>
      </c>
      <c r="N59" s="57" t="s">
        <v>53</v>
      </c>
      <c r="O59" s="49" t="s">
        <v>278</v>
      </c>
      <c r="P59" s="89" t="s">
        <v>364</v>
      </c>
      <c r="Q59" s="90" t="s">
        <v>414</v>
      </c>
    </row>
    <row r="60" spans="1:17" ht="39" x14ac:dyDescent="0.25">
      <c r="A60" s="40" t="s">
        <v>38</v>
      </c>
      <c r="B60" s="40" t="s">
        <v>187</v>
      </c>
      <c r="C60" s="58"/>
      <c r="D60" s="59" t="s">
        <v>279</v>
      </c>
      <c r="E60" s="51" t="s">
        <v>280</v>
      </c>
      <c r="F60" s="50" t="s">
        <v>281</v>
      </c>
      <c r="G60" s="50" t="s">
        <v>282</v>
      </c>
      <c r="H60" s="41" t="s">
        <v>40</v>
      </c>
      <c r="I60" s="41" t="s">
        <v>41</v>
      </c>
      <c r="J60" s="41" t="s">
        <v>42</v>
      </c>
      <c r="K60" s="41" t="s">
        <v>43</v>
      </c>
      <c r="L60" s="41" t="s">
        <v>44</v>
      </c>
      <c r="M60" s="40" t="s">
        <v>277</v>
      </c>
      <c r="N60" s="40" t="s">
        <v>53</v>
      </c>
      <c r="O60" s="41" t="s">
        <v>278</v>
      </c>
      <c r="P60" s="60" t="s">
        <v>365</v>
      </c>
      <c r="Q60" s="61" t="s">
        <v>414</v>
      </c>
    </row>
    <row r="61" spans="1:17" ht="19.5" thickBot="1" x14ac:dyDescent="0.35">
      <c r="A61" s="63"/>
      <c r="B61" s="64"/>
      <c r="C61" s="65"/>
      <c r="D61" s="66"/>
      <c r="E61" s="67"/>
      <c r="F61" s="67"/>
      <c r="G61" s="68"/>
      <c r="H61" s="68"/>
      <c r="I61" s="68"/>
      <c r="J61" s="68"/>
      <c r="K61" s="68"/>
      <c r="L61" s="68"/>
      <c r="M61" s="68"/>
      <c r="N61" s="68"/>
      <c r="O61" s="69"/>
      <c r="P61" s="70"/>
      <c r="Q61" s="71"/>
    </row>
    <row r="62" spans="1:17" ht="20.25" thickTop="1" thickBot="1" x14ac:dyDescent="0.35">
      <c r="A62" s="63"/>
      <c r="B62" s="64"/>
      <c r="C62" s="65"/>
      <c r="D62" s="66"/>
      <c r="E62" s="67"/>
      <c r="F62" s="414" t="s">
        <v>424</v>
      </c>
      <c r="G62" s="415"/>
      <c r="H62" s="415"/>
      <c r="I62" s="415"/>
      <c r="J62" s="415"/>
      <c r="K62" s="415"/>
      <c r="L62" s="416"/>
      <c r="M62" s="68"/>
      <c r="N62" s="68"/>
      <c r="O62" s="69"/>
      <c r="P62" s="70"/>
      <c r="Q62" s="71"/>
    </row>
    <row r="63" spans="1:17" ht="19.149999999999999" customHeight="1" thickTop="1" thickBot="1" x14ac:dyDescent="0.35">
      <c r="A63" s="63"/>
      <c r="B63" s="64"/>
      <c r="C63" s="65"/>
      <c r="D63" s="66"/>
      <c r="E63" s="417" t="s">
        <v>417</v>
      </c>
      <c r="F63" s="418"/>
      <c r="G63" s="418"/>
      <c r="H63" s="418"/>
      <c r="I63" s="418"/>
      <c r="J63" s="418"/>
      <c r="K63" s="418"/>
      <c r="L63" s="418"/>
      <c r="M63" s="418"/>
      <c r="N63" s="419"/>
      <c r="O63" s="69"/>
      <c r="P63" s="70"/>
      <c r="Q63" s="71"/>
    </row>
    <row r="64" spans="1:17" ht="19.5" thickTop="1" x14ac:dyDescent="0.3">
      <c r="A64" s="63"/>
      <c r="B64" s="64"/>
      <c r="C64" s="65"/>
      <c r="D64" s="66"/>
      <c r="E64" s="420" t="s">
        <v>425</v>
      </c>
      <c r="F64" s="421"/>
      <c r="G64" s="421"/>
      <c r="H64" s="421"/>
      <c r="I64" s="421"/>
      <c r="J64" s="421"/>
      <c r="K64" s="421"/>
      <c r="L64" s="421"/>
      <c r="M64" s="421"/>
      <c r="N64" s="422"/>
      <c r="O64" s="69"/>
      <c r="P64" s="70"/>
      <c r="Q64" s="71"/>
    </row>
    <row r="65" spans="1:17" x14ac:dyDescent="0.3">
      <c r="A65" s="63"/>
      <c r="B65" s="64"/>
      <c r="C65" s="65"/>
      <c r="D65" s="66"/>
      <c r="E65" s="411" t="s">
        <v>436</v>
      </c>
      <c r="F65" s="412"/>
      <c r="G65" s="412"/>
      <c r="H65" s="412"/>
      <c r="I65" s="412"/>
      <c r="J65" s="412"/>
      <c r="K65" s="412"/>
      <c r="L65" s="412"/>
      <c r="M65" s="412"/>
      <c r="N65" s="413"/>
      <c r="O65" s="69"/>
      <c r="P65" s="70"/>
      <c r="Q65" s="71"/>
    </row>
    <row r="66" spans="1:17" x14ac:dyDescent="0.3">
      <c r="A66" s="63"/>
      <c r="B66" s="64"/>
      <c r="C66" s="65"/>
      <c r="D66" s="66"/>
      <c r="E66" s="423" t="s">
        <v>426</v>
      </c>
      <c r="F66" s="424"/>
      <c r="G66" s="424"/>
      <c r="H66" s="424"/>
      <c r="I66" s="424"/>
      <c r="J66" s="424"/>
      <c r="K66" s="424"/>
      <c r="L66" s="424"/>
      <c r="M66" s="424"/>
      <c r="N66" s="425"/>
      <c r="O66" s="69"/>
      <c r="P66" s="70"/>
      <c r="Q66" s="71"/>
    </row>
    <row r="67" spans="1:17" ht="18" customHeight="1" x14ac:dyDescent="0.3">
      <c r="A67" s="63"/>
      <c r="B67" s="64"/>
      <c r="C67" s="65"/>
      <c r="D67" s="66"/>
      <c r="E67" s="408" t="s">
        <v>434</v>
      </c>
      <c r="F67" s="409"/>
      <c r="G67" s="409"/>
      <c r="H67" s="409"/>
      <c r="I67" s="409"/>
      <c r="J67" s="409"/>
      <c r="K67" s="409"/>
      <c r="L67" s="409"/>
      <c r="M67" s="409"/>
      <c r="N67" s="410"/>
      <c r="O67" s="69"/>
      <c r="P67" s="70"/>
      <c r="Q67" s="71"/>
    </row>
    <row r="68" spans="1:17" x14ac:dyDescent="0.3">
      <c r="A68" s="63"/>
      <c r="B68" s="64"/>
      <c r="C68" s="65"/>
      <c r="D68" s="66"/>
      <c r="E68" s="405" t="s">
        <v>427</v>
      </c>
      <c r="F68" s="406"/>
      <c r="G68" s="406"/>
      <c r="H68" s="406"/>
      <c r="I68" s="406"/>
      <c r="J68" s="406"/>
      <c r="K68" s="406"/>
      <c r="L68" s="406"/>
      <c r="M68" s="406"/>
      <c r="N68" s="407"/>
      <c r="O68" s="69"/>
      <c r="P68" s="70"/>
      <c r="Q68" s="71"/>
    </row>
    <row r="69" spans="1:17" x14ac:dyDescent="0.3">
      <c r="A69" s="63"/>
      <c r="B69" s="64"/>
      <c r="C69" s="65"/>
      <c r="D69" s="66"/>
      <c r="E69" s="411" t="s">
        <v>435</v>
      </c>
      <c r="F69" s="412"/>
      <c r="G69" s="412"/>
      <c r="H69" s="412"/>
      <c r="I69" s="412"/>
      <c r="J69" s="412"/>
      <c r="K69" s="412"/>
      <c r="L69" s="412"/>
      <c r="M69" s="412"/>
      <c r="N69" s="413"/>
      <c r="O69" s="69"/>
      <c r="P69" s="70"/>
      <c r="Q69" s="71"/>
    </row>
    <row r="70" spans="1:17" x14ac:dyDescent="0.3">
      <c r="A70" s="63"/>
      <c r="B70" s="64"/>
      <c r="C70" s="65"/>
      <c r="D70" s="66"/>
      <c r="E70" s="411" t="s">
        <v>428</v>
      </c>
      <c r="F70" s="412"/>
      <c r="G70" s="412"/>
      <c r="H70" s="412"/>
      <c r="I70" s="412"/>
      <c r="J70" s="412"/>
      <c r="K70" s="412"/>
      <c r="L70" s="412"/>
      <c r="M70" s="412"/>
      <c r="N70" s="413"/>
      <c r="O70" s="69"/>
      <c r="P70" s="70"/>
      <c r="Q70" s="71"/>
    </row>
    <row r="71" spans="1:17" x14ac:dyDescent="0.3">
      <c r="A71" s="63"/>
      <c r="B71" s="64"/>
      <c r="C71" s="65"/>
      <c r="D71" s="66"/>
      <c r="E71" s="411" t="s">
        <v>429</v>
      </c>
      <c r="F71" s="412"/>
      <c r="G71" s="412"/>
      <c r="H71" s="412"/>
      <c r="I71" s="412"/>
      <c r="J71" s="412"/>
      <c r="K71" s="412"/>
      <c r="L71" s="412"/>
      <c r="M71" s="412"/>
      <c r="N71" s="413"/>
      <c r="O71" s="69"/>
      <c r="P71" s="70"/>
      <c r="Q71" s="71"/>
    </row>
    <row r="72" spans="1:17" x14ac:dyDescent="0.3">
      <c r="A72" s="63"/>
      <c r="B72" s="64"/>
      <c r="C72" s="65"/>
      <c r="D72" s="66"/>
      <c r="E72" s="405" t="s">
        <v>431</v>
      </c>
      <c r="F72" s="406"/>
      <c r="G72" s="406"/>
      <c r="H72" s="406"/>
      <c r="I72" s="406"/>
      <c r="J72" s="406"/>
      <c r="K72" s="406"/>
      <c r="L72" s="406"/>
      <c r="M72" s="406"/>
      <c r="N72" s="407"/>
      <c r="O72" s="69"/>
      <c r="P72" s="70"/>
      <c r="Q72" s="71"/>
    </row>
    <row r="73" spans="1:17" x14ac:dyDescent="0.3">
      <c r="A73" s="63"/>
      <c r="B73" s="64"/>
      <c r="C73" s="65"/>
      <c r="D73" s="66"/>
      <c r="E73" s="411" t="s">
        <v>432</v>
      </c>
      <c r="F73" s="412"/>
      <c r="G73" s="412"/>
      <c r="H73" s="412"/>
      <c r="I73" s="412"/>
      <c r="J73" s="412"/>
      <c r="K73" s="412"/>
      <c r="L73" s="412"/>
      <c r="M73" s="412"/>
      <c r="N73" s="413"/>
      <c r="O73" s="69"/>
      <c r="P73" s="70"/>
      <c r="Q73" s="71"/>
    </row>
    <row r="74" spans="1:17" x14ac:dyDescent="0.3">
      <c r="A74" s="63"/>
      <c r="B74" s="64"/>
      <c r="C74" s="65"/>
      <c r="D74" s="66"/>
      <c r="E74" s="405" t="s">
        <v>430</v>
      </c>
      <c r="F74" s="406"/>
      <c r="G74" s="406"/>
      <c r="H74" s="406"/>
      <c r="I74" s="406"/>
      <c r="J74" s="406"/>
      <c r="K74" s="406"/>
      <c r="L74" s="406"/>
      <c r="M74" s="406"/>
      <c r="N74" s="407"/>
      <c r="O74" s="69"/>
      <c r="P74" s="70"/>
      <c r="Q74" s="71"/>
    </row>
    <row r="75" spans="1:17" ht="18" customHeight="1" x14ac:dyDescent="0.3">
      <c r="A75" s="63"/>
      <c r="B75" s="64"/>
      <c r="C75" s="65"/>
      <c r="D75" s="66"/>
      <c r="E75" s="408" t="s">
        <v>434</v>
      </c>
      <c r="F75" s="409"/>
      <c r="G75" s="409"/>
      <c r="H75" s="409"/>
      <c r="I75" s="409"/>
      <c r="J75" s="409"/>
      <c r="K75" s="409"/>
      <c r="L75" s="409"/>
      <c r="M75" s="409"/>
      <c r="N75" s="410"/>
      <c r="O75" s="69"/>
      <c r="P75" s="70"/>
      <c r="Q75" s="71"/>
    </row>
    <row r="76" spans="1:17" x14ac:dyDescent="0.3">
      <c r="A76" s="63"/>
      <c r="B76" s="64"/>
      <c r="C76" s="65"/>
      <c r="D76" s="66"/>
      <c r="E76" s="405" t="s">
        <v>433</v>
      </c>
      <c r="F76" s="406"/>
      <c r="G76" s="406"/>
      <c r="H76" s="406"/>
      <c r="I76" s="406"/>
      <c r="J76" s="406"/>
      <c r="K76" s="406"/>
      <c r="L76" s="406"/>
      <c r="M76" s="406"/>
      <c r="N76" s="407"/>
      <c r="O76" s="69"/>
      <c r="P76" s="70"/>
      <c r="Q76" s="71"/>
    </row>
    <row r="77" spans="1:17" x14ac:dyDescent="0.3">
      <c r="A77" s="63"/>
      <c r="B77" s="64"/>
      <c r="C77" s="65"/>
      <c r="D77" s="66"/>
      <c r="E77" s="408" t="s">
        <v>434</v>
      </c>
      <c r="F77" s="409"/>
      <c r="G77" s="409"/>
      <c r="H77" s="409"/>
      <c r="I77" s="409"/>
      <c r="J77" s="409"/>
      <c r="K77" s="409"/>
      <c r="L77" s="409"/>
      <c r="M77" s="409"/>
      <c r="N77" s="410"/>
      <c r="O77" s="69"/>
      <c r="P77" s="70"/>
      <c r="Q77" s="71"/>
    </row>
    <row r="78" spans="1:17" x14ac:dyDescent="0.3">
      <c r="A78" s="63"/>
      <c r="B78" s="64"/>
      <c r="C78" s="65"/>
      <c r="D78" s="66"/>
      <c r="E78" s="402" t="s">
        <v>0</v>
      </c>
      <c r="F78" s="403"/>
      <c r="G78" s="403"/>
      <c r="H78" s="403"/>
      <c r="I78" s="403"/>
      <c r="J78" s="403"/>
      <c r="K78" s="403"/>
      <c r="L78" s="403"/>
      <c r="M78" s="403"/>
      <c r="N78" s="404"/>
      <c r="O78" s="69"/>
      <c r="P78" s="70"/>
      <c r="Q78" s="71"/>
    </row>
    <row r="79" spans="1:17" x14ac:dyDescent="0.3">
      <c r="A79" s="63"/>
      <c r="B79" s="64"/>
      <c r="C79" s="65"/>
      <c r="D79" s="66"/>
      <c r="E79" s="402" t="s">
        <v>0</v>
      </c>
      <c r="F79" s="403"/>
      <c r="G79" s="403"/>
      <c r="H79" s="403"/>
      <c r="I79" s="403"/>
      <c r="J79" s="403"/>
      <c r="K79" s="403"/>
      <c r="L79" s="403"/>
      <c r="M79" s="403"/>
      <c r="N79" s="404"/>
      <c r="O79" s="69"/>
      <c r="P79" s="70"/>
      <c r="Q79" s="71"/>
    </row>
    <row r="80" spans="1:17" x14ac:dyDescent="0.3">
      <c r="A80" s="63"/>
      <c r="B80" s="64"/>
      <c r="C80" s="65"/>
      <c r="D80" s="66"/>
      <c r="E80" s="402" t="s">
        <v>0</v>
      </c>
      <c r="F80" s="403"/>
      <c r="G80" s="403"/>
      <c r="H80" s="403"/>
      <c r="I80" s="403"/>
      <c r="J80" s="403"/>
      <c r="K80" s="403"/>
      <c r="L80" s="403"/>
      <c r="M80" s="403"/>
      <c r="N80" s="404"/>
      <c r="O80" s="69"/>
      <c r="P80" s="70"/>
      <c r="Q80" s="71"/>
    </row>
    <row r="81" spans="1:17" x14ac:dyDescent="0.3">
      <c r="A81" s="63"/>
      <c r="B81" s="64"/>
      <c r="C81" s="65"/>
      <c r="D81" s="66"/>
      <c r="E81" s="402" t="s">
        <v>0</v>
      </c>
      <c r="F81" s="403"/>
      <c r="G81" s="403"/>
      <c r="H81" s="403"/>
      <c r="I81" s="403"/>
      <c r="J81" s="403"/>
      <c r="K81" s="403"/>
      <c r="L81" s="403"/>
      <c r="M81" s="403"/>
      <c r="N81" s="404"/>
      <c r="O81" s="69"/>
      <c r="P81" s="70"/>
      <c r="Q81" s="71"/>
    </row>
    <row r="82" spans="1:17" x14ac:dyDescent="0.3">
      <c r="A82" s="63"/>
      <c r="B82" s="64"/>
      <c r="C82" s="65"/>
      <c r="D82" s="66"/>
      <c r="E82" s="67"/>
      <c r="F82" s="67"/>
      <c r="G82" s="68"/>
      <c r="H82" s="68"/>
      <c r="I82" s="68"/>
      <c r="J82" s="68"/>
      <c r="K82" s="68"/>
      <c r="L82" s="68"/>
      <c r="M82" s="68"/>
      <c r="N82" s="68"/>
      <c r="O82" s="69"/>
      <c r="P82" s="70"/>
      <c r="Q82" s="71"/>
    </row>
  </sheetData>
  <sortState ref="A2:Q60">
    <sortCondition ref="M2:M60"/>
  </sortState>
  <mergeCells count="20">
    <mergeCell ref="E73:N73"/>
    <mergeCell ref="F62:L62"/>
    <mergeCell ref="E63:N63"/>
    <mergeCell ref="E64:N64"/>
    <mergeCell ref="E65:N65"/>
    <mergeCell ref="E66:N66"/>
    <mergeCell ref="E67:N67"/>
    <mergeCell ref="E68:N68"/>
    <mergeCell ref="E69:N69"/>
    <mergeCell ref="E70:N70"/>
    <mergeCell ref="E71:N71"/>
    <mergeCell ref="E72:N72"/>
    <mergeCell ref="E80:N80"/>
    <mergeCell ref="E81:N81"/>
    <mergeCell ref="E74:N74"/>
    <mergeCell ref="E75:N75"/>
    <mergeCell ref="E76:N76"/>
    <mergeCell ref="E77:N77"/>
    <mergeCell ref="E78:N78"/>
    <mergeCell ref="E79:N7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"/>
  <sheetViews>
    <sheetView workbookViewId="0">
      <selection sqref="A1:XFD127"/>
    </sheetView>
  </sheetViews>
  <sheetFormatPr defaultColWidth="8.85546875" defaultRowHeight="15" x14ac:dyDescent="0.25"/>
  <cols>
    <col min="1" max="1" width="9" style="5" customWidth="1"/>
    <col min="2" max="2" width="23.42578125" style="6" customWidth="1"/>
    <col min="3" max="3" width="5.140625" style="18" customWidth="1"/>
    <col min="4" max="4" width="13.7109375" style="5" customWidth="1"/>
    <col min="5" max="5" width="17.7109375" style="5" customWidth="1"/>
    <col min="6" max="6" width="9.85546875" style="5" customWidth="1"/>
    <col min="7" max="7" width="7.42578125" style="5" customWidth="1"/>
    <col min="8" max="8" width="6.42578125" style="5" customWidth="1"/>
    <col min="9" max="9" width="5.28515625" style="5" customWidth="1"/>
    <col min="10" max="10" width="13.28515625" style="19" customWidth="1"/>
    <col min="11" max="11" width="13.7109375" style="5" customWidth="1"/>
    <col min="12" max="12" width="35.7109375" style="5" customWidth="1"/>
    <col min="13" max="13" width="14.7109375" style="5" customWidth="1"/>
    <col min="14" max="16384" width="8.85546875" style="5"/>
  </cols>
  <sheetData/>
  <sortState ref="A40:L45">
    <sortCondition ref="J40:J4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Patrol run</vt:lpstr>
      <vt:lpstr>Follow-up Summary List</vt:lpstr>
      <vt:lpstr>Bridges</vt:lpstr>
      <vt:lpstr>'Patrol run'!Print_Area</vt:lpstr>
      <vt:lpstr>'Patrol run'!Print_Titles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2018-04-21T23:39:52Z</cp:lastPrinted>
  <dcterms:created xsi:type="dcterms:W3CDTF">2013-09-03T22:11:00Z</dcterms:created>
  <dcterms:modified xsi:type="dcterms:W3CDTF">2018-04-21T23:40:34Z</dcterms:modified>
</cp:coreProperties>
</file>