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Paton Worksheet" sheetId="2" r:id="rId1"/>
    <sheet name="Follow-up Summary List" sheetId="5" r:id="rId2"/>
    <sheet name="Bridges" sheetId="6" r:id="rId3"/>
  </sheets>
  <definedNames>
    <definedName name="_xlnm.Print_Area" localSheetId="0">'Paton Worksheet'!$A$6:$P$195</definedName>
    <definedName name="_xlnm.Print_Titles" localSheetId="0">'Paton Worksheet'!$5:$6</definedName>
  </definedNames>
  <calcPr calcId="145621"/>
</workbook>
</file>

<file path=xl/calcChain.xml><?xml version="1.0" encoding="utf-8"?>
<calcChain xmlns="http://schemas.openxmlformats.org/spreadsheetml/2006/main">
  <c r="A134" i="2" l="1"/>
  <c r="N130" i="2"/>
  <c r="A127" i="2"/>
  <c r="A73" i="2"/>
  <c r="A173" i="2"/>
  <c r="A153" i="2"/>
  <c r="A120" i="2"/>
  <c r="A99" i="2"/>
  <c r="A80" i="2"/>
  <c r="A59" i="2"/>
  <c r="N176" i="2"/>
  <c r="N169" i="2"/>
  <c r="N162" i="2"/>
  <c r="N156" i="2"/>
  <c r="N149" i="2"/>
  <c r="N142" i="2"/>
  <c r="N137" i="2"/>
  <c r="N123" i="2"/>
  <c r="N116" i="2"/>
  <c r="N108" i="2"/>
  <c r="N102" i="2"/>
  <c r="N95" i="2"/>
  <c r="N88" i="2"/>
  <c r="N83" i="2"/>
  <c r="N76" i="2"/>
  <c r="N69" i="2"/>
  <c r="A47" i="2"/>
  <c r="A52" i="2"/>
  <c r="A66" i="2"/>
  <c r="A166" i="2"/>
  <c r="A160" i="2"/>
  <c r="A146" i="2"/>
  <c r="A141" i="2"/>
  <c r="A112" i="2"/>
  <c r="A106" i="2"/>
  <c r="A92" i="2"/>
  <c r="A87" i="2"/>
  <c r="A12" i="2"/>
  <c r="A19" i="2"/>
  <c r="A26" i="2"/>
  <c r="A33" i="2"/>
  <c r="A40" i="2"/>
  <c r="N8" i="2"/>
  <c r="N15" i="2"/>
  <c r="N22" i="2"/>
  <c r="N29" i="2"/>
  <c r="N36" i="2"/>
  <c r="N43" i="2"/>
  <c r="N48" i="2"/>
  <c r="N55" i="2"/>
  <c r="N62" i="2"/>
  <c r="O181" i="2"/>
  <c r="K1" i="2" s="1"/>
  <c r="V181" i="2"/>
  <c r="V1" i="2" s="1"/>
  <c r="E3" i="2" s="1"/>
  <c r="F117" i="2"/>
  <c r="E117" i="2"/>
  <c r="Q116" i="2"/>
  <c r="K116" i="2"/>
  <c r="A180" i="2"/>
  <c r="W181" i="2"/>
  <c r="W1" i="2" s="1"/>
  <c r="G3" i="2" s="1"/>
  <c r="K43" i="2"/>
  <c r="K48" i="2"/>
  <c r="K55" i="2"/>
  <c r="K62" i="2"/>
  <c r="K69" i="2"/>
  <c r="K76" i="2"/>
  <c r="K83" i="2"/>
  <c r="K88" i="2"/>
  <c r="K95" i="2"/>
  <c r="K102" i="2"/>
  <c r="K123" i="2"/>
  <c r="K130" i="2"/>
  <c r="K137" i="2"/>
  <c r="K142" i="2"/>
  <c r="K149" i="2"/>
  <c r="K108" i="2"/>
  <c r="K156" i="2"/>
  <c r="K176" i="2"/>
  <c r="K162" i="2"/>
  <c r="K169" i="2"/>
  <c r="Q15" i="2"/>
  <c r="X181" i="2"/>
  <c r="X1" i="2" s="1"/>
  <c r="I3" i="2" s="1"/>
  <c r="I181" i="2"/>
  <c r="J1" i="2" s="1"/>
  <c r="M181" i="2"/>
  <c r="F1" i="2" s="1"/>
  <c r="K181" i="2"/>
  <c r="H1" i="2" s="1"/>
  <c r="Q8" i="2"/>
  <c r="Q22" i="2"/>
  <c r="Q29" i="2"/>
  <c r="Q36" i="2"/>
  <c r="Q43" i="2"/>
  <c r="Q48" i="2"/>
  <c r="Q55" i="2"/>
  <c r="Q62" i="2"/>
  <c r="Q69" i="2"/>
  <c r="Q76" i="2"/>
  <c r="Q83" i="2"/>
  <c r="Q88" i="2"/>
  <c r="Q95" i="2"/>
  <c r="Q123" i="2"/>
  <c r="Q130" i="2"/>
  <c r="Q137" i="2"/>
  <c r="Q142" i="2"/>
  <c r="Q149" i="2"/>
  <c r="Q108" i="2"/>
  <c r="Q156" i="2"/>
  <c r="Q162" i="2"/>
  <c r="Q169" i="2"/>
  <c r="Q176" i="2"/>
  <c r="Q181" i="2"/>
  <c r="A18" i="2"/>
  <c r="A25" i="2" s="1"/>
  <c r="A32" i="2" s="1"/>
  <c r="A39" i="2" s="1"/>
  <c r="A46" i="2" s="1"/>
  <c r="A58" i="2"/>
  <c r="A65" i="2" s="1"/>
  <c r="A72" i="2" s="1"/>
  <c r="A79" i="2" s="1"/>
  <c r="A86" i="2" s="1"/>
  <c r="A98" i="2"/>
  <c r="A105" i="2" s="1"/>
  <c r="A140" i="2"/>
  <c r="A145" i="2" s="1"/>
  <c r="A159" i="2"/>
  <c r="K179" i="2"/>
  <c r="G179" i="2"/>
  <c r="G58" i="2"/>
  <c r="G181" i="2" l="1"/>
  <c r="B1" i="2" s="1"/>
  <c r="J3" i="2"/>
  <c r="H3" i="2"/>
  <c r="F3" i="2"/>
</calcChain>
</file>

<file path=xl/sharedStrings.xml><?xml version="1.0" encoding="utf-8"?>
<sst xmlns="http://schemas.openxmlformats.org/spreadsheetml/2006/main" count="2085" uniqueCount="425">
  <si>
    <t xml:space="preserve"> </t>
  </si>
  <si>
    <t>Date</t>
  </si>
  <si>
    <t>PATON</t>
  </si>
  <si>
    <t>CT</t>
  </si>
  <si>
    <t>PHOTO</t>
  </si>
  <si>
    <t xml:space="preserve">VER  I  FY  </t>
  </si>
  <si>
    <t>UNAUTH</t>
  </si>
  <si>
    <t>PATON NAME</t>
  </si>
  <si>
    <t>TYPE</t>
  </si>
  <si>
    <t>LATITUDE</t>
  </si>
  <si>
    <t>LONGITUDE</t>
  </si>
  <si>
    <t xml:space="preserve">TIME     </t>
  </si>
  <si>
    <t>EPE  (ft)</t>
  </si>
  <si>
    <t xml:space="preserve">HOT     </t>
  </si>
  <si>
    <t>DATUM</t>
  </si>
  <si>
    <t>DATE</t>
  </si>
  <si>
    <t>DEPTH</t>
  </si>
  <si>
    <t>LIGHT</t>
  </si>
  <si>
    <t>DIST OFF</t>
  </si>
  <si>
    <t>NOT IN THE LIGHT LIST</t>
  </si>
  <si>
    <t>NOT CHARTED</t>
  </si>
  <si>
    <t>TRANS.  CORR.   (ft)</t>
  </si>
  <si>
    <t>CRITERIA</t>
  </si>
  <si>
    <t>Total</t>
  </si>
  <si>
    <t>Photos</t>
  </si>
  <si>
    <t>Verify</t>
  </si>
  <si>
    <t>INSPE</t>
  </si>
  <si>
    <t>LLNR</t>
  </si>
  <si>
    <t>Aid No</t>
  </si>
  <si>
    <t>Latitude</t>
  </si>
  <si>
    <t>Longitude</t>
  </si>
  <si>
    <t>Class</t>
  </si>
  <si>
    <t>ANN Verify</t>
  </si>
  <si>
    <t>Flot</t>
  </si>
  <si>
    <t>Patrol Area</t>
  </si>
  <si>
    <t>POC</t>
  </si>
  <si>
    <t>Duration</t>
  </si>
  <si>
    <t xml:space="preserve"> Check Light.</t>
  </si>
  <si>
    <t xml:space="preserve"> Massachusetts</t>
  </si>
  <si>
    <t>Aid Established  </t>
  </si>
  <si>
    <t xml:space="preserve">29-Jul-2014 Larkin, Frank   </t>
  </si>
  <si>
    <t>100116977608  </t>
  </si>
  <si>
    <t xml:space="preserve">Falmouth Heights Beach Rock Buoy   </t>
  </si>
  <si>
    <t xml:space="preserve">41 32 30.12 N </t>
  </si>
  <si>
    <t xml:space="preserve">70 36 19.020 W </t>
  </si>
  <si>
    <t xml:space="preserve">Floating ,Unlighted </t>
  </si>
  <si>
    <t>3 </t>
  </si>
  <si>
    <t xml:space="preserve">No </t>
  </si>
  <si>
    <t xml:space="preserve">013-11-02 </t>
  </si>
  <si>
    <t xml:space="preserve">WH-CSa </t>
  </si>
  <si>
    <t>Falmouth Harbormaster </t>
  </si>
  <si>
    <t>ANNUAL  </t>
  </si>
  <si>
    <t>SEASONAL  </t>
  </si>
  <si>
    <t>2 </t>
  </si>
  <si>
    <t>FALMOUTH HARBORMASTER </t>
  </si>
  <si>
    <t>05/15 - 10/15 </t>
  </si>
  <si>
    <t>Falmouth Beach Committee  </t>
  </si>
  <si>
    <t>06/01 - 09/30 </t>
  </si>
  <si>
    <t xml:space="preserve">04-Aug-2014 Larkin, Frank   </t>
  </si>
  <si>
    <t>15750.00  </t>
  </si>
  <si>
    <t>200100218868  </t>
  </si>
  <si>
    <t xml:space="preserve">Timber Pier Light   </t>
  </si>
  <si>
    <t xml:space="preserve">41 31 28.40 N </t>
  </si>
  <si>
    <t xml:space="preserve">70 40 23.008 W </t>
  </si>
  <si>
    <t xml:space="preserve">Fixed,Lighted </t>
  </si>
  <si>
    <t>Richard Cutler </t>
  </si>
  <si>
    <t xml:space="preserve">09-Aug-2012 Abt, Donald A.   </t>
  </si>
  <si>
    <t>100116909237  </t>
  </si>
  <si>
    <t xml:space="preserve">Surf Drive Beach Swim Buoys (4)   </t>
  </si>
  <si>
    <t xml:space="preserve">41 32 27.00 N </t>
  </si>
  <si>
    <t xml:space="preserve">70 37 010.000 W </t>
  </si>
  <si>
    <t xml:space="preserve">Fixed,Unlighted </t>
  </si>
  <si>
    <t>100117907513  </t>
  </si>
  <si>
    <t xml:space="preserve">Falmouth Harbor East Jetty No Wake Sign   </t>
  </si>
  <si>
    <t xml:space="preserve">41 32 33.29 N </t>
  </si>
  <si>
    <t xml:space="preserve">70 36 26.833 W </t>
  </si>
  <si>
    <t>100117907508  </t>
  </si>
  <si>
    <t xml:space="preserve">Falmouth Harbor West Jetty No Wake Sign   </t>
  </si>
  <si>
    <t xml:space="preserve">41 32 31.20 N </t>
  </si>
  <si>
    <t xml:space="preserve">70 36 29.873 W </t>
  </si>
  <si>
    <t xml:space="preserve">08-Aug-2012 Wagner, Stephen   </t>
  </si>
  <si>
    <t xml:space="preserve">27-Jul-2014 Larkin, Frank   </t>
  </si>
  <si>
    <t>200100217871  </t>
  </si>
  <si>
    <t xml:space="preserve">Ackapesket Beach Swim Buoys (3)   </t>
  </si>
  <si>
    <t xml:space="preserve">41 32 48.20 N </t>
  </si>
  <si>
    <t xml:space="preserve">70 34 18.300 W </t>
  </si>
  <si>
    <t>WILLIAM COLLINS </t>
  </si>
  <si>
    <t>05/01 - 10/31 </t>
  </si>
  <si>
    <t>100117063955  </t>
  </si>
  <si>
    <t xml:space="preserve">Falmouth Heights Swim Buoys (6)   </t>
  </si>
  <si>
    <t xml:space="preserve">41 32 40.00 N </t>
  </si>
  <si>
    <t xml:space="preserve">70 35 40.000 W </t>
  </si>
  <si>
    <t>Don Hoffer </t>
  </si>
  <si>
    <t>15112.00  </t>
  </si>
  <si>
    <t>100117880060  </t>
  </si>
  <si>
    <t xml:space="preserve">Falmouth Inner Harbor Light 2   </t>
  </si>
  <si>
    <t xml:space="preserve">41 32 33.00 N </t>
  </si>
  <si>
    <t xml:space="preserve">70 36 27.000 W </t>
  </si>
  <si>
    <t>100116977598  </t>
  </si>
  <si>
    <t xml:space="preserve">Falmouth Inner Harbor Shoal Buoy   </t>
  </si>
  <si>
    <t xml:space="preserve">41 33 02.80 N </t>
  </si>
  <si>
    <t xml:space="preserve">70 36 04.400 W </t>
  </si>
  <si>
    <t xml:space="preserve">17-Aug-2014 Larkin, Frank   </t>
  </si>
  <si>
    <t>15740.00  </t>
  </si>
  <si>
    <t>200100219121  </t>
  </si>
  <si>
    <t xml:space="preserve">Great Harbor Ferry Slip 1 Light 1   </t>
  </si>
  <si>
    <t xml:space="preserve">41 31 21.36 N </t>
  </si>
  <si>
    <t xml:space="preserve">70 40 15.900 W </t>
  </si>
  <si>
    <t>Carl Walker </t>
  </si>
  <si>
    <t xml:space="preserve">30-Aug-2014 Larkin, Frank   </t>
  </si>
  <si>
    <t>15737.00  </t>
  </si>
  <si>
    <t>200100218312  </t>
  </si>
  <si>
    <t xml:space="preserve">Great Harbor Ferry Slip 1 Light 2   </t>
  </si>
  <si>
    <t xml:space="preserve">41 31 20.58 N </t>
  </si>
  <si>
    <t xml:space="preserve">70 40 14.820 W </t>
  </si>
  <si>
    <t>15740.80  </t>
  </si>
  <si>
    <t>200100219122  </t>
  </si>
  <si>
    <t xml:space="preserve">Great Harbor Ferry Slip 2 Light 1   </t>
  </si>
  <si>
    <t xml:space="preserve">41 31 20.46 N </t>
  </si>
  <si>
    <t xml:space="preserve">70 40 14.760 W </t>
  </si>
  <si>
    <t>15740.90  </t>
  </si>
  <si>
    <t>200100219123  </t>
  </si>
  <si>
    <t xml:space="preserve">Great Harbor Ferry Slip 2 Light 2   </t>
  </si>
  <si>
    <t xml:space="preserve">41 31 19.14 N </t>
  </si>
  <si>
    <t xml:space="preserve">70 40 15.480 W </t>
  </si>
  <si>
    <t xml:space="preserve">23-Aug-2012 Wagner, Stephen   </t>
  </si>
  <si>
    <t>15070.00  </t>
  </si>
  <si>
    <t>200100217625  </t>
  </si>
  <si>
    <t xml:space="preserve">Great Pond Buoy 3   </t>
  </si>
  <si>
    <t xml:space="preserve">41 32 49.40 N </t>
  </si>
  <si>
    <t xml:space="preserve">70 34 53.000 W </t>
  </si>
  <si>
    <t>15075.00  </t>
  </si>
  <si>
    <t>200100217626  </t>
  </si>
  <si>
    <t xml:space="preserve">Great Pond Buoy 4   </t>
  </si>
  <si>
    <t xml:space="preserve">41 32 52.30 N </t>
  </si>
  <si>
    <t xml:space="preserve">70 34 55.300 W </t>
  </si>
  <si>
    <t>15095.00  </t>
  </si>
  <si>
    <t>200100217630  </t>
  </si>
  <si>
    <t xml:space="preserve">Great Pond Buoy 8   </t>
  </si>
  <si>
    <t xml:space="preserve">41 32 55.50 N </t>
  </si>
  <si>
    <t xml:space="preserve">70 34 58.300 W </t>
  </si>
  <si>
    <t>15100.00  </t>
  </si>
  <si>
    <t>200100217631  </t>
  </si>
  <si>
    <t xml:space="preserve">Great Pond Buoy 9   </t>
  </si>
  <si>
    <t xml:space="preserve">41 32 54.50 N </t>
  </si>
  <si>
    <t xml:space="preserve">70 34 58.200 W </t>
  </si>
  <si>
    <t xml:space="preserve">22-Aug-2012 Wagner, Stephen   </t>
  </si>
  <si>
    <t>100116939686  </t>
  </si>
  <si>
    <t xml:space="preserve">Great Pond No Wake Buoys (2)   </t>
  </si>
  <si>
    <t xml:space="preserve">41 32 55.80 N </t>
  </si>
  <si>
    <t xml:space="preserve">70 34 57.500 W </t>
  </si>
  <si>
    <t>05/01 - 11/01 </t>
  </si>
  <si>
    <t>100117928290  </t>
  </si>
  <si>
    <t xml:space="preserve">Great Pond No Wake Sign   </t>
  </si>
  <si>
    <t xml:space="preserve">41 32 42.21 N </t>
  </si>
  <si>
    <t xml:space="preserve">70 34 48.687 W </t>
  </si>
  <si>
    <t>TEMPORARY  </t>
  </si>
  <si>
    <t xml:space="preserve">08-Aug-2012 Abt, Donald A.   </t>
  </si>
  <si>
    <t>15037.00  </t>
  </si>
  <si>
    <t>100116984349  </t>
  </si>
  <si>
    <t xml:space="preserve">Green Pond Buoy 2   </t>
  </si>
  <si>
    <t xml:space="preserve">41 32 57.00 N </t>
  </si>
  <si>
    <t xml:space="preserve">70 34 15.000 W </t>
  </si>
  <si>
    <t>15108.00  </t>
  </si>
  <si>
    <t>200100789813  </t>
  </si>
  <si>
    <t xml:space="preserve">NSTAR Nantucket Sound North Channel Cable Crossing LB C   </t>
  </si>
  <si>
    <t xml:space="preserve">41 32 13.42 N </t>
  </si>
  <si>
    <t xml:space="preserve">70 36 49.626 W </t>
  </si>
  <si>
    <t xml:space="preserve">Floating ,Lighted </t>
  </si>
  <si>
    <t>Dennis Galvam </t>
  </si>
  <si>
    <t xml:space="preserve">03-Aug-2014 Larkin, Frank   </t>
  </si>
  <si>
    <t>15106.00  </t>
  </si>
  <si>
    <t>2001007860744  </t>
  </si>
  <si>
    <t xml:space="preserve">NSTAR Nantucket Sound North Channel Cable Crossing LB A   </t>
  </si>
  <si>
    <t xml:space="preserve">41 31 53.51 N </t>
  </si>
  <si>
    <t xml:space="preserve">70 38 03.378 W </t>
  </si>
  <si>
    <t>15107.00  </t>
  </si>
  <si>
    <t>200100789805  </t>
  </si>
  <si>
    <t xml:space="preserve">NSTAR Nantucket Sound North Channel Cable Crossing LB B   </t>
  </si>
  <si>
    <t xml:space="preserve">41 31 45.10 N </t>
  </si>
  <si>
    <t xml:space="preserve">70 38 00.714 W </t>
  </si>
  <si>
    <t>15109.00  </t>
  </si>
  <si>
    <t>200100789816  </t>
  </si>
  <si>
    <t xml:space="preserve">NSTAR Nantucket Sound North Channel Cable Crossing Lighted Buoy D   </t>
  </si>
  <si>
    <t xml:space="preserve">41 31 53.18 N </t>
  </si>
  <si>
    <t xml:space="preserve">70 36 47.910 W </t>
  </si>
  <si>
    <t>15038.00  </t>
  </si>
  <si>
    <t>100116984353  </t>
  </si>
  <si>
    <t xml:space="preserve">Green Pond Buoy 3A   </t>
  </si>
  <si>
    <t xml:space="preserve">70 34 16.000 W </t>
  </si>
  <si>
    <t>15050.00  </t>
  </si>
  <si>
    <t>200100217586  </t>
  </si>
  <si>
    <t xml:space="preserve">Green Pond Buoy 7   </t>
  </si>
  <si>
    <t xml:space="preserve">41 33 00.90 N </t>
  </si>
  <si>
    <t xml:space="preserve">70 34 16.400 W </t>
  </si>
  <si>
    <t>DIS-ESTABLISH  </t>
  </si>
  <si>
    <t>15055.00  </t>
  </si>
  <si>
    <t>200100217587  </t>
  </si>
  <si>
    <t xml:space="preserve">Green Pond Buoy 8   </t>
  </si>
  <si>
    <t xml:space="preserve">41 32 57.60 N </t>
  </si>
  <si>
    <t xml:space="preserve">70 34 25.000 W </t>
  </si>
  <si>
    <t>15035.00  </t>
  </si>
  <si>
    <t>200100217583  </t>
  </si>
  <si>
    <t xml:space="preserve">Green Pond Harbor Light 3   </t>
  </si>
  <si>
    <t xml:space="preserve">41 32 50.28 N </t>
  </si>
  <si>
    <t xml:space="preserve">70 34 14.760 W </t>
  </si>
  <si>
    <t>100116939697  </t>
  </si>
  <si>
    <t xml:space="preserve">Green Pond No Wake Buoys (2)   </t>
  </si>
  <si>
    <t xml:space="preserve">41 32 56.00 N </t>
  </si>
  <si>
    <t>100117928282  </t>
  </si>
  <si>
    <t xml:space="preserve">Green Pond No Wake Sign   </t>
  </si>
  <si>
    <t xml:space="preserve">13-Jul-2012 Wagner, Stephen   </t>
  </si>
  <si>
    <t>200100787438  </t>
  </si>
  <si>
    <t xml:space="preserve">Bristol Beach Swim Buoys (4)   </t>
  </si>
  <si>
    <t xml:space="preserve">41 32 41.80 N </t>
  </si>
  <si>
    <t xml:space="preserve">70 35 23.400 W </t>
  </si>
  <si>
    <t>YES</t>
  </si>
  <si>
    <t>A01</t>
  </si>
  <si>
    <t>Vineyard Sound Lighted Research Buoy A</t>
  </si>
  <si>
    <t>41-31-54.000</t>
  </si>
  <si>
    <t>070-38-10.000</t>
  </si>
  <si>
    <t>A10</t>
  </si>
  <si>
    <t>A09</t>
  </si>
  <si>
    <t>A08</t>
  </si>
  <si>
    <t>A07</t>
  </si>
  <si>
    <t>A02</t>
  </si>
  <si>
    <t>A03</t>
  </si>
  <si>
    <t>A04</t>
  </si>
  <si>
    <t>A05</t>
  </si>
  <si>
    <t>A06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</si>
  <si>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</si>
  <si>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</si>
  <si>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</si>
  <si>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</si>
  <si>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</si>
  <si>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</si>
  <si>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</si>
  <si>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</si>
  <si>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</si>
  <si>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</si>
  <si>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</si>
  <si>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</si>
  <si>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</si>
  <si>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</si>
  <si>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</si>
  <si>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</si>
  <si>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</si>
  <si>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</si>
  <si>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</si>
  <si>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</si>
  <si>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A10a</t>
  </si>
  <si>
    <t>25 feet</t>
  </si>
  <si>
    <t>Not Lighted</t>
  </si>
  <si>
    <t>White w. orange border.  NO WAKE</t>
  </si>
  <si>
    <t>White w. orange bands.</t>
  </si>
  <si>
    <t>GREEN CAN</t>
  </si>
  <si>
    <t>Red Nun</t>
  </si>
  <si>
    <t>50 feet</t>
  </si>
  <si>
    <t>A31</t>
  </si>
  <si>
    <t>On pier</t>
  </si>
  <si>
    <t>Has Photo</t>
  </si>
  <si>
    <t xml:space="preserve">41 31 28.543 N </t>
  </si>
  <si>
    <t xml:space="preserve">70 40 23.064 W </t>
  </si>
  <si>
    <t>F G</t>
  </si>
  <si>
    <t>F R</t>
  </si>
  <si>
    <t>Fl Y 4s</t>
  </si>
  <si>
    <t>YELLOW</t>
  </si>
  <si>
    <t>Fl R 2.5s</t>
  </si>
  <si>
    <t>RED</t>
  </si>
  <si>
    <t xml:space="preserve">41 32 33.090 N </t>
  </si>
  <si>
    <t>Fl G 4s</t>
  </si>
  <si>
    <t>2015 Pre-Season Meetings and other suggested follow up</t>
  </si>
  <si>
    <t>STATUS</t>
  </si>
  <si>
    <t>SEQ</t>
  </si>
  <si>
    <t xml:space="preserve"> WP</t>
  </si>
  <si>
    <t>WP</t>
  </si>
  <si>
    <t>MISSING</t>
  </si>
  <si>
    <t>WHITE SPAR BUOY</t>
  </si>
  <si>
    <t>OFF STA</t>
  </si>
  <si>
    <t>1 BUOY MISSING</t>
  </si>
  <si>
    <t>NO NUMBERS</t>
  </si>
  <si>
    <t>MISSING           DELETION</t>
  </si>
  <si>
    <t>CARL WALKER</t>
  </si>
  <si>
    <t>1.  No problems at this time.</t>
  </si>
  <si>
    <t>1.  Need future disposition of the two MISSING aids from the POC.</t>
  </si>
  <si>
    <t>DENNIS  GALVAM (NSTAR)</t>
  </si>
  <si>
    <t>FALMOUTH HARBORMASTER</t>
  </si>
  <si>
    <t>1. Need the correct position for the one aid OFF STA from the POC.</t>
  </si>
  <si>
    <t>2.  POC need to correct discrepancies on two aids.</t>
  </si>
  <si>
    <t>3.  Need future disposition of the five MISSING aids from the POC.</t>
  </si>
  <si>
    <t>RICHARD CUTLER</t>
  </si>
  <si>
    <t>WILLIAM COLLINS</t>
  </si>
  <si>
    <t>25% of the PATONs are showing problems.</t>
  </si>
  <si>
    <t xml:space="preserve">White w. orange bands - 3 buoys.    </t>
  </si>
  <si>
    <t xml:space="preserve">Green Can                    </t>
  </si>
  <si>
    <t>White w. orange bands. 2 No Wake Buoys.</t>
  </si>
  <si>
    <t>TOTAL</t>
  </si>
  <si>
    <t>LAST</t>
  </si>
  <si>
    <t>ACTION</t>
  </si>
  <si>
    <t>DURATION</t>
  </si>
  <si>
    <t>ANNUAL</t>
  </si>
  <si>
    <t>UNAUT</t>
  </si>
  <si>
    <t>Seasonal</t>
  </si>
  <si>
    <t>5/15-10/15</t>
  </si>
  <si>
    <t>RED NUN</t>
  </si>
  <si>
    <t>070 37 010.000</t>
  </si>
  <si>
    <t>2014 Report, WP.</t>
  </si>
  <si>
    <t>R. CUTLER</t>
  </si>
  <si>
    <t>C. WALKER</t>
  </si>
  <si>
    <t>R, REYNOLDS</t>
  </si>
  <si>
    <t>Falmouth HM</t>
  </si>
  <si>
    <t>White w. orange bands - ROCK</t>
  </si>
  <si>
    <t>5/15-11/1</t>
  </si>
  <si>
    <t>HAS PHOTO</t>
  </si>
  <si>
    <t>CHECK</t>
  </si>
  <si>
    <t>070-37-52.000</t>
  </si>
  <si>
    <t>PROCESSED TO DATE</t>
  </si>
  <si>
    <t>41-32-55.800</t>
  </si>
  <si>
    <t>UNR</t>
  </si>
  <si>
    <t xml:space="preserve">70 34 54.600 W </t>
  </si>
  <si>
    <t xml:space="preserve">41 32 56.040 N </t>
  </si>
  <si>
    <t xml:space="preserve">70 34 59.340 W </t>
  </si>
  <si>
    <t xml:space="preserve">41 32 55.860 N </t>
  </si>
  <si>
    <t xml:space="preserve">70 34 57.140 W </t>
  </si>
  <si>
    <t>2016 Report, 80.2 FT OFF - POSN UPD</t>
  </si>
  <si>
    <t>2016 REPORT, 111.9 FT OFF STA - POSN UPD</t>
  </si>
  <si>
    <t>070-34-57.500</t>
  </si>
  <si>
    <t xml:space="preserve">70 34 16.200 W </t>
  </si>
  <si>
    <t>41-32-50.280</t>
  </si>
  <si>
    <t>070-34-14.760</t>
  </si>
  <si>
    <t>41 32 50.640</t>
  </si>
  <si>
    <t xml:space="preserve">70 34 54.640 W </t>
  </si>
  <si>
    <t xml:space="preserve">41 32 51.180 N </t>
  </si>
  <si>
    <t>2016 REPORT, WP</t>
  </si>
  <si>
    <t>PMT</t>
  </si>
  <si>
    <t>LL</t>
  </si>
  <si>
    <t>OBS</t>
  </si>
  <si>
    <t>CHT</t>
  </si>
  <si>
    <t xml:space="preserve">41 32 59.640 N </t>
  </si>
  <si>
    <t>POSN OFF</t>
  </si>
  <si>
    <t>LAST  STATUS</t>
  </si>
  <si>
    <t>CHK</t>
  </si>
  <si>
    <t xml:space="preserve">VER </t>
  </si>
  <si>
    <t xml:space="preserve">PHO </t>
  </si>
  <si>
    <t>WP No.</t>
  </si>
  <si>
    <t xml:space="preserve">  </t>
  </si>
  <si>
    <t>41-31-11.000</t>
  </si>
  <si>
    <t xml:space="preserve">41 32 50.280 </t>
  </si>
  <si>
    <t xml:space="preserve">070 34 14.760 </t>
  </si>
  <si>
    <t xml:space="preserve">White w. orange bands  </t>
  </si>
  <si>
    <r>
      <t xml:space="preserve">SG #3 ON PILE - </t>
    </r>
    <r>
      <rPr>
        <b/>
        <u val="double"/>
        <sz val="7"/>
        <color rgb="FFFF0000"/>
        <rFont val="Calibri"/>
        <family val="2"/>
        <scheme val="minor"/>
      </rPr>
      <t>also has No Wake Buoy Sign.</t>
    </r>
  </si>
  <si>
    <t>PHO</t>
  </si>
  <si>
    <t>VER</t>
  </si>
  <si>
    <t>PLAN</t>
  </si>
  <si>
    <t>Greg Fraser - 508-457-2550 - FalHmast@FalmouthMass.US</t>
  </si>
  <si>
    <t>41-33-12.811</t>
  </si>
  <si>
    <t>070-34-13.266</t>
  </si>
  <si>
    <t xml:space="preserve">2016 Report, WP. </t>
  </si>
  <si>
    <r>
      <t>Green Pond No Wake Sign  </t>
    </r>
    <r>
      <rPr>
        <b/>
        <sz val="8"/>
        <rFont val="Calibri"/>
        <family val="2"/>
        <scheme val="minor"/>
      </rPr>
      <t xml:space="preserve"> (Attached to LT 3 Pile below)</t>
    </r>
  </si>
  <si>
    <t>Marina No Wake Buoys (2)</t>
  </si>
  <si>
    <t>NEW AIDS</t>
  </si>
  <si>
    <t>NEED PATON APP</t>
  </si>
  <si>
    <t>2017 New Aids per HM.   Poc is Harry Turner - 508-540-0877  366 Menauhant Road, East Falmouth, MA Will need HM's permission to deploy.</t>
  </si>
  <si>
    <t>RECHK</t>
  </si>
  <si>
    <t>PAGE 5</t>
  </si>
  <si>
    <t>H. TURNER</t>
  </si>
  <si>
    <t>Numbers</t>
  </si>
  <si>
    <t>2017 Report, Numbers added - WP</t>
  </si>
  <si>
    <t>2017 Report - WP</t>
  </si>
  <si>
    <t>2017 Report, WP.</t>
  </si>
  <si>
    <t>Great Pond West Jetty Light</t>
  </si>
  <si>
    <t>41-32-38.530</t>
  </si>
  <si>
    <t>070-34-50.350</t>
  </si>
  <si>
    <t>4/15-10/15</t>
  </si>
  <si>
    <t>Fl G 3s</t>
  </si>
  <si>
    <t>Need Photo</t>
  </si>
  <si>
    <t>Green Light on Wooden Pile</t>
  </si>
  <si>
    <t>PHASE F1</t>
  </si>
  <si>
    <r>
      <t xml:space="preserve">Richard Cutler        </t>
    </r>
    <r>
      <rPr>
        <b/>
        <sz val="7"/>
        <color theme="1"/>
        <rFont val="Calibri"/>
        <family val="2"/>
        <scheme val="minor"/>
      </rPr>
      <t>508-548-3705</t>
    </r>
  </si>
  <si>
    <r>
      <t xml:space="preserve">Carl Walker  </t>
    </r>
    <r>
      <rPr>
        <b/>
        <sz val="8"/>
        <color theme="1"/>
        <rFont val="Calibri"/>
        <family val="2"/>
        <scheme val="minor"/>
      </rPr>
      <t>508-548-5011</t>
    </r>
  </si>
  <si>
    <r>
      <t xml:space="preserve">Rob Reynolds   </t>
    </r>
    <r>
      <rPr>
        <b/>
        <sz val="8"/>
        <color theme="1"/>
        <rFont val="Calibri"/>
        <family val="2"/>
        <scheme val="minor"/>
      </rPr>
      <t>508-566-7799</t>
    </r>
  </si>
  <si>
    <r>
      <t xml:space="preserve">Falmouth Beach Committee   </t>
    </r>
    <r>
      <rPr>
        <b/>
        <sz val="8"/>
        <color theme="1"/>
        <rFont val="Calibri"/>
        <family val="2"/>
        <scheme val="minor"/>
      </rPr>
      <t>508-548-8623</t>
    </r>
  </si>
  <si>
    <r>
      <t xml:space="preserve">Falmouth </t>
    </r>
    <r>
      <rPr>
        <b/>
        <sz val="8"/>
        <color theme="1"/>
        <rFont val="Calibri"/>
        <family val="2"/>
        <scheme val="minor"/>
      </rPr>
      <t>Harbormaster  508-457 2550</t>
    </r>
  </si>
  <si>
    <r>
      <t xml:space="preserve">Ackapesket Beach Assoc.      </t>
    </r>
    <r>
      <rPr>
        <sz val="8"/>
        <color theme="1"/>
        <rFont val="Calibri"/>
        <family val="2"/>
        <scheme val="minor"/>
      </rPr>
      <t>508-546-8623</t>
    </r>
  </si>
  <si>
    <r>
      <t xml:space="preserve">2017 </t>
    </r>
    <r>
      <rPr>
        <b/>
        <sz val="9"/>
        <color rgb="FFFF0000"/>
        <rFont val="Calibri"/>
        <family val="2"/>
        <scheme val="minor"/>
      </rPr>
      <t>NEW</t>
    </r>
  </si>
  <si>
    <t>2016 REPT, NO NUMBERS SINCE 2014.  in 2017, HM confirms they will add numbers to aid in 2017</t>
  </si>
  <si>
    <t>D11-CS-A Falmouth South Beaches</t>
  </si>
  <si>
    <r>
      <t xml:space="preserve">Red light on metal pole.  </t>
    </r>
    <r>
      <rPr>
        <b/>
        <u val="double"/>
        <sz val="7"/>
        <rFont val="Calibri"/>
        <family val="2"/>
        <scheme val="minor"/>
      </rPr>
      <t>CHECK BY LAND</t>
    </r>
  </si>
  <si>
    <r>
      <t xml:space="preserve">Green light on metal pole.  </t>
    </r>
    <r>
      <rPr>
        <b/>
        <u val="double"/>
        <sz val="7"/>
        <rFont val="Calibri"/>
        <family val="2"/>
        <scheme val="minor"/>
      </rPr>
      <t>CHECK BY LAND</t>
    </r>
  </si>
  <si>
    <t>White w. orange bands.  6 Swim Buoys.</t>
  </si>
  <si>
    <t xml:space="preserve">White w. orange bands - 4 buoys </t>
  </si>
  <si>
    <t xml:space="preserve">White w. orange bands.  4 Swim Buoys. </t>
  </si>
  <si>
    <t>White w. orange bands.  3 Swim Buoys.</t>
  </si>
  <si>
    <t>41-32-31.200</t>
  </si>
  <si>
    <t>070-36-29.873</t>
  </si>
  <si>
    <t>2018 report, WP.</t>
  </si>
  <si>
    <t>FIELD ACTIVITY</t>
  </si>
  <si>
    <t xml:space="preserve"> RUN D11-CS-A </t>
  </si>
  <si>
    <t xml:space="preserve">D11-CS-A  FALMOUTH SOUTH BEACHES  FALMOUTH                             Falmouth Harbormaster - Gregg Fraser 508-457-2550                  USCG AUX Assigned - Jeff Paul  508-681-8490              </t>
  </si>
  <si>
    <t>41-32-33.090</t>
  </si>
  <si>
    <t>070-36-27.000</t>
  </si>
  <si>
    <t>Just sanity check this aid.</t>
  </si>
  <si>
    <t>ON STA</t>
  </si>
  <si>
    <r>
      <t xml:space="preserve">LNM 45/16 Temp Disc.  2017 RECHECK - MISSING                                        2018 RECHECK - </t>
    </r>
    <r>
      <rPr>
        <b/>
        <sz val="9"/>
        <color rgb="FFFF0000"/>
        <rFont val="Calibri"/>
        <family val="2"/>
        <scheme val="minor"/>
      </rPr>
      <t>MISSING  Heads up Message sent 7/19/2018.</t>
    </r>
  </si>
  <si>
    <t>41-32-51.180</t>
  </si>
  <si>
    <t>070-34-54.66</t>
  </si>
  <si>
    <t xml:space="preserve">2018 Report, LWP.                                                                                        </t>
  </si>
  <si>
    <t>070-34-54.600</t>
  </si>
  <si>
    <t>41-32-38.53</t>
  </si>
  <si>
    <t>70-34-50.350</t>
  </si>
  <si>
    <t>41-32-55.8</t>
  </si>
  <si>
    <t>70-34-57.500</t>
  </si>
  <si>
    <t>2018 Report, LWP.</t>
  </si>
  <si>
    <t>41-32-41.800</t>
  </si>
  <si>
    <t>70-35-23.400</t>
  </si>
  <si>
    <r>
      <rPr>
        <b/>
        <sz val="10"/>
        <color rgb="FF0000CC"/>
        <rFont val="Calibri"/>
        <family val="2"/>
        <scheme val="minor"/>
      </rPr>
      <t xml:space="preserve">CHECK FROM SHORE     </t>
    </r>
    <r>
      <rPr>
        <b/>
        <sz val="9"/>
        <rFont val="Calibri"/>
        <family val="2"/>
        <scheme val="minor"/>
      </rPr>
      <t xml:space="preserve">                                        2018 Report, 23.4 FT OFF - LWP.                                                                                    </t>
    </r>
  </si>
  <si>
    <t>70-36-04.400</t>
  </si>
  <si>
    <t>41-33-02.800</t>
  </si>
  <si>
    <t>2018 REPORT, LWP</t>
  </si>
  <si>
    <r>
      <rPr>
        <b/>
        <sz val="10"/>
        <color rgb="FF0000CC"/>
        <rFont val="Calibri"/>
        <family val="2"/>
        <scheme val="minor"/>
      </rPr>
      <t xml:space="preserve">CHECK FROM SHORE    </t>
    </r>
    <r>
      <rPr>
        <b/>
        <sz val="9"/>
        <rFont val="Calibri"/>
        <family val="2"/>
        <scheme val="minor"/>
      </rPr>
      <t xml:space="preserve">                                         2017 report, WP                                                                                     </t>
    </r>
  </si>
  <si>
    <t>RECHECKED ON 2018</t>
  </si>
  <si>
    <t>Sanity check this aid.</t>
  </si>
  <si>
    <t>VERIFIED IN 2018</t>
  </si>
  <si>
    <t>2017 Report, LWP.</t>
  </si>
  <si>
    <r>
      <rPr>
        <b/>
        <sz val="10"/>
        <color rgb="FF0000CC"/>
        <rFont val="Calibri"/>
        <family val="2"/>
        <scheme val="minor"/>
      </rPr>
      <t xml:space="preserve">CHECK FROM SHORE </t>
    </r>
    <r>
      <rPr>
        <b/>
        <sz val="9"/>
        <rFont val="Calibri"/>
        <family val="2"/>
        <scheme val="minor"/>
      </rPr>
      <t xml:space="preserve">                                            2017 Report - WP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</si>
</sst>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[$-409]mmmm\ d\,\ yyyy;@"/>
    <numFmt numFmtId="166" formatCode="[$-409]d\-mmm;@"/>
    <numFmt numFmtId="167" formatCode="0000"/>
    <numFmt numFmtId="168" formatCode="0.0%"/>
    <numFmt numFmtId="169" formatCode="[$-409]d\-mmm\-yy;@"/>
  </numFmts>
  <fonts count="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8"/>
      <color rgb="FF0000CC"/>
      <name val="Calibri"/>
      <family val="2"/>
      <scheme val="minor"/>
    </font>
    <font>
      <sz val="8"/>
      <color rgb="FF0000CC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7"/>
      <name val="Calibri"/>
      <family val="2"/>
      <scheme val="minor"/>
    </font>
    <font>
      <b/>
      <u val="double"/>
      <sz val="7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20"/>
      <name val="Calibri"/>
      <family val="2"/>
      <scheme val="minor"/>
    </font>
    <font>
      <sz val="6"/>
      <name val="Calibri"/>
      <family val="2"/>
      <scheme val="minor"/>
    </font>
    <font>
      <b/>
      <sz val="16"/>
      <name val="Calibri"/>
      <family val="2"/>
      <scheme val="minor"/>
    </font>
    <font>
      <sz val="5.5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u val="double"/>
      <sz val="7"/>
      <name val="Calibri"/>
      <family val="2"/>
      <scheme val="minor"/>
    </font>
    <font>
      <sz val="7.5"/>
      <name val="Calibri"/>
      <family val="2"/>
      <scheme val="minor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ay">
        <bgColor theme="0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theme="4" tint="0.79995117038483843"/>
      </patternFill>
    </fill>
    <fill>
      <patternFill patternType="solid">
        <fgColor theme="7" tint="0.79998168889431442"/>
        <bgColor indexed="64"/>
      </patternFill>
    </fill>
  </fills>
  <borders count="1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ck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ck">
        <color auto="1"/>
      </right>
      <top style="medium">
        <color auto="1"/>
      </top>
      <bottom style="dashed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medium">
        <color auto="1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 style="thick">
        <color rgb="FF0000CC"/>
      </right>
      <top/>
      <bottom style="thick">
        <color rgb="FF0000CC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ck">
        <color rgb="FF0000CC"/>
      </right>
      <top style="medium">
        <color auto="1"/>
      </top>
      <bottom/>
      <diagonal/>
    </border>
    <border>
      <left style="thin">
        <color indexed="64"/>
      </left>
      <right style="thick">
        <color rgb="FF0000CC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rgb="FF0000CC"/>
      </right>
      <top style="medium">
        <color auto="1"/>
      </top>
      <bottom/>
      <diagonal/>
    </border>
    <border>
      <left style="medium">
        <color indexed="64"/>
      </left>
      <right style="thick">
        <color rgb="FF0000CC"/>
      </right>
      <top/>
      <bottom style="medium">
        <color indexed="64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 style="medium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medium">
        <color auto="1"/>
      </diagonal>
    </border>
    <border>
      <left style="thick">
        <color rgb="FF0000CC"/>
      </left>
      <right style="thick">
        <color rgb="FF0000CC"/>
      </right>
      <top/>
      <bottom style="thick">
        <color auto="1"/>
      </bottom>
      <diagonal/>
    </border>
  </borders>
  <cellStyleXfs count="2">
    <xf numFmtId="0" fontId="0" fillId="0" borderId="0"/>
    <xf numFmtId="43" fontId="54" fillId="0" borderId="0" applyFont="0" applyFill="0" applyBorder="0" applyAlignment="0" applyProtection="0"/>
  </cellStyleXfs>
  <cellXfs count="6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1" fillId="0" borderId="2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3" fillId="7" borderId="24" xfId="0" applyFont="1" applyFill="1" applyBorder="1" applyAlignment="1" applyProtection="1">
      <alignment horizontal="center" vertical="center"/>
    </xf>
    <xf numFmtId="0" fontId="13" fillId="7" borderId="25" xfId="0" applyFont="1" applyFill="1" applyBorder="1" applyAlignment="1" applyProtection="1">
      <alignment horizontal="center" vertical="center"/>
    </xf>
    <xf numFmtId="166" fontId="13" fillId="7" borderId="25" xfId="0" applyNumberFormat="1" applyFont="1" applyFill="1" applyBorder="1" applyAlignment="1" applyProtection="1">
      <alignment horizontal="center" vertical="center"/>
    </xf>
    <xf numFmtId="164" fontId="13" fillId="7" borderId="25" xfId="0" applyNumberFormat="1" applyFont="1" applyFill="1" applyBorder="1" applyAlignment="1" applyProtection="1">
      <alignment horizontal="center" vertical="center"/>
    </xf>
    <xf numFmtId="1" fontId="15" fillId="7" borderId="25" xfId="0" applyNumberFormat="1" applyFont="1" applyFill="1" applyBorder="1" applyAlignment="1" applyProtection="1">
      <alignment horizontal="center" vertical="center" wrapText="1"/>
    </xf>
    <xf numFmtId="0" fontId="0" fillId="7" borderId="0" xfId="0" applyFill="1" applyAlignment="1">
      <alignment vertical="center"/>
    </xf>
    <xf numFmtId="164" fontId="12" fillId="8" borderId="52" xfId="0" applyNumberFormat="1" applyFont="1" applyFill="1" applyBorder="1" applyAlignment="1" applyProtection="1">
      <alignment horizontal="center" vertical="center"/>
      <protection locked="0"/>
    </xf>
    <xf numFmtId="1" fontId="10" fillId="6" borderId="25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6" fillId="5" borderId="0" xfId="0" applyFont="1" applyFill="1"/>
    <xf numFmtId="0" fontId="8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6" fillId="2" borderId="44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3" fillId="10" borderId="37" xfId="0" applyFont="1" applyFill="1" applyBorder="1" applyAlignment="1">
      <alignment horizontal="center" vertical="center" wrapText="1"/>
    </xf>
    <xf numFmtId="0" fontId="14" fillId="10" borderId="37" xfId="0" applyFont="1" applyFill="1" applyBorder="1" applyAlignment="1">
      <alignment horizontal="center" vertical="center" wrapText="1"/>
    </xf>
    <xf numFmtId="0" fontId="14" fillId="10" borderId="6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/>
    </xf>
    <xf numFmtId="1" fontId="23" fillId="10" borderId="63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1" fillId="6" borderId="44" xfId="0" applyFont="1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0" fontId="8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0" fillId="8" borderId="0" xfId="0" applyFont="1" applyFill="1" applyBorder="1" applyAlignment="1">
      <alignment horizontal="center" vertical="center" wrapText="1"/>
    </xf>
    <xf numFmtId="0" fontId="0" fillId="8" borderId="0" xfId="0" applyFont="1" applyFill="1" applyAlignment="1">
      <alignment vertical="center" wrapText="1"/>
    </xf>
    <xf numFmtId="0" fontId="0" fillId="8" borderId="0" xfId="0" applyFill="1"/>
    <xf numFmtId="0" fontId="24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23" fillId="6" borderId="72" xfId="0" applyFont="1" applyFill="1" applyBorder="1" applyAlignment="1">
      <alignment horizontal="center" vertical="center" wrapText="1"/>
    </xf>
    <xf numFmtId="0" fontId="23" fillId="6" borderId="72" xfId="0" applyFont="1" applyFill="1" applyBorder="1" applyAlignment="1">
      <alignment horizontal="center" vertical="center"/>
    </xf>
    <xf numFmtId="0" fontId="24" fillId="10" borderId="63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63" xfId="0" applyFont="1" applyFill="1" applyBorder="1" applyAlignment="1">
      <alignment horizontal="left" vertical="center" wrapText="1"/>
    </xf>
    <xf numFmtId="0" fontId="25" fillId="6" borderId="73" xfId="0" applyFont="1" applyFill="1" applyBorder="1" applyAlignment="1">
      <alignment horizontal="center" vertical="center" wrapText="1"/>
    </xf>
    <xf numFmtId="0" fontId="1" fillId="6" borderId="74" xfId="0" applyFont="1" applyFill="1" applyBorder="1" applyAlignment="1">
      <alignment horizontal="center" vertical="center" wrapText="1"/>
    </xf>
    <xf numFmtId="0" fontId="0" fillId="6" borderId="74" xfId="0" applyFill="1" applyBorder="1" applyAlignment="1">
      <alignment horizontal="center" vertical="center"/>
    </xf>
    <xf numFmtId="0" fontId="25" fillId="2" borderId="74" xfId="0" applyFont="1" applyFill="1" applyBorder="1" applyAlignment="1">
      <alignment horizontal="center" vertical="center" wrapText="1"/>
    </xf>
    <xf numFmtId="0" fontId="25" fillId="2" borderId="74" xfId="0" applyFont="1" applyFill="1" applyBorder="1" applyAlignment="1">
      <alignment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left" vertical="top" wrapText="1"/>
    </xf>
    <xf numFmtId="0" fontId="25" fillId="6" borderId="7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left" vertical="top" wrapText="1"/>
    </xf>
    <xf numFmtId="0" fontId="9" fillId="2" borderId="77" xfId="0" applyFont="1" applyFill="1" applyBorder="1" applyAlignment="1">
      <alignment horizontal="left" vertical="top" wrapText="1"/>
    </xf>
    <xf numFmtId="0" fontId="25" fillId="6" borderId="78" xfId="0" applyFont="1" applyFill="1" applyBorder="1" applyAlignment="1">
      <alignment horizontal="center" vertical="center" wrapText="1"/>
    </xf>
    <xf numFmtId="0" fontId="1" fillId="6" borderId="79" xfId="0" applyFont="1" applyFill="1" applyBorder="1" applyAlignment="1">
      <alignment horizontal="center" vertical="center" wrapText="1"/>
    </xf>
    <xf numFmtId="0" fontId="0" fillId="6" borderId="79" xfId="0" applyFill="1" applyBorder="1" applyAlignment="1">
      <alignment horizontal="center" vertical="center"/>
    </xf>
    <xf numFmtId="0" fontId="25" fillId="2" borderId="79" xfId="0" applyFont="1" applyFill="1" applyBorder="1" applyAlignment="1">
      <alignment horizontal="center" vertical="center" wrapText="1"/>
    </xf>
    <xf numFmtId="0" fontId="25" fillId="2" borderId="79" xfId="0" applyFont="1" applyFill="1" applyBorder="1" applyAlignment="1">
      <alignment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left" vertical="top" wrapText="1"/>
    </xf>
    <xf numFmtId="0" fontId="26" fillId="2" borderId="79" xfId="0" applyFont="1" applyFill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left" vertical="top" wrapText="1"/>
    </xf>
    <xf numFmtId="0" fontId="9" fillId="2" borderId="75" xfId="0" applyFont="1" applyFill="1" applyBorder="1" applyAlignment="1">
      <alignment horizontal="left" vertical="top" wrapText="1"/>
    </xf>
    <xf numFmtId="0" fontId="0" fillId="6" borderId="81" xfId="0" applyFont="1" applyFill="1" applyBorder="1" applyAlignment="1">
      <alignment horizontal="center" vertical="center" wrapText="1"/>
    </xf>
    <xf numFmtId="0" fontId="1" fillId="6" borderId="82" xfId="0" applyFont="1" applyFill="1" applyBorder="1" applyAlignment="1">
      <alignment horizontal="center" vertical="center" wrapText="1"/>
    </xf>
    <xf numFmtId="0" fontId="0" fillId="6" borderId="82" xfId="0" applyFont="1" applyFill="1" applyBorder="1" applyAlignment="1">
      <alignment horizontal="center" vertical="center" wrapText="1"/>
    </xf>
    <xf numFmtId="0" fontId="0" fillId="6" borderId="82" xfId="0" applyFill="1" applyBorder="1" applyAlignment="1">
      <alignment horizontal="center" vertical="center"/>
    </xf>
    <xf numFmtId="0" fontId="0" fillId="2" borderId="82" xfId="0" applyFill="1" applyBorder="1"/>
    <xf numFmtId="0" fontId="24" fillId="2" borderId="82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left" vertical="top" wrapText="1"/>
    </xf>
    <xf numFmtId="0" fontId="25" fillId="6" borderId="84" xfId="0" applyFont="1" applyFill="1" applyBorder="1" applyAlignment="1">
      <alignment horizontal="center" vertical="center" wrapText="1"/>
    </xf>
    <xf numFmtId="0" fontId="1" fillId="6" borderId="85" xfId="0" applyFont="1" applyFill="1" applyBorder="1" applyAlignment="1">
      <alignment horizontal="center" vertical="center" wrapText="1"/>
    </xf>
    <xf numFmtId="0" fontId="0" fillId="6" borderId="85" xfId="0" applyFill="1" applyBorder="1" applyAlignment="1">
      <alignment horizontal="center" vertical="center"/>
    </xf>
    <xf numFmtId="0" fontId="25" fillId="2" borderId="85" xfId="0" applyFont="1" applyFill="1" applyBorder="1" applyAlignment="1">
      <alignment horizontal="center" vertical="center" wrapText="1"/>
    </xf>
    <xf numFmtId="0" fontId="25" fillId="2" borderId="85" xfId="0" applyFont="1" applyFill="1" applyBorder="1" applyAlignment="1">
      <alignment vertical="center" wrapText="1"/>
    </xf>
    <xf numFmtId="0" fontId="3" fillId="2" borderId="85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left" vertical="top" wrapText="1"/>
    </xf>
    <xf numFmtId="164" fontId="10" fillId="2" borderId="55" xfId="0" applyNumberFormat="1" applyFont="1" applyFill="1" applyBorder="1" applyAlignment="1" applyProtection="1">
      <alignment horizontal="center" vertical="center"/>
      <protection locked="0"/>
    </xf>
    <xf numFmtId="164" fontId="12" fillId="9" borderId="52" xfId="0" applyNumberFormat="1" applyFont="1" applyFill="1" applyBorder="1" applyAlignment="1" applyProtection="1">
      <alignment horizontal="center" vertical="center"/>
      <protection locked="0"/>
    </xf>
    <xf numFmtId="0" fontId="22" fillId="17" borderId="37" xfId="0" applyFont="1" applyFill="1" applyBorder="1" applyAlignment="1" applyProtection="1">
      <alignment horizontal="center" vertical="center"/>
    </xf>
    <xf numFmtId="164" fontId="22" fillId="17" borderId="37" xfId="0" applyNumberFormat="1" applyFont="1" applyFill="1" applyBorder="1" applyAlignment="1" applyProtection="1">
      <alignment horizontal="center" vertical="center"/>
    </xf>
    <xf numFmtId="0" fontId="30" fillId="2" borderId="37" xfId="0" applyFont="1" applyFill="1" applyBorder="1" applyAlignment="1" applyProtection="1">
      <alignment horizontal="center" vertical="center"/>
      <protection locked="0"/>
    </xf>
    <xf numFmtId="0" fontId="30" fillId="7" borderId="25" xfId="0" applyFont="1" applyFill="1" applyBorder="1" applyAlignment="1" applyProtection="1">
      <alignment horizontal="center" vertical="center"/>
    </xf>
    <xf numFmtId="0" fontId="30" fillId="2" borderId="65" xfId="0" applyFont="1" applyFill="1" applyBorder="1" applyAlignment="1" applyProtection="1">
      <alignment horizontal="center" vertical="center"/>
      <protection locked="0"/>
    </xf>
    <xf numFmtId="0" fontId="15" fillId="2" borderId="52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/>
    <xf numFmtId="0" fontId="8" fillId="0" borderId="0" xfId="0" applyFont="1"/>
    <xf numFmtId="0" fontId="22" fillId="8" borderId="60" xfId="0" applyFont="1" applyFill="1" applyBorder="1" applyAlignment="1" applyProtection="1">
      <alignment horizontal="center" vertical="center"/>
      <protection locked="0"/>
    </xf>
    <xf numFmtId="0" fontId="28" fillId="9" borderId="60" xfId="0" applyFont="1" applyFill="1" applyBorder="1" applyAlignment="1" applyProtection="1">
      <alignment horizontal="center" vertical="center"/>
      <protection locked="0"/>
    </xf>
    <xf numFmtId="0" fontId="22" fillId="4" borderId="104" xfId="0" applyFont="1" applyFill="1" applyBorder="1" applyAlignment="1" applyProtection="1">
      <alignment horizontal="center" vertical="center"/>
      <protection locked="0"/>
    </xf>
    <xf numFmtId="0" fontId="22" fillId="8" borderId="105" xfId="0" applyFont="1" applyFill="1" applyBorder="1" applyAlignment="1" applyProtection="1">
      <alignment horizontal="center" vertical="center"/>
      <protection locked="0"/>
    </xf>
    <xf numFmtId="0" fontId="28" fillId="9" borderId="105" xfId="0" applyFont="1" applyFill="1" applyBorder="1" applyAlignment="1" applyProtection="1">
      <alignment horizontal="center" vertical="center"/>
      <protection locked="0"/>
    </xf>
    <xf numFmtId="0" fontId="28" fillId="7" borderId="24" xfId="0" applyFont="1" applyFill="1" applyBorder="1" applyAlignment="1" applyProtection="1">
      <alignment vertical="center"/>
    </xf>
    <xf numFmtId="0" fontId="22" fillId="7" borderId="26" xfId="0" applyFont="1" applyFill="1" applyBorder="1" applyAlignment="1" applyProtection="1">
      <alignment vertical="center"/>
    </xf>
    <xf numFmtId="0" fontId="22" fillId="9" borderId="105" xfId="0" applyFont="1" applyFill="1" applyBorder="1" applyAlignment="1" applyProtection="1">
      <alignment horizontal="center" vertical="center"/>
      <protection locked="0"/>
    </xf>
    <xf numFmtId="1" fontId="22" fillId="6" borderId="104" xfId="0" applyNumberFormat="1" applyFont="1" applyFill="1" applyBorder="1" applyAlignment="1" applyProtection="1">
      <alignment horizontal="center" vertical="center"/>
      <protection locked="0"/>
    </xf>
    <xf numFmtId="1" fontId="22" fillId="6" borderId="52" xfId="0" applyNumberFormat="1" applyFont="1" applyFill="1" applyBorder="1" applyAlignment="1" applyProtection="1">
      <alignment horizontal="center" vertical="center"/>
      <protection locked="0"/>
    </xf>
    <xf numFmtId="1" fontId="22" fillId="6" borderId="105" xfId="0" applyNumberFormat="1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Alignment="1"/>
    <xf numFmtId="0" fontId="22" fillId="5" borderId="1" xfId="0" applyFont="1" applyFill="1" applyBorder="1" applyAlignment="1"/>
    <xf numFmtId="0" fontId="22" fillId="0" borderId="0" xfId="0" applyFont="1" applyAlignment="1"/>
    <xf numFmtId="0" fontId="22" fillId="0" borderId="1" xfId="0" applyFont="1" applyBorder="1" applyAlignment="1"/>
    <xf numFmtId="0" fontId="21" fillId="17" borderId="55" xfId="0" applyFont="1" applyFill="1" applyBorder="1" applyAlignment="1">
      <alignment horizontal="center" vertical="center" wrapText="1"/>
    </xf>
    <xf numFmtId="1" fontId="15" fillId="2" borderId="102" xfId="0" applyNumberFormat="1" applyFont="1" applyFill="1" applyBorder="1" applyAlignment="1">
      <alignment horizontal="center" vertical="center" wrapText="1"/>
    </xf>
    <xf numFmtId="1" fontId="15" fillId="2" borderId="103" xfId="0" applyNumberFormat="1" applyFont="1" applyFill="1" applyBorder="1" applyAlignment="1">
      <alignment horizontal="center" vertical="center" wrapText="1"/>
    </xf>
    <xf numFmtId="0" fontId="10" fillId="7" borderId="25" xfId="0" applyFont="1" applyFill="1" applyBorder="1" applyAlignment="1" applyProtection="1">
      <alignment horizontal="center" vertical="center" wrapText="1"/>
    </xf>
    <xf numFmtId="1" fontId="10" fillId="6" borderId="52" xfId="0" applyNumberFormat="1" applyFont="1" applyFill="1" applyBorder="1" applyAlignment="1" applyProtection="1">
      <alignment horizontal="center" vertical="center"/>
      <protection locked="0"/>
    </xf>
    <xf numFmtId="1" fontId="10" fillId="14" borderId="52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ont="1" applyFill="1"/>
    <xf numFmtId="0" fontId="8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9" fillId="0" borderId="0" xfId="0" applyFont="1" applyAlignment="1">
      <alignment vertical="center"/>
    </xf>
    <xf numFmtId="164" fontId="29" fillId="6" borderId="3" xfId="0" applyNumberFormat="1" applyFont="1" applyFill="1" applyBorder="1" applyAlignment="1">
      <alignment horizontal="center" vertical="center" wrapText="1"/>
    </xf>
    <xf numFmtId="0" fontId="10" fillId="0" borderId="59" xfId="0" applyFont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3" borderId="120" xfId="0" applyFont="1" applyFill="1" applyBorder="1" applyAlignment="1" applyProtection="1">
      <alignment horizontal="center" vertical="center"/>
      <protection locked="0"/>
    </xf>
    <xf numFmtId="0" fontId="15" fillId="7" borderId="25" xfId="0" applyFont="1" applyFill="1" applyBorder="1" applyAlignment="1" applyProtection="1">
      <alignment horizontal="center" vertical="center" wrapText="1"/>
    </xf>
    <xf numFmtId="0" fontId="45" fillId="7" borderId="25" xfId="0" applyFont="1" applyFill="1" applyBorder="1" applyAlignment="1" applyProtection="1">
      <alignment horizontal="center" vertical="center" wrapText="1"/>
    </xf>
    <xf numFmtId="0" fontId="46" fillId="7" borderId="25" xfId="0" applyFont="1" applyFill="1" applyBorder="1" applyAlignment="1" applyProtection="1">
      <alignment horizontal="center" vertical="center" wrapText="1"/>
    </xf>
    <xf numFmtId="0" fontId="22" fillId="7" borderId="25" xfId="0" applyNumberFormat="1" applyFont="1" applyFill="1" applyBorder="1" applyAlignment="1" applyProtection="1">
      <alignment horizontal="center" vertical="center" wrapText="1"/>
    </xf>
    <xf numFmtId="0" fontId="18" fillId="7" borderId="24" xfId="0" applyFont="1" applyFill="1" applyBorder="1" applyAlignment="1" applyProtection="1">
      <alignment vertical="center"/>
    </xf>
    <xf numFmtId="0" fontId="12" fillId="7" borderId="25" xfId="0" applyFont="1" applyFill="1" applyBorder="1" applyAlignment="1" applyProtection="1">
      <alignment vertical="center" wrapText="1"/>
    </xf>
    <xf numFmtId="0" fontId="12" fillId="7" borderId="25" xfId="0" applyFont="1" applyFill="1" applyBorder="1" applyAlignment="1" applyProtection="1">
      <alignment vertical="center"/>
    </xf>
    <xf numFmtId="0" fontId="41" fillId="7" borderId="25" xfId="0" applyFont="1" applyFill="1" applyBorder="1" applyAlignment="1" applyProtection="1">
      <alignment vertical="center"/>
    </xf>
    <xf numFmtId="0" fontId="10" fillId="7" borderId="25" xfId="0" applyFont="1" applyFill="1" applyBorder="1" applyAlignment="1" applyProtection="1">
      <alignment vertical="center"/>
    </xf>
    <xf numFmtId="0" fontId="10" fillId="0" borderId="106" xfId="0" applyFont="1" applyBorder="1" applyAlignment="1" applyProtection="1">
      <alignment horizontal="center" vertical="center"/>
      <protection locked="0"/>
    </xf>
    <xf numFmtId="0" fontId="10" fillId="9" borderId="29" xfId="0" applyFont="1" applyFill="1" applyBorder="1" applyAlignment="1" applyProtection="1">
      <alignment horizontal="center" vertical="center"/>
      <protection locked="0"/>
    </xf>
    <xf numFmtId="0" fontId="10" fillId="4" borderId="52" xfId="0" applyFont="1" applyFill="1" applyBorder="1" applyAlignment="1" applyProtection="1">
      <alignment horizontal="center" vertical="center"/>
      <protection locked="0"/>
    </xf>
    <xf numFmtId="0" fontId="10" fillId="3" borderId="54" xfId="0" applyFont="1" applyFill="1" applyBorder="1" applyAlignment="1" applyProtection="1">
      <alignment horizontal="center" vertical="center"/>
      <protection locked="0"/>
    </xf>
    <xf numFmtId="0" fontId="47" fillId="8" borderId="52" xfId="0" applyFont="1" applyFill="1" applyBorder="1" applyAlignment="1" applyProtection="1">
      <alignment horizontal="center" vertical="center"/>
      <protection locked="0"/>
    </xf>
    <xf numFmtId="0" fontId="46" fillId="7" borderId="11" xfId="0" applyFont="1" applyFill="1" applyBorder="1" applyAlignment="1" applyProtection="1">
      <alignment horizontal="center" vertical="center" wrapText="1"/>
    </xf>
    <xf numFmtId="0" fontId="0" fillId="5" borderId="0" xfId="0" applyFont="1" applyFill="1" applyAlignment="1">
      <alignment horizontal="center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/>
    <xf numFmtId="0" fontId="10" fillId="5" borderId="1" xfId="0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/>
    <xf numFmtId="0" fontId="10" fillId="0" borderId="1" xfId="0" applyFont="1" applyBorder="1" applyAlignment="1"/>
    <xf numFmtId="0" fontId="10" fillId="8" borderId="52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>
      <alignment horizontal="center"/>
    </xf>
    <xf numFmtId="0" fontId="0" fillId="5" borderId="50" xfId="0" applyFont="1" applyFill="1" applyBorder="1" applyAlignment="1">
      <alignment horizontal="center" vertical="center"/>
    </xf>
    <xf numFmtId="14" fontId="21" fillId="5" borderId="11" xfId="0" applyNumberFormat="1" applyFont="1" applyFill="1" applyBorder="1" applyAlignment="1">
      <alignment horizontal="center" vertical="center"/>
    </xf>
    <xf numFmtId="0" fontId="6" fillId="5" borderId="11" xfId="0" applyFont="1" applyFill="1" applyBorder="1"/>
    <xf numFmtId="0" fontId="8" fillId="5" borderId="11" xfId="0" applyFont="1" applyFill="1" applyBorder="1" applyAlignment="1">
      <alignment horizontal="center"/>
    </xf>
    <xf numFmtId="0" fontId="35" fillId="6" borderId="136" xfId="0" applyFont="1" applyFill="1" applyBorder="1" applyAlignment="1">
      <alignment horizontal="center" vertical="center" wrapText="1"/>
    </xf>
    <xf numFmtId="1" fontId="10" fillId="7" borderId="26" xfId="0" applyNumberFormat="1" applyFont="1" applyFill="1" applyBorder="1" applyAlignment="1" applyProtection="1">
      <alignment horizontal="center" vertical="center"/>
    </xf>
    <xf numFmtId="1" fontId="10" fillId="2" borderId="105" xfId="0" applyNumberFormat="1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/>
    <xf numFmtId="0" fontId="7" fillId="5" borderId="14" xfId="0" applyFont="1" applyFill="1" applyBorder="1" applyAlignment="1"/>
    <xf numFmtId="0" fontId="8" fillId="0" borderId="9" xfId="0" applyFont="1" applyBorder="1"/>
    <xf numFmtId="0" fontId="7" fillId="0" borderId="14" xfId="0" applyFont="1" applyBorder="1" applyAlignment="1"/>
    <xf numFmtId="0" fontId="30" fillId="2" borderId="132" xfId="0" applyFont="1" applyFill="1" applyBorder="1" applyAlignment="1">
      <alignment horizontal="center" vertical="center"/>
    </xf>
    <xf numFmtId="0" fontId="30" fillId="2" borderId="44" xfId="0" applyFont="1" applyFill="1" applyBorder="1" applyAlignment="1">
      <alignment horizontal="center" vertical="center"/>
    </xf>
    <xf numFmtId="0" fontId="12" fillId="4" borderId="104" xfId="0" applyFont="1" applyFill="1" applyBorder="1" applyAlignment="1" applyProtection="1">
      <alignment horizontal="center" vertical="center"/>
      <protection locked="0"/>
    </xf>
    <xf numFmtId="0" fontId="10" fillId="8" borderId="105" xfId="0" applyFont="1" applyFill="1" applyBorder="1" applyAlignment="1" applyProtection="1">
      <alignment horizontal="center" vertical="center"/>
      <protection locked="0"/>
    </xf>
    <xf numFmtId="0" fontId="10" fillId="4" borderId="104" xfId="0" applyFont="1" applyFill="1" applyBorder="1" applyAlignment="1" applyProtection="1">
      <alignment horizontal="center" vertical="center"/>
      <protection locked="0"/>
    </xf>
    <xf numFmtId="0" fontId="10" fillId="4" borderId="59" xfId="0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 applyAlignment="1" applyProtection="1">
      <alignment horizontal="center" vertical="center" wrapText="1"/>
      <protection locked="0"/>
    </xf>
    <xf numFmtId="0" fontId="40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44" xfId="0" applyFont="1" applyFill="1" applyBorder="1" applyAlignment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</xf>
    <xf numFmtId="0" fontId="23" fillId="2" borderId="64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0" fontId="29" fillId="2" borderId="11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/>
    </xf>
    <xf numFmtId="164" fontId="22" fillId="2" borderId="37" xfId="0" applyNumberFormat="1" applyFont="1" applyFill="1" applyBorder="1" applyAlignment="1" applyProtection="1">
      <alignment horizontal="center" vertical="center"/>
    </xf>
    <xf numFmtId="0" fontId="29" fillId="2" borderId="32" xfId="0" applyFont="1" applyFill="1" applyBorder="1" applyAlignment="1" applyProtection="1">
      <alignment horizontal="center" vertical="center" wrapText="1"/>
      <protection locked="0"/>
    </xf>
    <xf numFmtId="0" fontId="20" fillId="2" borderId="32" xfId="0" applyFont="1" applyFill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40" fillId="2" borderId="131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40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37" xfId="0" applyFont="1" applyFill="1" applyBorder="1" applyAlignment="1">
      <alignment horizontal="center" vertical="center" wrapText="1"/>
    </xf>
    <xf numFmtId="49" fontId="15" fillId="20" borderId="37" xfId="0" applyNumberFormat="1" applyFont="1" applyFill="1" applyBorder="1" applyAlignment="1" applyProtection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10" fillId="2" borderId="30" xfId="0" applyFont="1" applyFill="1" applyBorder="1" applyAlignment="1" applyProtection="1">
      <alignment vertical="center"/>
    </xf>
    <xf numFmtId="164" fontId="3" fillId="21" borderId="30" xfId="0" applyNumberFormat="1" applyFont="1" applyFill="1" applyBorder="1" applyAlignment="1" applyProtection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18" fillId="2" borderId="107" xfId="0" applyFont="1" applyFill="1" applyBorder="1" applyAlignment="1">
      <alignment horizontal="center" vertical="center"/>
    </xf>
    <xf numFmtId="0" fontId="18" fillId="2" borderId="108" xfId="0" applyFont="1" applyFill="1" applyBorder="1" applyAlignment="1">
      <alignment horizontal="center" vertical="center"/>
    </xf>
    <xf numFmtId="0" fontId="23" fillId="2" borderId="132" xfId="0" applyFont="1" applyFill="1" applyBorder="1" applyAlignment="1">
      <alignment horizontal="center" vertical="center"/>
    </xf>
    <xf numFmtId="0" fontId="8" fillId="2" borderId="132" xfId="0" applyFont="1" applyFill="1" applyBorder="1" applyAlignment="1">
      <alignment horizontal="center" vertical="center"/>
    </xf>
    <xf numFmtId="49" fontId="15" fillId="22" borderId="37" xfId="0" applyNumberFormat="1" applyFont="1" applyFill="1" applyBorder="1" applyAlignment="1" applyProtection="1">
      <alignment horizontal="center" vertical="center"/>
    </xf>
    <xf numFmtId="49" fontId="22" fillId="22" borderId="37" xfId="0" applyNumberFormat="1" applyFont="1" applyFill="1" applyBorder="1" applyAlignment="1" applyProtection="1">
      <alignment horizontal="center" vertical="center"/>
    </xf>
    <xf numFmtId="0" fontId="22" fillId="23" borderId="37" xfId="0" applyFont="1" applyFill="1" applyBorder="1" applyAlignment="1" applyProtection="1">
      <alignment horizontal="center" vertical="center"/>
    </xf>
    <xf numFmtId="164" fontId="22" fillId="23" borderId="37" xfId="0" applyNumberFormat="1" applyFont="1" applyFill="1" applyBorder="1" applyAlignment="1" applyProtection="1">
      <alignment horizontal="center" vertical="center"/>
    </xf>
    <xf numFmtId="0" fontId="22" fillId="23" borderId="121" xfId="0" applyFont="1" applyFill="1" applyBorder="1" applyAlignment="1">
      <alignment horizontal="center" vertical="center" wrapText="1"/>
    </xf>
    <xf numFmtId="0" fontId="22" fillId="23" borderId="45" xfId="0" applyFont="1" applyFill="1" applyBorder="1" applyAlignment="1">
      <alignment horizontal="center" vertical="center" wrapText="1"/>
    </xf>
    <xf numFmtId="164" fontId="22" fillId="23" borderId="45" xfId="0" applyNumberFormat="1" applyFont="1" applyFill="1" applyBorder="1" applyAlignment="1" applyProtection="1">
      <alignment horizontal="center" vertical="center"/>
    </xf>
    <xf numFmtId="164" fontId="22" fillId="23" borderId="45" xfId="0" applyNumberFormat="1" applyFont="1" applyFill="1" applyBorder="1" applyAlignment="1">
      <alignment horizontal="center" vertical="center" wrapText="1"/>
    </xf>
    <xf numFmtId="0" fontId="22" fillId="23" borderId="45" xfId="0" applyFont="1" applyFill="1" applyBorder="1" applyAlignment="1">
      <alignment horizontal="center" vertical="center"/>
    </xf>
    <xf numFmtId="164" fontId="22" fillId="23" borderId="45" xfId="0" applyNumberFormat="1" applyFont="1" applyFill="1" applyBorder="1" applyAlignment="1" applyProtection="1">
      <alignment horizontal="center" vertical="center" wrapText="1"/>
    </xf>
    <xf numFmtId="164" fontId="22" fillId="23" borderId="4" xfId="0" applyNumberFormat="1" applyFont="1" applyFill="1" applyBorder="1" applyAlignment="1" applyProtection="1">
      <alignment horizontal="center" vertical="center" wrapText="1"/>
    </xf>
    <xf numFmtId="164" fontId="22" fillId="23" borderId="122" xfId="0" applyNumberFormat="1" applyFont="1" applyFill="1" applyBorder="1" applyAlignment="1" applyProtection="1">
      <alignment horizontal="center" vertical="center"/>
    </xf>
    <xf numFmtId="0" fontId="22" fillId="23" borderId="137" xfId="0" applyFont="1" applyFill="1" applyBorder="1" applyAlignment="1">
      <alignment horizontal="center" vertical="center"/>
    </xf>
    <xf numFmtId="0" fontId="22" fillId="23" borderId="126" xfId="0" applyFont="1" applyFill="1" applyBorder="1" applyAlignment="1">
      <alignment horizontal="center" vertical="center" wrapText="1"/>
    </xf>
    <xf numFmtId="0" fontId="22" fillId="23" borderId="127" xfId="0" applyFont="1" applyFill="1" applyBorder="1" applyAlignment="1">
      <alignment horizontal="center" vertical="center" wrapText="1"/>
    </xf>
    <xf numFmtId="0" fontId="22" fillId="23" borderId="122" xfId="0" applyFont="1" applyFill="1" applyBorder="1" applyAlignment="1">
      <alignment horizontal="center" vertical="center" wrapText="1"/>
    </xf>
    <xf numFmtId="0" fontId="22" fillId="18" borderId="5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Font="1" applyBorder="1" applyAlignment="1">
      <alignment horizontal="center" vertical="center"/>
    </xf>
    <xf numFmtId="0" fontId="7" fillId="4" borderId="56" xfId="0" applyFont="1" applyFill="1" applyBorder="1"/>
    <xf numFmtId="0" fontId="50" fillId="0" borderId="58" xfId="0" applyFont="1" applyBorder="1" applyAlignment="1">
      <alignment horizontal="center" vertical="center"/>
    </xf>
    <xf numFmtId="0" fontId="7" fillId="4" borderId="58" xfId="0" applyFont="1" applyFill="1" applyBorder="1"/>
    <xf numFmtId="0" fontId="42" fillId="23" borderId="41" xfId="0" applyFont="1" applyFill="1" applyBorder="1" applyAlignment="1">
      <alignment horizontal="center" vertical="center" wrapText="1"/>
    </xf>
    <xf numFmtId="0" fontId="15" fillId="2" borderId="117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 wrapText="1"/>
    </xf>
    <xf numFmtId="0" fontId="18" fillId="2" borderId="79" xfId="0" applyFont="1" applyFill="1" applyBorder="1" applyAlignment="1">
      <alignment horizontal="center" vertical="center"/>
    </xf>
    <xf numFmtId="0" fontId="53" fillId="2" borderId="62" xfId="0" applyFont="1" applyFill="1" applyBorder="1" applyAlignment="1">
      <alignment vertical="center" wrapText="1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8" fillId="2" borderId="117" xfId="0" applyFont="1" applyFill="1" applyBorder="1" applyAlignment="1">
      <alignment horizontal="center" vertical="center"/>
    </xf>
    <xf numFmtId="0" fontId="15" fillId="2" borderId="37" xfId="0" applyFont="1" applyFill="1" applyBorder="1" applyAlignment="1" applyProtection="1">
      <alignment horizontal="center" vertical="center"/>
      <protection locked="0"/>
    </xf>
    <xf numFmtId="0" fontId="10" fillId="7" borderId="50" xfId="0" applyFont="1" applyFill="1" applyBorder="1" applyAlignment="1" applyProtection="1">
      <alignment horizontal="center" vertical="center"/>
    </xf>
    <xf numFmtId="0" fontId="15" fillId="7" borderId="25" xfId="0" applyFont="1" applyFill="1" applyBorder="1" applyAlignment="1" applyProtection="1">
      <alignment horizontal="center" vertical="center"/>
    </xf>
    <xf numFmtId="166" fontId="10" fillId="7" borderId="25" xfId="0" applyNumberFormat="1" applyFont="1" applyFill="1" applyBorder="1" applyAlignment="1" applyProtection="1">
      <alignment horizontal="center" vertical="center"/>
    </xf>
    <xf numFmtId="0" fontId="10" fillId="7" borderId="25" xfId="0" applyFont="1" applyFill="1" applyBorder="1" applyAlignment="1" applyProtection="1">
      <alignment horizontal="center" vertical="center"/>
    </xf>
    <xf numFmtId="164" fontId="10" fillId="7" borderId="25" xfId="0" applyNumberFormat="1" applyFont="1" applyFill="1" applyBorder="1" applyAlignment="1" applyProtection="1">
      <alignment horizontal="center" vertical="center"/>
    </xf>
    <xf numFmtId="0" fontId="42" fillId="15" borderId="107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/>
    </xf>
    <xf numFmtId="0" fontId="53" fillId="2" borderId="6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 applyProtection="1">
      <alignment horizontal="center" vertical="center"/>
    </xf>
    <xf numFmtId="0" fontId="15" fillId="2" borderId="44" xfId="0" applyFont="1" applyFill="1" applyBorder="1" applyAlignment="1">
      <alignment vertical="center"/>
    </xf>
    <xf numFmtId="0" fontId="15" fillId="2" borderId="64" xfId="0" applyFont="1" applyFill="1" applyBorder="1" applyAlignment="1">
      <alignment vertical="center" wrapText="1"/>
    </xf>
    <xf numFmtId="0" fontId="18" fillId="2" borderId="44" xfId="0" applyFont="1" applyFill="1" applyBorder="1" applyAlignment="1">
      <alignment vertical="center"/>
    </xf>
    <xf numFmtId="0" fontId="53" fillId="2" borderId="64" xfId="0" applyFont="1" applyFill="1" applyBorder="1" applyAlignment="1">
      <alignment vertical="center" wrapText="1"/>
    </xf>
    <xf numFmtId="0" fontId="10" fillId="2" borderId="30" xfId="0" applyFont="1" applyFill="1" applyBorder="1" applyAlignment="1" applyProtection="1">
      <alignment vertical="center"/>
      <protection locked="0"/>
    </xf>
    <xf numFmtId="0" fontId="15" fillId="2" borderId="37" xfId="0" applyFont="1" applyFill="1" applyBorder="1" applyAlignment="1" applyProtection="1">
      <alignment vertical="center"/>
      <protection locked="0"/>
    </xf>
    <xf numFmtId="0" fontId="15" fillId="2" borderId="44" xfId="0" applyFont="1" applyFill="1" applyBorder="1" applyAlignment="1">
      <alignment wrapText="1"/>
    </xf>
    <xf numFmtId="164" fontId="10" fillId="21" borderId="30" xfId="0" applyNumberFormat="1" applyFont="1" applyFill="1" applyBorder="1" applyAlignment="1" applyProtection="1">
      <alignment horizontal="center" vertical="center"/>
    </xf>
    <xf numFmtId="0" fontId="18" fillId="2" borderId="44" xfId="0" applyFont="1" applyFill="1" applyBorder="1" applyAlignment="1">
      <alignment wrapText="1"/>
    </xf>
    <xf numFmtId="0" fontId="34" fillId="2" borderId="61" xfId="0" applyFont="1" applyFill="1" applyBorder="1" applyAlignment="1">
      <alignment horizontal="center" vertical="center" wrapText="1"/>
    </xf>
    <xf numFmtId="0" fontId="15" fillId="23" borderId="37" xfId="0" applyFont="1" applyFill="1" applyBorder="1" applyAlignment="1">
      <alignment horizontal="center" vertical="center" wrapText="1"/>
    </xf>
    <xf numFmtId="49" fontId="22" fillId="22" borderId="133" xfId="0" applyNumberFormat="1" applyFont="1" applyFill="1" applyBorder="1" applyAlignment="1" applyProtection="1">
      <alignment horizontal="center" vertical="center"/>
    </xf>
    <xf numFmtId="0" fontId="22" fillId="2" borderId="139" xfId="0" applyFont="1" applyFill="1" applyBorder="1" applyAlignment="1" applyProtection="1">
      <alignment horizontal="center" vertical="top"/>
    </xf>
    <xf numFmtId="0" fontId="22" fillId="2" borderId="139" xfId="0" applyFont="1" applyFill="1" applyBorder="1" applyAlignment="1" applyProtection="1">
      <alignment horizontal="center" vertical="center"/>
    </xf>
    <xf numFmtId="0" fontId="16" fillId="23" borderId="17" xfId="0" applyFont="1" applyFill="1" applyBorder="1" applyAlignment="1" applyProtection="1">
      <alignment horizontal="center" vertical="center" wrapText="1"/>
    </xf>
    <xf numFmtId="164" fontId="16" fillId="23" borderId="95" xfId="0" applyNumberFormat="1" applyFont="1" applyFill="1" applyBorder="1" applyAlignment="1" applyProtection="1">
      <alignment horizontal="center" vertical="center" wrapText="1"/>
    </xf>
    <xf numFmtId="0" fontId="15" fillId="23" borderId="37" xfId="0" applyFont="1" applyFill="1" applyBorder="1" applyAlignment="1" applyProtection="1">
      <alignment horizontal="center" vertical="center"/>
    </xf>
    <xf numFmtId="164" fontId="15" fillId="23" borderId="37" xfId="0" applyNumberFormat="1" applyFont="1" applyFill="1" applyBorder="1" applyAlignment="1" applyProtection="1">
      <alignment horizontal="center" vertical="center"/>
    </xf>
    <xf numFmtId="0" fontId="15" fillId="8" borderId="105" xfId="0" applyFont="1" applyFill="1" applyBorder="1" applyAlignment="1" applyProtection="1">
      <alignment horizontal="center" vertical="center"/>
      <protection locked="0"/>
    </xf>
    <xf numFmtId="1" fontId="22" fillId="2" borderId="93" xfId="0" applyNumberFormat="1" applyFont="1" applyFill="1" applyBorder="1" applyAlignment="1" applyProtection="1">
      <alignment horizontal="left" vertical="top" wrapText="1"/>
    </xf>
    <xf numFmtId="1" fontId="22" fillId="2" borderId="94" xfId="0" applyNumberFormat="1" applyFont="1" applyFill="1" applyBorder="1" applyAlignment="1" applyProtection="1">
      <alignment horizontal="left" vertical="top" wrapText="1"/>
    </xf>
    <xf numFmtId="166" fontId="13" fillId="0" borderId="39" xfId="0" applyNumberFormat="1" applyFont="1" applyBorder="1" applyAlignment="1" applyProtection="1">
      <alignment horizontal="center" vertical="center"/>
      <protection locked="0"/>
    </xf>
    <xf numFmtId="166" fontId="13" fillId="0" borderId="6" xfId="0" applyNumberFormat="1" applyFont="1" applyBorder="1" applyAlignment="1" applyProtection="1">
      <alignment horizontal="center" vertical="center"/>
      <protection locked="0"/>
    </xf>
    <xf numFmtId="49" fontId="15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33" xfId="0" applyNumberFormat="1" applyFont="1" applyFill="1" applyBorder="1" applyAlignment="1" applyProtection="1">
      <alignment horizontal="center" vertical="center" wrapText="1"/>
    </xf>
    <xf numFmtId="0" fontId="12" fillId="2" borderId="31" xfId="0" applyNumberFormat="1" applyFont="1" applyFill="1" applyBorder="1" applyAlignment="1" applyProtection="1">
      <alignment horizontal="center" vertical="center" wrapText="1"/>
    </xf>
    <xf numFmtId="49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166" fontId="13" fillId="0" borderId="63" xfId="0" applyNumberFormat="1" applyFont="1" applyBorder="1" applyAlignment="1" applyProtection="1">
      <alignment horizontal="center" vertical="center"/>
      <protection locked="0"/>
    </xf>
    <xf numFmtId="166" fontId="13" fillId="0" borderId="2" xfId="0" applyNumberFormat="1" applyFont="1" applyBorder="1" applyAlignment="1" applyProtection="1">
      <alignment horizontal="center" vertical="center"/>
      <protection locked="0"/>
    </xf>
    <xf numFmtId="164" fontId="31" fillId="2" borderId="158" xfId="0" applyNumberFormat="1" applyFont="1" applyFill="1" applyBorder="1" applyAlignment="1" applyProtection="1">
      <alignment horizontal="left" vertical="top"/>
      <protection locked="0"/>
    </xf>
    <xf numFmtId="164" fontId="31" fillId="2" borderId="159" xfId="0" applyNumberFormat="1" applyFont="1" applyFill="1" applyBorder="1" applyAlignment="1" applyProtection="1">
      <alignment horizontal="left" vertical="top"/>
      <protection locked="0"/>
    </xf>
    <xf numFmtId="1" fontId="20" fillId="2" borderId="140" xfId="0" applyNumberFormat="1" applyFont="1" applyFill="1" applyBorder="1" applyAlignment="1" applyProtection="1">
      <alignment horizontal="center" vertical="center" wrapText="1"/>
    </xf>
    <xf numFmtId="1" fontId="20" fillId="2" borderId="130" xfId="0" applyNumberFormat="1" applyFont="1" applyFill="1" applyBorder="1" applyAlignment="1" applyProtection="1">
      <alignment horizontal="center"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22" fillId="23" borderId="43" xfId="0" applyFont="1" applyFill="1" applyBorder="1" applyAlignment="1" applyProtection="1">
      <alignment horizontal="center" vertical="center" wrapText="1"/>
      <protection locked="0"/>
    </xf>
    <xf numFmtId="0" fontId="21" fillId="23" borderId="28" xfId="0" applyFont="1" applyFill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center" vertical="center"/>
      <protection locked="0"/>
    </xf>
    <xf numFmtId="164" fontId="16" fillId="2" borderId="99" xfId="0" applyNumberFormat="1" applyFont="1" applyFill="1" applyBorder="1" applyAlignment="1" applyProtection="1">
      <alignment horizontal="left" vertical="top" wrapText="1"/>
    </xf>
    <xf numFmtId="0" fontId="14" fillId="2" borderId="98" xfId="0" applyFont="1" applyFill="1" applyBorder="1" applyAlignment="1">
      <alignment horizontal="left" vertical="top" wrapText="1"/>
    </xf>
    <xf numFmtId="0" fontId="14" fillId="2" borderId="53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32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" fillId="2" borderId="100" xfId="0" applyFont="1" applyFill="1" applyBorder="1" applyAlignment="1">
      <alignment horizontal="center" vertical="center" wrapText="1"/>
    </xf>
    <xf numFmtId="0" fontId="1" fillId="2" borderId="101" xfId="0" applyFont="1" applyFill="1" applyBorder="1" applyAlignment="1">
      <alignment horizontal="center" vertical="center" wrapText="1"/>
    </xf>
    <xf numFmtId="164" fontId="31" fillId="2" borderId="156" xfId="0" applyNumberFormat="1" applyFont="1" applyFill="1" applyBorder="1" applyAlignment="1" applyProtection="1">
      <alignment horizontal="left" vertical="top"/>
      <protection locked="0"/>
    </xf>
    <xf numFmtId="164" fontId="31" fillId="2" borderId="157" xfId="0" applyNumberFormat="1" applyFont="1" applyFill="1" applyBorder="1" applyAlignment="1" applyProtection="1">
      <alignment horizontal="left" vertical="top"/>
      <protection locked="0"/>
    </xf>
    <xf numFmtId="164" fontId="15" fillId="2" borderId="20" xfId="0" applyNumberFormat="1" applyFont="1" applyFill="1" applyBorder="1" applyAlignment="1" applyProtection="1">
      <alignment horizontal="center" vertical="center"/>
    </xf>
    <xf numFmtId="164" fontId="15" fillId="2" borderId="18" xfId="0" applyNumberFormat="1" applyFont="1" applyFill="1" applyBorder="1" applyAlignment="1" applyProtection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vertical="center" wrapText="1"/>
    </xf>
    <xf numFmtId="0" fontId="28" fillId="9" borderId="36" xfId="0" applyFont="1" applyFill="1" applyBorder="1" applyAlignment="1">
      <alignment horizontal="center" vertical="center" wrapText="1"/>
    </xf>
    <xf numFmtId="0" fontId="33" fillId="9" borderId="60" xfId="0" applyFont="1" applyFill="1" applyBorder="1" applyAlignment="1">
      <alignment vertical="center" wrapText="1"/>
    </xf>
    <xf numFmtId="0" fontId="20" fillId="2" borderId="33" xfId="0" applyNumberFormat="1" applyFont="1" applyFill="1" applyBorder="1" applyAlignment="1" applyProtection="1">
      <alignment horizontal="center" vertical="center" wrapText="1"/>
    </xf>
    <xf numFmtId="0" fontId="20" fillId="2" borderId="31" xfId="0" applyNumberFormat="1" applyFont="1" applyFill="1" applyBorder="1" applyAlignment="1" applyProtection="1">
      <alignment horizontal="center" vertical="center" wrapText="1"/>
    </xf>
    <xf numFmtId="1" fontId="20" fillId="2" borderId="21" xfId="0" applyNumberFormat="1" applyFont="1" applyFill="1" applyBorder="1" applyAlignment="1" applyProtection="1">
      <alignment horizontal="center" vertical="center" wrapText="1"/>
    </xf>
    <xf numFmtId="1" fontId="20" fillId="2" borderId="40" xfId="0" applyNumberFormat="1" applyFont="1" applyFill="1" applyBorder="1" applyAlignment="1" applyProtection="1">
      <alignment horizontal="center" vertical="center" wrapText="1"/>
    </xf>
    <xf numFmtId="164" fontId="31" fillId="2" borderId="39" xfId="0" applyNumberFormat="1" applyFont="1" applyFill="1" applyBorder="1" applyAlignment="1" applyProtection="1">
      <alignment horizontal="left" vertical="top"/>
      <protection locked="0"/>
    </xf>
    <xf numFmtId="164" fontId="31" fillId="2" borderId="29" xfId="0" applyNumberFormat="1" applyFont="1" applyFill="1" applyBorder="1" applyAlignment="1" applyProtection="1">
      <alignment horizontal="left" vertical="top"/>
      <protection locked="0"/>
    </xf>
    <xf numFmtId="1" fontId="22" fillId="2" borderId="124" xfId="0" applyNumberFormat="1" applyFont="1" applyFill="1" applyBorder="1" applyAlignment="1" applyProtection="1">
      <alignment horizontal="center" vertical="center" wrapText="1"/>
    </xf>
    <xf numFmtId="1" fontId="22" fillId="2" borderId="125" xfId="0" applyNumberFormat="1" applyFont="1" applyFill="1" applyBorder="1" applyAlignment="1" applyProtection="1">
      <alignment horizontal="center" vertical="center" wrapText="1"/>
    </xf>
    <xf numFmtId="0" fontId="16" fillId="2" borderId="98" xfId="0" applyFont="1" applyFill="1" applyBorder="1" applyAlignment="1">
      <alignment horizontal="left" vertical="top" wrapText="1"/>
    </xf>
    <xf numFmtId="0" fontId="16" fillId="2" borderId="53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32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41" fillId="2" borderId="61" xfId="0" applyNumberFormat="1" applyFont="1" applyFill="1" applyBorder="1" applyAlignment="1" applyProtection="1">
      <alignment horizontal="center" vertical="center" wrapText="1"/>
    </xf>
    <xf numFmtId="0" fontId="41" fillId="2" borderId="31" xfId="0" applyNumberFormat="1" applyFont="1" applyFill="1" applyBorder="1" applyAlignment="1" applyProtection="1">
      <alignment horizontal="center" vertical="center" wrapText="1"/>
    </xf>
    <xf numFmtId="1" fontId="37" fillId="2" borderId="138" xfId="0" applyNumberFormat="1" applyFont="1" applyFill="1" applyBorder="1" applyAlignment="1" applyProtection="1">
      <alignment horizontal="left" vertical="top" wrapText="1"/>
    </xf>
    <xf numFmtId="1" fontId="37" fillId="2" borderId="94" xfId="0" applyNumberFormat="1" applyFont="1" applyFill="1" applyBorder="1" applyAlignment="1" applyProtection="1">
      <alignment horizontal="left" vertical="top" wrapText="1"/>
    </xf>
    <xf numFmtId="0" fontId="31" fillId="4" borderId="57" xfId="0" applyFont="1" applyFill="1" applyBorder="1" applyAlignment="1">
      <alignment horizontal="center" vertical="center" wrapText="1"/>
    </xf>
    <xf numFmtId="0" fontId="32" fillId="4" borderId="59" xfId="0" applyFont="1" applyFill="1" applyBorder="1" applyAlignment="1">
      <alignment vertical="center" wrapText="1"/>
    </xf>
    <xf numFmtId="0" fontId="42" fillId="4" borderId="4" xfId="0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vertical="center" wrapText="1"/>
    </xf>
    <xf numFmtId="0" fontId="42" fillId="9" borderId="4" xfId="0" applyFont="1" applyFill="1" applyBorder="1" applyAlignment="1">
      <alignment horizontal="center" vertical="center" wrapText="1"/>
    </xf>
    <xf numFmtId="0" fontId="44" fillId="9" borderId="2" xfId="0" applyFont="1" applyFill="1" applyBorder="1" applyAlignment="1">
      <alignment vertical="center" wrapText="1"/>
    </xf>
    <xf numFmtId="0" fontId="42" fillId="3" borderId="22" xfId="0" applyFont="1" applyFill="1" applyBorder="1" applyAlignment="1">
      <alignment horizontal="center" vertical="center" wrapText="1"/>
    </xf>
    <xf numFmtId="0" fontId="44" fillId="3" borderId="32" xfId="0" applyFont="1" applyFill="1" applyBorder="1" applyAlignment="1">
      <alignment vertical="center" wrapText="1"/>
    </xf>
    <xf numFmtId="0" fontId="42" fillId="8" borderId="4" xfId="0" applyFont="1" applyFill="1" applyBorder="1" applyAlignment="1">
      <alignment horizontal="center" vertical="center" wrapText="1"/>
    </xf>
    <xf numFmtId="0" fontId="44" fillId="8" borderId="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9" fillId="23" borderId="24" xfId="0" applyFont="1" applyFill="1" applyBorder="1" applyAlignment="1">
      <alignment horizontal="center" vertical="center" wrapText="1"/>
    </xf>
    <xf numFmtId="0" fontId="43" fillId="23" borderId="25" xfId="0" applyFont="1" applyFill="1" applyBorder="1" applyAlignment="1">
      <alignment horizontal="center" vertical="center" wrapText="1"/>
    </xf>
    <xf numFmtId="0" fontId="43" fillId="23" borderId="26" xfId="0" applyFont="1" applyFill="1" applyBorder="1" applyAlignment="1">
      <alignment horizontal="center" vertical="center" wrapText="1"/>
    </xf>
    <xf numFmtId="164" fontId="16" fillId="2" borderId="98" xfId="0" applyNumberFormat="1" applyFont="1" applyFill="1" applyBorder="1" applyAlignment="1" applyProtection="1">
      <alignment horizontal="left" vertical="top" wrapText="1"/>
    </xf>
    <xf numFmtId="1" fontId="37" fillId="2" borderId="93" xfId="0" applyNumberFormat="1" applyFont="1" applyFill="1" applyBorder="1" applyAlignment="1" applyProtection="1">
      <alignment horizontal="left" vertical="top" wrapText="1"/>
    </xf>
    <xf numFmtId="0" fontId="12" fillId="0" borderId="57" xfId="0" applyFont="1" applyBorder="1" applyAlignment="1">
      <alignment horizontal="center" vertical="center"/>
    </xf>
    <xf numFmtId="0" fontId="7" fillId="0" borderId="59" xfId="0" applyFont="1" applyBorder="1" applyAlignment="1">
      <alignment vertical="center"/>
    </xf>
    <xf numFmtId="0" fontId="10" fillId="2" borderId="151" xfId="0" applyFont="1" applyFill="1" applyBorder="1" applyAlignment="1" applyProtection="1">
      <alignment horizontal="center" vertical="center" wrapText="1"/>
      <protection locked="0"/>
    </xf>
    <xf numFmtId="0" fontId="7" fillId="2" borderId="152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1" fontId="35" fillId="0" borderId="56" xfId="0" applyNumberFormat="1" applyFont="1" applyBorder="1" applyAlignment="1">
      <alignment horizontal="center" vertical="center" wrapText="1"/>
    </xf>
    <xf numFmtId="0" fontId="51" fillId="0" borderId="58" xfId="0" applyFont="1" applyBorder="1" applyAlignment="1">
      <alignment horizontal="center" vertical="center" wrapText="1"/>
    </xf>
    <xf numFmtId="0" fontId="12" fillId="4" borderId="107" xfId="0" applyFont="1" applyFill="1" applyBorder="1" applyAlignment="1">
      <alignment horizontal="center" vertical="center" wrapText="1"/>
    </xf>
    <xf numFmtId="0" fontId="7" fillId="4" borderId="109" xfId="0" applyFont="1" applyFill="1" applyBorder="1" applyAlignment="1">
      <alignment horizontal="center" vertical="center" wrapText="1"/>
    </xf>
    <xf numFmtId="49" fontId="15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49" xfId="0" applyFont="1" applyFill="1" applyBorder="1" applyAlignment="1" applyProtection="1">
      <alignment horizontal="center" vertical="center" wrapText="1"/>
      <protection locked="0"/>
    </xf>
    <xf numFmtId="0" fontId="35" fillId="17" borderId="13" xfId="0" applyFont="1" applyFill="1" applyBorder="1" applyAlignment="1">
      <alignment horizontal="center" vertical="center" wrapText="1"/>
    </xf>
    <xf numFmtId="0" fontId="51" fillId="17" borderId="5" xfId="0" applyFont="1" applyFill="1" applyBorder="1" applyAlignment="1">
      <alignment wrapText="1"/>
    </xf>
    <xf numFmtId="0" fontId="51" fillId="17" borderId="47" xfId="0" applyFont="1" applyFill="1" applyBorder="1" applyAlignment="1">
      <alignment wrapText="1"/>
    </xf>
    <xf numFmtId="0" fontId="51" fillId="17" borderId="50" xfId="0" applyFont="1" applyFill="1" applyBorder="1" applyAlignment="1">
      <alignment horizontal="center" vertical="center" wrapText="1"/>
    </xf>
    <xf numFmtId="0" fontId="51" fillId="17" borderId="11" xfId="0" applyFont="1" applyFill="1" applyBorder="1" applyAlignment="1">
      <alignment wrapText="1"/>
    </xf>
    <xf numFmtId="0" fontId="51" fillId="17" borderId="10" xfId="0" applyFont="1" applyFill="1" applyBorder="1" applyAlignment="1">
      <alignment wrapText="1"/>
    </xf>
    <xf numFmtId="164" fontId="10" fillId="19" borderId="39" xfId="0" applyNumberFormat="1" applyFont="1" applyFill="1" applyBorder="1" applyAlignment="1" applyProtection="1">
      <alignment horizontal="center" vertical="center"/>
      <protection locked="0"/>
    </xf>
    <xf numFmtId="164" fontId="10" fillId="19" borderId="6" xfId="0" applyNumberFormat="1" applyFont="1" applyFill="1" applyBorder="1" applyAlignment="1" applyProtection="1">
      <alignment horizontal="center" vertical="center"/>
      <protection locked="0"/>
    </xf>
    <xf numFmtId="164" fontId="10" fillId="0" borderId="39" xfId="0" applyNumberFormat="1" applyFont="1" applyBorder="1" applyAlignment="1" applyProtection="1">
      <alignment horizontal="center" vertical="center"/>
      <protection locked="0"/>
    </xf>
    <xf numFmtId="164" fontId="10" fillId="0" borderId="46" xfId="0" applyNumberFormat="1" applyFont="1" applyBorder="1" applyAlignment="1" applyProtection="1">
      <alignment horizontal="center" vertical="center"/>
      <protection locked="0"/>
    </xf>
    <xf numFmtId="0" fontId="29" fillId="6" borderId="5" xfId="0" applyFont="1" applyFill="1" applyBorder="1" applyAlignment="1">
      <alignment horizontal="right" vertical="center"/>
    </xf>
    <xf numFmtId="0" fontId="29" fillId="6" borderId="3" xfId="0" applyFont="1" applyFill="1" applyBorder="1" applyAlignment="1">
      <alignment horizontal="right" vertical="center"/>
    </xf>
    <xf numFmtId="165" fontId="10" fillId="2" borderId="35" xfId="0" applyNumberFormat="1" applyFont="1" applyFill="1" applyBorder="1" applyAlignment="1" applyProtection="1">
      <alignment horizontal="center" vertical="center" wrapText="1"/>
      <protection locked="0"/>
    </xf>
    <xf numFmtId="165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18" xfId="0" applyNumberFormat="1" applyFont="1" applyBorder="1" applyAlignment="1" applyProtection="1">
      <alignment horizontal="center" vertical="center"/>
      <protection locked="0"/>
    </xf>
    <xf numFmtId="164" fontId="10" fillId="16" borderId="118" xfId="0" applyNumberFormat="1" applyFont="1" applyFill="1" applyBorder="1" applyAlignment="1" applyProtection="1">
      <alignment horizontal="center" vertical="center"/>
      <protection locked="0"/>
    </xf>
    <xf numFmtId="164" fontId="10" fillId="16" borderId="46" xfId="0" applyNumberFormat="1" applyFont="1" applyFill="1" applyBorder="1" applyAlignment="1" applyProtection="1">
      <alignment horizontal="center" vertical="center"/>
      <protection locked="0"/>
    </xf>
    <xf numFmtId="0" fontId="12" fillId="2" borderId="61" xfId="0" applyNumberFormat="1" applyFont="1" applyFill="1" applyBorder="1" applyAlignment="1" applyProtection="1">
      <alignment horizontal="center" vertical="center" wrapText="1"/>
    </xf>
    <xf numFmtId="0" fontId="15" fillId="2" borderId="33" xfId="0" applyNumberFormat="1" applyFont="1" applyFill="1" applyBorder="1" applyAlignment="1" applyProtection="1">
      <alignment horizontal="center" vertical="center" wrapText="1"/>
    </xf>
    <xf numFmtId="0" fontId="15" fillId="2" borderId="31" xfId="0" applyNumberFormat="1" applyFont="1" applyFill="1" applyBorder="1" applyAlignment="1" applyProtection="1">
      <alignment horizontal="center" vertical="center" wrapText="1"/>
    </xf>
    <xf numFmtId="14" fontId="15" fillId="2" borderId="96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97" xfId="0" applyNumberFormat="1" applyFont="1" applyFill="1" applyBorder="1" applyAlignment="1" applyProtection="1">
      <alignment horizontal="center" vertical="center" wrapText="1"/>
      <protection locked="0"/>
    </xf>
    <xf numFmtId="164" fontId="10" fillId="19" borderId="118" xfId="0" applyNumberFormat="1" applyFont="1" applyFill="1" applyBorder="1" applyAlignment="1" applyProtection="1">
      <alignment horizontal="center" vertical="center"/>
      <protection locked="0"/>
    </xf>
    <xf numFmtId="164" fontId="10" fillId="19" borderId="46" xfId="0" applyNumberFormat="1" applyFont="1" applyFill="1" applyBorder="1" applyAlignment="1" applyProtection="1">
      <alignment horizontal="center" vertical="center"/>
      <protection locked="0"/>
    </xf>
    <xf numFmtId="164" fontId="10" fillId="19" borderId="63" xfId="0" applyNumberFormat="1" applyFont="1" applyFill="1" applyBorder="1" applyAlignment="1" applyProtection="1">
      <alignment horizontal="center" vertical="center"/>
      <protection locked="0"/>
    </xf>
    <xf numFmtId="164" fontId="10" fillId="19" borderId="2" xfId="0" applyNumberFormat="1" applyFont="1" applyFill="1" applyBorder="1" applyAlignment="1" applyProtection="1">
      <alignment horizontal="center" vertical="center"/>
      <protection locked="0"/>
    </xf>
    <xf numFmtId="164" fontId="12" fillId="2" borderId="46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65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8" fillId="17" borderId="56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top" wrapText="1"/>
    </xf>
    <xf numFmtId="0" fontId="7" fillId="2" borderId="42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1" fontId="22" fillId="2" borderId="21" xfId="0" applyNumberFormat="1" applyFont="1" applyFill="1" applyBorder="1" applyAlignment="1" applyProtection="1">
      <alignment horizontal="center" vertical="center" wrapText="1"/>
    </xf>
    <xf numFmtId="1" fontId="22" fillId="2" borderId="40" xfId="0" applyNumberFormat="1" applyFont="1" applyFill="1" applyBorder="1" applyAlignment="1" applyProtection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45" fillId="2" borderId="53" xfId="0" applyFont="1" applyFill="1" applyBorder="1" applyAlignment="1">
      <alignment horizontal="center" vertical="center" wrapText="1"/>
    </xf>
    <xf numFmtId="0" fontId="45" fillId="2" borderId="32" xfId="0" applyFont="1" applyFill="1" applyBorder="1" applyAlignment="1">
      <alignment horizontal="center" vertical="center" wrapText="1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0" borderId="65" xfId="0" applyFont="1" applyBorder="1" applyAlignment="1" applyProtection="1">
      <alignment horizontal="center" vertical="center"/>
      <protection locked="0"/>
    </xf>
    <xf numFmtId="164" fontId="30" fillId="0" borderId="39" xfId="0" applyNumberFormat="1" applyFont="1" applyBorder="1" applyAlignment="1" applyProtection="1">
      <alignment horizontal="center" vertical="center"/>
      <protection locked="0"/>
    </xf>
    <xf numFmtId="164" fontId="30" fillId="0" borderId="46" xfId="0" applyNumberFormat="1" applyFont="1" applyBorder="1" applyAlignment="1" applyProtection="1">
      <alignment horizontal="center" vertical="center"/>
      <protection locked="0"/>
    </xf>
    <xf numFmtId="164" fontId="12" fillId="2" borderId="119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25" xfId="0" applyFont="1" applyFill="1" applyBorder="1" applyAlignment="1">
      <alignment horizontal="left" vertical="top" wrapText="1"/>
    </xf>
    <xf numFmtId="0" fontId="10" fillId="2" borderId="134" xfId="0" applyFont="1" applyFill="1" applyBorder="1" applyAlignment="1">
      <alignment horizontal="left" vertical="top" wrapText="1"/>
    </xf>
    <xf numFmtId="164" fontId="13" fillId="0" borderId="39" xfId="0" applyNumberFormat="1" applyFont="1" applyBorder="1" applyAlignment="1" applyProtection="1">
      <alignment horizontal="center" vertical="center"/>
      <protection locked="0"/>
    </xf>
    <xf numFmtId="164" fontId="13" fillId="0" borderId="46" xfId="0" applyNumberFormat="1" applyFont="1" applyBorder="1" applyAlignment="1" applyProtection="1">
      <alignment horizontal="center" vertical="center"/>
      <protection locked="0"/>
    </xf>
    <xf numFmtId="0" fontId="45" fillId="2" borderId="19" xfId="0" applyFont="1" applyFill="1" applyBorder="1" applyAlignment="1">
      <alignment horizontal="center" vertical="center" wrapText="1"/>
    </xf>
    <xf numFmtId="0" fontId="45" fillId="2" borderId="131" xfId="0" applyFont="1" applyFill="1" applyBorder="1" applyAlignment="1">
      <alignment horizontal="center" vertical="center" wrapText="1"/>
    </xf>
    <xf numFmtId="0" fontId="45" fillId="2" borderId="145" xfId="0" applyFont="1" applyFill="1" applyBorder="1" applyAlignment="1">
      <alignment horizontal="center" vertical="center" wrapText="1"/>
    </xf>
    <xf numFmtId="0" fontId="45" fillId="2" borderId="146" xfId="0" applyFont="1" applyFill="1" applyBorder="1" applyAlignment="1">
      <alignment horizontal="center" vertical="center" wrapText="1"/>
    </xf>
    <xf numFmtId="0" fontId="45" fillId="2" borderId="147" xfId="0" applyFont="1" applyFill="1" applyBorder="1" applyAlignment="1">
      <alignment horizontal="center" vertical="center" wrapText="1"/>
    </xf>
    <xf numFmtId="164" fontId="10" fillId="16" borderId="39" xfId="0" applyNumberFormat="1" applyFont="1" applyFill="1" applyBorder="1" applyAlignment="1" applyProtection="1">
      <alignment horizontal="center" vertical="center"/>
      <protection locked="0"/>
    </xf>
    <xf numFmtId="164" fontId="10" fillId="16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5" fillId="2" borderId="38" xfId="0" applyFont="1" applyFill="1" applyBorder="1" applyAlignment="1">
      <alignment horizontal="center" vertical="center" wrapText="1"/>
    </xf>
    <xf numFmtId="0" fontId="10" fillId="0" borderId="11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164" fontId="10" fillId="16" borderId="63" xfId="0" applyNumberFormat="1" applyFont="1" applyFill="1" applyBorder="1" applyAlignment="1" applyProtection="1">
      <alignment horizontal="center" vertical="center"/>
      <protection locked="0"/>
    </xf>
    <xf numFmtId="164" fontId="10" fillId="16" borderId="2" xfId="0" applyNumberFormat="1" applyFont="1" applyFill="1" applyBorder="1" applyAlignment="1" applyProtection="1">
      <alignment horizontal="center" vertical="center"/>
      <protection locked="0"/>
    </xf>
    <xf numFmtId="164" fontId="10" fillId="0" borderId="63" xfId="0" applyNumberFormat="1" applyFont="1" applyBorder="1" applyAlignment="1" applyProtection="1">
      <alignment horizontal="center" vertical="center"/>
      <protection locked="0"/>
    </xf>
    <xf numFmtId="164" fontId="10" fillId="0" borderId="65" xfId="0" applyNumberFormat="1" applyFont="1" applyBorder="1" applyAlignment="1" applyProtection="1">
      <alignment horizontal="center" vertical="center"/>
      <protection locked="0"/>
    </xf>
    <xf numFmtId="49" fontId="15" fillId="2" borderId="7" xfId="0" applyNumberFormat="1" applyFont="1" applyFill="1" applyBorder="1" applyAlignment="1" applyProtection="1">
      <alignment vertical="center" wrapText="1"/>
      <protection locked="0"/>
    </xf>
    <xf numFmtId="0" fontId="15" fillId="2" borderId="7" xfId="0" applyFont="1" applyFill="1" applyBorder="1" applyAlignment="1" applyProtection="1">
      <alignment vertical="center" wrapText="1"/>
      <protection locked="0"/>
    </xf>
    <xf numFmtId="0" fontId="15" fillId="2" borderId="12" xfId="0" applyFont="1" applyFill="1" applyBorder="1" applyAlignment="1" applyProtection="1">
      <alignment vertical="center" wrapText="1"/>
      <protection locked="0"/>
    </xf>
    <xf numFmtId="0" fontId="45" fillId="2" borderId="7" xfId="0" applyFont="1" applyFill="1" applyBorder="1" applyAlignment="1">
      <alignment vertical="center" wrapText="1"/>
    </xf>
    <xf numFmtId="0" fontId="45" fillId="2" borderId="12" xfId="0" applyFont="1" applyFill="1" applyBorder="1" applyAlignment="1">
      <alignment vertical="center" wrapText="1"/>
    </xf>
    <xf numFmtId="0" fontId="10" fillId="0" borderId="46" xfId="0" applyFont="1" applyBorder="1" applyAlignment="1" applyProtection="1">
      <alignment horizontal="center" vertical="center"/>
      <protection locked="0"/>
    </xf>
    <xf numFmtId="166" fontId="10" fillId="0" borderId="39" xfId="0" applyNumberFormat="1" applyFont="1" applyBorder="1" applyAlignment="1" applyProtection="1">
      <alignment horizontal="center" vertical="center"/>
      <protection locked="0"/>
    </xf>
    <xf numFmtId="166" fontId="10" fillId="0" borderId="6" xfId="0" applyNumberFormat="1" applyFont="1" applyBorder="1" applyAlignment="1" applyProtection="1">
      <alignment horizontal="center" vertical="center"/>
      <protection locked="0"/>
    </xf>
    <xf numFmtId="167" fontId="13" fillId="0" borderId="39" xfId="0" applyNumberFormat="1" applyFont="1" applyBorder="1" applyAlignment="1" applyProtection="1">
      <alignment horizontal="center" vertical="center"/>
      <protection locked="0"/>
    </xf>
    <xf numFmtId="167" fontId="13" fillId="0" borderId="46" xfId="0" applyNumberFormat="1" applyFont="1" applyBorder="1" applyAlignment="1" applyProtection="1">
      <alignment horizontal="center" vertical="center"/>
      <protection locked="0"/>
    </xf>
    <xf numFmtId="166" fontId="30" fillId="0" borderId="39" xfId="0" applyNumberFormat="1" applyFont="1" applyBorder="1" applyAlignment="1" applyProtection="1">
      <alignment horizontal="center" vertical="center"/>
      <protection locked="0"/>
    </xf>
    <xf numFmtId="166" fontId="30" fillId="0" borderId="6" xfId="0" applyNumberFormat="1" applyFont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>
      <alignment horizontal="center" vertical="center" wrapText="1"/>
    </xf>
    <xf numFmtId="0" fontId="29" fillId="4" borderId="110" xfId="0" applyFont="1" applyFill="1" applyBorder="1" applyAlignment="1">
      <alignment horizontal="center" vertical="center" wrapText="1"/>
    </xf>
    <xf numFmtId="0" fontId="22" fillId="23" borderId="143" xfId="0" applyFont="1" applyFill="1" applyBorder="1" applyAlignment="1" applyProtection="1">
      <alignment horizontal="center" vertical="center" wrapText="1"/>
      <protection locked="0"/>
    </xf>
    <xf numFmtId="0" fontId="22" fillId="23" borderId="144" xfId="0" applyFont="1" applyFill="1" applyBorder="1" applyAlignment="1" applyProtection="1">
      <alignment horizontal="center" vertical="center" wrapText="1"/>
      <protection locked="0"/>
    </xf>
    <xf numFmtId="0" fontId="12" fillId="11" borderId="107" xfId="0" applyFont="1" applyFill="1" applyBorder="1" applyAlignment="1">
      <alignment horizontal="center" vertical="center" wrapText="1"/>
    </xf>
    <xf numFmtId="0" fontId="7" fillId="11" borderId="109" xfId="0" applyFont="1" applyFill="1" applyBorder="1" applyAlignment="1">
      <alignment horizontal="center" vertical="center" wrapText="1"/>
    </xf>
    <xf numFmtId="1" fontId="10" fillId="4" borderId="109" xfId="0" applyNumberFormat="1" applyFont="1" applyFill="1" applyBorder="1" applyAlignment="1">
      <alignment horizontal="center" vertical="center" wrapText="1"/>
    </xf>
    <xf numFmtId="0" fontId="29" fillId="4" borderId="111" xfId="0" applyFont="1" applyFill="1" applyBorder="1" applyAlignment="1">
      <alignment horizontal="center" vertical="center" wrapText="1"/>
    </xf>
    <xf numFmtId="168" fontId="15" fillId="4" borderId="110" xfId="0" applyNumberFormat="1" applyFont="1" applyFill="1" applyBorder="1" applyAlignment="1">
      <alignment horizontal="center" vertical="center" wrapText="1"/>
    </xf>
    <xf numFmtId="168" fontId="18" fillId="4" borderId="112" xfId="0" applyNumberFormat="1" applyFont="1" applyFill="1" applyBorder="1" applyAlignment="1">
      <alignment horizontal="center" vertical="center" wrapText="1"/>
    </xf>
    <xf numFmtId="1" fontId="12" fillId="11" borderId="109" xfId="0" applyNumberFormat="1" applyFont="1" applyFill="1" applyBorder="1" applyAlignment="1">
      <alignment horizontal="center" vertical="center" wrapText="1"/>
    </xf>
    <xf numFmtId="0" fontId="7" fillId="11" borderId="111" xfId="0" applyFont="1" applyFill="1" applyBorder="1" applyAlignment="1">
      <alignment horizontal="center" vertical="center" wrapText="1"/>
    </xf>
    <xf numFmtId="167" fontId="30" fillId="0" borderId="39" xfId="0" applyNumberFormat="1" applyFont="1" applyBorder="1" applyAlignment="1" applyProtection="1">
      <alignment horizontal="center" vertical="center"/>
      <protection locked="0"/>
    </xf>
    <xf numFmtId="167" fontId="30" fillId="0" borderId="46" xfId="0" applyNumberFormat="1" applyFont="1" applyBorder="1" applyAlignment="1" applyProtection="1">
      <alignment horizontal="center" vertical="center"/>
      <protection locked="0"/>
    </xf>
    <xf numFmtId="166" fontId="10" fillId="0" borderId="63" xfId="0" applyNumberFormat="1" applyFont="1" applyBorder="1" applyAlignment="1" applyProtection="1">
      <alignment horizontal="center" vertical="center"/>
      <protection locked="0"/>
    </xf>
    <xf numFmtId="166" fontId="10" fillId="0" borderId="2" xfId="0" applyNumberFormat="1" applyFont="1" applyBorder="1" applyAlignment="1" applyProtection="1">
      <alignment horizontal="center" vertical="center"/>
      <protection locked="0"/>
    </xf>
    <xf numFmtId="0" fontId="30" fillId="0" borderId="39" xfId="0" applyFont="1" applyBorder="1" applyAlignment="1" applyProtection="1">
      <alignment horizontal="center" vertical="center"/>
      <protection locked="0"/>
    </xf>
    <xf numFmtId="0" fontId="30" fillId="0" borderId="46" xfId="0" applyFont="1" applyBorder="1" applyAlignment="1" applyProtection="1">
      <alignment horizontal="center" vertical="center"/>
      <protection locked="0"/>
    </xf>
    <xf numFmtId="0" fontId="22" fillId="23" borderId="142" xfId="0" applyFont="1" applyFill="1" applyBorder="1" applyAlignment="1" applyProtection="1">
      <alignment horizontal="center" vertical="center" wrapText="1"/>
      <protection locked="0"/>
    </xf>
    <xf numFmtId="0" fontId="22" fillId="23" borderId="133" xfId="0" applyFont="1" applyFill="1" applyBorder="1" applyAlignment="1" applyProtection="1">
      <alignment horizontal="center" vertical="center" wrapText="1"/>
      <protection locked="0"/>
    </xf>
    <xf numFmtId="0" fontId="19" fillId="6" borderId="41" xfId="0" applyFont="1" applyFill="1" applyBorder="1" applyAlignment="1">
      <alignment horizontal="center" vertical="center" wrapText="1"/>
    </xf>
    <xf numFmtId="0" fontId="43" fillId="6" borderId="34" xfId="0" applyFont="1" applyFill="1" applyBorder="1" applyAlignment="1">
      <alignment horizontal="center" vertical="center" wrapText="1"/>
    </xf>
    <xf numFmtId="49" fontId="15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2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20" fillId="2" borderId="63" xfId="0" applyNumberFormat="1" applyFont="1" applyFill="1" applyBorder="1" applyAlignment="1" applyProtection="1">
      <alignment horizontal="center" vertical="center" wrapText="1"/>
    </xf>
    <xf numFmtId="0" fontId="20" fillId="2" borderId="2" xfId="0" applyNumberFormat="1" applyFont="1" applyFill="1" applyBorder="1" applyAlignment="1" applyProtection="1">
      <alignment horizontal="center" vertical="center" wrapText="1"/>
    </xf>
    <xf numFmtId="0" fontId="22" fillId="23" borderId="25" xfId="0" applyFont="1" applyFill="1" applyBorder="1" applyAlignment="1">
      <alignment horizontal="center" vertical="center" wrapText="1"/>
    </xf>
    <xf numFmtId="0" fontId="20" fillId="23" borderId="26" xfId="0" applyFont="1" applyFill="1" applyBorder="1" applyAlignment="1">
      <alignment horizontal="center" vertical="center" wrapText="1"/>
    </xf>
    <xf numFmtId="166" fontId="13" fillId="0" borderId="116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164" fontId="15" fillId="0" borderId="39" xfId="0" applyNumberFormat="1" applyFont="1" applyBorder="1" applyAlignment="1" applyProtection="1">
      <alignment horizontal="center" vertical="center"/>
      <protection locked="0"/>
    </xf>
    <xf numFmtId="164" fontId="15" fillId="0" borderId="6" xfId="0" applyNumberFormat="1" applyFont="1" applyBorder="1" applyAlignment="1" applyProtection="1">
      <alignment horizontal="center" vertical="center"/>
      <protection locked="0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0" fontId="22" fillId="2" borderId="31" xfId="0" applyNumberFormat="1" applyFont="1" applyFill="1" applyBorder="1" applyAlignment="1" applyProtection="1">
      <alignment horizontal="center" vertical="center" wrapText="1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22" fillId="2" borderId="63" xfId="0" applyNumberFormat="1" applyFont="1" applyFill="1" applyBorder="1" applyAlignment="1" applyProtection="1">
      <alignment horizontal="center" vertical="center" wrapText="1"/>
    </xf>
    <xf numFmtId="0" fontId="22" fillId="2" borderId="2" xfId="0" applyNumberFormat="1" applyFont="1" applyFill="1" applyBorder="1" applyAlignment="1" applyProtection="1">
      <alignment horizontal="center" vertical="center" wrapText="1"/>
    </xf>
    <xf numFmtId="1" fontId="15" fillId="2" borderId="24" xfId="0" applyNumberFormat="1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1" fontId="37" fillId="2" borderId="141" xfId="0" applyNumberFormat="1" applyFont="1" applyFill="1" applyBorder="1" applyAlignment="1" applyProtection="1">
      <alignment horizontal="left" vertical="top" wrapText="1"/>
    </xf>
    <xf numFmtId="164" fontId="16" fillId="2" borderId="0" xfId="0" applyNumberFormat="1" applyFont="1" applyFill="1" applyBorder="1" applyAlignment="1" applyProtection="1">
      <alignment horizontal="left" vertical="top" wrapText="1"/>
    </xf>
    <xf numFmtId="164" fontId="16" fillId="2" borderId="9" xfId="0" applyNumberFormat="1" applyFont="1" applyFill="1" applyBorder="1" applyAlignment="1" applyProtection="1">
      <alignment horizontal="left" vertical="top" wrapText="1"/>
    </xf>
    <xf numFmtId="164" fontId="16" fillId="2" borderId="11" xfId="0" applyNumberFormat="1" applyFont="1" applyFill="1" applyBorder="1" applyAlignment="1" applyProtection="1">
      <alignment horizontal="left" vertical="top" wrapText="1"/>
    </xf>
    <xf numFmtId="164" fontId="16" fillId="2" borderId="10" xfId="0" applyNumberFormat="1" applyFont="1" applyFill="1" applyBorder="1" applyAlignment="1" applyProtection="1">
      <alignment horizontal="left" vertical="top" wrapText="1"/>
    </xf>
    <xf numFmtId="1" fontId="22" fillId="2" borderId="160" xfId="0" applyNumberFormat="1" applyFont="1" applyFill="1" applyBorder="1" applyAlignment="1" applyProtection="1">
      <alignment horizontal="center" vertical="center" wrapText="1"/>
    </xf>
    <xf numFmtId="164" fontId="15" fillId="2" borderId="99" xfId="0" applyNumberFormat="1" applyFont="1" applyFill="1" applyBorder="1" applyAlignment="1" applyProtection="1">
      <alignment horizontal="left" vertical="top" wrapText="1"/>
    </xf>
    <xf numFmtId="0" fontId="23" fillId="2" borderId="98" xfId="0" applyFont="1" applyFill="1" applyBorder="1" applyAlignment="1">
      <alignment horizontal="left" vertical="top" wrapText="1"/>
    </xf>
    <xf numFmtId="0" fontId="23" fillId="2" borderId="53" xfId="0" applyFont="1" applyFill="1" applyBorder="1" applyAlignment="1">
      <alignment horizontal="left" vertical="top" wrapText="1"/>
    </xf>
    <xf numFmtId="0" fontId="23" fillId="2" borderId="0" xfId="0" applyFont="1" applyFill="1" applyAlignment="1">
      <alignment horizontal="left" vertical="top" wrapText="1"/>
    </xf>
    <xf numFmtId="0" fontId="23" fillId="2" borderId="0" xfId="0" applyFont="1" applyFill="1" applyBorder="1" applyAlignment="1">
      <alignment horizontal="left" vertical="top" wrapText="1"/>
    </xf>
    <xf numFmtId="0" fontId="23" fillId="2" borderId="32" xfId="0" applyFont="1" applyFill="1" applyBorder="1" applyAlignment="1">
      <alignment horizontal="left" vertical="top" wrapText="1"/>
    </xf>
    <xf numFmtId="0" fontId="23" fillId="2" borderId="11" xfId="0" applyFont="1" applyFill="1" applyBorder="1" applyAlignment="1">
      <alignment horizontal="left" vertical="top" wrapText="1"/>
    </xf>
    <xf numFmtId="164" fontId="22" fillId="2" borderId="39" xfId="0" applyNumberFormat="1" applyFont="1" applyFill="1" applyBorder="1" applyAlignment="1" applyProtection="1">
      <alignment horizontal="left" vertical="top"/>
      <protection locked="0"/>
    </xf>
    <xf numFmtId="164" fontId="22" fillId="2" borderId="29" xfId="0" applyNumberFormat="1" applyFont="1" applyFill="1" applyBorder="1" applyAlignment="1" applyProtection="1">
      <alignment horizontal="left" vertical="top"/>
      <protection locked="0"/>
    </xf>
    <xf numFmtId="0" fontId="0" fillId="2" borderId="100" xfId="0" applyFont="1" applyFill="1" applyBorder="1" applyAlignment="1">
      <alignment horizontal="center" vertical="center" wrapText="1"/>
    </xf>
    <xf numFmtId="0" fontId="0" fillId="2" borderId="101" xfId="0" applyFont="1" applyFill="1" applyBorder="1" applyAlignment="1">
      <alignment horizontal="center" vertical="center" wrapText="1"/>
    </xf>
    <xf numFmtId="49" fontId="15" fillId="2" borderId="14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164" fontId="13" fillId="0" borderId="149" xfId="0" applyNumberFormat="1" applyFont="1" applyBorder="1" applyAlignment="1" applyProtection="1">
      <alignment horizontal="center" vertical="center"/>
      <protection locked="0"/>
    </xf>
    <xf numFmtId="164" fontId="13" fillId="0" borderId="150" xfId="0" applyNumberFormat="1" applyFont="1" applyBorder="1" applyAlignment="1" applyProtection="1">
      <alignment horizontal="center" vertical="center"/>
      <protection locked="0"/>
    </xf>
    <xf numFmtId="1" fontId="20" fillId="2" borderId="123" xfId="0" applyNumberFormat="1" applyFont="1" applyFill="1" applyBorder="1" applyAlignment="1" applyProtection="1">
      <alignment horizontal="center" vertical="center" wrapText="1"/>
    </xf>
    <xf numFmtId="1" fontId="22" fillId="2" borderId="128" xfId="0" applyNumberFormat="1" applyFont="1" applyFill="1" applyBorder="1" applyAlignment="1" applyProtection="1">
      <alignment horizontal="center" vertical="center" wrapText="1"/>
    </xf>
    <xf numFmtId="1" fontId="22" fillId="2" borderId="130" xfId="0" applyNumberFormat="1" applyFont="1" applyFill="1" applyBorder="1" applyAlignment="1" applyProtection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166" fontId="10" fillId="0" borderId="118" xfId="0" applyNumberFormat="1" applyFont="1" applyBorder="1" applyAlignment="1" applyProtection="1">
      <alignment horizontal="center" vertical="center"/>
      <protection locked="0"/>
    </xf>
    <xf numFmtId="0" fontId="10" fillId="2" borderId="61" xfId="0" applyNumberFormat="1" applyFont="1" applyFill="1" applyBorder="1" applyAlignment="1" applyProtection="1">
      <alignment horizontal="center" vertical="center" wrapText="1"/>
    </xf>
    <xf numFmtId="0" fontId="10" fillId="2" borderId="31" xfId="0" applyNumberFormat="1" applyFont="1" applyFill="1" applyBorder="1" applyAlignment="1" applyProtection="1">
      <alignment horizontal="center" vertical="center" wrapText="1"/>
    </xf>
    <xf numFmtId="164" fontId="9" fillId="12" borderId="20" xfId="0" applyNumberFormat="1" applyFont="1" applyFill="1" applyBorder="1" applyAlignment="1" applyProtection="1">
      <alignment horizontal="center" vertical="center"/>
    </xf>
    <xf numFmtId="164" fontId="9" fillId="12" borderId="18" xfId="0" applyNumberFormat="1" applyFont="1" applyFill="1" applyBorder="1" applyAlignment="1" applyProtection="1">
      <alignment horizontal="center" vertical="center"/>
    </xf>
    <xf numFmtId="164" fontId="15" fillId="2" borderId="140" xfId="0" applyNumberFormat="1" applyFont="1" applyFill="1" applyBorder="1" applyAlignment="1" applyProtection="1">
      <alignment horizontal="center" vertical="center"/>
    </xf>
    <xf numFmtId="164" fontId="15" fillId="2" borderId="129" xfId="0" applyNumberFormat="1" applyFont="1" applyFill="1" applyBorder="1" applyAlignment="1" applyProtection="1">
      <alignment horizontal="center" vertical="center"/>
    </xf>
    <xf numFmtId="164" fontId="16" fillId="2" borderId="153" xfId="0" applyNumberFormat="1" applyFont="1" applyFill="1" applyBorder="1" applyAlignment="1" applyProtection="1">
      <alignment horizontal="left" vertical="top" wrapText="1"/>
    </xf>
    <xf numFmtId="0" fontId="14" fillId="2" borderId="25" xfId="0" applyFont="1" applyFill="1" applyBorder="1" applyAlignment="1">
      <alignment horizontal="left" vertical="top" wrapText="1"/>
    </xf>
    <xf numFmtId="0" fontId="14" fillId="2" borderId="26" xfId="0" applyFont="1" applyFill="1" applyBorder="1" applyAlignment="1">
      <alignment horizontal="left" vertical="top" wrapText="1"/>
    </xf>
    <xf numFmtId="0" fontId="14" fillId="2" borderId="153" xfId="0" applyFont="1" applyFill="1" applyBorder="1" applyAlignment="1">
      <alignment horizontal="left" vertical="top" wrapText="1"/>
    </xf>
    <xf numFmtId="1" fontId="22" fillId="2" borderId="110" xfId="0" applyNumberFormat="1" applyFont="1" applyFill="1" applyBorder="1" applyAlignment="1" applyProtection="1">
      <alignment horizontal="left" vertical="top" wrapText="1"/>
    </xf>
    <xf numFmtId="1" fontId="22" fillId="2" borderId="112" xfId="0" applyNumberFormat="1" applyFont="1" applyFill="1" applyBorder="1" applyAlignment="1" applyProtection="1">
      <alignment horizontal="left" vertical="top" wrapText="1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0" borderId="65" xfId="0" applyFont="1" applyBorder="1" applyAlignment="1" applyProtection="1">
      <alignment horizontal="center" vertical="center"/>
      <protection locked="0"/>
    </xf>
    <xf numFmtId="164" fontId="13" fillId="0" borderId="63" xfId="0" applyNumberFormat="1" applyFont="1" applyBorder="1" applyAlignment="1" applyProtection="1">
      <alignment horizontal="center" vertical="center"/>
      <protection locked="0"/>
    </xf>
    <xf numFmtId="164" fontId="13" fillId="0" borderId="65" xfId="0" applyNumberFormat="1" applyFont="1" applyBorder="1" applyAlignment="1" applyProtection="1">
      <alignment horizontal="center" vertical="center"/>
      <protection locked="0"/>
    </xf>
    <xf numFmtId="0" fontId="22" fillId="23" borderId="19" xfId="0" applyFont="1" applyFill="1" applyBorder="1" applyAlignment="1" applyProtection="1">
      <alignment horizontal="center" vertical="center" wrapText="1"/>
      <protection locked="0"/>
    </xf>
    <xf numFmtId="0" fontId="21" fillId="23" borderId="15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0" fillId="2" borderId="154" xfId="0" applyFont="1" applyFill="1" applyBorder="1" applyAlignment="1" applyProtection="1">
      <alignment horizontal="center" vertical="center" wrapText="1"/>
      <protection locked="0"/>
    </xf>
    <xf numFmtId="0" fontId="0" fillId="0" borderId="155" xfId="0" applyBorder="1" applyAlignment="1">
      <alignment horizontal="center" vertical="center" wrapText="1"/>
    </xf>
    <xf numFmtId="169" fontId="10" fillId="2" borderId="154" xfId="0" applyNumberFormat="1" applyFont="1" applyFill="1" applyBorder="1" applyAlignment="1" applyProtection="1">
      <alignment horizontal="center" vertical="center" wrapText="1"/>
      <protection locked="0"/>
    </xf>
    <xf numFmtId="169" fontId="0" fillId="0" borderId="155" xfId="0" applyNumberFormat="1" applyBorder="1" applyAlignment="1">
      <alignment horizontal="center" vertical="center" wrapText="1"/>
    </xf>
    <xf numFmtId="164" fontId="26" fillId="12" borderId="20" xfId="0" applyNumberFormat="1" applyFont="1" applyFill="1" applyBorder="1" applyAlignment="1" applyProtection="1">
      <alignment horizontal="center" vertical="center"/>
    </xf>
    <xf numFmtId="164" fontId="26" fillId="12" borderId="18" xfId="0" applyNumberFormat="1" applyFont="1" applyFill="1" applyBorder="1" applyAlignment="1" applyProtection="1">
      <alignment horizontal="center" vertical="center"/>
    </xf>
    <xf numFmtId="0" fontId="15" fillId="2" borderId="63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5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1" fontId="10" fillId="11" borderId="108" xfId="0" applyNumberFormat="1" applyFont="1" applyFill="1" applyBorder="1" applyAlignment="1">
      <alignment horizontal="center" vertical="center" wrapText="1"/>
    </xf>
    <xf numFmtId="0" fontId="29" fillId="11" borderId="110" xfId="0" applyFont="1" applyFill="1" applyBorder="1" applyAlignment="1">
      <alignment horizontal="center" vertical="center" wrapText="1"/>
    </xf>
    <xf numFmtId="0" fontId="12" fillId="12" borderId="107" xfId="0" applyFont="1" applyFill="1" applyBorder="1" applyAlignment="1">
      <alignment horizontal="center" vertical="center" wrapText="1"/>
    </xf>
    <xf numFmtId="0" fontId="7" fillId="12" borderId="109" xfId="0" applyFont="1" applyFill="1" applyBorder="1" applyAlignment="1">
      <alignment horizontal="center" vertical="center" wrapText="1"/>
    </xf>
    <xf numFmtId="1" fontId="12" fillId="13" borderId="113" xfId="0" applyNumberFormat="1" applyFont="1" applyFill="1" applyBorder="1" applyAlignment="1">
      <alignment horizontal="center" vertical="center" wrapText="1"/>
    </xf>
    <xf numFmtId="0" fontId="7" fillId="13" borderId="114" xfId="0" applyFont="1" applyFill="1" applyBorder="1" applyAlignment="1">
      <alignment horizontal="center" vertical="center" wrapText="1"/>
    </xf>
    <xf numFmtId="1" fontId="10" fillId="12" borderId="108" xfId="0" applyNumberFormat="1" applyFont="1" applyFill="1" applyBorder="1" applyAlignment="1">
      <alignment horizontal="center" vertical="center" wrapText="1"/>
    </xf>
    <xf numFmtId="0" fontId="29" fillId="12" borderId="110" xfId="0" applyFont="1" applyFill="1" applyBorder="1" applyAlignment="1">
      <alignment horizontal="center" vertical="center" wrapText="1"/>
    </xf>
    <xf numFmtId="0" fontId="10" fillId="23" borderId="14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>
      <alignment horizontal="center" vertical="center" wrapText="1"/>
    </xf>
    <xf numFmtId="0" fontId="10" fillId="23" borderId="9" xfId="0" applyFont="1" applyFill="1" applyBorder="1" applyAlignment="1">
      <alignment horizontal="center" vertical="center" wrapText="1"/>
    </xf>
    <xf numFmtId="1" fontId="23" fillId="8" borderId="56" xfId="0" applyNumberFormat="1" applyFont="1" applyFill="1" applyBorder="1" applyAlignment="1">
      <alignment horizontal="center" vertical="center" wrapText="1"/>
    </xf>
    <xf numFmtId="0" fontId="23" fillId="8" borderId="58" xfId="0" applyFont="1" applyFill="1" applyBorder="1" applyAlignment="1">
      <alignment horizontal="center" vertical="center" wrapText="1"/>
    </xf>
    <xf numFmtId="1" fontId="23" fillId="9" borderId="56" xfId="0" applyNumberFormat="1" applyFont="1" applyFill="1" applyBorder="1" applyAlignment="1">
      <alignment horizontal="center" vertical="center" wrapText="1"/>
    </xf>
    <xf numFmtId="0" fontId="23" fillId="9" borderId="58" xfId="0" applyFont="1" applyFill="1" applyBorder="1" applyAlignment="1">
      <alignment horizontal="center" vertical="center" wrapText="1"/>
    </xf>
    <xf numFmtId="1" fontId="23" fillId="18" borderId="56" xfId="0" applyNumberFormat="1" applyFont="1" applyFill="1" applyBorder="1" applyAlignment="1">
      <alignment horizontal="center" vertical="center" wrapText="1"/>
    </xf>
    <xf numFmtId="0" fontId="23" fillId="18" borderId="58" xfId="0" applyFont="1" applyFill="1" applyBorder="1" applyAlignment="1">
      <alignment horizontal="center" vertical="center" wrapText="1"/>
    </xf>
    <xf numFmtId="168" fontId="12" fillId="12" borderId="110" xfId="0" applyNumberFormat="1" applyFont="1" applyFill="1" applyBorder="1" applyAlignment="1">
      <alignment horizontal="center" vertical="center" wrapText="1"/>
    </xf>
    <xf numFmtId="168" fontId="7" fillId="12" borderId="112" xfId="0" applyNumberFormat="1" applyFont="1" applyFill="1" applyBorder="1" applyAlignment="1">
      <alignment horizontal="center" vertical="center" wrapText="1"/>
    </xf>
    <xf numFmtId="1" fontId="12" fillId="13" borderId="114" xfId="0" applyNumberFormat="1" applyFont="1" applyFill="1" applyBorder="1" applyAlignment="1">
      <alignment horizontal="center" vertical="center" wrapText="1"/>
    </xf>
    <xf numFmtId="0" fontId="7" fillId="13" borderId="115" xfId="0" applyFont="1" applyFill="1" applyBorder="1" applyAlignment="1">
      <alignment horizontal="center" vertical="center" wrapText="1"/>
    </xf>
    <xf numFmtId="14" fontId="10" fillId="23" borderId="13" xfId="0" applyNumberFormat="1" applyFont="1" applyFill="1" applyBorder="1" applyAlignment="1">
      <alignment horizontal="center" vertical="center" wrapText="1"/>
    </xf>
    <xf numFmtId="0" fontId="10" fillId="23" borderId="5" xfId="0" applyFont="1" applyFill="1" applyBorder="1" applyAlignment="1">
      <alignment horizontal="center" vertical="center" wrapText="1"/>
    </xf>
    <xf numFmtId="0" fontId="10" fillId="23" borderId="47" xfId="0" applyFont="1" applyFill="1" applyBorder="1" applyAlignment="1">
      <alignment horizontal="center" vertical="center" wrapText="1"/>
    </xf>
    <xf numFmtId="0" fontId="10" fillId="23" borderId="53" xfId="0" applyFont="1" applyFill="1" applyBorder="1" applyAlignment="1">
      <alignment horizontal="center" vertical="center" wrapText="1"/>
    </xf>
    <xf numFmtId="0" fontId="10" fillId="23" borderId="50" xfId="0" applyFont="1" applyFill="1" applyBorder="1" applyAlignment="1">
      <alignment horizontal="center" vertical="center" wrapText="1"/>
    </xf>
    <xf numFmtId="0" fontId="10" fillId="23" borderId="11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168" fontId="15" fillId="8" borderId="110" xfId="0" applyNumberFormat="1" applyFont="1" applyFill="1" applyBorder="1" applyAlignment="1">
      <alignment horizontal="center" vertical="center" wrapText="1"/>
    </xf>
    <xf numFmtId="168" fontId="18" fillId="8" borderId="112" xfId="0" applyNumberFormat="1" applyFont="1" applyFill="1" applyBorder="1" applyAlignment="1">
      <alignment horizontal="center" vertical="center" wrapText="1"/>
    </xf>
    <xf numFmtId="1" fontId="12" fillId="12" borderId="109" xfId="0" applyNumberFormat="1" applyFont="1" applyFill="1" applyBorder="1" applyAlignment="1">
      <alignment horizontal="center" vertical="center" wrapText="1"/>
    </xf>
    <xf numFmtId="0" fontId="7" fillId="12" borderId="111" xfId="0" applyFont="1" applyFill="1" applyBorder="1" applyAlignment="1">
      <alignment horizontal="center" vertical="center" wrapText="1"/>
    </xf>
    <xf numFmtId="0" fontId="15" fillId="23" borderId="22" xfId="0" applyFont="1" applyFill="1" applyBorder="1" applyAlignment="1">
      <alignment horizontal="center" vertical="center" wrapText="1"/>
    </xf>
    <xf numFmtId="0" fontId="12" fillId="23" borderId="5" xfId="0" applyFont="1" applyFill="1" applyBorder="1" applyAlignment="1">
      <alignment horizontal="center" vertical="center" wrapText="1"/>
    </xf>
    <xf numFmtId="0" fontId="12" fillId="23" borderId="0" xfId="0" applyFont="1" applyFill="1" applyBorder="1" applyAlignment="1">
      <alignment horizontal="center" vertical="center" wrapText="1"/>
    </xf>
    <xf numFmtId="0" fontId="21" fillId="23" borderId="13" xfId="0" applyFont="1" applyFill="1" applyBorder="1" applyAlignment="1">
      <alignment horizontal="center" vertical="center" wrapText="1"/>
    </xf>
    <xf numFmtId="0" fontId="1" fillId="23" borderId="5" xfId="0" applyFont="1" applyFill="1" applyBorder="1" applyAlignment="1">
      <alignment horizontal="center" vertical="center" wrapText="1"/>
    </xf>
    <xf numFmtId="0" fontId="1" fillId="23" borderId="47" xfId="0" applyFont="1" applyFill="1" applyBorder="1" applyAlignment="1">
      <alignment horizontal="center" vertical="center" wrapText="1"/>
    </xf>
    <xf numFmtId="0" fontId="1" fillId="23" borderId="50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1" fillId="23" borderId="10" xfId="0" applyFont="1" applyFill="1" applyBorder="1" applyAlignment="1">
      <alignment horizontal="center" vertical="center" wrapText="1"/>
    </xf>
    <xf numFmtId="169" fontId="15" fillId="2" borderId="151" xfId="0" applyNumberFormat="1" applyFont="1" applyFill="1" applyBorder="1" applyAlignment="1" applyProtection="1">
      <alignment horizontal="center" vertical="center" wrapText="1"/>
      <protection locked="0"/>
    </xf>
    <xf numFmtId="169" fontId="8" fillId="0" borderId="152" xfId="0" applyNumberFormat="1" applyFont="1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0" fillId="2" borderId="58" xfId="0" applyFont="1" applyFill="1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6" fillId="5" borderId="13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" fontId="22" fillId="12" borderId="124" xfId="0" applyNumberFormat="1" applyFont="1" applyFill="1" applyBorder="1" applyAlignment="1" applyProtection="1">
      <alignment horizontal="center" vertical="center" wrapText="1"/>
    </xf>
    <xf numFmtId="1" fontId="22" fillId="12" borderId="125" xfId="0" applyNumberFormat="1" applyFont="1" applyFill="1" applyBorder="1" applyAlignment="1" applyProtection="1">
      <alignment horizontal="center" vertical="center" wrapText="1"/>
    </xf>
    <xf numFmtId="0" fontId="3" fillId="2" borderId="56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wrapText="1"/>
    </xf>
    <xf numFmtId="0" fontId="0" fillId="2" borderId="135" xfId="0" applyFont="1" applyFill="1" applyBorder="1" applyAlignment="1">
      <alignment horizontal="left" vertical="center" wrapText="1"/>
    </xf>
    <xf numFmtId="0" fontId="0" fillId="0" borderId="135" xfId="0" applyBorder="1" applyAlignment="1">
      <alignment horizontal="left" vertical="center" wrapText="1"/>
    </xf>
    <xf numFmtId="0" fontId="0" fillId="2" borderId="135" xfId="0" applyFont="1" applyFill="1" applyBorder="1" applyAlignment="1">
      <alignment horizontal="left" vertical="top" wrapText="1"/>
    </xf>
    <xf numFmtId="0" fontId="0" fillId="0" borderId="135" xfId="0" applyBorder="1" applyAlignment="1">
      <alignment horizontal="left" vertical="top" wrapText="1"/>
    </xf>
    <xf numFmtId="0" fontId="0" fillId="2" borderId="152" xfId="0" applyFill="1" applyBorder="1" applyAlignment="1">
      <alignment horizontal="center" vertical="center" wrapText="1"/>
    </xf>
    <xf numFmtId="169" fontId="22" fillId="2" borderId="154" xfId="0" applyNumberFormat="1" applyFont="1" applyFill="1" applyBorder="1" applyAlignment="1" applyProtection="1">
      <alignment horizontal="center" vertical="center" wrapText="1"/>
      <protection locked="0"/>
    </xf>
    <xf numFmtId="169" fontId="6" fillId="0" borderId="155" xfId="0" applyNumberFormat="1" applyFont="1" applyBorder="1" applyAlignment="1">
      <alignment horizontal="center" vertical="center" wrapText="1"/>
    </xf>
    <xf numFmtId="0" fontId="0" fillId="0" borderId="87" xfId="0" applyBorder="1" applyAlignment="1">
      <alignment horizontal="left" vertical="center" wrapText="1"/>
    </xf>
    <xf numFmtId="0" fontId="0" fillId="0" borderId="88" xfId="0" applyBorder="1" applyAlignment="1">
      <alignment horizontal="left" vertical="center" wrapText="1"/>
    </xf>
    <xf numFmtId="0" fontId="0" fillId="0" borderId="89" xfId="0" applyBorder="1" applyAlignment="1">
      <alignment horizontal="left" vertical="center" wrapText="1"/>
    </xf>
    <xf numFmtId="0" fontId="5" fillId="10" borderId="24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11" borderId="24" xfId="0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3" fillId="0" borderId="66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90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left" vertical="center" wrapText="1"/>
    </xf>
    <xf numFmtId="0" fontId="3" fillId="0" borderId="92" xfId="0" applyFont="1" applyBorder="1" applyAlignment="1">
      <alignment horizontal="left" vertical="center" wrapText="1"/>
    </xf>
    <xf numFmtId="0" fontId="9" fillId="0" borderId="87" xfId="0" applyFont="1" applyBorder="1" applyAlignment="1">
      <alignment horizontal="left" vertical="center" wrapText="1"/>
    </xf>
    <xf numFmtId="0" fontId="9" fillId="0" borderId="88" xfId="0" applyFont="1" applyBorder="1" applyAlignment="1">
      <alignment horizontal="left" vertical="center" wrapText="1"/>
    </xf>
    <xf numFmtId="0" fontId="9" fillId="0" borderId="89" xfId="0" applyFont="1" applyBorder="1" applyAlignment="1">
      <alignment horizontal="left" vertical="center" wrapText="1"/>
    </xf>
    <xf numFmtId="0" fontId="10" fillId="0" borderId="90" xfId="0" applyFont="1" applyBorder="1" applyAlignment="1">
      <alignment horizontal="left" vertical="center" wrapText="1"/>
    </xf>
    <xf numFmtId="0" fontId="10" fillId="0" borderId="91" xfId="0" applyFont="1" applyBorder="1" applyAlignment="1">
      <alignment horizontal="left" vertical="center" wrapText="1"/>
    </xf>
    <xf numFmtId="0" fontId="10" fillId="0" borderId="92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9" fillId="0" borderId="71" xfId="0" applyFont="1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1" fillId="0" borderId="90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1" fillId="0" borderId="92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7" fillId="0" borderId="71" xfId="0" applyFont="1" applyBorder="1" applyAlignment="1">
      <alignment horizontal="left" vertical="center" wrapText="1"/>
    </xf>
    <xf numFmtId="164" fontId="16" fillId="10" borderId="99" xfId="0" applyNumberFormat="1" applyFont="1" applyFill="1" applyBorder="1" applyAlignment="1" applyProtection="1">
      <alignment horizontal="left" vertical="top" wrapText="1"/>
    </xf>
    <xf numFmtId="0" fontId="12" fillId="10" borderId="98" xfId="0" applyFont="1" applyFill="1" applyBorder="1" applyAlignment="1">
      <alignment horizontal="left" vertical="top" wrapText="1"/>
    </xf>
    <xf numFmtId="0" fontId="12" fillId="10" borderId="53" xfId="0" applyFont="1" applyFill="1" applyBorder="1" applyAlignment="1">
      <alignment horizontal="left" vertical="top" wrapText="1"/>
    </xf>
    <xf numFmtId="0" fontId="12" fillId="10" borderId="0" xfId="0" applyFont="1" applyFill="1" applyAlignment="1">
      <alignment horizontal="left" vertical="top" wrapText="1"/>
    </xf>
    <xf numFmtId="0" fontId="12" fillId="10" borderId="0" xfId="0" applyFont="1" applyFill="1" applyBorder="1" applyAlignment="1">
      <alignment horizontal="left" vertical="top" wrapText="1"/>
    </xf>
    <xf numFmtId="0" fontId="12" fillId="10" borderId="32" xfId="0" applyFont="1" applyFill="1" applyBorder="1" applyAlignment="1">
      <alignment horizontal="left" vertical="top" wrapText="1"/>
    </xf>
    <xf numFmtId="0" fontId="12" fillId="10" borderId="11" xfId="0" applyFont="1" applyFill="1" applyBorder="1" applyAlignment="1">
      <alignment horizontal="left" vertical="top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50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22" fillId="10" borderId="139" xfId="0" applyFont="1" applyFill="1" applyBorder="1" applyAlignment="1" applyProtection="1">
      <alignment horizontal="center" vertical="center"/>
    </xf>
    <xf numFmtId="14" fontId="16" fillId="2" borderId="15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2" xfId="0" applyFont="1" applyFill="1" applyBorder="1" applyAlignment="1">
      <alignment horizontal="center" vertical="center" wrapText="1"/>
    </xf>
    <xf numFmtId="43" fontId="15" fillId="2" borderId="99" xfId="1" applyFont="1" applyFill="1" applyBorder="1" applyAlignment="1" applyProtection="1">
      <alignment horizontal="left" vertical="top" wrapText="1"/>
    </xf>
    <xf numFmtId="43" fontId="15" fillId="2" borderId="98" xfId="1" applyFont="1" applyFill="1" applyBorder="1" applyAlignment="1">
      <alignment horizontal="left" vertical="top" wrapText="1"/>
    </xf>
    <xf numFmtId="43" fontId="15" fillId="2" borderId="53" xfId="1" applyFont="1" applyFill="1" applyBorder="1" applyAlignment="1">
      <alignment horizontal="left" vertical="top" wrapText="1"/>
    </xf>
    <xf numFmtId="43" fontId="15" fillId="2" borderId="0" xfId="1" applyFont="1" applyFill="1" applyAlignment="1">
      <alignment horizontal="left" vertical="top" wrapText="1"/>
    </xf>
    <xf numFmtId="43" fontId="15" fillId="2" borderId="0" xfId="1" applyFont="1" applyFill="1" applyBorder="1" applyAlignment="1">
      <alignment horizontal="left" vertical="top" wrapText="1"/>
    </xf>
    <xf numFmtId="43" fontId="15" fillId="2" borderId="32" xfId="1" applyFont="1" applyFill="1" applyBorder="1" applyAlignment="1">
      <alignment horizontal="left" vertical="top" wrapText="1"/>
    </xf>
    <xf numFmtId="43" fontId="15" fillId="2" borderId="11" xfId="1" applyFont="1" applyFill="1" applyBorder="1" applyAlignment="1">
      <alignment horizontal="left" vertical="top" wrapText="1"/>
    </xf>
    <xf numFmtId="0" fontId="29" fillId="10" borderId="14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29" fillId="10" borderId="50" xfId="0" applyFont="1" applyFill="1" applyBorder="1" applyAlignment="1">
      <alignment horizontal="center" vertical="center" wrapText="1"/>
    </xf>
    <xf numFmtId="0" fontId="29" fillId="10" borderId="11" xfId="0" applyFont="1" applyFill="1" applyBorder="1" applyAlignment="1">
      <alignment horizontal="center" vertical="center" wrapText="1"/>
    </xf>
    <xf numFmtId="0" fontId="29" fillId="10" borderId="10" xfId="0" applyFont="1" applyFill="1" applyBorder="1" applyAlignment="1">
      <alignment horizontal="center" vertical="center" wrapText="1"/>
    </xf>
    <xf numFmtId="0" fontId="15" fillId="10" borderId="139" xfId="0" applyFont="1" applyFill="1" applyBorder="1" applyAlignment="1" applyProtection="1">
      <alignment horizontal="center" vertical="top"/>
    </xf>
    <xf numFmtId="0" fontId="9" fillId="10" borderId="107" xfId="0" applyFont="1" applyFill="1" applyBorder="1" applyAlignment="1" applyProtection="1">
      <alignment horizontal="center" vertical="center"/>
    </xf>
    <xf numFmtId="164" fontId="22" fillId="10" borderId="99" xfId="0" applyNumberFormat="1" applyFont="1" applyFill="1" applyBorder="1" applyAlignment="1" applyProtection="1">
      <alignment horizontal="left" vertical="top" wrapText="1"/>
    </xf>
    <xf numFmtId="0" fontId="1" fillId="10" borderId="98" xfId="0" applyFont="1" applyFill="1" applyBorder="1" applyAlignment="1">
      <alignment horizontal="left" vertical="top" wrapText="1"/>
    </xf>
    <xf numFmtId="0" fontId="1" fillId="10" borderId="53" xfId="0" applyFont="1" applyFill="1" applyBorder="1" applyAlignment="1">
      <alignment horizontal="left" vertical="top" wrapText="1"/>
    </xf>
    <xf numFmtId="0" fontId="1" fillId="10" borderId="0" xfId="0" applyFont="1" applyFill="1" applyAlignment="1">
      <alignment horizontal="left" vertical="top" wrapText="1"/>
    </xf>
    <xf numFmtId="0" fontId="1" fillId="10" borderId="0" xfId="0" applyFont="1" applyFill="1" applyBorder="1" applyAlignment="1">
      <alignment horizontal="left" vertical="top" wrapText="1"/>
    </xf>
    <xf numFmtId="0" fontId="1" fillId="10" borderId="32" xfId="0" applyFont="1" applyFill="1" applyBorder="1" applyAlignment="1">
      <alignment horizontal="left" vertical="top" wrapText="1"/>
    </xf>
    <xf numFmtId="0" fontId="1" fillId="10" borderId="1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66FF33"/>
      <color rgb="FF0000CC"/>
      <color rgb="FFFFFFFF"/>
      <color rgb="FFFFFFCC"/>
      <color rgb="FFFFCC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7620</xdr:colOff>
      <xdr:row>19</xdr:row>
      <xdr:rowOff>7620</xdr:rowOff>
    </xdr:to>
    <xdr:pic>
      <xdr:nvPicPr>
        <xdr:cNvPr id="11" name="Picture 1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</xdr:colOff>
      <xdr:row>19</xdr:row>
      <xdr:rowOff>7620</xdr:rowOff>
    </xdr:to>
    <xdr:pic>
      <xdr:nvPicPr>
        <xdr:cNvPr id="61" name="Picture 6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</xdr:colOff>
      <xdr:row>19</xdr:row>
      <xdr:rowOff>7620</xdr:rowOff>
    </xdr:to>
    <xdr:pic>
      <xdr:nvPicPr>
        <xdr:cNvPr id="4" name="Picture 3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24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7"/>
  <sheetViews>
    <sheetView tabSelected="1" zoomScale="130" zoomScaleNormal="130" workbookViewId="0">
      <pane ySplit="6" topLeftCell="A163" activePane="bottomLeft" state="frozenSplit"/>
      <selection activeCell="Q1" sqref="Q1:W1"/>
      <selection pane="bottomLeft" activeCell="P184" sqref="P184"/>
    </sheetView>
  </sheetViews>
  <sheetFormatPr defaultRowHeight="21" x14ac:dyDescent="0.25"/>
  <cols>
    <col min="1" max="1" width="10.28515625" style="1" customWidth="1"/>
    <col min="2" max="2" width="11.5703125" style="153" customWidth="1"/>
    <col min="3" max="3" width="5.28515625" style="2" hidden="1" customWidth="1"/>
    <col min="4" max="4" width="5.42578125" style="154" customWidth="1"/>
    <col min="5" max="5" width="12.5703125" style="102" customWidth="1"/>
    <col min="6" max="6" width="14" style="102" customWidth="1"/>
    <col min="7" max="7" width="7.7109375" style="154" customWidth="1"/>
    <col min="8" max="8" width="8.140625" style="154" customWidth="1"/>
    <col min="9" max="9" width="6.7109375" style="154" customWidth="1"/>
    <col min="10" max="10" width="7.7109375" style="154" customWidth="1"/>
    <col min="11" max="11" width="6" style="154" customWidth="1"/>
    <col min="12" max="12" width="6.85546875" style="155" customWidth="1"/>
    <col min="13" max="13" width="9.85546875" style="126" customWidth="1"/>
    <col min="14" max="14" width="8.28515625" style="126" customWidth="1"/>
    <col min="15" max="15" width="6.7109375" style="126" customWidth="1"/>
    <col min="16" max="16" width="14.28515625" style="170" customWidth="1"/>
    <col min="17" max="17" width="3.7109375" style="171" customWidth="1"/>
    <col min="18" max="18" width="2.28515625" style="156" customWidth="1"/>
    <col min="19" max="20" width="2.28515625" style="157" customWidth="1"/>
    <col min="21" max="21" width="2.42578125" style="158" customWidth="1"/>
    <col min="22" max="22" width="3.28515625" style="116" customWidth="1"/>
    <col min="23" max="24" width="3.28515625" style="117" customWidth="1"/>
  </cols>
  <sheetData>
    <row r="1" spans="1:24" s="7" customFormat="1" ht="10.9" customHeight="1" thickTop="1" x14ac:dyDescent="0.25">
      <c r="A1" s="354" t="s">
        <v>296</v>
      </c>
      <c r="B1" s="356">
        <f>G181</f>
        <v>26</v>
      </c>
      <c r="C1" s="223"/>
      <c r="D1" s="224"/>
      <c r="E1" s="358" t="s">
        <v>352</v>
      </c>
      <c r="F1" s="440">
        <f>M181</f>
        <v>8</v>
      </c>
      <c r="G1" s="444" t="s">
        <v>363</v>
      </c>
      <c r="H1" s="546">
        <f>K181</f>
        <v>1</v>
      </c>
      <c r="I1" s="548" t="s">
        <v>351</v>
      </c>
      <c r="J1" s="552">
        <f>I181</f>
        <v>3</v>
      </c>
      <c r="K1" s="550">
        <f>O181</f>
        <v>1</v>
      </c>
      <c r="L1" s="578" t="s">
        <v>377</v>
      </c>
      <c r="M1" s="579"/>
      <c r="N1" s="579"/>
      <c r="O1" s="579"/>
      <c r="P1" s="579"/>
      <c r="Q1" s="567">
        <v>43364</v>
      </c>
      <c r="R1" s="568"/>
      <c r="S1" s="568"/>
      <c r="T1" s="568"/>
      <c r="U1" s="569"/>
      <c r="V1" s="561">
        <f>V181</f>
        <v>8</v>
      </c>
      <c r="W1" s="557">
        <f>W181</f>
        <v>1</v>
      </c>
      <c r="X1" s="559">
        <f>X181</f>
        <v>0</v>
      </c>
    </row>
    <row r="2" spans="1:24" s="7" customFormat="1" ht="14.45" customHeight="1" thickBot="1" x14ac:dyDescent="0.3">
      <c r="A2" s="355"/>
      <c r="B2" s="357"/>
      <c r="C2" s="225"/>
      <c r="D2" s="226"/>
      <c r="E2" s="359"/>
      <c r="F2" s="441"/>
      <c r="G2" s="445"/>
      <c r="H2" s="547"/>
      <c r="I2" s="549"/>
      <c r="J2" s="553"/>
      <c r="K2" s="551"/>
      <c r="L2" s="570" t="s">
        <v>386</v>
      </c>
      <c r="M2" s="555"/>
      <c r="N2" s="555"/>
      <c r="O2" s="555"/>
      <c r="P2" s="555"/>
      <c r="Q2" s="554"/>
      <c r="R2" s="555"/>
      <c r="S2" s="555"/>
      <c r="T2" s="555"/>
      <c r="U2" s="556"/>
      <c r="V2" s="562"/>
      <c r="W2" s="558"/>
      <c r="X2" s="560"/>
    </row>
    <row r="3" spans="1:24" s="7" customFormat="1" ht="10.15" customHeight="1" thickTop="1" x14ac:dyDescent="0.25">
      <c r="A3" s="362" t="s">
        <v>316</v>
      </c>
      <c r="B3" s="363"/>
      <c r="C3" s="363"/>
      <c r="D3" s="364"/>
      <c r="E3" s="446">
        <f>V1</f>
        <v>8</v>
      </c>
      <c r="F3" s="448">
        <f>E3/F1</f>
        <v>1</v>
      </c>
      <c r="G3" s="450">
        <f>W1</f>
        <v>1</v>
      </c>
      <c r="H3" s="574">
        <f>G3/H1</f>
        <v>1</v>
      </c>
      <c r="I3" s="576">
        <f>X1</f>
        <v>0</v>
      </c>
      <c r="J3" s="563">
        <f>I3/J1</f>
        <v>0</v>
      </c>
      <c r="K3" s="565" t="s">
        <v>318</v>
      </c>
      <c r="L3" s="570"/>
      <c r="M3" s="555"/>
      <c r="N3" s="555"/>
      <c r="O3" s="555"/>
      <c r="P3" s="555"/>
      <c r="Q3" s="554" t="s">
        <v>2</v>
      </c>
      <c r="R3" s="555"/>
      <c r="S3" s="555"/>
      <c r="T3" s="555"/>
      <c r="U3" s="556"/>
      <c r="V3" s="581" t="s">
        <v>396</v>
      </c>
      <c r="W3" s="582"/>
      <c r="X3" s="583"/>
    </row>
    <row r="4" spans="1:24" s="7" customFormat="1" ht="14.45" customHeight="1" thickBot="1" x14ac:dyDescent="0.3">
      <c r="A4" s="365"/>
      <c r="B4" s="366"/>
      <c r="C4" s="366"/>
      <c r="D4" s="367"/>
      <c r="E4" s="447"/>
      <c r="F4" s="449"/>
      <c r="G4" s="451"/>
      <c r="H4" s="575"/>
      <c r="I4" s="577"/>
      <c r="J4" s="564"/>
      <c r="K4" s="566"/>
      <c r="L4" s="570" t="s">
        <v>38</v>
      </c>
      <c r="M4" s="580"/>
      <c r="N4" s="580"/>
      <c r="O4" s="580"/>
      <c r="P4" s="580"/>
      <c r="Q4" s="571" t="s">
        <v>353</v>
      </c>
      <c r="R4" s="572"/>
      <c r="S4" s="572"/>
      <c r="T4" s="572"/>
      <c r="U4" s="573"/>
      <c r="V4" s="584"/>
      <c r="W4" s="585"/>
      <c r="X4" s="586"/>
    </row>
    <row r="5" spans="1:24" s="7" customFormat="1" ht="27.6" hidden="1" customHeight="1" thickBot="1" x14ac:dyDescent="0.3">
      <c r="A5" s="460" t="s">
        <v>0</v>
      </c>
      <c r="B5" s="461"/>
      <c r="C5" s="461"/>
      <c r="D5" s="461"/>
      <c r="E5" s="461"/>
      <c r="F5" s="372" t="s">
        <v>0</v>
      </c>
      <c r="G5" s="373"/>
      <c r="H5" s="10" t="s">
        <v>0</v>
      </c>
      <c r="I5" s="128" t="s">
        <v>37</v>
      </c>
      <c r="J5" s="374" t="s">
        <v>0</v>
      </c>
      <c r="K5" s="375"/>
      <c r="L5" s="376"/>
      <c r="M5" s="119" t="s">
        <v>0</v>
      </c>
      <c r="N5" s="120"/>
      <c r="O5" s="120"/>
      <c r="P5" s="165"/>
      <c r="Q5" s="350" t="s">
        <v>3</v>
      </c>
      <c r="R5" s="334" t="s">
        <v>314</v>
      </c>
      <c r="S5" s="330" t="s">
        <v>4</v>
      </c>
      <c r="T5" s="328" t="s">
        <v>5</v>
      </c>
      <c r="U5" s="332" t="s">
        <v>6</v>
      </c>
      <c r="V5" s="326" t="s">
        <v>342</v>
      </c>
      <c r="W5" s="301" t="s">
        <v>341</v>
      </c>
      <c r="X5" s="303" t="s">
        <v>343</v>
      </c>
    </row>
    <row r="6" spans="1:24" s="7" customFormat="1" ht="44.45" customHeight="1" thickTop="1" thickBot="1" x14ac:dyDescent="0.3">
      <c r="A6" s="394" t="s">
        <v>398</v>
      </c>
      <c r="B6" s="395"/>
      <c r="C6" s="395"/>
      <c r="D6" s="395"/>
      <c r="E6" s="395"/>
      <c r="F6" s="396"/>
      <c r="G6" s="259" t="s">
        <v>21</v>
      </c>
      <c r="H6" s="93">
        <v>0</v>
      </c>
      <c r="I6" s="260" t="s">
        <v>1</v>
      </c>
      <c r="J6" s="383" t="s">
        <v>0</v>
      </c>
      <c r="K6" s="384"/>
      <c r="L6" s="345" t="s">
        <v>397</v>
      </c>
      <c r="M6" s="346"/>
      <c r="N6" s="346"/>
      <c r="O6" s="346"/>
      <c r="P6" s="347"/>
      <c r="Q6" s="351"/>
      <c r="R6" s="335"/>
      <c r="S6" s="331"/>
      <c r="T6" s="329"/>
      <c r="U6" s="333"/>
      <c r="V6" s="327"/>
      <c r="W6" s="302"/>
      <c r="X6" s="304"/>
    </row>
    <row r="7" spans="1:24" s="8" customFormat="1" ht="9" customHeight="1" thickTop="1" thickBot="1" x14ac:dyDescent="0.3">
      <c r="A7" s="227" t="s">
        <v>307</v>
      </c>
      <c r="B7" s="210" t="s">
        <v>7</v>
      </c>
      <c r="C7" s="211"/>
      <c r="D7" s="211" t="s">
        <v>8</v>
      </c>
      <c r="E7" s="211" t="s">
        <v>9</v>
      </c>
      <c r="F7" s="211" t="s">
        <v>10</v>
      </c>
      <c r="G7" s="211" t="s">
        <v>11</v>
      </c>
      <c r="H7" s="211" t="s">
        <v>12</v>
      </c>
      <c r="I7" s="212" t="s">
        <v>16</v>
      </c>
      <c r="J7" s="213" t="s">
        <v>13</v>
      </c>
      <c r="K7" s="213" t="s">
        <v>14</v>
      </c>
      <c r="L7" s="214" t="s">
        <v>22</v>
      </c>
      <c r="M7" s="215" t="s">
        <v>297</v>
      </c>
      <c r="N7" s="216" t="s">
        <v>298</v>
      </c>
      <c r="O7" s="215" t="s">
        <v>299</v>
      </c>
      <c r="P7" s="217" t="s">
        <v>340</v>
      </c>
      <c r="Q7" s="218"/>
      <c r="R7" s="219"/>
      <c r="S7" s="219"/>
      <c r="T7" s="219"/>
      <c r="U7" s="220"/>
      <c r="V7" s="211" t="s">
        <v>342</v>
      </c>
      <c r="W7" s="211" t="s">
        <v>341</v>
      </c>
      <c r="X7" s="221" t="s">
        <v>343</v>
      </c>
    </row>
    <row r="8" spans="1:24" s="7" customFormat="1" ht="15" customHeight="1" thickTop="1" thickBot="1" x14ac:dyDescent="0.3">
      <c r="A8" s="181" t="s">
        <v>2</v>
      </c>
      <c r="B8" s="360" t="s">
        <v>61</v>
      </c>
      <c r="C8" s="421" t="s">
        <v>0</v>
      </c>
      <c r="D8" s="195" t="s">
        <v>334</v>
      </c>
      <c r="E8" s="228" t="s">
        <v>62</v>
      </c>
      <c r="F8" s="228" t="s">
        <v>63</v>
      </c>
      <c r="G8" s="422" t="s">
        <v>0</v>
      </c>
      <c r="H8" s="377" t="s">
        <v>0</v>
      </c>
      <c r="I8" s="378" t="s">
        <v>0</v>
      </c>
      <c r="J8" s="385" t="s">
        <v>0</v>
      </c>
      <c r="K8" s="406" t="s">
        <v>259</v>
      </c>
      <c r="L8" s="321">
        <v>25</v>
      </c>
      <c r="M8" s="352">
        <v>2017</v>
      </c>
      <c r="N8" s="311" t="str">
        <f>IF(V8=1,"VERIFIED",IF(W8=1,"RECHECKED",IF(R8=1,"RECHECK",IF(T8=1,"VERIFY",IF(U8=1,"NEED PMT APP","SANITY CHECK")))))</f>
        <v>SANITY CHECK</v>
      </c>
      <c r="O8" s="185" t="s">
        <v>300</v>
      </c>
      <c r="P8" s="324" t="s">
        <v>387</v>
      </c>
      <c r="Q8" s="129">
        <f>IF(A9=" "," ",1)</f>
        <v>1</v>
      </c>
      <c r="R8" s="130" t="s">
        <v>0</v>
      </c>
      <c r="S8" s="131" t="s">
        <v>0</v>
      </c>
      <c r="T8" s="132" t="s">
        <v>0</v>
      </c>
      <c r="U8" s="133" t="s">
        <v>0</v>
      </c>
      <c r="V8" s="177" t="s">
        <v>0</v>
      </c>
      <c r="W8" s="103" t="s">
        <v>0</v>
      </c>
      <c r="X8" s="104" t="s">
        <v>0</v>
      </c>
    </row>
    <row r="9" spans="1:24" s="7" customFormat="1" ht="15" customHeight="1" thickTop="1" thickBot="1" x14ac:dyDescent="0.3">
      <c r="A9" s="229" t="s">
        <v>59</v>
      </c>
      <c r="B9" s="274"/>
      <c r="C9" s="282"/>
      <c r="D9" s="195" t="s">
        <v>335</v>
      </c>
      <c r="E9" s="230" t="s">
        <v>62</v>
      </c>
      <c r="F9" s="230" t="s">
        <v>63</v>
      </c>
      <c r="G9" s="433"/>
      <c r="H9" s="371"/>
      <c r="I9" s="379"/>
      <c r="J9" s="386"/>
      <c r="K9" s="406"/>
      <c r="L9" s="321"/>
      <c r="M9" s="353"/>
      <c r="N9" s="312"/>
      <c r="O9" s="186"/>
      <c r="P9" s="325"/>
      <c r="Q9" s="336" t="s">
        <v>401</v>
      </c>
      <c r="R9" s="337"/>
      <c r="S9" s="337"/>
      <c r="T9" s="337"/>
      <c r="U9" s="338"/>
      <c r="V9" s="537" t="s">
        <v>378</v>
      </c>
      <c r="W9" s="538"/>
      <c r="X9" s="539"/>
    </row>
    <row r="10" spans="1:24" s="9" customFormat="1" ht="9" customHeight="1" thickBot="1" x14ac:dyDescent="0.3">
      <c r="A10" s="231" t="s">
        <v>60</v>
      </c>
      <c r="B10" s="274"/>
      <c r="C10" s="282"/>
      <c r="D10" s="206" t="s">
        <v>0</v>
      </c>
      <c r="E10" s="207" t="s">
        <v>9</v>
      </c>
      <c r="F10" s="207" t="s">
        <v>10</v>
      </c>
      <c r="G10" s="208" t="s">
        <v>15</v>
      </c>
      <c r="H10" s="209" t="s">
        <v>0</v>
      </c>
      <c r="I10" s="209" t="s">
        <v>18</v>
      </c>
      <c r="J10" s="208" t="s">
        <v>17</v>
      </c>
      <c r="K10" s="209" t="s">
        <v>4</v>
      </c>
      <c r="L10" s="208" t="s">
        <v>339</v>
      </c>
      <c r="M10" s="348" t="s">
        <v>423</v>
      </c>
      <c r="N10" s="316"/>
      <c r="O10" s="313"/>
      <c r="P10" s="313"/>
      <c r="Q10" s="339"/>
      <c r="R10" s="340"/>
      <c r="S10" s="340"/>
      <c r="T10" s="340"/>
      <c r="U10" s="341"/>
      <c r="V10" s="540"/>
      <c r="W10" s="541"/>
      <c r="X10" s="542"/>
    </row>
    <row r="11" spans="1:24" s="7" customFormat="1" ht="15" customHeight="1" thickBot="1" x14ac:dyDescent="0.3">
      <c r="A11" s="232">
        <v>1</v>
      </c>
      <c r="B11" s="274"/>
      <c r="C11" s="282"/>
      <c r="D11" s="195" t="s">
        <v>337</v>
      </c>
      <c r="E11" s="233" t="s">
        <v>261</v>
      </c>
      <c r="F11" s="233" t="s">
        <v>262</v>
      </c>
      <c r="G11" s="509" t="s">
        <v>0</v>
      </c>
      <c r="H11" s="422" t="s">
        <v>0</v>
      </c>
      <c r="I11" s="378" t="s">
        <v>0</v>
      </c>
      <c r="J11" s="510" t="s">
        <v>264</v>
      </c>
      <c r="K11" s="505" t="s">
        <v>260</v>
      </c>
      <c r="L11" s="380" t="s">
        <v>402</v>
      </c>
      <c r="M11" s="314"/>
      <c r="N11" s="315"/>
      <c r="O11" s="315"/>
      <c r="P11" s="316"/>
      <c r="Q11" s="339"/>
      <c r="R11" s="340"/>
      <c r="S11" s="340"/>
      <c r="T11" s="340"/>
      <c r="U11" s="341"/>
      <c r="V11" s="540"/>
      <c r="W11" s="541"/>
      <c r="X11" s="542"/>
    </row>
    <row r="12" spans="1:24" s="7" customFormat="1" ht="15" customHeight="1" thickTop="1" thickBot="1" x14ac:dyDescent="0.3">
      <c r="A12" s="257" t="str">
        <f>IF(V8=1,"VERIFIED",IF(W8=1,"RECHECKED",IF(R8=1,"RECHECK",IF(T8=1,"VERIFY",IF(U8=1,"NEED PMT APP","SANITY CHECK")))))</f>
        <v>SANITY CHECK</v>
      </c>
      <c r="B12" s="361"/>
      <c r="C12" s="283"/>
      <c r="D12" s="195" t="s">
        <v>336</v>
      </c>
      <c r="E12" s="234" t="s">
        <v>0</v>
      </c>
      <c r="F12" s="234" t="s">
        <v>0</v>
      </c>
      <c r="G12" s="435"/>
      <c r="H12" s="420"/>
      <c r="I12" s="418"/>
      <c r="J12" s="511"/>
      <c r="K12" s="308"/>
      <c r="L12" s="272"/>
      <c r="M12" s="317"/>
      <c r="N12" s="318"/>
      <c r="O12" s="318"/>
      <c r="P12" s="318"/>
      <c r="Q12" s="342"/>
      <c r="R12" s="343"/>
      <c r="S12" s="343"/>
      <c r="T12" s="343"/>
      <c r="U12" s="344"/>
      <c r="V12" s="543"/>
      <c r="W12" s="544"/>
      <c r="X12" s="545"/>
    </row>
    <row r="13" spans="1:24" s="18" customFormat="1" ht="4.9000000000000004" customHeight="1" thickTop="1" thickBot="1" x14ac:dyDescent="0.3">
      <c r="A13" s="235"/>
      <c r="B13" s="134"/>
      <c r="C13" s="135"/>
      <c r="D13" s="136"/>
      <c r="E13" s="236"/>
      <c r="F13" s="236"/>
      <c r="G13" s="237"/>
      <c r="H13" s="238"/>
      <c r="I13" s="239"/>
      <c r="J13" s="239"/>
      <c r="K13" s="17"/>
      <c r="L13" s="137"/>
      <c r="M13" s="121"/>
      <c r="N13" s="121"/>
      <c r="O13" s="121"/>
      <c r="P13" s="166"/>
      <c r="Q13" s="138"/>
      <c r="R13" s="139"/>
      <c r="S13" s="140"/>
      <c r="T13" s="140"/>
      <c r="U13" s="142"/>
      <c r="V13" s="108"/>
      <c r="W13" s="109"/>
      <c r="X13" s="109"/>
    </row>
    <row r="14" spans="1:24" s="8" customFormat="1" ht="9" customHeight="1" thickTop="1" thickBot="1" x14ac:dyDescent="0.3">
      <c r="A14" s="240" t="s">
        <v>308</v>
      </c>
      <c r="B14" s="210" t="s">
        <v>7</v>
      </c>
      <c r="C14" s="211"/>
      <c r="D14" s="211" t="s">
        <v>8</v>
      </c>
      <c r="E14" s="211" t="s">
        <v>9</v>
      </c>
      <c r="F14" s="211" t="s">
        <v>10</v>
      </c>
      <c r="G14" s="211" t="s">
        <v>11</v>
      </c>
      <c r="H14" s="211" t="s">
        <v>12</v>
      </c>
      <c r="I14" s="212" t="s">
        <v>16</v>
      </c>
      <c r="J14" s="213" t="s">
        <v>13</v>
      </c>
      <c r="K14" s="213" t="s">
        <v>14</v>
      </c>
      <c r="L14" s="214" t="s">
        <v>22</v>
      </c>
      <c r="M14" s="215" t="s">
        <v>297</v>
      </c>
      <c r="N14" s="216" t="s">
        <v>298</v>
      </c>
      <c r="O14" s="215" t="s">
        <v>299</v>
      </c>
      <c r="P14" s="217" t="s">
        <v>340</v>
      </c>
      <c r="Q14" s="218"/>
      <c r="R14" s="219"/>
      <c r="S14" s="219"/>
      <c r="T14" s="219"/>
      <c r="U14" s="220"/>
      <c r="V14" s="211" t="s">
        <v>342</v>
      </c>
      <c r="W14" s="211" t="s">
        <v>341</v>
      </c>
      <c r="X14" s="221" t="s">
        <v>343</v>
      </c>
    </row>
    <row r="15" spans="1:24" s="7" customFormat="1" ht="15" customHeight="1" thickTop="1" thickBot="1" x14ac:dyDescent="0.3">
      <c r="A15" s="181" t="s">
        <v>2</v>
      </c>
      <c r="B15" s="462" t="s">
        <v>105</v>
      </c>
      <c r="C15" s="399" t="s">
        <v>0</v>
      </c>
      <c r="D15" s="255" t="s">
        <v>334</v>
      </c>
      <c r="E15" s="201" t="s">
        <v>106</v>
      </c>
      <c r="F15" s="201" t="s">
        <v>107</v>
      </c>
      <c r="G15" s="402" t="s">
        <v>0</v>
      </c>
      <c r="H15" s="426" t="s">
        <v>0</v>
      </c>
      <c r="I15" s="424" t="s">
        <v>0</v>
      </c>
      <c r="J15" s="387" t="s">
        <v>0</v>
      </c>
      <c r="K15" s="389" t="s">
        <v>259</v>
      </c>
      <c r="L15" s="321">
        <v>25</v>
      </c>
      <c r="M15" s="352">
        <v>2017</v>
      </c>
      <c r="N15" s="311" t="str">
        <f>IF(V15=1,"VERIFIED",IF(W15=1,"RECHECKED",IF(R15=1,"RECHECK",IF(T15=1,"VERIFY",IF(U15=1,"NEED PMT APP","SANITY CHECK")))))</f>
        <v>SANITY CHECK</v>
      </c>
      <c r="O15" s="178" t="s">
        <v>300</v>
      </c>
      <c r="P15" s="324" t="s">
        <v>388</v>
      </c>
      <c r="Q15" s="143">
        <f>IF(A16=" "," ",1)</f>
        <v>1</v>
      </c>
      <c r="R15" s="130" t="s">
        <v>0</v>
      </c>
      <c r="S15" s="144" t="s">
        <v>0</v>
      </c>
      <c r="T15" s="145" t="s">
        <v>0</v>
      </c>
      <c r="U15" s="146" t="s">
        <v>0</v>
      </c>
      <c r="V15" s="105" t="s">
        <v>0</v>
      </c>
      <c r="W15" s="106" t="s">
        <v>0</v>
      </c>
      <c r="X15" s="107" t="s">
        <v>0</v>
      </c>
    </row>
    <row r="16" spans="1:24" s="7" customFormat="1" ht="15" customHeight="1" thickTop="1" thickBot="1" x14ac:dyDescent="0.3">
      <c r="A16" s="241" t="s">
        <v>103</v>
      </c>
      <c r="B16" s="463"/>
      <c r="C16" s="400"/>
      <c r="D16" s="255" t="s">
        <v>335</v>
      </c>
      <c r="E16" s="242" t="s">
        <v>106</v>
      </c>
      <c r="F16" s="242" t="s">
        <v>107</v>
      </c>
      <c r="G16" s="403"/>
      <c r="H16" s="427"/>
      <c r="I16" s="425"/>
      <c r="J16" s="388"/>
      <c r="K16" s="390"/>
      <c r="L16" s="321"/>
      <c r="M16" s="353"/>
      <c r="N16" s="312"/>
      <c r="O16" s="189"/>
      <c r="P16" s="325"/>
      <c r="Q16" s="336" t="s">
        <v>401</v>
      </c>
      <c r="R16" s="337"/>
      <c r="S16" s="337"/>
      <c r="T16" s="337"/>
      <c r="U16" s="338"/>
      <c r="V16" s="537" t="s">
        <v>379</v>
      </c>
      <c r="W16" s="538"/>
      <c r="X16" s="539"/>
    </row>
    <row r="17" spans="1:24" s="9" customFormat="1" ht="9" customHeight="1" thickBot="1" x14ac:dyDescent="0.3">
      <c r="A17" s="243" t="s">
        <v>104</v>
      </c>
      <c r="B17" s="463"/>
      <c r="C17" s="400"/>
      <c r="D17" s="206" t="s">
        <v>0</v>
      </c>
      <c r="E17" s="207" t="s">
        <v>9</v>
      </c>
      <c r="F17" s="207" t="s">
        <v>10</v>
      </c>
      <c r="G17" s="208" t="s">
        <v>15</v>
      </c>
      <c r="H17" s="209" t="s">
        <v>0</v>
      </c>
      <c r="I17" s="209" t="s">
        <v>18</v>
      </c>
      <c r="J17" s="208" t="s">
        <v>17</v>
      </c>
      <c r="K17" s="209" t="s">
        <v>4</v>
      </c>
      <c r="L17" s="208" t="s">
        <v>339</v>
      </c>
      <c r="M17" s="348" t="s">
        <v>423</v>
      </c>
      <c r="N17" s="316"/>
      <c r="O17" s="313"/>
      <c r="P17" s="313"/>
      <c r="Q17" s="339"/>
      <c r="R17" s="340"/>
      <c r="S17" s="340"/>
      <c r="T17" s="340"/>
      <c r="U17" s="341"/>
      <c r="V17" s="540"/>
      <c r="W17" s="541"/>
      <c r="X17" s="542"/>
    </row>
    <row r="18" spans="1:24" s="7" customFormat="1" ht="15" customHeight="1" thickBot="1" x14ac:dyDescent="0.3">
      <c r="A18" s="232">
        <f>A11+1</f>
        <v>2</v>
      </c>
      <c r="B18" s="463"/>
      <c r="C18" s="400"/>
      <c r="D18" s="255" t="s">
        <v>337</v>
      </c>
      <c r="E18" s="242" t="s">
        <v>106</v>
      </c>
      <c r="F18" s="242" t="s">
        <v>107</v>
      </c>
      <c r="G18" s="454" t="s">
        <v>0</v>
      </c>
      <c r="H18" s="402" t="s">
        <v>0</v>
      </c>
      <c r="I18" s="424">
        <v>0</v>
      </c>
      <c r="J18" s="381" t="s">
        <v>263</v>
      </c>
      <c r="K18" s="506" t="s">
        <v>260</v>
      </c>
      <c r="L18" s="380" t="s">
        <v>402</v>
      </c>
      <c r="M18" s="314"/>
      <c r="N18" s="315"/>
      <c r="O18" s="315"/>
      <c r="P18" s="316"/>
      <c r="Q18" s="339"/>
      <c r="R18" s="340"/>
      <c r="S18" s="340"/>
      <c r="T18" s="340"/>
      <c r="U18" s="341"/>
      <c r="V18" s="540"/>
      <c r="W18" s="541"/>
      <c r="X18" s="542"/>
    </row>
    <row r="19" spans="1:24" s="7" customFormat="1" ht="15" customHeight="1" thickTop="1" thickBot="1" x14ac:dyDescent="0.3">
      <c r="A19" s="257" t="str">
        <f>IF(V15=1,"VERIFIED",IF(W15=1,"RECHECKED",IF(R15=1,"RECHECK",IF(T15=1,"VERIFY",IF(U15=1,"NEED PMT APP","SANITY CHECK")))))</f>
        <v>SANITY CHECK</v>
      </c>
      <c r="B19" s="464"/>
      <c r="C19" s="401"/>
      <c r="D19" s="255" t="s">
        <v>336</v>
      </c>
      <c r="E19" s="234" t="s">
        <v>0</v>
      </c>
      <c r="F19" s="234" t="s">
        <v>0</v>
      </c>
      <c r="G19" s="455"/>
      <c r="H19" s="423"/>
      <c r="I19" s="425"/>
      <c r="J19" s="382"/>
      <c r="K19" s="507"/>
      <c r="L19" s="272"/>
      <c r="M19" s="317"/>
      <c r="N19" s="318"/>
      <c r="O19" s="318"/>
      <c r="P19" s="318"/>
      <c r="Q19" s="342"/>
      <c r="R19" s="343"/>
      <c r="S19" s="343"/>
      <c r="T19" s="343"/>
      <c r="U19" s="344"/>
      <c r="V19" s="543"/>
      <c r="W19" s="544"/>
      <c r="X19" s="545"/>
    </row>
    <row r="20" spans="1:24" s="18" customFormat="1" ht="4.9000000000000004" customHeight="1" thickTop="1" thickBot="1" x14ac:dyDescent="0.3">
      <c r="A20" s="244"/>
      <c r="B20" s="134"/>
      <c r="C20" s="135"/>
      <c r="D20" s="136"/>
      <c r="E20" s="236"/>
      <c r="F20" s="236"/>
      <c r="G20" s="237"/>
      <c r="H20" s="238"/>
      <c r="I20" s="239"/>
      <c r="J20" s="239"/>
      <c r="K20" s="17"/>
      <c r="L20" s="137"/>
      <c r="M20" s="121"/>
      <c r="N20" s="121"/>
      <c r="O20" s="121"/>
      <c r="P20" s="166"/>
      <c r="Q20" s="138"/>
      <c r="R20" s="139"/>
      <c r="S20" s="140"/>
      <c r="T20" s="140"/>
      <c r="U20" s="142"/>
      <c r="V20" s="108"/>
      <c r="W20" s="109"/>
      <c r="X20" s="109"/>
    </row>
    <row r="21" spans="1:24" s="8" customFormat="1" ht="9" customHeight="1" thickTop="1" thickBot="1" x14ac:dyDescent="0.3">
      <c r="A21" s="240" t="s">
        <v>308</v>
      </c>
      <c r="B21" s="210" t="s">
        <v>7</v>
      </c>
      <c r="C21" s="211"/>
      <c r="D21" s="211" t="s">
        <v>8</v>
      </c>
      <c r="E21" s="211" t="s">
        <v>9</v>
      </c>
      <c r="F21" s="211" t="s">
        <v>10</v>
      </c>
      <c r="G21" s="211" t="s">
        <v>11</v>
      </c>
      <c r="H21" s="211" t="s">
        <v>12</v>
      </c>
      <c r="I21" s="212" t="s">
        <v>16</v>
      </c>
      <c r="J21" s="213" t="s">
        <v>13</v>
      </c>
      <c r="K21" s="213" t="s">
        <v>14</v>
      </c>
      <c r="L21" s="214" t="s">
        <v>22</v>
      </c>
      <c r="M21" s="215" t="s">
        <v>297</v>
      </c>
      <c r="N21" s="216" t="s">
        <v>298</v>
      </c>
      <c r="O21" s="215" t="s">
        <v>299</v>
      </c>
      <c r="P21" s="217" t="s">
        <v>340</v>
      </c>
      <c r="Q21" s="218"/>
      <c r="R21" s="219"/>
      <c r="S21" s="219"/>
      <c r="T21" s="219"/>
      <c r="U21" s="220"/>
      <c r="V21" s="211" t="s">
        <v>342</v>
      </c>
      <c r="W21" s="211" t="s">
        <v>341</v>
      </c>
      <c r="X21" s="221" t="s">
        <v>343</v>
      </c>
    </row>
    <row r="22" spans="1:24" s="7" customFormat="1" ht="15" customHeight="1" thickTop="1" thickBot="1" x14ac:dyDescent="0.3">
      <c r="A22" s="198" t="s">
        <v>2</v>
      </c>
      <c r="B22" s="428" t="s">
        <v>112</v>
      </c>
      <c r="C22" s="431" t="s">
        <v>0</v>
      </c>
      <c r="D22" s="255" t="s">
        <v>334</v>
      </c>
      <c r="E22" s="245" t="s">
        <v>113</v>
      </c>
      <c r="F22" s="245" t="s">
        <v>114</v>
      </c>
      <c r="G22" s="419" t="s">
        <v>0</v>
      </c>
      <c r="H22" s="370" t="s">
        <v>0</v>
      </c>
      <c r="I22" s="417">
        <v>0</v>
      </c>
      <c r="J22" s="368" t="s">
        <v>0</v>
      </c>
      <c r="K22" s="389" t="s">
        <v>259</v>
      </c>
      <c r="L22" s="321">
        <v>25</v>
      </c>
      <c r="M22" s="352">
        <v>2017</v>
      </c>
      <c r="N22" s="311" t="str">
        <f>IF(V22=1,"VERIFIED",IF(W22=1,"RECHECKED",IF(R22=1,"RECHECK",IF(T22=1,"VERIFY",IF(U22=1,"NEED PMT APP","SANITY CHECK")))))</f>
        <v>SANITY CHECK</v>
      </c>
      <c r="O22" s="178" t="s">
        <v>300</v>
      </c>
      <c r="P22" s="324" t="s">
        <v>387</v>
      </c>
      <c r="Q22" s="143">
        <f>IF(A23=" "," ",1)</f>
        <v>1</v>
      </c>
      <c r="R22" s="130" t="s">
        <v>0</v>
      </c>
      <c r="S22" s="144" t="s">
        <v>0</v>
      </c>
      <c r="T22" s="145" t="s">
        <v>0</v>
      </c>
      <c r="U22" s="146" t="s">
        <v>0</v>
      </c>
      <c r="V22" s="105" t="s">
        <v>0</v>
      </c>
      <c r="W22" s="106" t="s">
        <v>0</v>
      </c>
      <c r="X22" s="107" t="s">
        <v>0</v>
      </c>
    </row>
    <row r="23" spans="1:24" s="7" customFormat="1" ht="15" customHeight="1" thickTop="1" thickBot="1" x14ac:dyDescent="0.3">
      <c r="A23" s="246" t="s">
        <v>110</v>
      </c>
      <c r="B23" s="429"/>
      <c r="C23" s="431"/>
      <c r="D23" s="255" t="s">
        <v>335</v>
      </c>
      <c r="E23" s="247" t="s">
        <v>113</v>
      </c>
      <c r="F23" s="247" t="s">
        <v>114</v>
      </c>
      <c r="G23" s="433"/>
      <c r="H23" s="371"/>
      <c r="I23" s="418"/>
      <c r="J23" s="369"/>
      <c r="K23" s="390"/>
      <c r="L23" s="321"/>
      <c r="M23" s="353"/>
      <c r="N23" s="312"/>
      <c r="O23" s="189"/>
      <c r="P23" s="325"/>
      <c r="Q23" s="336" t="s">
        <v>401</v>
      </c>
      <c r="R23" s="337"/>
      <c r="S23" s="337"/>
      <c r="T23" s="337"/>
      <c r="U23" s="338"/>
      <c r="V23" s="537" t="s">
        <v>379</v>
      </c>
      <c r="W23" s="538"/>
      <c r="X23" s="539"/>
    </row>
    <row r="24" spans="1:24" s="9" customFormat="1" ht="9" customHeight="1" thickBot="1" x14ac:dyDescent="0.3">
      <c r="A24" s="248" t="s">
        <v>111</v>
      </c>
      <c r="B24" s="429"/>
      <c r="C24" s="431"/>
      <c r="D24" s="206" t="s">
        <v>0</v>
      </c>
      <c r="E24" s="207" t="s">
        <v>9</v>
      </c>
      <c r="F24" s="207" t="s">
        <v>10</v>
      </c>
      <c r="G24" s="208" t="s">
        <v>15</v>
      </c>
      <c r="H24" s="209" t="s">
        <v>0</v>
      </c>
      <c r="I24" s="209" t="s">
        <v>18</v>
      </c>
      <c r="J24" s="208" t="s">
        <v>17</v>
      </c>
      <c r="K24" s="209" t="s">
        <v>4</v>
      </c>
      <c r="L24" s="208" t="s">
        <v>339</v>
      </c>
      <c r="M24" s="348" t="s">
        <v>423</v>
      </c>
      <c r="N24" s="316"/>
      <c r="O24" s="313"/>
      <c r="P24" s="313"/>
      <c r="Q24" s="339"/>
      <c r="R24" s="340"/>
      <c r="S24" s="340"/>
      <c r="T24" s="340"/>
      <c r="U24" s="341"/>
      <c r="V24" s="540"/>
      <c r="W24" s="541"/>
      <c r="X24" s="542"/>
    </row>
    <row r="25" spans="1:24" s="7" customFormat="1" ht="15" customHeight="1" thickBot="1" x14ac:dyDescent="0.3">
      <c r="A25" s="249">
        <f>A18+1</f>
        <v>3</v>
      </c>
      <c r="B25" s="429"/>
      <c r="C25" s="431"/>
      <c r="D25" s="255" t="s">
        <v>337</v>
      </c>
      <c r="E25" s="247" t="s">
        <v>113</v>
      </c>
      <c r="F25" s="247" t="s">
        <v>114</v>
      </c>
      <c r="G25" s="434" t="s">
        <v>0</v>
      </c>
      <c r="H25" s="419" t="s">
        <v>0</v>
      </c>
      <c r="I25" s="417">
        <v>0</v>
      </c>
      <c r="J25" s="381" t="s">
        <v>264</v>
      </c>
      <c r="K25" s="307" t="s">
        <v>260</v>
      </c>
      <c r="L25" s="380" t="s">
        <v>402</v>
      </c>
      <c r="M25" s="314"/>
      <c r="N25" s="315"/>
      <c r="O25" s="315"/>
      <c r="P25" s="316"/>
      <c r="Q25" s="339"/>
      <c r="R25" s="340"/>
      <c r="S25" s="340"/>
      <c r="T25" s="340"/>
      <c r="U25" s="341"/>
      <c r="V25" s="540"/>
      <c r="W25" s="541"/>
      <c r="X25" s="542"/>
    </row>
    <row r="26" spans="1:24" s="7" customFormat="1" ht="15" customHeight="1" thickTop="1" thickBot="1" x14ac:dyDescent="0.3">
      <c r="A26" s="257" t="str">
        <f>IF(V22=1,"VERIFIED",IF(W22=1,"RECHECKED",IF(R22=1,"RECHECK",IF(T22=1,"VERIFY",IF(U22=1,"NEED PMT APP","SANITY CHECK")))))</f>
        <v>SANITY CHECK</v>
      </c>
      <c r="B26" s="430"/>
      <c r="C26" s="432"/>
      <c r="D26" s="255" t="s">
        <v>336</v>
      </c>
      <c r="E26" s="250" t="s">
        <v>0</v>
      </c>
      <c r="F26" s="250" t="s">
        <v>0</v>
      </c>
      <c r="G26" s="435"/>
      <c r="H26" s="420"/>
      <c r="I26" s="418"/>
      <c r="J26" s="382"/>
      <c r="K26" s="308"/>
      <c r="L26" s="272"/>
      <c r="M26" s="317"/>
      <c r="N26" s="318"/>
      <c r="O26" s="318"/>
      <c r="P26" s="318"/>
      <c r="Q26" s="342"/>
      <c r="R26" s="343"/>
      <c r="S26" s="343"/>
      <c r="T26" s="343"/>
      <c r="U26" s="344"/>
      <c r="V26" s="543"/>
      <c r="W26" s="544"/>
      <c r="X26" s="545"/>
    </row>
    <row r="27" spans="1:24" s="18" customFormat="1" ht="4.9000000000000004" customHeight="1" thickTop="1" thickBot="1" x14ac:dyDescent="0.3">
      <c r="A27" s="244"/>
      <c r="B27" s="134"/>
      <c r="C27" s="135"/>
      <c r="D27" s="136"/>
      <c r="E27" s="236"/>
      <c r="F27" s="236"/>
      <c r="G27" s="237"/>
      <c r="H27" s="238"/>
      <c r="I27" s="239"/>
      <c r="J27" s="239"/>
      <c r="K27" s="17"/>
      <c r="L27" s="137"/>
      <c r="M27" s="121"/>
      <c r="N27" s="121"/>
      <c r="O27" s="121"/>
      <c r="P27" s="166"/>
      <c r="Q27" s="138"/>
      <c r="R27" s="139"/>
      <c r="S27" s="140"/>
      <c r="T27" s="140"/>
      <c r="U27" s="142"/>
      <c r="V27" s="108"/>
      <c r="W27" s="109"/>
      <c r="X27" s="109"/>
    </row>
    <row r="28" spans="1:24" s="8" customFormat="1" ht="9" customHeight="1" thickTop="1" thickBot="1" x14ac:dyDescent="0.3">
      <c r="A28" s="240" t="s">
        <v>308</v>
      </c>
      <c r="B28" s="210" t="s">
        <v>7</v>
      </c>
      <c r="C28" s="211"/>
      <c r="D28" s="211" t="s">
        <v>8</v>
      </c>
      <c r="E28" s="211" t="s">
        <v>9</v>
      </c>
      <c r="F28" s="211" t="s">
        <v>10</v>
      </c>
      <c r="G28" s="211" t="s">
        <v>11</v>
      </c>
      <c r="H28" s="211" t="s">
        <v>12</v>
      </c>
      <c r="I28" s="212" t="s">
        <v>16</v>
      </c>
      <c r="J28" s="213" t="s">
        <v>13</v>
      </c>
      <c r="K28" s="213" t="s">
        <v>14</v>
      </c>
      <c r="L28" s="214" t="s">
        <v>22</v>
      </c>
      <c r="M28" s="215" t="s">
        <v>297</v>
      </c>
      <c r="N28" s="216" t="s">
        <v>298</v>
      </c>
      <c r="O28" s="215" t="s">
        <v>299</v>
      </c>
      <c r="P28" s="217" t="s">
        <v>340</v>
      </c>
      <c r="Q28" s="218"/>
      <c r="R28" s="219"/>
      <c r="S28" s="219"/>
      <c r="T28" s="219"/>
      <c r="U28" s="220"/>
      <c r="V28" s="211" t="s">
        <v>342</v>
      </c>
      <c r="W28" s="211" t="s">
        <v>341</v>
      </c>
      <c r="X28" s="221" t="s">
        <v>343</v>
      </c>
    </row>
    <row r="29" spans="1:24" s="7" customFormat="1" ht="15" customHeight="1" thickTop="1" thickBot="1" x14ac:dyDescent="0.3">
      <c r="A29" s="181" t="s">
        <v>2</v>
      </c>
      <c r="B29" s="273" t="s">
        <v>117</v>
      </c>
      <c r="C29" s="282" t="s">
        <v>0</v>
      </c>
      <c r="D29" s="255" t="s">
        <v>334</v>
      </c>
      <c r="E29" s="201" t="s">
        <v>118</v>
      </c>
      <c r="F29" s="201" t="s">
        <v>119</v>
      </c>
      <c r="G29" s="419" t="s">
        <v>0</v>
      </c>
      <c r="H29" s="370" t="s">
        <v>0</v>
      </c>
      <c r="I29" s="417" t="s">
        <v>0</v>
      </c>
      <c r="J29" s="368" t="s">
        <v>0</v>
      </c>
      <c r="K29" s="389" t="s">
        <v>259</v>
      </c>
      <c r="L29" s="321">
        <v>25</v>
      </c>
      <c r="M29" s="352">
        <v>2017</v>
      </c>
      <c r="N29" s="311" t="str">
        <f>IF(V29=1,"VERIFIED",IF(W29=1,"RECHECKED",IF(R29=1,"RECHECK",IF(T29=1,"VERIFY",IF(U29=1,"NEED PMT APP","SANITY CHECK")))))</f>
        <v>SANITY CHECK</v>
      </c>
      <c r="O29" s="178" t="s">
        <v>300</v>
      </c>
      <c r="P29" s="324" t="s">
        <v>388</v>
      </c>
      <c r="Q29" s="143">
        <f>IF(A30=" "," ",1)</f>
        <v>1</v>
      </c>
      <c r="R29" s="130" t="s">
        <v>0</v>
      </c>
      <c r="S29" s="144" t="s">
        <v>0</v>
      </c>
      <c r="T29" s="145" t="s">
        <v>0</v>
      </c>
      <c r="U29" s="146" t="s">
        <v>0</v>
      </c>
      <c r="V29" s="105" t="s">
        <v>345</v>
      </c>
      <c r="W29" s="106" t="s">
        <v>0</v>
      </c>
      <c r="X29" s="107" t="s">
        <v>0</v>
      </c>
    </row>
    <row r="30" spans="1:24" s="7" customFormat="1" ht="15" customHeight="1" thickTop="1" thickBot="1" x14ac:dyDescent="0.3">
      <c r="A30" s="241" t="s">
        <v>115</v>
      </c>
      <c r="B30" s="274"/>
      <c r="C30" s="282"/>
      <c r="D30" s="255" t="s">
        <v>335</v>
      </c>
      <c r="E30" s="242" t="s">
        <v>118</v>
      </c>
      <c r="F30" s="242" t="s">
        <v>119</v>
      </c>
      <c r="G30" s="433"/>
      <c r="H30" s="371"/>
      <c r="I30" s="418"/>
      <c r="J30" s="369"/>
      <c r="K30" s="390"/>
      <c r="L30" s="321"/>
      <c r="M30" s="353"/>
      <c r="N30" s="312"/>
      <c r="O30" s="189"/>
      <c r="P30" s="325"/>
      <c r="Q30" s="336" t="s">
        <v>401</v>
      </c>
      <c r="R30" s="337"/>
      <c r="S30" s="337"/>
      <c r="T30" s="337"/>
      <c r="U30" s="338"/>
      <c r="V30" s="537" t="s">
        <v>379</v>
      </c>
      <c r="W30" s="538"/>
      <c r="X30" s="539"/>
    </row>
    <row r="31" spans="1:24" s="9" customFormat="1" ht="9" customHeight="1" thickBot="1" x14ac:dyDescent="0.3">
      <c r="A31" s="243" t="s">
        <v>116</v>
      </c>
      <c r="B31" s="274"/>
      <c r="C31" s="282"/>
      <c r="D31" s="206" t="s">
        <v>0</v>
      </c>
      <c r="E31" s="207" t="s">
        <v>9</v>
      </c>
      <c r="F31" s="207" t="s">
        <v>10</v>
      </c>
      <c r="G31" s="208" t="s">
        <v>15</v>
      </c>
      <c r="H31" s="209" t="s">
        <v>0</v>
      </c>
      <c r="I31" s="209" t="s">
        <v>18</v>
      </c>
      <c r="J31" s="208" t="s">
        <v>17</v>
      </c>
      <c r="K31" s="209" t="s">
        <v>4</v>
      </c>
      <c r="L31" s="208" t="s">
        <v>339</v>
      </c>
      <c r="M31" s="348" t="s">
        <v>306</v>
      </c>
      <c r="N31" s="316"/>
      <c r="O31" s="313"/>
      <c r="P31" s="313"/>
      <c r="Q31" s="339"/>
      <c r="R31" s="340"/>
      <c r="S31" s="340"/>
      <c r="T31" s="340"/>
      <c r="U31" s="341"/>
      <c r="V31" s="540"/>
      <c r="W31" s="541"/>
      <c r="X31" s="542"/>
    </row>
    <row r="32" spans="1:24" s="7" customFormat="1" ht="15" customHeight="1" thickBot="1" x14ac:dyDescent="0.3">
      <c r="A32" s="232">
        <f>A25+1</f>
        <v>4</v>
      </c>
      <c r="B32" s="274"/>
      <c r="C32" s="282"/>
      <c r="D32" s="255" t="s">
        <v>337</v>
      </c>
      <c r="E32" s="242" t="s">
        <v>118</v>
      </c>
      <c r="F32" s="242" t="s">
        <v>119</v>
      </c>
      <c r="G32" s="434" t="s">
        <v>0</v>
      </c>
      <c r="H32" s="419" t="s">
        <v>0</v>
      </c>
      <c r="I32" s="417">
        <v>0</v>
      </c>
      <c r="J32" s="381" t="s">
        <v>263</v>
      </c>
      <c r="K32" s="397" t="s">
        <v>260</v>
      </c>
      <c r="L32" s="380" t="s">
        <v>402</v>
      </c>
      <c r="M32" s="314"/>
      <c r="N32" s="315"/>
      <c r="O32" s="315"/>
      <c r="P32" s="316"/>
      <c r="Q32" s="339"/>
      <c r="R32" s="340"/>
      <c r="S32" s="340"/>
      <c r="T32" s="340"/>
      <c r="U32" s="341"/>
      <c r="V32" s="540"/>
      <c r="W32" s="541"/>
      <c r="X32" s="542"/>
    </row>
    <row r="33" spans="1:24" s="7" customFormat="1" ht="15" customHeight="1" thickTop="1" thickBot="1" x14ac:dyDescent="0.3">
      <c r="A33" s="257" t="str">
        <f>IF(V29=1,"VERIFIED",IF(W29=1,"RECHECKED",IF(R29=1,"RECHECK",IF(T29=1,"VERIFY",IF(U29=1,"NEED PMT APP","SANITY CHECK")))))</f>
        <v>SANITY CHECK</v>
      </c>
      <c r="B33" s="275"/>
      <c r="C33" s="283"/>
      <c r="D33" s="255" t="s">
        <v>336</v>
      </c>
      <c r="E33" s="234" t="s">
        <v>0</v>
      </c>
      <c r="F33" s="234" t="s">
        <v>0</v>
      </c>
      <c r="G33" s="435"/>
      <c r="H33" s="420"/>
      <c r="I33" s="418"/>
      <c r="J33" s="382"/>
      <c r="K33" s="398"/>
      <c r="L33" s="272"/>
      <c r="M33" s="317"/>
      <c r="N33" s="318"/>
      <c r="O33" s="318"/>
      <c r="P33" s="318"/>
      <c r="Q33" s="342"/>
      <c r="R33" s="343"/>
      <c r="S33" s="343"/>
      <c r="T33" s="343"/>
      <c r="U33" s="344"/>
      <c r="V33" s="543"/>
      <c r="W33" s="544"/>
      <c r="X33" s="545"/>
    </row>
    <row r="34" spans="1:24" s="18" customFormat="1" ht="4.9000000000000004" customHeight="1" thickTop="1" thickBot="1" x14ac:dyDescent="0.3">
      <c r="A34" s="244"/>
      <c r="B34" s="134"/>
      <c r="C34" s="135"/>
      <c r="D34" s="136"/>
      <c r="E34" s="236"/>
      <c r="F34" s="236"/>
      <c r="G34" s="237"/>
      <c r="H34" s="238"/>
      <c r="I34" s="239"/>
      <c r="J34" s="239"/>
      <c r="K34" s="17"/>
      <c r="L34" s="137"/>
      <c r="M34" s="121"/>
      <c r="N34" s="121"/>
      <c r="O34" s="121"/>
      <c r="P34" s="166"/>
      <c r="Q34" s="138"/>
      <c r="R34" s="139"/>
      <c r="S34" s="140"/>
      <c r="T34" s="140"/>
      <c r="U34" s="142"/>
      <c r="V34" s="108"/>
      <c r="W34" s="109"/>
      <c r="X34" s="109"/>
    </row>
    <row r="35" spans="1:24" s="8" customFormat="1" ht="9" customHeight="1" thickTop="1" thickBot="1" x14ac:dyDescent="0.3">
      <c r="A35" s="240" t="s">
        <v>308</v>
      </c>
      <c r="B35" s="210" t="s">
        <v>7</v>
      </c>
      <c r="C35" s="211"/>
      <c r="D35" s="211" t="s">
        <v>8</v>
      </c>
      <c r="E35" s="211" t="s">
        <v>9</v>
      </c>
      <c r="F35" s="211" t="s">
        <v>10</v>
      </c>
      <c r="G35" s="211" t="s">
        <v>11</v>
      </c>
      <c r="H35" s="211" t="s">
        <v>12</v>
      </c>
      <c r="I35" s="212" t="s">
        <v>16</v>
      </c>
      <c r="J35" s="213" t="s">
        <v>13</v>
      </c>
      <c r="K35" s="213" t="s">
        <v>14</v>
      </c>
      <c r="L35" s="214" t="s">
        <v>22</v>
      </c>
      <c r="M35" s="215" t="s">
        <v>297</v>
      </c>
      <c r="N35" s="216" t="s">
        <v>298</v>
      </c>
      <c r="O35" s="215" t="s">
        <v>299</v>
      </c>
      <c r="P35" s="217" t="s">
        <v>340</v>
      </c>
      <c r="Q35" s="218"/>
      <c r="R35" s="219"/>
      <c r="S35" s="219"/>
      <c r="T35" s="219"/>
      <c r="U35" s="220"/>
      <c r="V35" s="211" t="s">
        <v>342</v>
      </c>
      <c r="W35" s="211" t="s">
        <v>341</v>
      </c>
      <c r="X35" s="221" t="s">
        <v>343</v>
      </c>
    </row>
    <row r="36" spans="1:24" s="7" customFormat="1" ht="15" customHeight="1" thickTop="1" thickBot="1" x14ac:dyDescent="0.3">
      <c r="A36" s="181" t="s">
        <v>2</v>
      </c>
      <c r="B36" s="273" t="s">
        <v>122</v>
      </c>
      <c r="C36" s="282" t="s">
        <v>0</v>
      </c>
      <c r="D36" s="255" t="s">
        <v>334</v>
      </c>
      <c r="E36" s="201" t="s">
        <v>123</v>
      </c>
      <c r="F36" s="201" t="s">
        <v>124</v>
      </c>
      <c r="G36" s="419" t="s">
        <v>0</v>
      </c>
      <c r="H36" s="370" t="s">
        <v>0</v>
      </c>
      <c r="I36" s="417" t="s">
        <v>0</v>
      </c>
      <c r="J36" s="368" t="s">
        <v>0</v>
      </c>
      <c r="K36" s="389" t="s">
        <v>259</v>
      </c>
      <c r="L36" s="321">
        <v>25</v>
      </c>
      <c r="M36" s="352">
        <v>2017</v>
      </c>
      <c r="N36" s="311" t="str">
        <f>IF(V36=1,"VERIFIED",IF(W36=1,"RECHECKED",IF(R36=1,"RECHECK",IF(T36=1,"VERIFY",IF(U36=1,"NEED PMT APP","SANITY CHECK")))))</f>
        <v>SANITY CHECK</v>
      </c>
      <c r="O36" s="178" t="s">
        <v>300</v>
      </c>
      <c r="P36" s="324" t="s">
        <v>387</v>
      </c>
      <c r="Q36" s="143">
        <f>IF(A37=" "," ",1)</f>
        <v>1</v>
      </c>
      <c r="R36" s="130" t="s">
        <v>0</v>
      </c>
      <c r="S36" s="144" t="s">
        <v>0</v>
      </c>
      <c r="T36" s="145" t="s">
        <v>0</v>
      </c>
      <c r="U36" s="146" t="s">
        <v>0</v>
      </c>
      <c r="V36" s="105" t="s">
        <v>0</v>
      </c>
      <c r="W36" s="106" t="s">
        <v>0</v>
      </c>
      <c r="X36" s="107" t="s">
        <v>0</v>
      </c>
    </row>
    <row r="37" spans="1:24" s="7" customFormat="1" ht="15" customHeight="1" thickTop="1" thickBot="1" x14ac:dyDescent="0.3">
      <c r="A37" s="241" t="s">
        <v>120</v>
      </c>
      <c r="B37" s="274"/>
      <c r="C37" s="282"/>
      <c r="D37" s="255" t="s">
        <v>335</v>
      </c>
      <c r="E37" s="242" t="s">
        <v>123</v>
      </c>
      <c r="F37" s="242" t="s">
        <v>124</v>
      </c>
      <c r="G37" s="433"/>
      <c r="H37" s="371"/>
      <c r="I37" s="418"/>
      <c r="J37" s="369"/>
      <c r="K37" s="390"/>
      <c r="L37" s="321"/>
      <c r="M37" s="353"/>
      <c r="N37" s="312"/>
      <c r="O37" s="189"/>
      <c r="P37" s="325"/>
      <c r="Q37" s="336" t="s">
        <v>401</v>
      </c>
      <c r="R37" s="337"/>
      <c r="S37" s="337"/>
      <c r="T37" s="337"/>
      <c r="U37" s="338"/>
      <c r="V37" s="537" t="s">
        <v>379</v>
      </c>
      <c r="W37" s="538"/>
      <c r="X37" s="539"/>
    </row>
    <row r="38" spans="1:24" s="9" customFormat="1" ht="9" customHeight="1" thickBot="1" x14ac:dyDescent="0.3">
      <c r="A38" s="243" t="s">
        <v>121</v>
      </c>
      <c r="B38" s="274"/>
      <c r="C38" s="282"/>
      <c r="D38" s="206" t="s">
        <v>0</v>
      </c>
      <c r="E38" s="207" t="s">
        <v>9</v>
      </c>
      <c r="F38" s="207" t="s">
        <v>10</v>
      </c>
      <c r="G38" s="208" t="s">
        <v>15</v>
      </c>
      <c r="H38" s="209" t="s">
        <v>0</v>
      </c>
      <c r="I38" s="209" t="s">
        <v>18</v>
      </c>
      <c r="J38" s="208" t="s">
        <v>17</v>
      </c>
      <c r="K38" s="209" t="s">
        <v>4</v>
      </c>
      <c r="L38" s="208" t="s">
        <v>339</v>
      </c>
      <c r="M38" s="348" t="s">
        <v>369</v>
      </c>
      <c r="N38" s="316"/>
      <c r="O38" s="313"/>
      <c r="P38" s="313"/>
      <c r="Q38" s="339"/>
      <c r="R38" s="340"/>
      <c r="S38" s="340"/>
      <c r="T38" s="340"/>
      <c r="U38" s="341"/>
      <c r="V38" s="540"/>
      <c r="W38" s="541"/>
      <c r="X38" s="542"/>
    </row>
    <row r="39" spans="1:24" s="7" customFormat="1" ht="15" customHeight="1" thickBot="1" x14ac:dyDescent="0.3">
      <c r="A39" s="232">
        <f>A32+1</f>
        <v>5</v>
      </c>
      <c r="B39" s="274"/>
      <c r="C39" s="282"/>
      <c r="D39" s="255" t="s">
        <v>337</v>
      </c>
      <c r="E39" s="242" t="s">
        <v>123</v>
      </c>
      <c r="F39" s="242" t="s">
        <v>124</v>
      </c>
      <c r="G39" s="434" t="s">
        <v>0</v>
      </c>
      <c r="H39" s="419" t="s">
        <v>0</v>
      </c>
      <c r="I39" s="417">
        <v>0</v>
      </c>
      <c r="J39" s="381" t="s">
        <v>264</v>
      </c>
      <c r="K39" s="397" t="s">
        <v>260</v>
      </c>
      <c r="L39" s="380" t="s">
        <v>402</v>
      </c>
      <c r="M39" s="314"/>
      <c r="N39" s="315"/>
      <c r="O39" s="315"/>
      <c r="P39" s="316"/>
      <c r="Q39" s="339"/>
      <c r="R39" s="340"/>
      <c r="S39" s="340"/>
      <c r="T39" s="340"/>
      <c r="U39" s="341"/>
      <c r="V39" s="540"/>
      <c r="W39" s="541"/>
      <c r="X39" s="542"/>
    </row>
    <row r="40" spans="1:24" s="7" customFormat="1" ht="15" customHeight="1" thickTop="1" thickBot="1" x14ac:dyDescent="0.3">
      <c r="A40" s="257" t="str">
        <f>IF(V36=1,"VERIFIED",IF(W36=1,"RECHECKED",IF(R36=1,"RECHECK",IF(T36=1,"VERIFY",IF(U36=1,"NEED PMT APP","SANITY CHECK")))))</f>
        <v>SANITY CHECK</v>
      </c>
      <c r="B40" s="275"/>
      <c r="C40" s="283"/>
      <c r="D40" s="255" t="s">
        <v>336</v>
      </c>
      <c r="E40" s="234" t="s">
        <v>0</v>
      </c>
      <c r="F40" s="234" t="s">
        <v>0</v>
      </c>
      <c r="G40" s="435"/>
      <c r="H40" s="420"/>
      <c r="I40" s="418"/>
      <c r="J40" s="382"/>
      <c r="K40" s="398"/>
      <c r="L40" s="272"/>
      <c r="M40" s="317"/>
      <c r="N40" s="318"/>
      <c r="O40" s="318"/>
      <c r="P40" s="318"/>
      <c r="Q40" s="342"/>
      <c r="R40" s="343"/>
      <c r="S40" s="343"/>
      <c r="T40" s="343"/>
      <c r="U40" s="344"/>
      <c r="V40" s="543"/>
      <c r="W40" s="544"/>
      <c r="X40" s="545"/>
    </row>
    <row r="41" spans="1:24" s="18" customFormat="1" ht="4.9000000000000004" customHeight="1" thickTop="1" thickBot="1" x14ac:dyDescent="0.3">
      <c r="A41" s="244"/>
      <c r="B41" s="134"/>
      <c r="C41" s="135"/>
      <c r="D41" s="136"/>
      <c r="E41" s="236"/>
      <c r="F41" s="236"/>
      <c r="G41" s="237"/>
      <c r="H41" s="238"/>
      <c r="I41" s="239"/>
      <c r="J41" s="239"/>
      <c r="K41" s="17"/>
      <c r="L41" s="137"/>
      <c r="M41" s="121"/>
      <c r="N41" s="121"/>
      <c r="O41" s="121"/>
      <c r="P41" s="166"/>
      <c r="Q41" s="138"/>
      <c r="R41" s="139"/>
      <c r="S41" s="140"/>
      <c r="T41" s="140"/>
      <c r="U41" s="142"/>
      <c r="V41" s="108"/>
      <c r="W41" s="109"/>
      <c r="X41" s="109"/>
    </row>
    <row r="42" spans="1:24" s="8" customFormat="1" ht="9" customHeight="1" thickTop="1" thickBot="1" x14ac:dyDescent="0.3">
      <c r="A42" s="240" t="s">
        <v>309</v>
      </c>
      <c r="B42" s="210" t="s">
        <v>7</v>
      </c>
      <c r="C42" s="211"/>
      <c r="D42" s="211" t="s">
        <v>8</v>
      </c>
      <c r="E42" s="211" t="s">
        <v>9</v>
      </c>
      <c r="F42" s="211" t="s">
        <v>10</v>
      </c>
      <c r="G42" s="211" t="s">
        <v>11</v>
      </c>
      <c r="H42" s="211" t="s">
        <v>12</v>
      </c>
      <c r="I42" s="212" t="s">
        <v>16</v>
      </c>
      <c r="J42" s="213" t="s">
        <v>13</v>
      </c>
      <c r="K42" s="213" t="s">
        <v>14</v>
      </c>
      <c r="L42" s="214" t="s">
        <v>22</v>
      </c>
      <c r="M42" s="215" t="s">
        <v>297</v>
      </c>
      <c r="N42" s="216" t="s">
        <v>298</v>
      </c>
      <c r="O42" s="215" t="s">
        <v>299</v>
      </c>
      <c r="P42" s="217" t="s">
        <v>340</v>
      </c>
      <c r="Q42" s="218"/>
      <c r="R42" s="219"/>
      <c r="S42" s="219"/>
      <c r="T42" s="219"/>
      <c r="U42" s="220"/>
      <c r="V42" s="211" t="s">
        <v>342</v>
      </c>
      <c r="W42" s="211" t="s">
        <v>341</v>
      </c>
      <c r="X42" s="221" t="s">
        <v>343</v>
      </c>
    </row>
    <row r="43" spans="1:24" s="7" customFormat="1" ht="15" customHeight="1" thickTop="1" thickBot="1" x14ac:dyDescent="0.25">
      <c r="A43" s="181" t="s">
        <v>2</v>
      </c>
      <c r="B43" s="273" t="s">
        <v>218</v>
      </c>
      <c r="C43" s="282" t="s">
        <v>0</v>
      </c>
      <c r="D43" s="255" t="s">
        <v>334</v>
      </c>
      <c r="E43" s="251" t="s">
        <v>346</v>
      </c>
      <c r="F43" s="251" t="s">
        <v>315</v>
      </c>
      <c r="G43" s="452">
        <v>1200</v>
      </c>
      <c r="H43" s="404">
        <v>0</v>
      </c>
      <c r="I43" s="495">
        <v>15.9</v>
      </c>
      <c r="J43" s="495">
        <v>1.2</v>
      </c>
      <c r="K43" s="299">
        <f>IF(I43=" "," ",(I43+$H$6-J43))</f>
        <v>14.700000000000001</v>
      </c>
      <c r="L43" s="321">
        <v>500</v>
      </c>
      <c r="M43" s="352">
        <v>2017</v>
      </c>
      <c r="N43" s="311" t="str">
        <f>IF(V43=1,"VERIFIED",IF(W43=1,"RECHECKED",IF(R43=1,"RECHECK",IF(T43=1,"VERIFY",IF(U43=1,"NEED PMT APP","SANITY CHECK")))))</f>
        <v>RECHECKED</v>
      </c>
      <c r="O43" s="178" t="s">
        <v>300</v>
      </c>
      <c r="P43" s="264" t="s">
        <v>266</v>
      </c>
      <c r="Q43" s="143">
        <f>IF(A44=" "," ",1)</f>
        <v>1</v>
      </c>
      <c r="R43" s="263">
        <v>1</v>
      </c>
      <c r="S43" s="144" t="s">
        <v>0</v>
      </c>
      <c r="T43" s="145" t="s">
        <v>0</v>
      </c>
      <c r="U43" s="146" t="s">
        <v>0</v>
      </c>
      <c r="V43" s="105" t="s">
        <v>0</v>
      </c>
      <c r="W43" s="263">
        <v>1</v>
      </c>
      <c r="X43" s="107" t="s">
        <v>0</v>
      </c>
    </row>
    <row r="44" spans="1:24" s="7" customFormat="1" ht="15" customHeight="1" thickTop="1" thickBot="1" x14ac:dyDescent="0.25">
      <c r="A44" s="252">
        <v>15405.5</v>
      </c>
      <c r="B44" s="274"/>
      <c r="C44" s="282"/>
      <c r="D44" s="255" t="s">
        <v>335</v>
      </c>
      <c r="E44" s="253" t="s">
        <v>346</v>
      </c>
      <c r="F44" s="253" t="s">
        <v>315</v>
      </c>
      <c r="G44" s="453"/>
      <c r="H44" s="405"/>
      <c r="I44" s="496"/>
      <c r="J44" s="496"/>
      <c r="K44" s="300"/>
      <c r="L44" s="321"/>
      <c r="M44" s="353"/>
      <c r="N44" s="312"/>
      <c r="O44" s="189"/>
      <c r="P44" s="265"/>
      <c r="Q44" s="652" t="s">
        <v>420</v>
      </c>
      <c r="R44" s="653"/>
      <c r="S44" s="653"/>
      <c r="T44" s="653"/>
      <c r="U44" s="654"/>
      <c r="V44" s="537" t="s">
        <v>380</v>
      </c>
      <c r="W44" s="538"/>
      <c r="X44" s="539"/>
    </row>
    <row r="45" spans="1:24" s="9" customFormat="1" ht="9" customHeight="1" thickBot="1" x14ac:dyDescent="0.3">
      <c r="A45" s="254" t="s">
        <v>0</v>
      </c>
      <c r="B45" s="274"/>
      <c r="C45" s="282"/>
      <c r="D45" s="206" t="s">
        <v>0</v>
      </c>
      <c r="E45" s="207" t="s">
        <v>9</v>
      </c>
      <c r="F45" s="207" t="s">
        <v>10</v>
      </c>
      <c r="G45" s="261" t="s">
        <v>15</v>
      </c>
      <c r="H45" s="262" t="s">
        <v>0</v>
      </c>
      <c r="I45" s="209" t="s">
        <v>18</v>
      </c>
      <c r="J45" s="208" t="s">
        <v>17</v>
      </c>
      <c r="K45" s="209" t="s">
        <v>4</v>
      </c>
      <c r="L45" s="208" t="s">
        <v>339</v>
      </c>
      <c r="M45" s="645" t="s">
        <v>403</v>
      </c>
      <c r="N45" s="646"/>
      <c r="O45" s="646"/>
      <c r="P45" s="646"/>
      <c r="Q45" s="655"/>
      <c r="R45" s="656"/>
      <c r="S45" s="656"/>
      <c r="T45" s="656"/>
      <c r="U45" s="657"/>
      <c r="V45" s="540"/>
      <c r="W45" s="541"/>
      <c r="X45" s="542"/>
    </row>
    <row r="46" spans="1:24" s="7" customFormat="1" ht="15" customHeight="1" thickBot="1" x14ac:dyDescent="0.25">
      <c r="A46" s="232">
        <f>A39+1</f>
        <v>6</v>
      </c>
      <c r="B46" s="274"/>
      <c r="C46" s="282"/>
      <c r="D46" s="255" t="s">
        <v>337</v>
      </c>
      <c r="E46" s="253" t="s">
        <v>346</v>
      </c>
      <c r="F46" s="253" t="s">
        <v>315</v>
      </c>
      <c r="G46" s="438">
        <v>43299</v>
      </c>
      <c r="H46" s="500" t="s">
        <v>0</v>
      </c>
      <c r="I46" s="473">
        <v>0</v>
      </c>
      <c r="J46" s="381" t="s">
        <v>265</v>
      </c>
      <c r="K46" s="397" t="s">
        <v>260</v>
      </c>
      <c r="L46" s="322" t="s">
        <v>278</v>
      </c>
      <c r="M46" s="647"/>
      <c r="N46" s="648"/>
      <c r="O46" s="648"/>
      <c r="P46" s="649"/>
      <c r="Q46" s="655"/>
      <c r="R46" s="656"/>
      <c r="S46" s="656"/>
      <c r="T46" s="656"/>
      <c r="U46" s="657"/>
      <c r="V46" s="540"/>
      <c r="W46" s="541"/>
      <c r="X46" s="542"/>
    </row>
    <row r="47" spans="1:24" s="7" customFormat="1" ht="15" customHeight="1" thickTop="1" thickBot="1" x14ac:dyDescent="0.3">
      <c r="A47" s="661" t="str">
        <f>IF(V43=1,"VERIFIED",IF(W43=1,"RECHECKED",IF(R43=1,"RECHECK",IF(T43=1,"VERIFY",IF(U43=1,"NEED PMT APP","SANITY CHECK")))))</f>
        <v>RECHECKED</v>
      </c>
      <c r="B47" s="275"/>
      <c r="C47" s="283"/>
      <c r="D47" s="255" t="s">
        <v>336</v>
      </c>
      <c r="E47" s="234" t="s">
        <v>0</v>
      </c>
      <c r="F47" s="234" t="s">
        <v>0</v>
      </c>
      <c r="G47" s="439"/>
      <c r="H47" s="501"/>
      <c r="I47" s="474"/>
      <c r="J47" s="382"/>
      <c r="K47" s="398"/>
      <c r="L47" s="323"/>
      <c r="M47" s="650"/>
      <c r="N47" s="651"/>
      <c r="O47" s="651"/>
      <c r="P47" s="651"/>
      <c r="Q47" s="658"/>
      <c r="R47" s="659"/>
      <c r="S47" s="659"/>
      <c r="T47" s="659"/>
      <c r="U47" s="660"/>
      <c r="V47" s="543"/>
      <c r="W47" s="544"/>
      <c r="X47" s="545"/>
    </row>
    <row r="48" spans="1:24" s="7" customFormat="1" ht="15" customHeight="1" thickTop="1" thickBot="1" x14ac:dyDescent="0.3">
      <c r="A48" s="181" t="s">
        <v>2</v>
      </c>
      <c r="B48" s="273" t="s">
        <v>68</v>
      </c>
      <c r="C48" s="282" t="s">
        <v>0</v>
      </c>
      <c r="D48" s="255" t="s">
        <v>334</v>
      </c>
      <c r="E48" s="197" t="s">
        <v>69</v>
      </c>
      <c r="F48" s="201" t="s">
        <v>305</v>
      </c>
      <c r="G48" s="436" t="s">
        <v>0</v>
      </c>
      <c r="H48" s="410" t="s">
        <v>0</v>
      </c>
      <c r="I48" s="297">
        <v>3</v>
      </c>
      <c r="J48" s="297">
        <v>0</v>
      </c>
      <c r="K48" s="512">
        <f>IF(I48=" "," ",(I48+$H$6-J48))</f>
        <v>3</v>
      </c>
      <c r="L48" s="508">
        <v>500</v>
      </c>
      <c r="M48" s="662">
        <v>42945</v>
      </c>
      <c r="N48" s="311" t="str">
        <f>IF(V48=1,"VERIFIED",IF(W48=1,"RECHECKED",IF(R48=1,"RECHECK",IF(T48=1,"VERIFY",IF(U48=1,"NEED PMT APP","SANITY CHECK")))))</f>
        <v>SANITY CHECK</v>
      </c>
      <c r="O48" s="178" t="s">
        <v>302</v>
      </c>
      <c r="P48" s="349" t="s">
        <v>390</v>
      </c>
      <c r="Q48" s="143">
        <f>IF(A49=" "," ",1)</f>
        <v>1</v>
      </c>
      <c r="R48" s="106" t="s">
        <v>0</v>
      </c>
      <c r="S48" s="144" t="s">
        <v>0</v>
      </c>
      <c r="T48" s="145"/>
      <c r="U48" s="146" t="s">
        <v>0</v>
      </c>
      <c r="V48" s="174" t="s">
        <v>0</v>
      </c>
      <c r="W48" s="106" t="s">
        <v>0</v>
      </c>
      <c r="X48" s="110" t="s">
        <v>0</v>
      </c>
    </row>
    <row r="49" spans="1:24" s="7" customFormat="1" ht="15" customHeight="1" thickTop="1" thickBot="1" x14ac:dyDescent="0.3">
      <c r="A49" s="199">
        <v>0</v>
      </c>
      <c r="B49" s="274"/>
      <c r="C49" s="282"/>
      <c r="D49" s="255" t="s">
        <v>335</v>
      </c>
      <c r="E49" s="284" t="s">
        <v>19</v>
      </c>
      <c r="F49" s="285"/>
      <c r="G49" s="437"/>
      <c r="H49" s="411"/>
      <c r="I49" s="298"/>
      <c r="J49" s="298"/>
      <c r="K49" s="513"/>
      <c r="L49" s="508"/>
      <c r="M49" s="663"/>
      <c r="N49" s="312"/>
      <c r="O49" s="190" t="s">
        <v>312</v>
      </c>
      <c r="P49" s="325"/>
      <c r="Q49" s="336" t="s">
        <v>421</v>
      </c>
      <c r="R49" s="337"/>
      <c r="S49" s="337"/>
      <c r="T49" s="337"/>
      <c r="U49" s="338"/>
      <c r="V49" s="537" t="s">
        <v>381</v>
      </c>
      <c r="W49" s="538"/>
      <c r="X49" s="539"/>
    </row>
    <row r="50" spans="1:24" s="9" customFormat="1" ht="9" customHeight="1" thickBot="1" x14ac:dyDescent="0.3">
      <c r="A50" s="183" t="s">
        <v>67</v>
      </c>
      <c r="B50" s="274"/>
      <c r="C50" s="282"/>
      <c r="D50" s="206" t="s">
        <v>0</v>
      </c>
      <c r="E50" s="207" t="s">
        <v>9</v>
      </c>
      <c r="F50" s="207" t="s">
        <v>10</v>
      </c>
      <c r="G50" s="208" t="s">
        <v>15</v>
      </c>
      <c r="H50" s="209" t="s">
        <v>0</v>
      </c>
      <c r="I50" s="209" t="s">
        <v>18</v>
      </c>
      <c r="J50" s="208" t="s">
        <v>17</v>
      </c>
      <c r="K50" s="209" t="s">
        <v>4</v>
      </c>
      <c r="L50" s="208" t="s">
        <v>339</v>
      </c>
      <c r="M50" s="288" t="s">
        <v>419</v>
      </c>
      <c r="N50" s="289"/>
      <c r="O50" s="289"/>
      <c r="P50" s="289"/>
      <c r="Q50" s="339"/>
      <c r="R50" s="340"/>
      <c r="S50" s="340"/>
      <c r="T50" s="340"/>
      <c r="U50" s="341"/>
      <c r="V50" s="540"/>
      <c r="W50" s="541"/>
      <c r="X50" s="542"/>
    </row>
    <row r="51" spans="1:24" s="7" customFormat="1" ht="15" customHeight="1" thickBot="1" x14ac:dyDescent="0.3">
      <c r="A51" s="184">
        <v>7</v>
      </c>
      <c r="B51" s="274"/>
      <c r="C51" s="282"/>
      <c r="D51" s="255" t="s">
        <v>337</v>
      </c>
      <c r="E51" s="284" t="s">
        <v>20</v>
      </c>
      <c r="F51" s="285"/>
      <c r="G51" s="266" t="s">
        <v>0</v>
      </c>
      <c r="H51" s="286" t="s">
        <v>0</v>
      </c>
      <c r="I51" s="473">
        <v>0</v>
      </c>
      <c r="J51" s="467" t="s">
        <v>252</v>
      </c>
      <c r="K51" s="397" t="s">
        <v>313</v>
      </c>
      <c r="L51" s="271" t="s">
        <v>402</v>
      </c>
      <c r="M51" s="292"/>
      <c r="N51" s="291"/>
      <c r="O51" s="291"/>
      <c r="P51" s="292"/>
      <c r="Q51" s="339"/>
      <c r="R51" s="340"/>
      <c r="S51" s="340"/>
      <c r="T51" s="340"/>
      <c r="U51" s="341"/>
      <c r="V51" s="540"/>
      <c r="W51" s="541"/>
      <c r="X51" s="542"/>
    </row>
    <row r="52" spans="1:24" s="7" customFormat="1" ht="15" customHeight="1" thickTop="1" thickBot="1" x14ac:dyDescent="0.3">
      <c r="A52" s="258" t="str">
        <f>IF(V48=1,"VERIFIED",IF(W48=1,"RECHECKED",IF(R48=1,"RECHECK",IF(T48=1,"VERIFY",IF(U48=1,"NEED PMT APP","SANITY CHECK")))))</f>
        <v>SANITY CHECK</v>
      </c>
      <c r="B52" s="275"/>
      <c r="C52" s="283"/>
      <c r="D52" s="255" t="s">
        <v>336</v>
      </c>
      <c r="E52" s="97" t="s">
        <v>0</v>
      </c>
      <c r="F52" s="97" t="s">
        <v>0</v>
      </c>
      <c r="G52" s="267"/>
      <c r="H52" s="472"/>
      <c r="I52" s="474"/>
      <c r="J52" s="468"/>
      <c r="K52" s="398"/>
      <c r="L52" s="272"/>
      <c r="M52" s="294"/>
      <c r="N52" s="294"/>
      <c r="O52" s="294"/>
      <c r="P52" s="294"/>
      <c r="Q52" s="342"/>
      <c r="R52" s="343"/>
      <c r="S52" s="343"/>
      <c r="T52" s="343"/>
      <c r="U52" s="344"/>
      <c r="V52" s="543"/>
      <c r="W52" s="544"/>
      <c r="X52" s="545"/>
    </row>
    <row r="53" spans="1:24" s="18" customFormat="1" ht="4.9000000000000004" customHeight="1" thickTop="1" thickBot="1" x14ac:dyDescent="0.3">
      <c r="A53" s="13"/>
      <c r="B53" s="134"/>
      <c r="C53" s="135"/>
      <c r="D53" s="136"/>
      <c r="E53" s="98"/>
      <c r="F53" s="98"/>
      <c r="G53" s="15"/>
      <c r="H53" s="14"/>
      <c r="I53" s="16"/>
      <c r="J53" s="16"/>
      <c r="K53" s="17"/>
      <c r="L53" s="137"/>
      <c r="M53" s="121"/>
      <c r="N53" s="121"/>
      <c r="O53" s="121"/>
      <c r="P53" s="166"/>
      <c r="Q53" s="138"/>
      <c r="R53" s="139"/>
      <c r="S53" s="140"/>
      <c r="T53" s="141"/>
      <c r="U53" s="142"/>
      <c r="V53" s="108"/>
      <c r="W53" s="109"/>
      <c r="X53" s="109"/>
    </row>
    <row r="54" spans="1:24" s="8" customFormat="1" ht="9" customHeight="1" thickTop="1" thickBot="1" x14ac:dyDescent="0.3">
      <c r="A54" s="118" t="s">
        <v>310</v>
      </c>
      <c r="B54" s="210" t="s">
        <v>7</v>
      </c>
      <c r="C54" s="211"/>
      <c r="D54" s="211" t="s">
        <v>8</v>
      </c>
      <c r="E54" s="211" t="s">
        <v>9</v>
      </c>
      <c r="F54" s="211" t="s">
        <v>10</v>
      </c>
      <c r="G54" s="211" t="s">
        <v>11</v>
      </c>
      <c r="H54" s="211" t="s">
        <v>12</v>
      </c>
      <c r="I54" s="212" t="s">
        <v>16</v>
      </c>
      <c r="J54" s="213" t="s">
        <v>13</v>
      </c>
      <c r="K54" s="213" t="s">
        <v>14</v>
      </c>
      <c r="L54" s="214" t="s">
        <v>22</v>
      </c>
      <c r="M54" s="215" t="s">
        <v>297</v>
      </c>
      <c r="N54" s="216" t="s">
        <v>298</v>
      </c>
      <c r="O54" s="215" t="s">
        <v>299</v>
      </c>
      <c r="P54" s="217" t="s">
        <v>340</v>
      </c>
      <c r="Q54" s="218"/>
      <c r="R54" s="219"/>
      <c r="S54" s="219"/>
      <c r="T54" s="219"/>
      <c r="U54" s="220"/>
      <c r="V54" s="211" t="s">
        <v>342</v>
      </c>
      <c r="W54" s="211" t="s">
        <v>341</v>
      </c>
      <c r="X54" s="221" t="s">
        <v>343</v>
      </c>
    </row>
    <row r="55" spans="1:24" s="7" customFormat="1" ht="15" customHeight="1" thickTop="1" thickBot="1" x14ac:dyDescent="0.3">
      <c r="A55" s="181" t="s">
        <v>2</v>
      </c>
      <c r="B55" s="268" t="s">
        <v>73</v>
      </c>
      <c r="C55" s="282" t="s">
        <v>0</v>
      </c>
      <c r="D55" s="255" t="s">
        <v>334</v>
      </c>
      <c r="E55" s="197" t="s">
        <v>74</v>
      </c>
      <c r="F55" s="197" t="s">
        <v>75</v>
      </c>
      <c r="G55" s="436" t="s">
        <v>0</v>
      </c>
      <c r="H55" s="410" t="s">
        <v>0</v>
      </c>
      <c r="I55" s="297">
        <v>8</v>
      </c>
      <c r="J55" s="297">
        <v>0</v>
      </c>
      <c r="K55" s="299">
        <f>IF(I55=" "," ",(I55+$H$6-J55))</f>
        <v>8</v>
      </c>
      <c r="L55" s="497" t="s">
        <v>251</v>
      </c>
      <c r="M55" s="352">
        <v>2018</v>
      </c>
      <c r="N55" s="311" t="str">
        <f>IF(V55=1,"VERIFIED",IF(W55=1,"RECHECKED",IF(R55=1,"RECHECK",IF(T55=1,"VERIFY",IF(U55=1,"NEED PMT APP","SANITY CHECK")))))</f>
        <v>VERIFIED</v>
      </c>
      <c r="O55" s="178" t="s">
        <v>300</v>
      </c>
      <c r="P55" s="264" t="s">
        <v>253</v>
      </c>
      <c r="Q55" s="143">
        <f>IF(A56=" "," ",1)</f>
        <v>1</v>
      </c>
      <c r="R55" s="106" t="s">
        <v>0</v>
      </c>
      <c r="S55" s="144" t="s">
        <v>0</v>
      </c>
      <c r="T55" s="145">
        <v>1</v>
      </c>
      <c r="U55" s="146" t="s">
        <v>0</v>
      </c>
      <c r="V55" s="145">
        <v>1</v>
      </c>
      <c r="W55" s="106" t="s">
        <v>0</v>
      </c>
      <c r="X55" s="107" t="s">
        <v>0</v>
      </c>
    </row>
    <row r="56" spans="1:24" s="7" customFormat="1" ht="15" customHeight="1" thickTop="1" thickBot="1" x14ac:dyDescent="0.3">
      <c r="A56" s="199">
        <v>0</v>
      </c>
      <c r="B56" s="269"/>
      <c r="C56" s="282"/>
      <c r="D56" s="255" t="s">
        <v>335</v>
      </c>
      <c r="E56" s="284" t="s">
        <v>19</v>
      </c>
      <c r="F56" s="285"/>
      <c r="G56" s="437"/>
      <c r="H56" s="411"/>
      <c r="I56" s="298"/>
      <c r="J56" s="298"/>
      <c r="K56" s="300"/>
      <c r="L56" s="498"/>
      <c r="M56" s="609"/>
      <c r="N56" s="312"/>
      <c r="O56" s="189"/>
      <c r="P56" s="265"/>
      <c r="Q56" s="336" t="s">
        <v>422</v>
      </c>
      <c r="R56" s="337"/>
      <c r="S56" s="337"/>
      <c r="T56" s="337"/>
      <c r="U56" s="338"/>
      <c r="V56" s="537" t="s">
        <v>382</v>
      </c>
      <c r="W56" s="538"/>
      <c r="X56" s="539"/>
    </row>
    <row r="57" spans="1:24" s="9" customFormat="1" ht="9" customHeight="1" thickBot="1" x14ac:dyDescent="0.3">
      <c r="A57" s="183" t="s">
        <v>72</v>
      </c>
      <c r="B57" s="269"/>
      <c r="C57" s="282"/>
      <c r="D57" s="206" t="s">
        <v>0</v>
      </c>
      <c r="E57" s="207" t="s">
        <v>9</v>
      </c>
      <c r="F57" s="207" t="s">
        <v>10</v>
      </c>
      <c r="G57" s="208" t="s">
        <v>15</v>
      </c>
      <c r="H57" s="209" t="s">
        <v>0</v>
      </c>
      <c r="I57" s="209" t="s">
        <v>18</v>
      </c>
      <c r="J57" s="208" t="s">
        <v>17</v>
      </c>
      <c r="K57" s="209" t="s">
        <v>4</v>
      </c>
      <c r="L57" s="208" t="s">
        <v>339</v>
      </c>
      <c r="M57" s="288" t="s">
        <v>395</v>
      </c>
      <c r="N57" s="289"/>
      <c r="O57" s="289"/>
      <c r="P57" s="289"/>
      <c r="Q57" s="339"/>
      <c r="R57" s="340"/>
      <c r="S57" s="340"/>
      <c r="T57" s="340"/>
      <c r="U57" s="341"/>
      <c r="V57" s="540"/>
      <c r="W57" s="541"/>
      <c r="X57" s="542"/>
    </row>
    <row r="58" spans="1:24" s="7" customFormat="1" ht="15" customHeight="1" thickBot="1" x14ac:dyDescent="0.3">
      <c r="A58" s="184">
        <f>A51+1</f>
        <v>8</v>
      </c>
      <c r="B58" s="269"/>
      <c r="C58" s="282"/>
      <c r="D58" s="255" t="s">
        <v>337</v>
      </c>
      <c r="E58" s="284" t="s">
        <v>20</v>
      </c>
      <c r="F58" s="285"/>
      <c r="G58" s="266" t="str">
        <f>IF($J$6="","",$J$6)</f>
        <v xml:space="preserve"> </v>
      </c>
      <c r="H58" s="286" t="s">
        <v>0</v>
      </c>
      <c r="I58" s="473">
        <v>0</v>
      </c>
      <c r="J58" s="467" t="s">
        <v>252</v>
      </c>
      <c r="K58" s="397" t="s">
        <v>313</v>
      </c>
      <c r="L58" s="271" t="s">
        <v>402</v>
      </c>
      <c r="M58" s="290"/>
      <c r="N58" s="291"/>
      <c r="O58" s="291"/>
      <c r="P58" s="292"/>
      <c r="Q58" s="339"/>
      <c r="R58" s="340"/>
      <c r="S58" s="340"/>
      <c r="T58" s="340"/>
      <c r="U58" s="341"/>
      <c r="V58" s="540"/>
      <c r="W58" s="541"/>
      <c r="X58" s="542"/>
    </row>
    <row r="59" spans="1:24" s="7" customFormat="1" ht="15" customHeight="1" thickTop="1" thickBot="1" x14ac:dyDescent="0.3">
      <c r="A59" s="258" t="str">
        <f>IF(V55=1,"VERIFIED",IF(W55=1,"RECHECKED",IF(R55=1,"RECHECK",IF(T55=1,"VERIFY",IF(U55=1,"NEED PMT APP","SANITY CHECK")))))</f>
        <v>VERIFIED</v>
      </c>
      <c r="B59" s="270"/>
      <c r="C59" s="283"/>
      <c r="D59" s="255" t="s">
        <v>336</v>
      </c>
      <c r="E59" s="97" t="s">
        <v>0</v>
      </c>
      <c r="F59" s="97" t="s">
        <v>0</v>
      </c>
      <c r="G59" s="267"/>
      <c r="H59" s="472"/>
      <c r="I59" s="474"/>
      <c r="J59" s="468"/>
      <c r="K59" s="398"/>
      <c r="L59" s="272"/>
      <c r="M59" s="293"/>
      <c r="N59" s="294"/>
      <c r="O59" s="294"/>
      <c r="P59" s="294"/>
      <c r="Q59" s="342"/>
      <c r="R59" s="343"/>
      <c r="S59" s="343"/>
      <c r="T59" s="343"/>
      <c r="U59" s="344"/>
      <c r="V59" s="543"/>
      <c r="W59" s="544"/>
      <c r="X59" s="545"/>
    </row>
    <row r="60" spans="1:24" s="18" customFormat="1" ht="4.9000000000000004" customHeight="1" thickTop="1" thickBot="1" x14ac:dyDescent="0.3">
      <c r="A60" s="13"/>
      <c r="B60" s="134"/>
      <c r="C60" s="135"/>
      <c r="D60" s="136"/>
      <c r="E60" s="98"/>
      <c r="F60" s="98"/>
      <c r="G60" s="15"/>
      <c r="H60" s="14"/>
      <c r="I60" s="16"/>
      <c r="J60" s="16"/>
      <c r="K60" s="17"/>
      <c r="L60" s="137"/>
      <c r="M60" s="121"/>
      <c r="N60" s="121"/>
      <c r="O60" s="121"/>
      <c r="P60" s="166"/>
      <c r="Q60" s="138"/>
      <c r="R60" s="139"/>
      <c r="S60" s="140"/>
      <c r="T60" s="141"/>
      <c r="U60" s="142"/>
      <c r="V60" s="108"/>
      <c r="W60" s="109"/>
      <c r="X60" s="109"/>
    </row>
    <row r="61" spans="1:24" s="8" customFormat="1" ht="9" customHeight="1" thickTop="1" thickBot="1" x14ac:dyDescent="0.3">
      <c r="A61" s="118" t="s">
        <v>310</v>
      </c>
      <c r="B61" s="210" t="s">
        <v>7</v>
      </c>
      <c r="C61" s="211"/>
      <c r="D61" s="211" t="s">
        <v>8</v>
      </c>
      <c r="E61" s="211" t="s">
        <v>9</v>
      </c>
      <c r="F61" s="211" t="s">
        <v>10</v>
      </c>
      <c r="G61" s="211" t="s">
        <v>11</v>
      </c>
      <c r="H61" s="211" t="s">
        <v>12</v>
      </c>
      <c r="I61" s="212" t="s">
        <v>16</v>
      </c>
      <c r="J61" s="213" t="s">
        <v>13</v>
      </c>
      <c r="K61" s="213" t="s">
        <v>14</v>
      </c>
      <c r="L61" s="214" t="s">
        <v>22</v>
      </c>
      <c r="M61" s="215" t="s">
        <v>297</v>
      </c>
      <c r="N61" s="216" t="s">
        <v>298</v>
      </c>
      <c r="O61" s="215" t="s">
        <v>299</v>
      </c>
      <c r="P61" s="217" t="s">
        <v>340</v>
      </c>
      <c r="Q61" s="218"/>
      <c r="R61" s="219"/>
      <c r="S61" s="219"/>
      <c r="T61" s="219"/>
      <c r="U61" s="220"/>
      <c r="V61" s="211" t="s">
        <v>342</v>
      </c>
      <c r="W61" s="211" t="s">
        <v>341</v>
      </c>
      <c r="X61" s="221" t="s">
        <v>343</v>
      </c>
    </row>
    <row r="62" spans="1:24" s="7" customFormat="1" ht="15" customHeight="1" thickTop="1" thickBot="1" x14ac:dyDescent="0.3">
      <c r="A62" s="181" t="s">
        <v>2</v>
      </c>
      <c r="B62" s="273" t="s">
        <v>77</v>
      </c>
      <c r="C62" s="282" t="s">
        <v>0</v>
      </c>
      <c r="D62" s="195" t="s">
        <v>334</v>
      </c>
      <c r="E62" s="197" t="s">
        <v>78</v>
      </c>
      <c r="F62" s="197" t="s">
        <v>79</v>
      </c>
      <c r="G62" s="286">
        <v>836</v>
      </c>
      <c r="H62" s="410">
        <v>7</v>
      </c>
      <c r="I62" s="297">
        <v>8</v>
      </c>
      <c r="J62" s="297">
        <v>0</v>
      </c>
      <c r="K62" s="299">
        <f>IF(I62=" "," ",(I62+$H$6-J62))</f>
        <v>8</v>
      </c>
      <c r="L62" s="295">
        <v>25</v>
      </c>
      <c r="M62" s="610">
        <v>43294</v>
      </c>
      <c r="N62" s="311" t="str">
        <f>IF(V62=1,"VERIFIED",IF(W62=1,"RECHECKED",IF(R62=1,"RECHECK",IF(T62=1,"VERIFY",IF(U62=1,"NEED PMT APP","SANITY CHECK")))))</f>
        <v>VERIFIED</v>
      </c>
      <c r="O62" s="178" t="s">
        <v>300</v>
      </c>
      <c r="P62" s="264" t="s">
        <v>253</v>
      </c>
      <c r="Q62" s="143">
        <f>IF(A63=" "," ",1)</f>
        <v>1</v>
      </c>
      <c r="R62" s="106" t="s">
        <v>0</v>
      </c>
      <c r="S62" s="144" t="s">
        <v>0</v>
      </c>
      <c r="T62" s="145">
        <v>1</v>
      </c>
      <c r="U62" s="146" t="s">
        <v>0</v>
      </c>
      <c r="V62" s="145">
        <v>1</v>
      </c>
      <c r="W62" s="106" t="s">
        <v>0</v>
      </c>
      <c r="X62" s="107" t="s">
        <v>345</v>
      </c>
    </row>
    <row r="63" spans="1:24" s="7" customFormat="1" ht="15" customHeight="1" thickTop="1" thickBot="1" x14ac:dyDescent="0.3">
      <c r="A63" s="199">
        <v>0</v>
      </c>
      <c r="B63" s="274"/>
      <c r="C63" s="282"/>
      <c r="D63" s="195" t="s">
        <v>335</v>
      </c>
      <c r="E63" s="284" t="s">
        <v>19</v>
      </c>
      <c r="F63" s="285"/>
      <c r="G63" s="287"/>
      <c r="H63" s="411"/>
      <c r="I63" s="298"/>
      <c r="J63" s="298"/>
      <c r="K63" s="300"/>
      <c r="L63" s="296"/>
      <c r="M63" s="611"/>
      <c r="N63" s="312"/>
      <c r="O63" s="189"/>
      <c r="P63" s="265"/>
      <c r="Q63" s="336" t="s">
        <v>422</v>
      </c>
      <c r="R63" s="337"/>
      <c r="S63" s="337"/>
      <c r="T63" s="337"/>
      <c r="U63" s="338"/>
      <c r="V63" s="537" t="s">
        <v>382</v>
      </c>
      <c r="W63" s="538"/>
      <c r="X63" s="539"/>
    </row>
    <row r="64" spans="1:24" s="9" customFormat="1" ht="9" customHeight="1" thickBot="1" x14ac:dyDescent="0.3">
      <c r="A64" s="183" t="s">
        <v>76</v>
      </c>
      <c r="B64" s="274"/>
      <c r="C64" s="282"/>
      <c r="D64" s="196" t="s">
        <v>0</v>
      </c>
      <c r="E64" s="207" t="s">
        <v>9</v>
      </c>
      <c r="F64" s="207" t="s">
        <v>10</v>
      </c>
      <c r="G64" s="208" t="s">
        <v>15</v>
      </c>
      <c r="H64" s="209" t="s">
        <v>0</v>
      </c>
      <c r="I64" s="209" t="s">
        <v>18</v>
      </c>
      <c r="J64" s="208" t="s">
        <v>17</v>
      </c>
      <c r="K64" s="209" t="s">
        <v>4</v>
      </c>
      <c r="L64" s="208" t="s">
        <v>339</v>
      </c>
      <c r="M64" s="488" t="s">
        <v>395</v>
      </c>
      <c r="N64" s="489"/>
      <c r="O64" s="489"/>
      <c r="P64" s="489"/>
      <c r="Q64" s="339"/>
      <c r="R64" s="340"/>
      <c r="S64" s="340"/>
      <c r="T64" s="340"/>
      <c r="U64" s="341"/>
      <c r="V64" s="540"/>
      <c r="W64" s="541"/>
      <c r="X64" s="542"/>
    </row>
    <row r="65" spans="1:25" s="7" customFormat="1" ht="15" customHeight="1" thickBot="1" x14ac:dyDescent="0.3">
      <c r="A65" s="184">
        <f>A58+1</f>
        <v>9</v>
      </c>
      <c r="B65" s="274"/>
      <c r="C65" s="282"/>
      <c r="D65" s="195" t="s">
        <v>337</v>
      </c>
      <c r="E65" s="284" t="s">
        <v>20</v>
      </c>
      <c r="F65" s="285"/>
      <c r="G65" s="266">
        <v>43294</v>
      </c>
      <c r="H65" s="286" t="s">
        <v>0</v>
      </c>
      <c r="I65" s="410">
        <v>0</v>
      </c>
      <c r="J65" s="478" t="s">
        <v>252</v>
      </c>
      <c r="K65" s="397" t="s">
        <v>313</v>
      </c>
      <c r="L65" s="271" t="s">
        <v>402</v>
      </c>
      <c r="M65" s="490"/>
      <c r="N65" s="491"/>
      <c r="O65" s="491"/>
      <c r="P65" s="492"/>
      <c r="Q65" s="339"/>
      <c r="R65" s="340"/>
      <c r="S65" s="340"/>
      <c r="T65" s="340"/>
      <c r="U65" s="341"/>
      <c r="V65" s="540"/>
      <c r="W65" s="541"/>
      <c r="X65" s="542"/>
    </row>
    <row r="66" spans="1:25" s="7" customFormat="1" ht="15" customHeight="1" thickTop="1" thickBot="1" x14ac:dyDescent="0.3">
      <c r="A66" s="258" t="str">
        <f>IF(V62=1,"VERIFIED",IF(W62=1,"RECHECKED",IF(R62=1,"RECHECK",IF(T62=1,"VERIFY",IF(U62=1,"NEED PMT APP","SANITY CHECK")))))</f>
        <v>VERIFIED</v>
      </c>
      <c r="B66" s="275"/>
      <c r="C66" s="283"/>
      <c r="D66" s="195" t="s">
        <v>336</v>
      </c>
      <c r="E66" s="97" t="s">
        <v>393</v>
      </c>
      <c r="F66" s="97" t="s">
        <v>394</v>
      </c>
      <c r="G66" s="267"/>
      <c r="H66" s="472"/>
      <c r="I66" s="477"/>
      <c r="J66" s="479"/>
      <c r="K66" s="398"/>
      <c r="L66" s="272"/>
      <c r="M66" s="493"/>
      <c r="N66" s="494"/>
      <c r="O66" s="494"/>
      <c r="P66" s="494"/>
      <c r="Q66" s="342"/>
      <c r="R66" s="343"/>
      <c r="S66" s="343"/>
      <c r="T66" s="343"/>
      <c r="U66" s="344"/>
      <c r="V66" s="543"/>
      <c r="W66" s="544"/>
      <c r="X66" s="545"/>
    </row>
    <row r="67" spans="1:25" s="18" customFormat="1" ht="4.9000000000000004" customHeight="1" thickTop="1" thickBot="1" x14ac:dyDescent="0.3">
      <c r="A67" s="13"/>
      <c r="B67" s="134"/>
      <c r="C67" s="135"/>
      <c r="D67" s="136"/>
      <c r="E67" s="98"/>
      <c r="F67" s="98"/>
      <c r="G67" s="15"/>
      <c r="H67" s="14"/>
      <c r="I67" s="16"/>
      <c r="J67" s="16"/>
      <c r="K67" s="17"/>
      <c r="L67" s="137"/>
      <c r="M67" s="121"/>
      <c r="N67" s="121"/>
      <c r="O67" s="121"/>
      <c r="P67" s="166"/>
      <c r="Q67" s="138"/>
      <c r="R67" s="139"/>
      <c r="S67" s="140"/>
      <c r="T67" s="141"/>
      <c r="U67" s="142"/>
      <c r="V67" s="108"/>
      <c r="W67" s="109"/>
      <c r="X67" s="109"/>
    </row>
    <row r="68" spans="1:25" s="8" customFormat="1" ht="9" customHeight="1" thickTop="1" thickBot="1" x14ac:dyDescent="0.3">
      <c r="A68" s="118" t="s">
        <v>310</v>
      </c>
      <c r="B68" s="210" t="s">
        <v>7</v>
      </c>
      <c r="C68" s="211"/>
      <c r="D68" s="211" t="s">
        <v>8</v>
      </c>
      <c r="E68" s="211" t="s">
        <v>9</v>
      </c>
      <c r="F68" s="211" t="s">
        <v>10</v>
      </c>
      <c r="G68" s="211" t="s">
        <v>11</v>
      </c>
      <c r="H68" s="211" t="s">
        <v>12</v>
      </c>
      <c r="I68" s="212" t="s">
        <v>16</v>
      </c>
      <c r="J68" s="213" t="s">
        <v>13</v>
      </c>
      <c r="K68" s="213" t="s">
        <v>14</v>
      </c>
      <c r="L68" s="214" t="s">
        <v>22</v>
      </c>
      <c r="M68" s="215" t="s">
        <v>297</v>
      </c>
      <c r="N68" s="216" t="s">
        <v>298</v>
      </c>
      <c r="O68" s="215" t="s">
        <v>299</v>
      </c>
      <c r="P68" s="217" t="s">
        <v>340</v>
      </c>
      <c r="Q68" s="218"/>
      <c r="R68" s="219"/>
      <c r="S68" s="219"/>
      <c r="T68" s="219"/>
      <c r="U68" s="220"/>
      <c r="V68" s="211" t="s">
        <v>342</v>
      </c>
      <c r="W68" s="211" t="s">
        <v>341</v>
      </c>
      <c r="X68" s="221" t="s">
        <v>343</v>
      </c>
    </row>
    <row r="69" spans="1:25" s="7" customFormat="1" ht="15" customHeight="1" thickTop="1" thickBot="1" x14ac:dyDescent="0.3">
      <c r="A69" s="181" t="s">
        <v>2</v>
      </c>
      <c r="B69" s="273" t="s">
        <v>95</v>
      </c>
      <c r="C69" s="282" t="s">
        <v>0</v>
      </c>
      <c r="D69" s="255" t="s">
        <v>334</v>
      </c>
      <c r="E69" s="197" t="s">
        <v>96</v>
      </c>
      <c r="F69" s="197" t="s">
        <v>97</v>
      </c>
      <c r="G69" s="456">
        <v>2030</v>
      </c>
      <c r="H69" s="404">
        <v>8</v>
      </c>
      <c r="I69" s="297">
        <v>5</v>
      </c>
      <c r="J69" s="297">
        <v>0</v>
      </c>
      <c r="K69" s="299">
        <f>IF(I69=" "," ",(I69+$H$6-J69))</f>
        <v>5</v>
      </c>
      <c r="L69" s="295">
        <v>25</v>
      </c>
      <c r="M69" s="610">
        <v>43294</v>
      </c>
      <c r="N69" s="311" t="str">
        <f>IF(V69=1,"VERIFIED",IF(W69=1,"RECHECKED",IF(R69=1,"RECHECK",IF(T69=1,"VERIFY",IF(U69=1,"NEED PMT APP","SANITY CHECK")))))</f>
        <v>VERIFIED</v>
      </c>
      <c r="O69" s="178" t="s">
        <v>300</v>
      </c>
      <c r="P69" s="264" t="s">
        <v>268</v>
      </c>
      <c r="Q69" s="143">
        <f>IF(A70=" "," ",1)</f>
        <v>1</v>
      </c>
      <c r="R69" s="159" t="s">
        <v>0</v>
      </c>
      <c r="S69" s="144" t="s">
        <v>0</v>
      </c>
      <c r="T69" s="145">
        <v>1</v>
      </c>
      <c r="U69" s="146" t="s">
        <v>0</v>
      </c>
      <c r="V69" s="145">
        <v>1</v>
      </c>
      <c r="W69" s="106" t="s">
        <v>0</v>
      </c>
      <c r="X69" s="107" t="s">
        <v>345</v>
      </c>
    </row>
    <row r="70" spans="1:25" s="7" customFormat="1" ht="15" customHeight="1" thickTop="1" thickBot="1" x14ac:dyDescent="0.3">
      <c r="A70" s="182" t="s">
        <v>93</v>
      </c>
      <c r="B70" s="274"/>
      <c r="C70" s="282"/>
      <c r="D70" s="255" t="s">
        <v>335</v>
      </c>
      <c r="E70" s="31" t="s">
        <v>96</v>
      </c>
      <c r="F70" s="31" t="s">
        <v>97</v>
      </c>
      <c r="G70" s="457"/>
      <c r="H70" s="405"/>
      <c r="I70" s="298"/>
      <c r="J70" s="298"/>
      <c r="K70" s="300"/>
      <c r="L70" s="296"/>
      <c r="M70" s="611"/>
      <c r="N70" s="312"/>
      <c r="O70" s="189"/>
      <c r="P70" s="265"/>
      <c r="Q70" s="336" t="s">
        <v>422</v>
      </c>
      <c r="R70" s="337"/>
      <c r="S70" s="337"/>
      <c r="T70" s="337"/>
      <c r="U70" s="338"/>
      <c r="V70" s="537" t="s">
        <v>382</v>
      </c>
      <c r="W70" s="538"/>
      <c r="X70" s="539"/>
    </row>
    <row r="71" spans="1:25" s="9" customFormat="1" ht="9" customHeight="1" thickBot="1" x14ac:dyDescent="0.3">
      <c r="A71" s="183" t="s">
        <v>94</v>
      </c>
      <c r="B71" s="274"/>
      <c r="C71" s="282"/>
      <c r="D71" s="206" t="s">
        <v>0</v>
      </c>
      <c r="E71" s="207" t="s">
        <v>9</v>
      </c>
      <c r="F71" s="207" t="s">
        <v>10</v>
      </c>
      <c r="G71" s="261" t="s">
        <v>15</v>
      </c>
      <c r="H71" s="262" t="s">
        <v>0</v>
      </c>
      <c r="I71" s="209" t="s">
        <v>18</v>
      </c>
      <c r="J71" s="208" t="s">
        <v>17</v>
      </c>
      <c r="K71" s="209" t="s">
        <v>4</v>
      </c>
      <c r="L71" s="208" t="s">
        <v>339</v>
      </c>
      <c r="M71" s="488" t="s">
        <v>395</v>
      </c>
      <c r="N71" s="489"/>
      <c r="O71" s="489"/>
      <c r="P71" s="489"/>
      <c r="Q71" s="339"/>
      <c r="R71" s="340"/>
      <c r="S71" s="340"/>
      <c r="T71" s="340"/>
      <c r="U71" s="341"/>
      <c r="V71" s="540"/>
      <c r="W71" s="541"/>
      <c r="X71" s="542"/>
    </row>
    <row r="72" spans="1:25" s="7" customFormat="1" ht="15" customHeight="1" thickBot="1" x14ac:dyDescent="0.3">
      <c r="A72" s="184">
        <f>A65+1</f>
        <v>10</v>
      </c>
      <c r="B72" s="274"/>
      <c r="C72" s="282"/>
      <c r="D72" s="255" t="s">
        <v>337</v>
      </c>
      <c r="E72" s="31" t="s">
        <v>269</v>
      </c>
      <c r="F72" s="31" t="s">
        <v>97</v>
      </c>
      <c r="G72" s="438">
        <v>43294</v>
      </c>
      <c r="H72" s="456" t="s">
        <v>0</v>
      </c>
      <c r="I72" s="473">
        <v>0</v>
      </c>
      <c r="J72" s="381" t="s">
        <v>267</v>
      </c>
      <c r="K72" s="397" t="s">
        <v>313</v>
      </c>
      <c r="L72" s="271" t="s">
        <v>402</v>
      </c>
      <c r="M72" s="490"/>
      <c r="N72" s="491"/>
      <c r="O72" s="491"/>
      <c r="P72" s="492"/>
      <c r="Q72" s="339"/>
      <c r="R72" s="340"/>
      <c r="S72" s="340"/>
      <c r="T72" s="340"/>
      <c r="U72" s="341"/>
      <c r="V72" s="540"/>
      <c r="W72" s="541"/>
      <c r="X72" s="542"/>
    </row>
    <row r="73" spans="1:25" s="7" customFormat="1" ht="15" customHeight="1" thickTop="1" thickBot="1" x14ac:dyDescent="0.3">
      <c r="A73" s="258" t="str">
        <f>IF(V69=1,"VERIFIED",IF(W69=1,"RECHECKED",IF(R69=1,"RECHECK",IF(T69=1,"VERIFY",IF(U69=1,"NEED PMT APP","SANITY CHECK")))))</f>
        <v>VERIFIED</v>
      </c>
      <c r="B73" s="275"/>
      <c r="C73" s="283"/>
      <c r="D73" s="255" t="s">
        <v>336</v>
      </c>
      <c r="E73" s="97" t="s">
        <v>399</v>
      </c>
      <c r="F73" s="97" t="s">
        <v>400</v>
      </c>
      <c r="G73" s="439"/>
      <c r="H73" s="502"/>
      <c r="I73" s="474"/>
      <c r="J73" s="382"/>
      <c r="K73" s="398"/>
      <c r="L73" s="272"/>
      <c r="M73" s="493"/>
      <c r="N73" s="494"/>
      <c r="O73" s="494"/>
      <c r="P73" s="494"/>
      <c r="Q73" s="342"/>
      <c r="R73" s="343"/>
      <c r="S73" s="343"/>
      <c r="T73" s="343"/>
      <c r="U73" s="344"/>
      <c r="V73" s="543"/>
      <c r="W73" s="544"/>
      <c r="X73" s="545"/>
    </row>
    <row r="74" spans="1:25" s="18" customFormat="1" ht="4.9000000000000004" customHeight="1" thickTop="1" thickBot="1" x14ac:dyDescent="0.3">
      <c r="A74" s="13"/>
      <c r="B74" s="134"/>
      <c r="C74" s="135"/>
      <c r="D74" s="136"/>
      <c r="E74" s="98"/>
      <c r="F74" s="98"/>
      <c r="G74" s="15"/>
      <c r="H74" s="14"/>
      <c r="I74" s="16"/>
      <c r="J74" s="16"/>
      <c r="K74" s="17"/>
      <c r="L74" s="137"/>
      <c r="M74" s="121"/>
      <c r="N74" s="121"/>
      <c r="O74" s="121"/>
      <c r="P74" s="166"/>
      <c r="Q74" s="138"/>
      <c r="R74" s="139"/>
      <c r="S74" s="140"/>
      <c r="T74" s="141"/>
      <c r="U74" s="142"/>
      <c r="V74" s="108"/>
      <c r="W74" s="109"/>
      <c r="X74" s="109"/>
    </row>
    <row r="75" spans="1:25" s="8" customFormat="1" ht="9" customHeight="1" thickTop="1" thickBot="1" x14ac:dyDescent="0.3">
      <c r="A75" s="118" t="s">
        <v>310</v>
      </c>
      <c r="B75" s="210" t="s">
        <v>7</v>
      </c>
      <c r="C75" s="211"/>
      <c r="D75" s="211" t="s">
        <v>8</v>
      </c>
      <c r="E75" s="211" t="s">
        <v>9</v>
      </c>
      <c r="F75" s="211" t="s">
        <v>10</v>
      </c>
      <c r="G75" s="211" t="s">
        <v>11</v>
      </c>
      <c r="H75" s="211" t="s">
        <v>12</v>
      </c>
      <c r="I75" s="212" t="s">
        <v>16</v>
      </c>
      <c r="J75" s="213" t="s">
        <v>13</v>
      </c>
      <c r="K75" s="213" t="s">
        <v>14</v>
      </c>
      <c r="L75" s="214" t="s">
        <v>22</v>
      </c>
      <c r="M75" s="215" t="s">
        <v>297</v>
      </c>
      <c r="N75" s="216" t="s">
        <v>298</v>
      </c>
      <c r="O75" s="215" t="s">
        <v>299</v>
      </c>
      <c r="P75" s="217" t="s">
        <v>340</v>
      </c>
      <c r="Q75" s="218"/>
      <c r="R75" s="219"/>
      <c r="S75" s="219"/>
      <c r="T75" s="219"/>
      <c r="U75" s="220"/>
      <c r="V75" s="211" t="s">
        <v>342</v>
      </c>
      <c r="W75" s="211" t="s">
        <v>341</v>
      </c>
      <c r="X75" s="221" t="s">
        <v>343</v>
      </c>
    </row>
    <row r="76" spans="1:25" s="7" customFormat="1" ht="15" customHeight="1" thickTop="1" thickBot="1" x14ac:dyDescent="0.3">
      <c r="A76" s="181" t="s">
        <v>2</v>
      </c>
      <c r="B76" s="273" t="s">
        <v>99</v>
      </c>
      <c r="C76" s="282" t="s">
        <v>0</v>
      </c>
      <c r="D76" s="255" t="s">
        <v>334</v>
      </c>
      <c r="E76" s="197" t="s">
        <v>100</v>
      </c>
      <c r="F76" s="197" t="s">
        <v>101</v>
      </c>
      <c r="G76" s="286">
        <v>1800</v>
      </c>
      <c r="H76" s="410">
        <v>9</v>
      </c>
      <c r="I76" s="297">
        <v>5.47</v>
      </c>
      <c r="J76" s="297">
        <v>0.37</v>
      </c>
      <c r="K76" s="299">
        <f>IF(I76=" "," ",(I76+$H$6-J76))</f>
        <v>5.0999999999999996</v>
      </c>
      <c r="L76" s="295">
        <v>500</v>
      </c>
      <c r="M76" s="610">
        <v>43357</v>
      </c>
      <c r="N76" s="311" t="str">
        <f>IF(V76=1,"VERIFIED",IF(W76=1,"RECHECKED",IF(R76=1,"RECHECK",IF(T76=1,"VERIFY",IF(U76=1,"NEED PMT APP","SANITY CHECK")))))</f>
        <v>VERIFIED</v>
      </c>
      <c r="O76" s="178" t="s">
        <v>300</v>
      </c>
      <c r="P76" s="264" t="s">
        <v>254</v>
      </c>
      <c r="Q76" s="143">
        <f>IF(A77=" "," ",1)</f>
        <v>1</v>
      </c>
      <c r="R76" s="147" t="s">
        <v>0</v>
      </c>
      <c r="S76" s="144" t="s">
        <v>0</v>
      </c>
      <c r="T76" s="145">
        <v>1</v>
      </c>
      <c r="U76" s="146" t="s">
        <v>0</v>
      </c>
      <c r="V76" s="145">
        <v>1</v>
      </c>
      <c r="W76" s="106" t="s">
        <v>0</v>
      </c>
      <c r="X76" s="107" t="s">
        <v>345</v>
      </c>
    </row>
    <row r="77" spans="1:25" s="7" customFormat="1" ht="15" customHeight="1" thickTop="1" thickBot="1" x14ac:dyDescent="0.3">
      <c r="A77" s="199">
        <v>0</v>
      </c>
      <c r="B77" s="274"/>
      <c r="C77" s="282"/>
      <c r="D77" s="255" t="s">
        <v>335</v>
      </c>
      <c r="E77" s="284" t="s">
        <v>19</v>
      </c>
      <c r="F77" s="285"/>
      <c r="G77" s="287"/>
      <c r="H77" s="411"/>
      <c r="I77" s="298"/>
      <c r="J77" s="298"/>
      <c r="K77" s="300"/>
      <c r="L77" s="296"/>
      <c r="M77" s="611"/>
      <c r="N77" s="312"/>
      <c r="O77" s="189"/>
      <c r="P77" s="265"/>
      <c r="Q77" s="336" t="s">
        <v>422</v>
      </c>
      <c r="R77" s="337"/>
      <c r="S77" s="337"/>
      <c r="T77" s="337"/>
      <c r="U77" s="338"/>
      <c r="V77" s="537" t="s">
        <v>382</v>
      </c>
      <c r="W77" s="538"/>
      <c r="X77" s="539"/>
    </row>
    <row r="78" spans="1:25" s="9" customFormat="1" ht="9" customHeight="1" thickBot="1" x14ac:dyDescent="0.3">
      <c r="A78" s="183" t="s">
        <v>98</v>
      </c>
      <c r="B78" s="274"/>
      <c r="C78" s="282"/>
      <c r="D78" s="206" t="s">
        <v>0</v>
      </c>
      <c r="E78" s="207" t="s">
        <v>9</v>
      </c>
      <c r="F78" s="207" t="s">
        <v>10</v>
      </c>
      <c r="G78" s="208" t="s">
        <v>15</v>
      </c>
      <c r="H78" s="209" t="s">
        <v>0</v>
      </c>
      <c r="I78" s="209" t="s">
        <v>18</v>
      </c>
      <c r="J78" s="208" t="s">
        <v>17</v>
      </c>
      <c r="K78" s="209" t="s">
        <v>4</v>
      </c>
      <c r="L78" s="208" t="s">
        <v>339</v>
      </c>
      <c r="M78" s="288" t="s">
        <v>418</v>
      </c>
      <c r="N78" s="289"/>
      <c r="O78" s="289"/>
      <c r="P78" s="289"/>
      <c r="Q78" s="339"/>
      <c r="R78" s="340"/>
      <c r="S78" s="340"/>
      <c r="T78" s="340"/>
      <c r="U78" s="341"/>
      <c r="V78" s="540"/>
      <c r="W78" s="541"/>
      <c r="X78" s="542"/>
    </row>
    <row r="79" spans="1:25" s="7" customFormat="1" ht="15" customHeight="1" thickBot="1" x14ac:dyDescent="0.3">
      <c r="A79" s="184">
        <f>A72+1</f>
        <v>11</v>
      </c>
      <c r="B79" s="274"/>
      <c r="C79" s="282"/>
      <c r="D79" s="255" t="s">
        <v>337</v>
      </c>
      <c r="E79" s="284" t="s">
        <v>20</v>
      </c>
      <c r="F79" s="285"/>
      <c r="G79" s="266">
        <v>43357</v>
      </c>
      <c r="H79" s="286" t="s">
        <v>0</v>
      </c>
      <c r="I79" s="473">
        <v>0</v>
      </c>
      <c r="J79" s="478" t="s">
        <v>252</v>
      </c>
      <c r="K79" s="397" t="s">
        <v>313</v>
      </c>
      <c r="L79" s="271" t="s">
        <v>402</v>
      </c>
      <c r="M79" s="290"/>
      <c r="N79" s="291"/>
      <c r="O79" s="291"/>
      <c r="P79" s="292"/>
      <c r="Q79" s="339"/>
      <c r="R79" s="340"/>
      <c r="S79" s="340"/>
      <c r="T79" s="340"/>
      <c r="U79" s="341"/>
      <c r="V79" s="540"/>
      <c r="W79" s="541"/>
      <c r="X79" s="542"/>
      <c r="Y79" s="127"/>
    </row>
    <row r="80" spans="1:25" s="7" customFormat="1" ht="15" customHeight="1" thickTop="1" thickBot="1" x14ac:dyDescent="0.3">
      <c r="A80" s="258" t="str">
        <f>IF(V76=1,"VERIFIED",IF(W76=1,"RECHECKED",IF(R76=1,"RECHECK",IF(T76=1,"VERIFY",IF(U76=1,"NEED PMT APP","SANITY CHECK")))))</f>
        <v>VERIFIED</v>
      </c>
      <c r="B80" s="275"/>
      <c r="C80" s="283"/>
      <c r="D80" s="255" t="s">
        <v>336</v>
      </c>
      <c r="E80" s="97" t="s">
        <v>417</v>
      </c>
      <c r="F80" s="97" t="s">
        <v>416</v>
      </c>
      <c r="G80" s="267"/>
      <c r="H80" s="472"/>
      <c r="I80" s="474"/>
      <c r="J80" s="479"/>
      <c r="K80" s="398"/>
      <c r="L80" s="272"/>
      <c r="M80" s="293"/>
      <c r="N80" s="294"/>
      <c r="O80" s="294"/>
      <c r="P80" s="294"/>
      <c r="Q80" s="342"/>
      <c r="R80" s="343"/>
      <c r="S80" s="343"/>
      <c r="T80" s="343"/>
      <c r="U80" s="344"/>
      <c r="V80" s="543"/>
      <c r="W80" s="544"/>
      <c r="X80" s="545"/>
    </row>
    <row r="81" spans="1:24" s="18" customFormat="1" ht="4.9000000000000004" customHeight="1" thickTop="1" thickBot="1" x14ac:dyDescent="0.3">
      <c r="A81" s="13"/>
      <c r="B81" s="134"/>
      <c r="C81" s="135"/>
      <c r="D81" s="136"/>
      <c r="E81" s="98"/>
      <c r="F81" s="98"/>
      <c r="G81" s="15"/>
      <c r="H81" s="14"/>
      <c r="I81" s="16"/>
      <c r="J81" s="16"/>
      <c r="K81" s="17"/>
      <c r="L81" s="137"/>
      <c r="M81" s="121"/>
      <c r="N81" s="121"/>
      <c r="O81" s="121"/>
      <c r="P81" s="166"/>
      <c r="Q81" s="138"/>
      <c r="R81" s="139"/>
      <c r="S81" s="140"/>
      <c r="T81" s="141"/>
      <c r="U81" s="142"/>
      <c r="V81" s="108"/>
      <c r="W81" s="109"/>
      <c r="X81" s="109"/>
    </row>
    <row r="82" spans="1:24" s="8" customFormat="1" ht="9" customHeight="1" thickTop="1" thickBot="1" x14ac:dyDescent="0.3">
      <c r="A82" s="118" t="s">
        <v>310</v>
      </c>
      <c r="B82" s="210" t="s">
        <v>7</v>
      </c>
      <c r="C82" s="211"/>
      <c r="D82" s="211" t="s">
        <v>8</v>
      </c>
      <c r="E82" s="211" t="s">
        <v>9</v>
      </c>
      <c r="F82" s="211" t="s">
        <v>10</v>
      </c>
      <c r="G82" s="211" t="s">
        <v>11</v>
      </c>
      <c r="H82" s="211" t="s">
        <v>12</v>
      </c>
      <c r="I82" s="212" t="s">
        <v>16</v>
      </c>
      <c r="J82" s="213" t="s">
        <v>13</v>
      </c>
      <c r="K82" s="213" t="s">
        <v>14</v>
      </c>
      <c r="L82" s="214" t="s">
        <v>22</v>
      </c>
      <c r="M82" s="215" t="s">
        <v>297</v>
      </c>
      <c r="N82" s="216" t="s">
        <v>298</v>
      </c>
      <c r="O82" s="215" t="s">
        <v>299</v>
      </c>
      <c r="P82" s="217" t="s">
        <v>340</v>
      </c>
      <c r="Q82" s="218"/>
      <c r="R82" s="219"/>
      <c r="S82" s="219"/>
      <c r="T82" s="219"/>
      <c r="U82" s="220"/>
      <c r="V82" s="211" t="s">
        <v>342</v>
      </c>
      <c r="W82" s="211" t="s">
        <v>341</v>
      </c>
      <c r="X82" s="221" t="s">
        <v>343</v>
      </c>
    </row>
    <row r="83" spans="1:24" s="7" customFormat="1" ht="15" customHeight="1" thickTop="1" thickBot="1" x14ac:dyDescent="0.3">
      <c r="A83" s="181" t="s">
        <v>2</v>
      </c>
      <c r="B83" s="273" t="s">
        <v>42</v>
      </c>
      <c r="C83" s="282" t="s">
        <v>0</v>
      </c>
      <c r="D83" s="255" t="s">
        <v>334</v>
      </c>
      <c r="E83" s="197" t="s">
        <v>43</v>
      </c>
      <c r="F83" s="197" t="s">
        <v>44</v>
      </c>
      <c r="G83" s="286" t="s">
        <v>0</v>
      </c>
      <c r="H83" s="410" t="s">
        <v>0</v>
      </c>
      <c r="I83" s="297">
        <v>10.1</v>
      </c>
      <c r="J83" s="297">
        <v>0</v>
      </c>
      <c r="K83" s="299">
        <f>IF(I83=" "," ",(I83+$H$6-J83))</f>
        <v>10.1</v>
      </c>
      <c r="L83" s="295">
        <v>500</v>
      </c>
      <c r="M83" s="529">
        <v>2017</v>
      </c>
      <c r="N83" s="311" t="str">
        <f>IF(V83=1,"VERIFIED",IF(W83=1,"RECHECKED",IF(R83=1,"RECHECK",IF(T83=1,"VERIFY",IF(U83=1,"NEED PMT APP","SANITY CHECK")))))</f>
        <v>SANITY CHECK</v>
      </c>
      <c r="O83" s="178" t="s">
        <v>302</v>
      </c>
      <c r="P83" s="264" t="s">
        <v>311</v>
      </c>
      <c r="Q83" s="143">
        <f>IF(A84=" "," ",1)</f>
        <v>1</v>
      </c>
      <c r="R83" s="147" t="s">
        <v>0</v>
      </c>
      <c r="S83" s="144" t="s">
        <v>0</v>
      </c>
      <c r="T83" s="145" t="s">
        <v>0</v>
      </c>
      <c r="U83" s="146" t="s">
        <v>0</v>
      </c>
      <c r="V83" s="174" t="s">
        <v>0</v>
      </c>
      <c r="W83" s="106" t="s">
        <v>0</v>
      </c>
      <c r="X83" s="107" t="s">
        <v>345</v>
      </c>
    </row>
    <row r="84" spans="1:24" s="7" customFormat="1" ht="15" customHeight="1" thickTop="1" thickBot="1" x14ac:dyDescent="0.3">
      <c r="A84" s="199">
        <v>0</v>
      </c>
      <c r="B84" s="274"/>
      <c r="C84" s="282"/>
      <c r="D84" s="255" t="s">
        <v>335</v>
      </c>
      <c r="E84" s="284" t="s">
        <v>19</v>
      </c>
      <c r="F84" s="285"/>
      <c r="G84" s="287"/>
      <c r="H84" s="411"/>
      <c r="I84" s="298"/>
      <c r="J84" s="298"/>
      <c r="K84" s="300"/>
      <c r="L84" s="296"/>
      <c r="M84" s="530"/>
      <c r="N84" s="312"/>
      <c r="O84" s="179" t="s">
        <v>303</v>
      </c>
      <c r="P84" s="265"/>
      <c r="Q84" s="336" t="s">
        <v>421</v>
      </c>
      <c r="R84" s="337"/>
      <c r="S84" s="337"/>
      <c r="T84" s="337"/>
      <c r="U84" s="338"/>
      <c r="V84" s="537" t="s">
        <v>382</v>
      </c>
      <c r="W84" s="538"/>
      <c r="X84" s="539"/>
    </row>
    <row r="85" spans="1:24" s="9" customFormat="1" ht="9" customHeight="1" thickBot="1" x14ac:dyDescent="0.3">
      <c r="A85" s="183" t="s">
        <v>41</v>
      </c>
      <c r="B85" s="274"/>
      <c r="C85" s="282"/>
      <c r="D85" s="206" t="s">
        <v>0</v>
      </c>
      <c r="E85" s="207" t="s">
        <v>9</v>
      </c>
      <c r="F85" s="207" t="s">
        <v>10</v>
      </c>
      <c r="G85" s="208" t="s">
        <v>15</v>
      </c>
      <c r="H85" s="209" t="s">
        <v>0</v>
      </c>
      <c r="I85" s="209" t="s">
        <v>18</v>
      </c>
      <c r="J85" s="208" t="s">
        <v>17</v>
      </c>
      <c r="K85" s="209" t="s">
        <v>4</v>
      </c>
      <c r="L85" s="208" t="s">
        <v>339</v>
      </c>
      <c r="M85" s="288" t="s">
        <v>368</v>
      </c>
      <c r="N85" s="289"/>
      <c r="O85" s="289"/>
      <c r="P85" s="289"/>
      <c r="Q85" s="339"/>
      <c r="R85" s="340"/>
      <c r="S85" s="340"/>
      <c r="T85" s="340"/>
      <c r="U85" s="341"/>
      <c r="V85" s="540"/>
      <c r="W85" s="541"/>
      <c r="X85" s="542"/>
    </row>
    <row r="86" spans="1:24" s="7" customFormat="1" ht="15" customHeight="1" thickBot="1" x14ac:dyDescent="0.3">
      <c r="A86" s="184">
        <f>A79+1</f>
        <v>12</v>
      </c>
      <c r="B86" s="274"/>
      <c r="C86" s="282"/>
      <c r="D86" s="255" t="s">
        <v>337</v>
      </c>
      <c r="E86" s="284" t="s">
        <v>20</v>
      </c>
      <c r="F86" s="285"/>
      <c r="G86" s="266" t="s">
        <v>0</v>
      </c>
      <c r="H86" s="286" t="s">
        <v>0</v>
      </c>
      <c r="I86" s="473">
        <v>0</v>
      </c>
      <c r="J86" s="478" t="s">
        <v>252</v>
      </c>
      <c r="K86" s="397" t="s">
        <v>313</v>
      </c>
      <c r="L86" s="271" t="s">
        <v>402</v>
      </c>
      <c r="M86" s="290"/>
      <c r="N86" s="291"/>
      <c r="O86" s="291"/>
      <c r="P86" s="292"/>
      <c r="Q86" s="339"/>
      <c r="R86" s="340"/>
      <c r="S86" s="340"/>
      <c r="T86" s="340"/>
      <c r="U86" s="341"/>
      <c r="V86" s="540"/>
      <c r="W86" s="541"/>
      <c r="X86" s="542"/>
    </row>
    <row r="87" spans="1:24" s="7" customFormat="1" ht="15" customHeight="1" thickTop="1" thickBot="1" x14ac:dyDescent="0.3">
      <c r="A87" s="257" t="str">
        <f>IF(V83=1,"VERIFIED",IF(W83=1,"RECHECKED",IF(R83=1,"RECHECK",IF(T83=1,"VERIFY",IF(U83=1,"NEED PMT APP","SANITY CHECK")))))</f>
        <v>SANITY CHECK</v>
      </c>
      <c r="B87" s="275"/>
      <c r="C87" s="283"/>
      <c r="D87" s="255" t="s">
        <v>336</v>
      </c>
      <c r="E87" s="197" t="s">
        <v>0</v>
      </c>
      <c r="F87" s="197" t="s">
        <v>0</v>
      </c>
      <c r="G87" s="267"/>
      <c r="H87" s="472"/>
      <c r="I87" s="474"/>
      <c r="J87" s="479"/>
      <c r="K87" s="398"/>
      <c r="L87" s="272"/>
      <c r="M87" s="293"/>
      <c r="N87" s="294"/>
      <c r="O87" s="294"/>
      <c r="P87" s="294"/>
      <c r="Q87" s="342"/>
      <c r="R87" s="343"/>
      <c r="S87" s="343"/>
      <c r="T87" s="343"/>
      <c r="U87" s="344"/>
      <c r="V87" s="543"/>
      <c r="W87" s="544"/>
      <c r="X87" s="545"/>
    </row>
    <row r="88" spans="1:24" s="7" customFormat="1" ht="15" customHeight="1" thickTop="1" thickBot="1" x14ac:dyDescent="0.3">
      <c r="A88" s="181" t="s">
        <v>2</v>
      </c>
      <c r="B88" s="273" t="s">
        <v>89</v>
      </c>
      <c r="C88" s="282" t="s">
        <v>0</v>
      </c>
      <c r="D88" s="255" t="s">
        <v>334</v>
      </c>
      <c r="E88" s="197" t="s">
        <v>90</v>
      </c>
      <c r="F88" s="197" t="s">
        <v>91</v>
      </c>
      <c r="G88" s="286" t="s">
        <v>0</v>
      </c>
      <c r="H88" s="410" t="s">
        <v>0</v>
      </c>
      <c r="I88" s="297">
        <v>8.6999999999999993</v>
      </c>
      <c r="J88" s="297">
        <v>0</v>
      </c>
      <c r="K88" s="299">
        <f>IF(I88=" "," ",(I88+$H$6-J88))</f>
        <v>8.6999999999999993</v>
      </c>
      <c r="L88" s="295">
        <v>500</v>
      </c>
      <c r="M88" s="529">
        <v>2017</v>
      </c>
      <c r="N88" s="311" t="str">
        <f>IF(V88=1,"VERIFIED",IF(W88=1,"RECHECKED",IF(R88=1,"RECHECK",IF(T88=1,"VERIFY",IF(U88=1,"NEED PMT APP","SANITY CHECK")))))</f>
        <v>SANITY CHECK</v>
      </c>
      <c r="O88" s="178" t="s">
        <v>302</v>
      </c>
      <c r="P88" s="349" t="s">
        <v>389</v>
      </c>
      <c r="Q88" s="143">
        <f>IF(A89=" "," ",1)</f>
        <v>1</v>
      </c>
      <c r="R88" s="147" t="s">
        <v>0</v>
      </c>
      <c r="S88" s="144" t="s">
        <v>0</v>
      </c>
      <c r="T88" s="145" t="s">
        <v>0</v>
      </c>
      <c r="U88" s="146" t="s">
        <v>0</v>
      </c>
      <c r="V88" s="105" t="s">
        <v>0</v>
      </c>
      <c r="W88" s="106" t="s">
        <v>0</v>
      </c>
      <c r="X88" s="107" t="s">
        <v>345</v>
      </c>
    </row>
    <row r="89" spans="1:24" s="7" customFormat="1" ht="15" customHeight="1" thickTop="1" thickBot="1" x14ac:dyDescent="0.3">
      <c r="A89" s="199">
        <v>0</v>
      </c>
      <c r="B89" s="274"/>
      <c r="C89" s="282"/>
      <c r="D89" s="255" t="s">
        <v>335</v>
      </c>
      <c r="E89" s="284" t="s">
        <v>19</v>
      </c>
      <c r="F89" s="285"/>
      <c r="G89" s="287"/>
      <c r="H89" s="411"/>
      <c r="I89" s="298"/>
      <c r="J89" s="298"/>
      <c r="K89" s="300"/>
      <c r="L89" s="296"/>
      <c r="M89" s="530"/>
      <c r="N89" s="312"/>
      <c r="O89" s="179" t="s">
        <v>303</v>
      </c>
      <c r="P89" s="325"/>
      <c r="Q89" s="336" t="s">
        <v>421</v>
      </c>
      <c r="R89" s="337"/>
      <c r="S89" s="337"/>
      <c r="T89" s="337"/>
      <c r="U89" s="338"/>
      <c r="V89" s="537" t="s">
        <v>381</v>
      </c>
      <c r="W89" s="538"/>
      <c r="X89" s="539"/>
    </row>
    <row r="90" spans="1:24" s="9" customFormat="1" ht="9" customHeight="1" thickBot="1" x14ac:dyDescent="0.3">
      <c r="A90" s="183" t="s">
        <v>88</v>
      </c>
      <c r="B90" s="274"/>
      <c r="C90" s="282"/>
      <c r="D90" s="206" t="s">
        <v>0</v>
      </c>
      <c r="E90" s="207" t="s">
        <v>9</v>
      </c>
      <c r="F90" s="207" t="s">
        <v>10</v>
      </c>
      <c r="G90" s="208" t="s">
        <v>15</v>
      </c>
      <c r="H90" s="209" t="s">
        <v>0</v>
      </c>
      <c r="I90" s="209" t="s">
        <v>18</v>
      </c>
      <c r="J90" s="208" t="s">
        <v>17</v>
      </c>
      <c r="K90" s="209" t="s">
        <v>4</v>
      </c>
      <c r="L90" s="208" t="s">
        <v>339</v>
      </c>
      <c r="M90" s="288" t="s">
        <v>424</v>
      </c>
      <c r="N90" s="289"/>
      <c r="O90" s="289"/>
      <c r="P90" s="289"/>
      <c r="Q90" s="339"/>
      <c r="R90" s="340"/>
      <c r="S90" s="340"/>
      <c r="T90" s="340"/>
      <c r="U90" s="341"/>
      <c r="V90" s="540"/>
      <c r="W90" s="541"/>
      <c r="X90" s="542"/>
    </row>
    <row r="91" spans="1:24" s="7" customFormat="1" ht="15" customHeight="1" thickBot="1" x14ac:dyDescent="0.3">
      <c r="A91" s="184">
        <v>13</v>
      </c>
      <c r="B91" s="274"/>
      <c r="C91" s="282"/>
      <c r="D91" s="255" t="s">
        <v>337</v>
      </c>
      <c r="E91" s="284" t="s">
        <v>20</v>
      </c>
      <c r="F91" s="285"/>
      <c r="G91" s="266" t="s">
        <v>0</v>
      </c>
      <c r="H91" s="286" t="s">
        <v>0</v>
      </c>
      <c r="I91" s="473">
        <v>0</v>
      </c>
      <c r="J91" s="467" t="s">
        <v>252</v>
      </c>
      <c r="K91" s="307" t="s">
        <v>260</v>
      </c>
      <c r="L91" s="271" t="s">
        <v>402</v>
      </c>
      <c r="M91" s="290"/>
      <c r="N91" s="291"/>
      <c r="O91" s="291"/>
      <c r="P91" s="292"/>
      <c r="Q91" s="339"/>
      <c r="R91" s="340"/>
      <c r="S91" s="340"/>
      <c r="T91" s="340"/>
      <c r="U91" s="341"/>
      <c r="V91" s="540"/>
      <c r="W91" s="541"/>
      <c r="X91" s="542"/>
    </row>
    <row r="92" spans="1:24" s="7" customFormat="1" ht="15" customHeight="1" thickTop="1" thickBot="1" x14ac:dyDescent="0.3">
      <c r="A92" s="257" t="str">
        <f>IF(V88=1,"VERIFIED",IF(W88=1,"RECHECKED",IF(R88=1,"RECHECK",IF(T88=1,"VERIFY",IF(U88=1,"NEED PMT APP","SANITY CHECK")))))</f>
        <v>SANITY CHECK</v>
      </c>
      <c r="B92" s="275"/>
      <c r="C92" s="283"/>
      <c r="D92" s="255" t="s">
        <v>336</v>
      </c>
      <c r="E92" s="97" t="s">
        <v>0</v>
      </c>
      <c r="F92" s="97" t="s">
        <v>0</v>
      </c>
      <c r="G92" s="267"/>
      <c r="H92" s="472"/>
      <c r="I92" s="474"/>
      <c r="J92" s="468"/>
      <c r="K92" s="308"/>
      <c r="L92" s="272"/>
      <c r="M92" s="293"/>
      <c r="N92" s="294"/>
      <c r="O92" s="294"/>
      <c r="P92" s="294"/>
      <c r="Q92" s="342"/>
      <c r="R92" s="343"/>
      <c r="S92" s="343"/>
      <c r="T92" s="343"/>
      <c r="U92" s="344"/>
      <c r="V92" s="543"/>
      <c r="W92" s="544"/>
      <c r="X92" s="545"/>
    </row>
    <row r="93" spans="1:24" s="18" customFormat="1" ht="4.9000000000000004" customHeight="1" thickTop="1" thickBot="1" x14ac:dyDescent="0.3">
      <c r="A93" s="13"/>
      <c r="B93" s="134"/>
      <c r="C93" s="135"/>
      <c r="D93" s="136"/>
      <c r="E93" s="98"/>
      <c r="F93" s="98"/>
      <c r="G93" s="15"/>
      <c r="H93" s="14"/>
      <c r="I93" s="16"/>
      <c r="J93" s="16"/>
      <c r="K93" s="17"/>
      <c r="L93" s="137"/>
      <c r="M93" s="121"/>
      <c r="N93" s="121"/>
      <c r="O93" s="121"/>
      <c r="P93" s="166"/>
      <c r="Q93" s="138"/>
      <c r="R93" s="139"/>
      <c r="S93" s="140"/>
      <c r="T93" s="141"/>
      <c r="U93" s="142"/>
      <c r="V93" s="108"/>
      <c r="W93" s="109"/>
      <c r="X93" s="109"/>
    </row>
    <row r="94" spans="1:24" s="8" customFormat="1" ht="9" customHeight="1" thickTop="1" thickBot="1" x14ac:dyDescent="0.3">
      <c r="A94" s="118" t="s">
        <v>310</v>
      </c>
      <c r="B94" s="210" t="s">
        <v>7</v>
      </c>
      <c r="C94" s="211"/>
      <c r="D94" s="211" t="s">
        <v>8</v>
      </c>
      <c r="E94" s="211" t="s">
        <v>9</v>
      </c>
      <c r="F94" s="211" t="s">
        <v>10</v>
      </c>
      <c r="G94" s="211" t="s">
        <v>11</v>
      </c>
      <c r="H94" s="211" t="s">
        <v>12</v>
      </c>
      <c r="I94" s="212" t="s">
        <v>16</v>
      </c>
      <c r="J94" s="213" t="s">
        <v>13</v>
      </c>
      <c r="K94" s="213" t="s">
        <v>14</v>
      </c>
      <c r="L94" s="214" t="s">
        <v>22</v>
      </c>
      <c r="M94" s="215" t="s">
        <v>297</v>
      </c>
      <c r="N94" s="216" t="s">
        <v>298</v>
      </c>
      <c r="O94" s="215" t="s">
        <v>299</v>
      </c>
      <c r="P94" s="217" t="s">
        <v>340</v>
      </c>
      <c r="Q94" s="218"/>
      <c r="R94" s="219"/>
      <c r="S94" s="219"/>
      <c r="T94" s="219"/>
      <c r="U94" s="220"/>
      <c r="V94" s="211" t="s">
        <v>342</v>
      </c>
      <c r="W94" s="211" t="s">
        <v>341</v>
      </c>
      <c r="X94" s="221" t="s">
        <v>343</v>
      </c>
    </row>
    <row r="95" spans="1:24" s="7" customFormat="1" ht="15" customHeight="1" thickTop="1" thickBot="1" x14ac:dyDescent="0.3">
      <c r="A95" s="181" t="s">
        <v>2</v>
      </c>
      <c r="B95" s="273" t="s">
        <v>213</v>
      </c>
      <c r="C95" s="282" t="s">
        <v>0</v>
      </c>
      <c r="D95" s="255" t="s">
        <v>334</v>
      </c>
      <c r="E95" s="197" t="s">
        <v>214</v>
      </c>
      <c r="F95" s="197" t="s">
        <v>215</v>
      </c>
      <c r="G95" s="286">
        <v>1000</v>
      </c>
      <c r="H95" s="410">
        <v>7</v>
      </c>
      <c r="I95" s="297">
        <v>8.7100000000000009</v>
      </c>
      <c r="J95" s="297">
        <v>0.71</v>
      </c>
      <c r="K95" s="299">
        <f>IF(I95=" "," ",(I95+$H$6-J95))</f>
        <v>8</v>
      </c>
      <c r="L95" s="295">
        <v>500</v>
      </c>
      <c r="M95" s="531">
        <v>43291</v>
      </c>
      <c r="N95" s="311" t="str">
        <f>IF(V95=1,"VERIFIED",IF(W95=1,"RECHECKED",IF(R95=1,"RECHECK",IF(T95=1,"VERIFY",IF(U95=1,"NEED PMT APP","SANITY CHECK")))))</f>
        <v>VERIFIED</v>
      </c>
      <c r="O95" s="178" t="s">
        <v>302</v>
      </c>
      <c r="P95" s="349" t="s">
        <v>391</v>
      </c>
      <c r="Q95" s="143">
        <f>IF(A96=" "," ",1)</f>
        <v>1</v>
      </c>
      <c r="R95" s="147" t="s">
        <v>0</v>
      </c>
      <c r="S95" s="144" t="s">
        <v>0</v>
      </c>
      <c r="T95" s="145">
        <v>1</v>
      </c>
      <c r="U95" s="146" t="s">
        <v>0</v>
      </c>
      <c r="V95" s="145">
        <v>1</v>
      </c>
      <c r="W95" s="106" t="s">
        <v>0</v>
      </c>
      <c r="X95" s="110" t="s">
        <v>0</v>
      </c>
    </row>
    <row r="96" spans="1:24" s="7" customFormat="1" ht="15" customHeight="1" thickTop="1" thickBot="1" x14ac:dyDescent="0.3">
      <c r="A96" s="199">
        <v>0</v>
      </c>
      <c r="B96" s="274"/>
      <c r="C96" s="282"/>
      <c r="D96" s="255" t="s">
        <v>335</v>
      </c>
      <c r="E96" s="284" t="s">
        <v>19</v>
      </c>
      <c r="F96" s="285"/>
      <c r="G96" s="287"/>
      <c r="H96" s="411"/>
      <c r="I96" s="298"/>
      <c r="J96" s="298"/>
      <c r="K96" s="300"/>
      <c r="L96" s="296"/>
      <c r="M96" s="532"/>
      <c r="N96" s="312"/>
      <c r="O96" s="179" t="s">
        <v>303</v>
      </c>
      <c r="P96" s="325"/>
      <c r="Q96" s="336" t="s">
        <v>422</v>
      </c>
      <c r="R96" s="337"/>
      <c r="S96" s="337"/>
      <c r="T96" s="337"/>
      <c r="U96" s="338"/>
      <c r="V96" s="537" t="s">
        <v>381</v>
      </c>
      <c r="W96" s="538"/>
      <c r="X96" s="539"/>
    </row>
    <row r="97" spans="1:24" s="9" customFormat="1" ht="9" customHeight="1" thickBot="1" x14ac:dyDescent="0.3">
      <c r="A97" s="183" t="s">
        <v>212</v>
      </c>
      <c r="B97" s="274"/>
      <c r="C97" s="282"/>
      <c r="D97" s="206" t="s">
        <v>0</v>
      </c>
      <c r="E97" s="207" t="s">
        <v>9</v>
      </c>
      <c r="F97" s="207" t="s">
        <v>10</v>
      </c>
      <c r="G97" s="208" t="s">
        <v>15</v>
      </c>
      <c r="H97" s="209" t="s">
        <v>0</v>
      </c>
      <c r="I97" s="209" t="s">
        <v>18</v>
      </c>
      <c r="J97" s="208" t="s">
        <v>17</v>
      </c>
      <c r="K97" s="209" t="s">
        <v>4</v>
      </c>
      <c r="L97" s="208" t="s">
        <v>339</v>
      </c>
      <c r="M97" s="288" t="s">
        <v>415</v>
      </c>
      <c r="N97" s="289"/>
      <c r="O97" s="289"/>
      <c r="P97" s="289"/>
      <c r="Q97" s="339"/>
      <c r="R97" s="340"/>
      <c r="S97" s="340"/>
      <c r="T97" s="340"/>
      <c r="U97" s="341"/>
      <c r="V97" s="540"/>
      <c r="W97" s="541"/>
      <c r="X97" s="542"/>
    </row>
    <row r="98" spans="1:24" s="7" customFormat="1" ht="15" customHeight="1" thickBot="1" x14ac:dyDescent="0.3">
      <c r="A98" s="184">
        <f>A91+1</f>
        <v>14</v>
      </c>
      <c r="B98" s="274"/>
      <c r="C98" s="282"/>
      <c r="D98" s="255" t="s">
        <v>337</v>
      </c>
      <c r="E98" s="284" t="s">
        <v>20</v>
      </c>
      <c r="F98" s="285"/>
      <c r="G98" s="266">
        <v>43291</v>
      </c>
      <c r="H98" s="286">
        <v>23.4</v>
      </c>
      <c r="I98" s="473">
        <v>0</v>
      </c>
      <c r="J98" s="478" t="s">
        <v>252</v>
      </c>
      <c r="K98" s="397" t="s">
        <v>260</v>
      </c>
      <c r="L98" s="271" t="s">
        <v>402</v>
      </c>
      <c r="M98" s="290"/>
      <c r="N98" s="291"/>
      <c r="O98" s="291"/>
      <c r="P98" s="292"/>
      <c r="Q98" s="339"/>
      <c r="R98" s="340"/>
      <c r="S98" s="340"/>
      <c r="T98" s="340"/>
      <c r="U98" s="341"/>
      <c r="V98" s="540"/>
      <c r="W98" s="541"/>
      <c r="X98" s="542"/>
    </row>
    <row r="99" spans="1:24" s="7" customFormat="1" ht="15" customHeight="1" thickTop="1" thickBot="1" x14ac:dyDescent="0.3">
      <c r="A99" s="258" t="str">
        <f>IF(V95=1,"VERIFIED",IF(W95=1,"RECHECKED",IF(R95=1,"RECHECK",IF(T95=1,"VERIFY",IF(U95=1,"NEED PMT APP","SANITY CHECK")))))</f>
        <v>VERIFIED</v>
      </c>
      <c r="B99" s="275"/>
      <c r="C99" s="283"/>
      <c r="D99" s="255" t="s">
        <v>336</v>
      </c>
      <c r="E99" s="97" t="s">
        <v>413</v>
      </c>
      <c r="F99" s="97" t="s">
        <v>414</v>
      </c>
      <c r="G99" s="267"/>
      <c r="H99" s="472"/>
      <c r="I99" s="474"/>
      <c r="J99" s="479"/>
      <c r="K99" s="398"/>
      <c r="L99" s="272"/>
      <c r="M99" s="293"/>
      <c r="N99" s="294"/>
      <c r="O99" s="294"/>
      <c r="P99" s="294"/>
      <c r="Q99" s="342"/>
      <c r="R99" s="343"/>
      <c r="S99" s="343"/>
      <c r="T99" s="343"/>
      <c r="U99" s="344"/>
      <c r="V99" s="543"/>
      <c r="W99" s="544"/>
      <c r="X99" s="545"/>
    </row>
    <row r="100" spans="1:24" s="18" customFormat="1" ht="4.9000000000000004" customHeight="1" thickTop="1" thickBot="1" x14ac:dyDescent="0.3">
      <c r="A100" s="13"/>
      <c r="B100" s="134"/>
      <c r="C100" s="135"/>
      <c r="D100" s="136"/>
      <c r="E100" s="98"/>
      <c r="F100" s="98"/>
      <c r="G100" s="15"/>
      <c r="H100" s="14"/>
      <c r="I100" s="16"/>
      <c r="J100" s="16"/>
      <c r="K100" s="17"/>
      <c r="L100" s="137"/>
      <c r="M100" s="121"/>
      <c r="N100" s="121"/>
      <c r="O100" s="121"/>
      <c r="P100" s="166"/>
      <c r="Q100" s="138"/>
      <c r="R100" s="139"/>
      <c r="S100" s="140"/>
      <c r="T100" s="141"/>
      <c r="U100" s="142"/>
      <c r="V100" s="108"/>
      <c r="W100" s="109"/>
      <c r="X100" s="109"/>
    </row>
    <row r="101" spans="1:24" s="8" customFormat="1" ht="9" customHeight="1" thickTop="1" thickBot="1" x14ac:dyDescent="0.3">
      <c r="A101" s="118" t="s">
        <v>310</v>
      </c>
      <c r="B101" s="210" t="s">
        <v>7</v>
      </c>
      <c r="C101" s="211"/>
      <c r="D101" s="211" t="s">
        <v>8</v>
      </c>
      <c r="E101" s="211" t="s">
        <v>9</v>
      </c>
      <c r="F101" s="211" t="s">
        <v>10</v>
      </c>
      <c r="G101" s="211" t="s">
        <v>11</v>
      </c>
      <c r="H101" s="211" t="s">
        <v>12</v>
      </c>
      <c r="I101" s="212" t="s">
        <v>16</v>
      </c>
      <c r="J101" s="213" t="s">
        <v>13</v>
      </c>
      <c r="K101" s="213" t="s">
        <v>14</v>
      </c>
      <c r="L101" s="214" t="s">
        <v>22</v>
      </c>
      <c r="M101" s="215" t="s">
        <v>297</v>
      </c>
      <c r="N101" s="216" t="s">
        <v>298</v>
      </c>
      <c r="O101" s="215" t="s">
        <v>299</v>
      </c>
      <c r="P101" s="217" t="s">
        <v>340</v>
      </c>
      <c r="Q101" s="218"/>
      <c r="R101" s="219"/>
      <c r="S101" s="219"/>
      <c r="T101" s="219"/>
      <c r="U101" s="220"/>
      <c r="V101" s="211" t="s">
        <v>342</v>
      </c>
      <c r="W101" s="211" t="s">
        <v>341</v>
      </c>
      <c r="X101" s="221" t="s">
        <v>343</v>
      </c>
    </row>
    <row r="102" spans="1:24" s="7" customFormat="1" ht="15" customHeight="1" thickTop="1" thickBot="1" x14ac:dyDescent="0.3">
      <c r="A102" s="181" t="s">
        <v>2</v>
      </c>
      <c r="B102" s="499" t="s">
        <v>83</v>
      </c>
      <c r="C102" s="414" t="s">
        <v>0</v>
      </c>
      <c r="D102" s="255" t="s">
        <v>334</v>
      </c>
      <c r="E102" s="197" t="s">
        <v>84</v>
      </c>
      <c r="F102" s="197" t="s">
        <v>85</v>
      </c>
      <c r="G102" s="522" t="s">
        <v>0</v>
      </c>
      <c r="H102" s="524" t="s">
        <v>0</v>
      </c>
      <c r="I102" s="278">
        <v>8.6</v>
      </c>
      <c r="J102" s="278">
        <v>1.2</v>
      </c>
      <c r="K102" s="514">
        <f>IF(I102=" "," ",(I102+$H$6-J102))</f>
        <v>7.3999999999999995</v>
      </c>
      <c r="L102" s="295">
        <v>500</v>
      </c>
      <c r="M102" s="529">
        <v>2016</v>
      </c>
      <c r="N102" s="311" t="str">
        <f>IF(V102=1,"VERIFIED",IF(W102=1,"RECHECKED",IF(R102=1,"RECHECK",IF(T102=1,"VERIFY",IF(U102=1,"NEED PMT APP","SANITY CHECK")))))</f>
        <v>SANITY CHECK</v>
      </c>
      <c r="O102" s="178" t="s">
        <v>302</v>
      </c>
      <c r="P102" s="482" t="s">
        <v>392</v>
      </c>
      <c r="Q102" s="143">
        <v>1</v>
      </c>
      <c r="R102" s="147" t="s">
        <v>0</v>
      </c>
      <c r="S102" s="144" t="s">
        <v>0</v>
      </c>
      <c r="T102" s="145" t="s">
        <v>0</v>
      </c>
      <c r="U102" s="146" t="s">
        <v>0</v>
      </c>
      <c r="V102" s="105" t="s">
        <v>0</v>
      </c>
      <c r="W102" s="106" t="s">
        <v>0</v>
      </c>
      <c r="X102" s="107" t="s">
        <v>0</v>
      </c>
    </row>
    <row r="103" spans="1:24" s="7" customFormat="1" ht="15" customHeight="1" thickTop="1" thickBot="1" x14ac:dyDescent="0.3">
      <c r="A103" s="199">
        <v>0</v>
      </c>
      <c r="B103" s="463"/>
      <c r="C103" s="415"/>
      <c r="D103" s="255" t="s">
        <v>335</v>
      </c>
      <c r="E103" s="442" t="s">
        <v>19</v>
      </c>
      <c r="F103" s="443"/>
      <c r="G103" s="523"/>
      <c r="H103" s="525"/>
      <c r="I103" s="279"/>
      <c r="J103" s="279"/>
      <c r="K103" s="515"/>
      <c r="L103" s="296"/>
      <c r="M103" s="530"/>
      <c r="N103" s="312"/>
      <c r="O103" s="179" t="s">
        <v>303</v>
      </c>
      <c r="P103" s="325"/>
      <c r="Q103" s="336" t="s">
        <v>421</v>
      </c>
      <c r="R103" s="337"/>
      <c r="S103" s="337"/>
      <c r="T103" s="337"/>
      <c r="U103" s="338"/>
      <c r="V103" s="537" t="s">
        <v>383</v>
      </c>
      <c r="W103" s="538"/>
      <c r="X103" s="539"/>
    </row>
    <row r="104" spans="1:24" s="9" customFormat="1" ht="9" customHeight="1" thickBot="1" x14ac:dyDescent="0.3">
      <c r="A104" s="183" t="s">
        <v>82</v>
      </c>
      <c r="B104" s="463"/>
      <c r="C104" s="415"/>
      <c r="D104" s="206" t="s">
        <v>0</v>
      </c>
      <c r="E104" s="207" t="s">
        <v>9</v>
      </c>
      <c r="F104" s="207" t="s">
        <v>10</v>
      </c>
      <c r="G104" s="208" t="s">
        <v>15</v>
      </c>
      <c r="H104" s="209" t="s">
        <v>0</v>
      </c>
      <c r="I104" s="209" t="s">
        <v>18</v>
      </c>
      <c r="J104" s="208" t="s">
        <v>17</v>
      </c>
      <c r="K104" s="209" t="s">
        <v>4</v>
      </c>
      <c r="L104" s="208" t="s">
        <v>339</v>
      </c>
      <c r="M104" s="483" t="s">
        <v>333</v>
      </c>
      <c r="N104" s="483"/>
      <c r="O104" s="483"/>
      <c r="P104" s="484"/>
      <c r="Q104" s="339"/>
      <c r="R104" s="340"/>
      <c r="S104" s="340"/>
      <c r="T104" s="340"/>
      <c r="U104" s="341"/>
      <c r="V104" s="540"/>
      <c r="W104" s="541"/>
      <c r="X104" s="542"/>
    </row>
    <row r="105" spans="1:24" s="7" customFormat="1" ht="15" customHeight="1" thickBot="1" x14ac:dyDescent="0.3">
      <c r="A105" s="184">
        <f>A98+1</f>
        <v>15</v>
      </c>
      <c r="B105" s="463"/>
      <c r="C105" s="415"/>
      <c r="D105" s="255" t="s">
        <v>337</v>
      </c>
      <c r="E105" s="458" t="s">
        <v>20</v>
      </c>
      <c r="F105" s="459"/>
      <c r="G105" s="276" t="s">
        <v>0</v>
      </c>
      <c r="H105" s="522" t="s">
        <v>0</v>
      </c>
      <c r="I105" s="473">
        <v>0</v>
      </c>
      <c r="J105" s="467" t="s">
        <v>252</v>
      </c>
      <c r="K105" s="280" t="s">
        <v>260</v>
      </c>
      <c r="L105" s="271" t="s">
        <v>402</v>
      </c>
      <c r="M105" s="483"/>
      <c r="N105" s="483"/>
      <c r="O105" s="483"/>
      <c r="P105" s="484"/>
      <c r="Q105" s="339"/>
      <c r="R105" s="340"/>
      <c r="S105" s="340"/>
      <c r="T105" s="340"/>
      <c r="U105" s="341"/>
      <c r="V105" s="540"/>
      <c r="W105" s="541"/>
      <c r="X105" s="542"/>
    </row>
    <row r="106" spans="1:24" s="7" customFormat="1" ht="15" customHeight="1" thickTop="1" thickBot="1" x14ac:dyDescent="0.3">
      <c r="A106" s="257" t="str">
        <f>IF(V102=1,"VERIFIED",IF(W102=1,"RECHECKED",IF(R102=1,"RECHECK",IF(T102=1,"VERIFY",IF(U102=1,"NEED PMT APP","SANITY CHECK")))))</f>
        <v>SANITY CHECK</v>
      </c>
      <c r="B106" s="464"/>
      <c r="C106" s="416"/>
      <c r="D106" s="255" t="s">
        <v>336</v>
      </c>
      <c r="E106" s="97" t="s">
        <v>0</v>
      </c>
      <c r="F106" s="97" t="s">
        <v>0</v>
      </c>
      <c r="G106" s="277"/>
      <c r="H106" s="528"/>
      <c r="I106" s="474"/>
      <c r="J106" s="468"/>
      <c r="K106" s="281"/>
      <c r="L106" s="272"/>
      <c r="M106" s="485"/>
      <c r="N106" s="485"/>
      <c r="O106" s="485"/>
      <c r="P106" s="486"/>
      <c r="Q106" s="342"/>
      <c r="R106" s="343"/>
      <c r="S106" s="343"/>
      <c r="T106" s="343"/>
      <c r="U106" s="344"/>
      <c r="V106" s="543"/>
      <c r="W106" s="544"/>
      <c r="X106" s="545"/>
    </row>
    <row r="107" spans="1:24" s="8" customFormat="1" ht="9" customHeight="1" thickTop="1" thickBot="1" x14ac:dyDescent="0.3">
      <c r="A107" s="118" t="s">
        <v>310</v>
      </c>
      <c r="B107" s="210" t="s">
        <v>7</v>
      </c>
      <c r="C107" s="211"/>
      <c r="D107" s="211" t="s">
        <v>8</v>
      </c>
      <c r="E107" s="211" t="s">
        <v>9</v>
      </c>
      <c r="F107" s="211" t="s">
        <v>10</v>
      </c>
      <c r="G107" s="211" t="s">
        <v>11</v>
      </c>
      <c r="H107" s="211" t="s">
        <v>12</v>
      </c>
      <c r="I107" s="212" t="s">
        <v>16</v>
      </c>
      <c r="J107" s="213" t="s">
        <v>13</v>
      </c>
      <c r="K107" s="213" t="s">
        <v>14</v>
      </c>
      <c r="L107" s="214" t="s">
        <v>22</v>
      </c>
      <c r="M107" s="215" t="s">
        <v>297</v>
      </c>
      <c r="N107" s="216" t="s">
        <v>298</v>
      </c>
      <c r="O107" s="215" t="s">
        <v>299</v>
      </c>
      <c r="P107" s="217" t="s">
        <v>340</v>
      </c>
      <c r="Q107" s="218"/>
      <c r="R107" s="219"/>
      <c r="S107" s="219"/>
      <c r="T107" s="219"/>
      <c r="U107" s="220"/>
      <c r="V107" s="211" t="s">
        <v>342</v>
      </c>
      <c r="W107" s="211" t="s">
        <v>341</v>
      </c>
      <c r="X107" s="221" t="s">
        <v>343</v>
      </c>
    </row>
    <row r="108" spans="1:24" s="7" customFormat="1" ht="15" customHeight="1" thickTop="1" thickBot="1" x14ac:dyDescent="0.3">
      <c r="A108" s="181" t="s">
        <v>2</v>
      </c>
      <c r="B108" s="273" t="s">
        <v>358</v>
      </c>
      <c r="C108" s="282" t="s">
        <v>0</v>
      </c>
      <c r="D108" s="255" t="s">
        <v>334</v>
      </c>
      <c r="E108" s="31" t="s">
        <v>347</v>
      </c>
      <c r="F108" s="31" t="s">
        <v>348</v>
      </c>
      <c r="G108" s="286" t="s">
        <v>0</v>
      </c>
      <c r="H108" s="410" t="s">
        <v>0</v>
      </c>
      <c r="I108" s="297">
        <v>7.1</v>
      </c>
      <c r="J108" s="297">
        <v>1.1000000000000001</v>
      </c>
      <c r="K108" s="299">
        <f>IF(I108=" "," ",(I108+$H$6-J108))</f>
        <v>6</v>
      </c>
      <c r="L108" s="295">
        <v>500</v>
      </c>
      <c r="M108" s="529">
        <v>2016</v>
      </c>
      <c r="N108" s="311" t="str">
        <f>IF(V108=1,"VERIFIED",IF(W108=1,"RECHECKED",IF(R108=1,"RECHECK",IF(T108=1,"VERIFY",IF(U108=1,"NEED PMT APP","SANITY CHECK")))))</f>
        <v>SANITY CHECK</v>
      </c>
      <c r="O108" s="178" t="s">
        <v>302</v>
      </c>
      <c r="P108" s="264" t="s">
        <v>349</v>
      </c>
      <c r="Q108" s="143">
        <f>IF(A109=" "," ",1)</f>
        <v>1</v>
      </c>
      <c r="R108" s="159" t="s">
        <v>0</v>
      </c>
      <c r="S108" s="144" t="s">
        <v>0</v>
      </c>
      <c r="T108" s="145" t="s">
        <v>0</v>
      </c>
      <c r="U108" s="146" t="s">
        <v>0</v>
      </c>
      <c r="V108" s="105" t="s">
        <v>0</v>
      </c>
      <c r="W108" s="175" t="s">
        <v>0</v>
      </c>
      <c r="X108" s="107" t="s">
        <v>0</v>
      </c>
    </row>
    <row r="109" spans="1:24" s="7" customFormat="1" ht="15" customHeight="1" thickTop="1" thickBot="1" x14ac:dyDescent="0.3">
      <c r="A109" s="199">
        <v>0</v>
      </c>
      <c r="B109" s="274"/>
      <c r="C109" s="282"/>
      <c r="D109" s="255" t="s">
        <v>335</v>
      </c>
      <c r="E109" s="284" t="s">
        <v>19</v>
      </c>
      <c r="F109" s="285"/>
      <c r="G109" s="287"/>
      <c r="H109" s="411"/>
      <c r="I109" s="298"/>
      <c r="J109" s="298"/>
      <c r="K109" s="300"/>
      <c r="L109" s="296"/>
      <c r="M109" s="530"/>
      <c r="N109" s="312"/>
      <c r="O109" s="179" t="s">
        <v>303</v>
      </c>
      <c r="P109" s="265"/>
      <c r="Q109" s="336" t="s">
        <v>421</v>
      </c>
      <c r="R109" s="337"/>
      <c r="S109" s="337"/>
      <c r="T109" s="337"/>
      <c r="U109" s="338"/>
      <c r="V109" s="537" t="s">
        <v>382</v>
      </c>
      <c r="W109" s="538"/>
      <c r="X109" s="539"/>
    </row>
    <row r="110" spans="1:24" s="9" customFormat="1" ht="9" customHeight="1" thickBot="1" x14ac:dyDescent="0.3">
      <c r="A110" s="183" t="s">
        <v>209</v>
      </c>
      <c r="B110" s="274"/>
      <c r="C110" s="282"/>
      <c r="D110" s="206" t="s">
        <v>0</v>
      </c>
      <c r="E110" s="207" t="s">
        <v>9</v>
      </c>
      <c r="F110" s="207" t="s">
        <v>10</v>
      </c>
      <c r="G110" s="208" t="s">
        <v>15</v>
      </c>
      <c r="H110" s="209" t="s">
        <v>0</v>
      </c>
      <c r="I110" s="209" t="s">
        <v>18</v>
      </c>
      <c r="J110" s="208" t="s">
        <v>17</v>
      </c>
      <c r="K110" s="209" t="s">
        <v>4</v>
      </c>
      <c r="L110" s="208" t="s">
        <v>339</v>
      </c>
      <c r="M110" s="288" t="s">
        <v>357</v>
      </c>
      <c r="N110" s="313"/>
      <c r="O110" s="313"/>
      <c r="P110" s="313"/>
      <c r="Q110" s="339"/>
      <c r="R110" s="340"/>
      <c r="S110" s="340"/>
      <c r="T110" s="340"/>
      <c r="U110" s="341"/>
      <c r="V110" s="540"/>
      <c r="W110" s="541"/>
      <c r="X110" s="542"/>
    </row>
    <row r="111" spans="1:24" s="7" customFormat="1" ht="15" customHeight="1" thickBot="1" x14ac:dyDescent="0.3">
      <c r="A111" s="184">
        <v>16</v>
      </c>
      <c r="B111" s="274"/>
      <c r="C111" s="282"/>
      <c r="D111" s="255" t="s">
        <v>337</v>
      </c>
      <c r="E111" s="284" t="s">
        <v>20</v>
      </c>
      <c r="F111" s="285"/>
      <c r="G111" s="266" t="s">
        <v>0</v>
      </c>
      <c r="H111" s="286" t="s">
        <v>0</v>
      </c>
      <c r="I111" s="473">
        <v>0</v>
      </c>
      <c r="J111" s="467" t="s">
        <v>252</v>
      </c>
      <c r="K111" s="307" t="s">
        <v>260</v>
      </c>
      <c r="L111" s="271" t="s">
        <v>402</v>
      </c>
      <c r="M111" s="314"/>
      <c r="N111" s="315"/>
      <c r="O111" s="315"/>
      <c r="P111" s="316"/>
      <c r="Q111" s="339"/>
      <c r="R111" s="340"/>
      <c r="S111" s="340"/>
      <c r="T111" s="340"/>
      <c r="U111" s="341"/>
      <c r="V111" s="540"/>
      <c r="W111" s="541"/>
      <c r="X111" s="542"/>
    </row>
    <row r="112" spans="1:24" s="7" customFormat="1" ht="15" customHeight="1" thickTop="1" thickBot="1" x14ac:dyDescent="0.3">
      <c r="A112" s="257" t="str">
        <f>IF(V108=1,"VERIFIED",IF(W108=1,"RECHECKED",IF(R108=1,"RECHECK",IF(T108=1,"VERIFY",IF(U108=1,"NEED PMT APP","SANITY CHECK")))))</f>
        <v>SANITY CHECK</v>
      </c>
      <c r="B112" s="275"/>
      <c r="C112" s="283"/>
      <c r="D112" s="255" t="s">
        <v>336</v>
      </c>
      <c r="E112" s="97" t="s">
        <v>0</v>
      </c>
      <c r="F112" s="97" t="s">
        <v>0</v>
      </c>
      <c r="G112" s="267"/>
      <c r="H112" s="472"/>
      <c r="I112" s="474"/>
      <c r="J112" s="468"/>
      <c r="K112" s="308"/>
      <c r="L112" s="272"/>
      <c r="M112" s="317"/>
      <c r="N112" s="318"/>
      <c r="O112" s="318"/>
      <c r="P112" s="318"/>
      <c r="Q112" s="342"/>
      <c r="R112" s="343"/>
      <c r="S112" s="343"/>
      <c r="T112" s="343"/>
      <c r="U112" s="344"/>
      <c r="V112" s="543"/>
      <c r="W112" s="544"/>
      <c r="X112" s="545"/>
    </row>
    <row r="113" spans="1:24" s="18" customFormat="1" ht="4.9000000000000004" customHeight="1" thickTop="1" thickBot="1" x14ac:dyDescent="0.3">
      <c r="A113" s="13"/>
      <c r="B113" s="134"/>
      <c r="C113" s="135"/>
      <c r="D113" s="136"/>
      <c r="E113" s="98"/>
      <c r="F113" s="98"/>
      <c r="G113" s="15"/>
      <c r="H113" s="14"/>
      <c r="I113" s="16"/>
      <c r="J113" s="16"/>
      <c r="K113" s="17"/>
      <c r="L113" s="137"/>
      <c r="M113" s="121"/>
      <c r="N113" s="121"/>
      <c r="O113" s="121"/>
      <c r="P113" s="166"/>
      <c r="Q113" s="138"/>
      <c r="R113" s="139"/>
      <c r="S113" s="140"/>
      <c r="T113" s="141"/>
      <c r="U113" s="142"/>
      <c r="V113" s="108"/>
      <c r="W113" s="109"/>
      <c r="X113" s="109"/>
    </row>
    <row r="114" spans="1:24" s="18" customFormat="1" ht="4.9000000000000004" customHeight="1" thickTop="1" thickBot="1" x14ac:dyDescent="0.3">
      <c r="A114" s="13"/>
      <c r="B114" s="134"/>
      <c r="C114" s="135"/>
      <c r="D114" s="136"/>
      <c r="E114" s="98"/>
      <c r="F114" s="98"/>
      <c r="G114" s="15"/>
      <c r="H114" s="14"/>
      <c r="I114" s="16"/>
      <c r="J114" s="16"/>
      <c r="K114" s="17"/>
      <c r="L114" s="137"/>
      <c r="M114" s="121"/>
      <c r="N114" s="121"/>
      <c r="O114" s="121"/>
      <c r="P114" s="166"/>
      <c r="Q114" s="138"/>
      <c r="R114" s="139"/>
      <c r="S114" s="140"/>
      <c r="T114" s="141"/>
      <c r="U114" s="142"/>
      <c r="V114" s="108"/>
      <c r="W114" s="109"/>
      <c r="X114" s="109"/>
    </row>
    <row r="115" spans="1:24" s="8" customFormat="1" ht="9" customHeight="1" thickTop="1" thickBot="1" x14ac:dyDescent="0.3">
      <c r="A115" s="118" t="s">
        <v>310</v>
      </c>
      <c r="B115" s="210" t="s">
        <v>7</v>
      </c>
      <c r="C115" s="211"/>
      <c r="D115" s="211" t="s">
        <v>8</v>
      </c>
      <c r="E115" s="211" t="s">
        <v>9</v>
      </c>
      <c r="F115" s="211" t="s">
        <v>10</v>
      </c>
      <c r="G115" s="211" t="s">
        <v>11</v>
      </c>
      <c r="H115" s="211" t="s">
        <v>12</v>
      </c>
      <c r="I115" s="212" t="s">
        <v>16</v>
      </c>
      <c r="J115" s="213" t="s">
        <v>13</v>
      </c>
      <c r="K115" s="213" t="s">
        <v>14</v>
      </c>
      <c r="L115" s="214" t="s">
        <v>22</v>
      </c>
      <c r="M115" s="215" t="s">
        <v>297</v>
      </c>
      <c r="N115" s="216" t="s">
        <v>298</v>
      </c>
      <c r="O115" s="215" t="s">
        <v>299</v>
      </c>
      <c r="P115" s="217" t="s">
        <v>340</v>
      </c>
      <c r="Q115" s="218"/>
      <c r="R115" s="219"/>
      <c r="S115" s="219"/>
      <c r="T115" s="219"/>
      <c r="U115" s="220"/>
      <c r="V115" s="211" t="s">
        <v>342</v>
      </c>
      <c r="W115" s="211" t="s">
        <v>341</v>
      </c>
      <c r="X115" s="221" t="s">
        <v>343</v>
      </c>
    </row>
    <row r="116" spans="1:24" s="7" customFormat="1" ht="15" customHeight="1" thickTop="1" thickBot="1" x14ac:dyDescent="0.3">
      <c r="A116" s="181" t="s">
        <v>2</v>
      </c>
      <c r="B116" s="273" t="s">
        <v>370</v>
      </c>
      <c r="C116" s="282" t="s">
        <v>0</v>
      </c>
      <c r="D116" s="255" t="s">
        <v>334</v>
      </c>
      <c r="E116" s="180" t="s">
        <v>371</v>
      </c>
      <c r="F116" s="180" t="s">
        <v>372</v>
      </c>
      <c r="G116" s="286" t="s">
        <v>0</v>
      </c>
      <c r="H116" s="503" t="s">
        <v>0</v>
      </c>
      <c r="I116" s="297">
        <v>2</v>
      </c>
      <c r="J116" s="297">
        <v>0</v>
      </c>
      <c r="K116" s="299">
        <f>IF(I116=" "," ",(I116+$H$6-J116))</f>
        <v>2</v>
      </c>
      <c r="L116" s="295">
        <v>50</v>
      </c>
      <c r="M116" s="529">
        <v>2018</v>
      </c>
      <c r="N116" s="311" t="str">
        <f>IF(V116=1,"VERIFIED",IF(W116=1,"RECHECKED",IF(R116=1,"RECHECK",IF(T116=1,"VERIFY",IF(U116=1,"NEED PMT APP","SANITY CHECK")))))</f>
        <v>SANITY CHECK</v>
      </c>
      <c r="O116" s="193" t="s">
        <v>302</v>
      </c>
      <c r="P116" s="520" t="s">
        <v>376</v>
      </c>
      <c r="Q116" s="143">
        <f>IF(A117=" "," ",1)</f>
        <v>1</v>
      </c>
      <c r="R116" s="147" t="s">
        <v>0</v>
      </c>
      <c r="S116" s="144">
        <v>1</v>
      </c>
      <c r="T116" s="145" t="s">
        <v>0</v>
      </c>
      <c r="U116" s="146" t="s">
        <v>0</v>
      </c>
      <c r="V116" s="105" t="s">
        <v>0</v>
      </c>
      <c r="W116" s="106" t="s">
        <v>0</v>
      </c>
      <c r="X116" s="107" t="s">
        <v>0</v>
      </c>
    </row>
    <row r="117" spans="1:24" s="7" customFormat="1" ht="15" customHeight="1" thickTop="1" thickBot="1" x14ac:dyDescent="0.3">
      <c r="A117" s="182">
        <v>15065</v>
      </c>
      <c r="B117" s="274"/>
      <c r="C117" s="282"/>
      <c r="D117" s="255" t="s">
        <v>335</v>
      </c>
      <c r="E117" s="180" t="str">
        <f>E116</f>
        <v>41-32-38.530</v>
      </c>
      <c r="F117" s="180" t="str">
        <f>F116</f>
        <v>070-34-50.350</v>
      </c>
      <c r="G117" s="287"/>
      <c r="H117" s="504"/>
      <c r="I117" s="298"/>
      <c r="J117" s="298"/>
      <c r="K117" s="300"/>
      <c r="L117" s="296"/>
      <c r="M117" s="530"/>
      <c r="N117" s="312"/>
      <c r="O117" s="194" t="s">
        <v>373</v>
      </c>
      <c r="P117" s="521"/>
      <c r="Q117" s="336" t="s">
        <v>421</v>
      </c>
      <c r="R117" s="337"/>
      <c r="S117" s="337"/>
      <c r="T117" s="337"/>
      <c r="U117" s="338"/>
      <c r="V117" s="537" t="s">
        <v>382</v>
      </c>
      <c r="W117" s="538"/>
      <c r="X117" s="539"/>
    </row>
    <row r="118" spans="1:24" s="9" customFormat="1" ht="9" customHeight="1" thickTop="1" thickBot="1" x14ac:dyDescent="0.3">
      <c r="A118" s="183">
        <v>100118446606</v>
      </c>
      <c r="B118" s="274"/>
      <c r="C118" s="282"/>
      <c r="D118" s="206" t="s">
        <v>0</v>
      </c>
      <c r="E118" s="207" t="s">
        <v>9</v>
      </c>
      <c r="F118" s="207" t="s">
        <v>10</v>
      </c>
      <c r="G118" s="208" t="s">
        <v>15</v>
      </c>
      <c r="H118" s="209" t="s">
        <v>0</v>
      </c>
      <c r="I118" s="209" t="s">
        <v>18</v>
      </c>
      <c r="J118" s="208" t="s">
        <v>17</v>
      </c>
      <c r="K118" s="209" t="s">
        <v>4</v>
      </c>
      <c r="L118" s="208" t="s">
        <v>339</v>
      </c>
      <c r="M118" s="516" t="s">
        <v>384</v>
      </c>
      <c r="N118" s="517"/>
      <c r="O118" s="517"/>
      <c r="P118" s="518"/>
      <c r="Q118" s="339"/>
      <c r="R118" s="340"/>
      <c r="S118" s="340"/>
      <c r="T118" s="340"/>
      <c r="U118" s="341"/>
      <c r="V118" s="540"/>
      <c r="W118" s="541"/>
      <c r="X118" s="542"/>
    </row>
    <row r="119" spans="1:24" s="7" customFormat="1" ht="15" customHeight="1" thickTop="1" thickBot="1" x14ac:dyDescent="0.3">
      <c r="A119" s="184">
        <v>17</v>
      </c>
      <c r="B119" s="274"/>
      <c r="C119" s="412"/>
      <c r="D119" s="255" t="s">
        <v>337</v>
      </c>
      <c r="E119" s="284" t="s">
        <v>20</v>
      </c>
      <c r="F119" s="285"/>
      <c r="G119" s="471">
        <v>38.53</v>
      </c>
      <c r="H119" s="286" t="s">
        <v>0</v>
      </c>
      <c r="I119" s="473">
        <v>0</v>
      </c>
      <c r="J119" s="535" t="s">
        <v>374</v>
      </c>
      <c r="K119" s="397" t="s">
        <v>375</v>
      </c>
      <c r="L119" s="271" t="s">
        <v>402</v>
      </c>
      <c r="M119" s="519"/>
      <c r="N119" s="517"/>
      <c r="O119" s="517"/>
      <c r="P119" s="518"/>
      <c r="Q119" s="339"/>
      <c r="R119" s="340"/>
      <c r="S119" s="340"/>
      <c r="T119" s="340"/>
      <c r="U119" s="341"/>
      <c r="V119" s="540"/>
      <c r="W119" s="541"/>
      <c r="X119" s="542"/>
    </row>
    <row r="120" spans="1:24" s="7" customFormat="1" ht="15" customHeight="1" thickTop="1" thickBot="1" x14ac:dyDescent="0.3">
      <c r="A120" s="258" t="str">
        <f>IF(V116=1,"VERIFIED",IF(W116=1,"RECHECKED",IF(R116=1,"RECHECK",IF(T116=1,"VERIFY",IF(U116=1,"NEED PMT APP","SANITY CHECK")))))</f>
        <v>SANITY CHECK</v>
      </c>
      <c r="B120" s="361"/>
      <c r="C120" s="283"/>
      <c r="D120" s="255" t="s">
        <v>336</v>
      </c>
      <c r="E120" s="99" t="s">
        <v>408</v>
      </c>
      <c r="F120" s="99" t="s">
        <v>409</v>
      </c>
      <c r="G120" s="267"/>
      <c r="H120" s="472"/>
      <c r="I120" s="474"/>
      <c r="J120" s="536"/>
      <c r="K120" s="398"/>
      <c r="L120" s="272"/>
      <c r="M120" s="519"/>
      <c r="N120" s="517"/>
      <c r="O120" s="517"/>
      <c r="P120" s="518"/>
      <c r="Q120" s="342"/>
      <c r="R120" s="343"/>
      <c r="S120" s="343"/>
      <c r="T120" s="343"/>
      <c r="U120" s="344"/>
      <c r="V120" s="543"/>
      <c r="W120" s="544"/>
      <c r="X120" s="545"/>
    </row>
    <row r="121" spans="1:24" s="18" customFormat="1" ht="4.9000000000000004" customHeight="1" thickTop="1" thickBot="1" x14ac:dyDescent="0.3">
      <c r="A121" s="13"/>
      <c r="B121" s="134"/>
      <c r="C121" s="135"/>
      <c r="D121" s="136"/>
      <c r="E121" s="98"/>
      <c r="F121" s="98"/>
      <c r="G121" s="15"/>
      <c r="H121" s="14"/>
      <c r="I121" s="16"/>
      <c r="J121" s="16"/>
      <c r="K121" s="17"/>
      <c r="L121" s="137"/>
      <c r="M121" s="121"/>
      <c r="N121" s="121"/>
      <c r="O121" s="121"/>
      <c r="P121" s="166"/>
      <c r="Q121" s="138"/>
      <c r="R121" s="139"/>
      <c r="S121" s="140"/>
      <c r="T121" s="141"/>
      <c r="U121" s="142"/>
      <c r="V121" s="108"/>
      <c r="W121" s="109"/>
      <c r="X121" s="109"/>
    </row>
    <row r="122" spans="1:24" s="8" customFormat="1" ht="9" customHeight="1" thickTop="1" thickBot="1" x14ac:dyDescent="0.3">
      <c r="A122" s="118" t="s">
        <v>310</v>
      </c>
      <c r="B122" s="210" t="s">
        <v>7</v>
      </c>
      <c r="C122" s="211"/>
      <c r="D122" s="211" t="s">
        <v>8</v>
      </c>
      <c r="E122" s="211" t="s">
        <v>9</v>
      </c>
      <c r="F122" s="211" t="s">
        <v>10</v>
      </c>
      <c r="G122" s="211" t="s">
        <v>11</v>
      </c>
      <c r="H122" s="211" t="s">
        <v>12</v>
      </c>
      <c r="I122" s="212" t="s">
        <v>16</v>
      </c>
      <c r="J122" s="213" t="s">
        <v>13</v>
      </c>
      <c r="K122" s="213" t="s">
        <v>14</v>
      </c>
      <c r="L122" s="214" t="s">
        <v>22</v>
      </c>
      <c r="M122" s="215" t="s">
        <v>297</v>
      </c>
      <c r="N122" s="216" t="s">
        <v>298</v>
      </c>
      <c r="O122" s="215" t="s">
        <v>299</v>
      </c>
      <c r="P122" s="217" t="s">
        <v>340</v>
      </c>
      <c r="Q122" s="218"/>
      <c r="R122" s="219"/>
      <c r="S122" s="219"/>
      <c r="T122" s="219"/>
      <c r="U122" s="220"/>
      <c r="V122" s="211" t="s">
        <v>342</v>
      </c>
      <c r="W122" s="211" t="s">
        <v>341</v>
      </c>
      <c r="X122" s="221" t="s">
        <v>343</v>
      </c>
    </row>
    <row r="123" spans="1:24" s="7" customFormat="1" ht="15" customHeight="1" thickTop="1" thickBot="1" x14ac:dyDescent="0.3">
      <c r="A123" s="181" t="s">
        <v>2</v>
      </c>
      <c r="B123" s="273" t="s">
        <v>128</v>
      </c>
      <c r="C123" s="282" t="s">
        <v>0</v>
      </c>
      <c r="D123" s="255" t="s">
        <v>334</v>
      </c>
      <c r="E123" s="197" t="s">
        <v>330</v>
      </c>
      <c r="F123" s="197" t="s">
        <v>331</v>
      </c>
      <c r="G123" s="286">
        <v>903</v>
      </c>
      <c r="H123" s="410">
        <v>9</v>
      </c>
      <c r="I123" s="297">
        <v>9</v>
      </c>
      <c r="J123" s="297">
        <v>5</v>
      </c>
      <c r="K123" s="533">
        <f>IF(I123=" "," ",(I123+$H$6-J123))</f>
        <v>4</v>
      </c>
      <c r="L123" s="465">
        <v>50</v>
      </c>
      <c r="M123" s="587">
        <v>43349</v>
      </c>
      <c r="N123" s="311" t="str">
        <f>IF(V123=1,"VERIFIED",IF(W123=1,"RECHECKED",IF(R123=1,"RECHECK",IF(T123=1,"VERIFY",IF(U123=1,"NEED PMT APP","SANITY CHECK")))))</f>
        <v>VERIFIED</v>
      </c>
      <c r="O123" s="191" t="s">
        <v>302</v>
      </c>
      <c r="P123" s="520" t="s">
        <v>255</v>
      </c>
      <c r="Q123" s="143">
        <f>IF(A124=" "," ",1)</f>
        <v>1</v>
      </c>
      <c r="R123" s="147" t="s">
        <v>0</v>
      </c>
      <c r="S123" s="144" t="s">
        <v>0</v>
      </c>
      <c r="T123" s="145">
        <v>1</v>
      </c>
      <c r="U123" s="146" t="s">
        <v>0</v>
      </c>
      <c r="V123" s="145">
        <v>1</v>
      </c>
      <c r="W123" s="106" t="s">
        <v>0</v>
      </c>
      <c r="X123" s="107" t="s">
        <v>0</v>
      </c>
    </row>
    <row r="124" spans="1:24" s="7" customFormat="1" ht="15" customHeight="1" thickTop="1" thickBot="1" x14ac:dyDescent="0.3">
      <c r="A124" s="182" t="s">
        <v>126</v>
      </c>
      <c r="B124" s="274"/>
      <c r="C124" s="282"/>
      <c r="D124" s="255" t="s">
        <v>335</v>
      </c>
      <c r="E124" s="31" t="s">
        <v>330</v>
      </c>
      <c r="F124" s="31" t="s">
        <v>331</v>
      </c>
      <c r="G124" s="287"/>
      <c r="H124" s="411"/>
      <c r="I124" s="298"/>
      <c r="J124" s="298"/>
      <c r="K124" s="534"/>
      <c r="L124" s="466"/>
      <c r="M124" s="588"/>
      <c r="N124" s="487"/>
      <c r="O124" s="192" t="s">
        <v>303</v>
      </c>
      <c r="P124" s="521"/>
      <c r="Q124" s="336" t="s">
        <v>422</v>
      </c>
      <c r="R124" s="337"/>
      <c r="S124" s="337"/>
      <c r="T124" s="337"/>
      <c r="U124" s="338"/>
      <c r="V124" s="537" t="s">
        <v>382</v>
      </c>
      <c r="W124" s="538"/>
      <c r="X124" s="539"/>
    </row>
    <row r="125" spans="1:24" s="9" customFormat="1" ht="9" customHeight="1" thickTop="1" thickBot="1" x14ac:dyDescent="0.3">
      <c r="A125" s="183" t="s">
        <v>127</v>
      </c>
      <c r="B125" s="274"/>
      <c r="C125" s="282"/>
      <c r="D125" s="206" t="s">
        <v>0</v>
      </c>
      <c r="E125" s="207" t="s">
        <v>9</v>
      </c>
      <c r="F125" s="207" t="s">
        <v>10</v>
      </c>
      <c r="G125" s="208" t="s">
        <v>15</v>
      </c>
      <c r="H125" s="209" t="s">
        <v>0</v>
      </c>
      <c r="I125" s="209" t="s">
        <v>18</v>
      </c>
      <c r="J125" s="208" t="s">
        <v>17</v>
      </c>
      <c r="K125" s="209" t="s">
        <v>4</v>
      </c>
      <c r="L125" s="208" t="s">
        <v>339</v>
      </c>
      <c r="M125" s="516" t="s">
        <v>406</v>
      </c>
      <c r="N125" s="517"/>
      <c r="O125" s="517"/>
      <c r="P125" s="518"/>
      <c r="Q125" s="339"/>
      <c r="R125" s="340"/>
      <c r="S125" s="340"/>
      <c r="T125" s="340"/>
      <c r="U125" s="341"/>
      <c r="V125" s="540"/>
      <c r="W125" s="541"/>
      <c r="X125" s="542"/>
    </row>
    <row r="126" spans="1:24" s="7" customFormat="1" ht="15" customHeight="1" thickTop="1" thickBot="1" x14ac:dyDescent="0.3">
      <c r="A126" s="184">
        <v>18</v>
      </c>
      <c r="B126" s="274"/>
      <c r="C126" s="412"/>
      <c r="D126" s="255" t="s">
        <v>337</v>
      </c>
      <c r="E126" s="284" t="s">
        <v>20</v>
      </c>
      <c r="F126" s="285"/>
      <c r="G126" s="471">
        <v>43349</v>
      </c>
      <c r="H126" s="286" t="s">
        <v>0</v>
      </c>
      <c r="I126" s="473">
        <v>0</v>
      </c>
      <c r="J126" s="467" t="s">
        <v>252</v>
      </c>
      <c r="K126" s="307" t="s">
        <v>260</v>
      </c>
      <c r="L126" s="271" t="s">
        <v>402</v>
      </c>
      <c r="M126" s="519"/>
      <c r="N126" s="517"/>
      <c r="O126" s="517"/>
      <c r="P126" s="518"/>
      <c r="Q126" s="339"/>
      <c r="R126" s="340"/>
      <c r="S126" s="340"/>
      <c r="T126" s="340"/>
      <c r="U126" s="341"/>
      <c r="V126" s="540"/>
      <c r="W126" s="541"/>
      <c r="X126" s="542"/>
    </row>
    <row r="127" spans="1:24" s="7" customFormat="1" ht="15" customHeight="1" thickTop="1" thickBot="1" x14ac:dyDescent="0.3">
      <c r="A127" s="258" t="str">
        <f>IF(V123=1,"VERIFIED",IF(W123=1,"RECHECKED",IF(R123=1,"RECHECK",IF(T123=1,"VERIFY",IF(U123=1,"NEED PMT APP","SANITY CHECK")))))</f>
        <v>VERIFIED</v>
      </c>
      <c r="B127" s="361"/>
      <c r="C127" s="283"/>
      <c r="D127" s="255" t="s">
        <v>336</v>
      </c>
      <c r="E127" s="99" t="s">
        <v>404</v>
      </c>
      <c r="F127" s="99" t="s">
        <v>405</v>
      </c>
      <c r="G127" s="267"/>
      <c r="H127" s="472"/>
      <c r="I127" s="474"/>
      <c r="J127" s="468"/>
      <c r="K127" s="308"/>
      <c r="L127" s="272"/>
      <c r="M127" s="519"/>
      <c r="N127" s="517"/>
      <c r="O127" s="517"/>
      <c r="P127" s="518"/>
      <c r="Q127" s="342"/>
      <c r="R127" s="343"/>
      <c r="S127" s="343"/>
      <c r="T127" s="343"/>
      <c r="U127" s="344"/>
      <c r="V127" s="543"/>
      <c r="W127" s="544"/>
      <c r="X127" s="545"/>
    </row>
    <row r="128" spans="1:24" s="18" customFormat="1" ht="4.9000000000000004" customHeight="1" thickTop="1" thickBot="1" x14ac:dyDescent="0.3">
      <c r="A128" s="13"/>
      <c r="B128" s="134"/>
      <c r="C128" s="135"/>
      <c r="D128" s="136"/>
      <c r="E128" s="98"/>
      <c r="F128" s="98"/>
      <c r="G128" s="15"/>
      <c r="H128" s="14"/>
      <c r="I128" s="16"/>
      <c r="J128" s="16"/>
      <c r="K128" s="17"/>
      <c r="L128" s="137"/>
      <c r="M128" s="121"/>
      <c r="N128" s="121"/>
      <c r="O128" s="121"/>
      <c r="P128" s="166"/>
      <c r="Q128" s="138"/>
      <c r="R128" s="139"/>
      <c r="S128" s="140"/>
      <c r="T128" s="141"/>
      <c r="U128" s="142"/>
      <c r="V128" s="108"/>
      <c r="W128" s="109"/>
      <c r="X128" s="109"/>
    </row>
    <row r="129" spans="1:24" s="8" customFormat="1" ht="9" customHeight="1" thickTop="1" thickBot="1" x14ac:dyDescent="0.3">
      <c r="A129" s="118" t="s">
        <v>310</v>
      </c>
      <c r="B129" s="210" t="s">
        <v>7</v>
      </c>
      <c r="C129" s="211"/>
      <c r="D129" s="211" t="s">
        <v>8</v>
      </c>
      <c r="E129" s="211" t="s">
        <v>9</v>
      </c>
      <c r="F129" s="211" t="s">
        <v>10</v>
      </c>
      <c r="G129" s="211" t="s">
        <v>11</v>
      </c>
      <c r="H129" s="211" t="s">
        <v>12</v>
      </c>
      <c r="I129" s="212" t="s">
        <v>16</v>
      </c>
      <c r="J129" s="213" t="s">
        <v>13</v>
      </c>
      <c r="K129" s="213" t="s">
        <v>14</v>
      </c>
      <c r="L129" s="214" t="s">
        <v>22</v>
      </c>
      <c r="M129" s="215" t="s">
        <v>297</v>
      </c>
      <c r="N129" s="216" t="s">
        <v>298</v>
      </c>
      <c r="O129" s="215" t="s">
        <v>299</v>
      </c>
      <c r="P129" s="217" t="s">
        <v>340</v>
      </c>
      <c r="Q129" s="218"/>
      <c r="R129" s="219"/>
      <c r="S129" s="219"/>
      <c r="T129" s="219"/>
      <c r="U129" s="220"/>
      <c r="V129" s="211" t="s">
        <v>342</v>
      </c>
      <c r="W129" s="211" t="s">
        <v>341</v>
      </c>
      <c r="X129" s="221" t="s">
        <v>343</v>
      </c>
    </row>
    <row r="130" spans="1:24" s="7" customFormat="1" ht="15" customHeight="1" thickTop="1" thickBot="1" x14ac:dyDescent="0.3">
      <c r="A130" s="181" t="s">
        <v>2</v>
      </c>
      <c r="B130" s="273" t="s">
        <v>133</v>
      </c>
      <c r="C130" s="282" t="s">
        <v>0</v>
      </c>
      <c r="D130" s="255" t="s">
        <v>334</v>
      </c>
      <c r="E130" s="197" t="s">
        <v>332</v>
      </c>
      <c r="F130" s="197" t="s">
        <v>319</v>
      </c>
      <c r="G130" s="286">
        <v>904</v>
      </c>
      <c r="H130" s="410">
        <v>9</v>
      </c>
      <c r="I130" s="297">
        <v>6.4</v>
      </c>
      <c r="J130" s="297">
        <v>0</v>
      </c>
      <c r="K130" s="299">
        <f>IF(I130=" "," ",(I130+$H$6-J130))</f>
        <v>6.4</v>
      </c>
      <c r="L130" s="465">
        <v>50</v>
      </c>
      <c r="M130" s="587">
        <v>43349</v>
      </c>
      <c r="N130" s="311" t="str">
        <f>IF(V130=1,"VERIFIED",IF(W130=1,"RECHECKED",IF(R130=1,"RECHECK",IF(T130=1,"VERIFY",IF(U130=1,"NEED PMT APP","SANITY CHECK")))))</f>
        <v>VERIFIED</v>
      </c>
      <c r="O130" s="191" t="s">
        <v>302</v>
      </c>
      <c r="P130" s="520" t="s">
        <v>256</v>
      </c>
      <c r="Q130" s="143">
        <f>IF(A131=" "," ",1)</f>
        <v>1</v>
      </c>
      <c r="R130" s="147" t="s">
        <v>0</v>
      </c>
      <c r="S130" s="144" t="s">
        <v>0</v>
      </c>
      <c r="T130" s="145">
        <v>1</v>
      </c>
      <c r="U130" s="146" t="s">
        <v>0</v>
      </c>
      <c r="V130" s="145">
        <v>1</v>
      </c>
      <c r="W130" s="106" t="s">
        <v>0</v>
      </c>
      <c r="X130" s="107" t="s">
        <v>0</v>
      </c>
    </row>
    <row r="131" spans="1:24" s="7" customFormat="1" ht="15" customHeight="1" thickTop="1" thickBot="1" x14ac:dyDescent="0.3">
      <c r="A131" s="182" t="s">
        <v>131</v>
      </c>
      <c r="B131" s="274"/>
      <c r="C131" s="282"/>
      <c r="D131" s="255" t="s">
        <v>335</v>
      </c>
      <c r="E131" s="31" t="s">
        <v>332</v>
      </c>
      <c r="F131" s="31" t="s">
        <v>319</v>
      </c>
      <c r="G131" s="287"/>
      <c r="H131" s="411"/>
      <c r="I131" s="298"/>
      <c r="J131" s="298"/>
      <c r="K131" s="300"/>
      <c r="L131" s="466"/>
      <c r="M131" s="588"/>
      <c r="N131" s="487"/>
      <c r="O131" s="192" t="s">
        <v>303</v>
      </c>
      <c r="P131" s="521"/>
      <c r="Q131" s="336" t="s">
        <v>421</v>
      </c>
      <c r="R131" s="337"/>
      <c r="S131" s="337"/>
      <c r="T131" s="337"/>
      <c r="U131" s="338"/>
      <c r="V131" s="537" t="s">
        <v>382</v>
      </c>
      <c r="W131" s="538"/>
      <c r="X131" s="539"/>
    </row>
    <row r="132" spans="1:24" s="9" customFormat="1" ht="9" customHeight="1" thickTop="1" thickBot="1" x14ac:dyDescent="0.3">
      <c r="A132" s="183" t="s">
        <v>132</v>
      </c>
      <c r="B132" s="274"/>
      <c r="C132" s="282"/>
      <c r="D132" s="206" t="s">
        <v>0</v>
      </c>
      <c r="E132" s="207" t="s">
        <v>9</v>
      </c>
      <c r="F132" s="207" t="s">
        <v>10</v>
      </c>
      <c r="G132" s="208" t="s">
        <v>15</v>
      </c>
      <c r="H132" s="209" t="s">
        <v>0</v>
      </c>
      <c r="I132" s="209" t="s">
        <v>18</v>
      </c>
      <c r="J132" s="208" t="s">
        <v>17</v>
      </c>
      <c r="K132" s="209" t="s">
        <v>4</v>
      </c>
      <c r="L132" s="208" t="s">
        <v>339</v>
      </c>
      <c r="M132" s="516" t="s">
        <v>406</v>
      </c>
      <c r="N132" s="517"/>
      <c r="O132" s="517"/>
      <c r="P132" s="518"/>
      <c r="Q132" s="339"/>
      <c r="R132" s="340"/>
      <c r="S132" s="340"/>
      <c r="T132" s="340"/>
      <c r="U132" s="341"/>
      <c r="V132" s="540"/>
      <c r="W132" s="541"/>
      <c r="X132" s="542"/>
    </row>
    <row r="133" spans="1:24" s="7" customFormat="1" ht="15" customHeight="1" thickTop="1" thickBot="1" x14ac:dyDescent="0.3">
      <c r="A133" s="184">
        <v>19</v>
      </c>
      <c r="B133" s="274"/>
      <c r="C133" s="412"/>
      <c r="D133" s="255" t="s">
        <v>337</v>
      </c>
      <c r="E133" s="284" t="s">
        <v>20</v>
      </c>
      <c r="F133" s="285"/>
      <c r="G133" s="471">
        <v>43349</v>
      </c>
      <c r="H133" s="286" t="s">
        <v>0</v>
      </c>
      <c r="I133" s="473">
        <v>0</v>
      </c>
      <c r="J133" s="467" t="s">
        <v>252</v>
      </c>
      <c r="K133" s="307" t="s">
        <v>260</v>
      </c>
      <c r="L133" s="271" t="s">
        <v>402</v>
      </c>
      <c r="M133" s="519"/>
      <c r="N133" s="517"/>
      <c r="O133" s="517"/>
      <c r="P133" s="518"/>
      <c r="Q133" s="339"/>
      <c r="R133" s="340"/>
      <c r="S133" s="340"/>
      <c r="T133" s="340"/>
      <c r="U133" s="341"/>
      <c r="V133" s="540"/>
      <c r="W133" s="541"/>
      <c r="X133" s="542"/>
    </row>
    <row r="134" spans="1:24" s="7" customFormat="1" ht="15" customHeight="1" thickTop="1" thickBot="1" x14ac:dyDescent="0.3">
      <c r="A134" s="258" t="str">
        <f>IF(V130=1,"VERIFIED",IF(W130=1,"RECHECKED",IF(R130=1,"RECHECK",IF(T130=1,"VERIFY",IF(U130=1,"NEED PMT APP","SANITY CHECK")))))</f>
        <v>VERIFIED</v>
      </c>
      <c r="B134" s="275"/>
      <c r="C134" s="283"/>
      <c r="D134" s="255" t="s">
        <v>336</v>
      </c>
      <c r="E134" s="99" t="s">
        <v>404</v>
      </c>
      <c r="F134" s="99" t="s">
        <v>407</v>
      </c>
      <c r="G134" s="267"/>
      <c r="H134" s="472"/>
      <c r="I134" s="474"/>
      <c r="J134" s="468"/>
      <c r="K134" s="308"/>
      <c r="L134" s="272"/>
      <c r="M134" s="519"/>
      <c r="N134" s="517"/>
      <c r="O134" s="517"/>
      <c r="P134" s="518"/>
      <c r="Q134" s="342"/>
      <c r="R134" s="343"/>
      <c r="S134" s="343"/>
      <c r="T134" s="343"/>
      <c r="U134" s="344"/>
      <c r="V134" s="543"/>
      <c r="W134" s="544"/>
      <c r="X134" s="545"/>
    </row>
    <row r="135" spans="1:24" s="18" customFormat="1" ht="4.9000000000000004" customHeight="1" thickTop="1" thickBot="1" x14ac:dyDescent="0.3">
      <c r="A135" s="13"/>
      <c r="B135" s="134"/>
      <c r="C135" s="135"/>
      <c r="D135" s="136"/>
      <c r="E135" s="98"/>
      <c r="F135" s="98"/>
      <c r="G135" s="15"/>
      <c r="H135" s="14"/>
      <c r="I135" s="16"/>
      <c r="J135" s="16"/>
      <c r="K135" s="17"/>
      <c r="L135" s="137"/>
      <c r="M135" s="121"/>
      <c r="N135" s="121"/>
      <c r="O135" s="121"/>
      <c r="P135" s="166"/>
      <c r="Q135" s="138"/>
      <c r="R135" s="139"/>
      <c r="S135" s="140"/>
      <c r="T135" s="141"/>
      <c r="U135" s="142"/>
      <c r="V135" s="108"/>
      <c r="W135" s="109"/>
      <c r="X135" s="109"/>
    </row>
    <row r="136" spans="1:24" s="8" customFormat="1" ht="9" customHeight="1" thickTop="1" thickBot="1" x14ac:dyDescent="0.3">
      <c r="A136" s="118" t="s">
        <v>310</v>
      </c>
      <c r="B136" s="210" t="s">
        <v>7</v>
      </c>
      <c r="C136" s="211"/>
      <c r="D136" s="211" t="s">
        <v>8</v>
      </c>
      <c r="E136" s="211" t="s">
        <v>9</v>
      </c>
      <c r="F136" s="211" t="s">
        <v>10</v>
      </c>
      <c r="G136" s="211" t="s">
        <v>11</v>
      </c>
      <c r="H136" s="211" t="s">
        <v>12</v>
      </c>
      <c r="I136" s="212" t="s">
        <v>16</v>
      </c>
      <c r="J136" s="213" t="s">
        <v>13</v>
      </c>
      <c r="K136" s="213" t="s">
        <v>14</v>
      </c>
      <c r="L136" s="214" t="s">
        <v>22</v>
      </c>
      <c r="M136" s="215" t="s">
        <v>297</v>
      </c>
      <c r="N136" s="216" t="s">
        <v>298</v>
      </c>
      <c r="O136" s="215" t="s">
        <v>299</v>
      </c>
      <c r="P136" s="217" t="s">
        <v>340</v>
      </c>
      <c r="Q136" s="218"/>
      <c r="R136" s="219"/>
      <c r="S136" s="219"/>
      <c r="T136" s="219"/>
      <c r="U136" s="220"/>
      <c r="V136" s="211" t="s">
        <v>342</v>
      </c>
      <c r="W136" s="211" t="s">
        <v>341</v>
      </c>
      <c r="X136" s="221" t="s">
        <v>343</v>
      </c>
    </row>
    <row r="137" spans="1:24" s="7" customFormat="1" ht="15" customHeight="1" thickTop="1" thickBot="1" x14ac:dyDescent="0.3">
      <c r="A137" s="181" t="s">
        <v>2</v>
      </c>
      <c r="B137" s="273" t="s">
        <v>143</v>
      </c>
      <c r="C137" s="282" t="s">
        <v>0</v>
      </c>
      <c r="D137" s="255" t="s">
        <v>334</v>
      </c>
      <c r="E137" s="197" t="s">
        <v>320</v>
      </c>
      <c r="F137" s="197" t="s">
        <v>321</v>
      </c>
      <c r="G137" s="286" t="s">
        <v>0</v>
      </c>
      <c r="H137" s="410" t="s">
        <v>0</v>
      </c>
      <c r="I137" s="297">
        <v>8.6</v>
      </c>
      <c r="J137" s="297">
        <v>1.4</v>
      </c>
      <c r="K137" s="299">
        <f>IF(I137=" "," ",(I137+$H$6-J137))</f>
        <v>7.1999999999999993</v>
      </c>
      <c r="L137" s="465">
        <v>50</v>
      </c>
      <c r="M137" s="352">
        <v>2016</v>
      </c>
      <c r="N137" s="311" t="str">
        <f>IF(V137=1,"VERIFIED",IF(W137=1,"RECHECKED",IF(R137=1,"RECHECK",IF(T137=1,"VERIFY",IF(U137=1,"NEED PMT APP","SANITY CHECK")))))</f>
        <v>SANITY CHECK</v>
      </c>
      <c r="O137" s="178" t="s">
        <v>302</v>
      </c>
      <c r="P137" s="264" t="s">
        <v>255</v>
      </c>
      <c r="Q137" s="143">
        <f>IF(A138=" "," ",1)</f>
        <v>1</v>
      </c>
      <c r="R137" s="147" t="s">
        <v>0</v>
      </c>
      <c r="S137" s="144" t="s">
        <v>0</v>
      </c>
      <c r="T137" s="145" t="s">
        <v>0</v>
      </c>
      <c r="U137" s="146" t="s">
        <v>0</v>
      </c>
      <c r="V137" s="105" t="s">
        <v>0</v>
      </c>
      <c r="W137" s="106" t="s">
        <v>0</v>
      </c>
      <c r="X137" s="107" t="s">
        <v>0</v>
      </c>
    </row>
    <row r="138" spans="1:24" s="7" customFormat="1" ht="15" customHeight="1" thickTop="1" thickBot="1" x14ac:dyDescent="0.3">
      <c r="A138" s="182" t="s">
        <v>141</v>
      </c>
      <c r="B138" s="274"/>
      <c r="C138" s="282"/>
      <c r="D138" s="255" t="s">
        <v>335</v>
      </c>
      <c r="E138" s="31" t="s">
        <v>320</v>
      </c>
      <c r="F138" s="31" t="s">
        <v>321</v>
      </c>
      <c r="G138" s="287"/>
      <c r="H138" s="411"/>
      <c r="I138" s="298"/>
      <c r="J138" s="298"/>
      <c r="K138" s="300"/>
      <c r="L138" s="466"/>
      <c r="M138" s="589"/>
      <c r="N138" s="312"/>
      <c r="O138" s="179" t="s">
        <v>303</v>
      </c>
      <c r="P138" s="265"/>
      <c r="Q138" s="336" t="s">
        <v>421</v>
      </c>
      <c r="R138" s="337"/>
      <c r="S138" s="337"/>
      <c r="T138" s="337"/>
      <c r="U138" s="338"/>
      <c r="V138" s="537" t="s">
        <v>382</v>
      </c>
      <c r="W138" s="538"/>
      <c r="X138" s="539"/>
    </row>
    <row r="139" spans="1:24" s="9" customFormat="1" ht="9" customHeight="1" thickBot="1" x14ac:dyDescent="0.3">
      <c r="A139" s="183" t="s">
        <v>142</v>
      </c>
      <c r="B139" s="274"/>
      <c r="C139" s="282"/>
      <c r="D139" s="206" t="s">
        <v>0</v>
      </c>
      <c r="E139" s="207" t="s">
        <v>9</v>
      </c>
      <c r="F139" s="207" t="s">
        <v>10</v>
      </c>
      <c r="G139" s="208" t="s">
        <v>15</v>
      </c>
      <c r="H139" s="209" t="s">
        <v>0</v>
      </c>
      <c r="I139" s="209" t="s">
        <v>18</v>
      </c>
      <c r="J139" s="208" t="s">
        <v>17</v>
      </c>
      <c r="K139" s="209" t="s">
        <v>4</v>
      </c>
      <c r="L139" s="208" t="s">
        <v>339</v>
      </c>
      <c r="M139" s="288" t="s">
        <v>325</v>
      </c>
      <c r="N139" s="313"/>
      <c r="O139" s="313"/>
      <c r="P139" s="313"/>
      <c r="Q139" s="339"/>
      <c r="R139" s="340"/>
      <c r="S139" s="340"/>
      <c r="T139" s="340"/>
      <c r="U139" s="341"/>
      <c r="V139" s="540"/>
      <c r="W139" s="541"/>
      <c r="X139" s="542"/>
    </row>
    <row r="140" spans="1:24" s="7" customFormat="1" ht="15" customHeight="1" thickBot="1" x14ac:dyDescent="0.3">
      <c r="A140" s="184">
        <f>A133+1</f>
        <v>20</v>
      </c>
      <c r="B140" s="274"/>
      <c r="C140" s="412"/>
      <c r="D140" s="255" t="s">
        <v>337</v>
      </c>
      <c r="E140" s="284" t="s">
        <v>20</v>
      </c>
      <c r="F140" s="285"/>
      <c r="G140" s="471" t="s">
        <v>0</v>
      </c>
      <c r="H140" s="286" t="s">
        <v>0</v>
      </c>
      <c r="I140" s="473">
        <v>0</v>
      </c>
      <c r="J140" s="478" t="s">
        <v>252</v>
      </c>
      <c r="K140" s="397" t="s">
        <v>260</v>
      </c>
      <c r="L140" s="271" t="s">
        <v>402</v>
      </c>
      <c r="M140" s="314"/>
      <c r="N140" s="315"/>
      <c r="O140" s="315"/>
      <c r="P140" s="316"/>
      <c r="Q140" s="339"/>
      <c r="R140" s="340"/>
      <c r="S140" s="340"/>
      <c r="T140" s="340"/>
      <c r="U140" s="341"/>
      <c r="V140" s="540"/>
      <c r="W140" s="541"/>
      <c r="X140" s="542"/>
    </row>
    <row r="141" spans="1:24" s="7" customFormat="1" ht="15" customHeight="1" thickTop="1" thickBot="1" x14ac:dyDescent="0.3">
      <c r="A141" s="257" t="str">
        <f>IF(V137=1,"VERIFIED",IF(W137=1,"RECHECKED",IF(R137=1,"RECHECK",IF(T137=1,"VERIFY",IF(U137=1,"NEED PMT APP","SANITY CHECK")))))</f>
        <v>SANITY CHECK</v>
      </c>
      <c r="B141" s="275"/>
      <c r="C141" s="283"/>
      <c r="D141" s="255" t="s">
        <v>336</v>
      </c>
      <c r="E141" s="99" t="s">
        <v>0</v>
      </c>
      <c r="F141" s="99" t="s">
        <v>0</v>
      </c>
      <c r="G141" s="267"/>
      <c r="H141" s="472"/>
      <c r="I141" s="474"/>
      <c r="J141" s="479"/>
      <c r="K141" s="398"/>
      <c r="L141" s="272"/>
      <c r="M141" s="317"/>
      <c r="N141" s="318"/>
      <c r="O141" s="318"/>
      <c r="P141" s="318"/>
      <c r="Q141" s="342"/>
      <c r="R141" s="343"/>
      <c r="S141" s="343"/>
      <c r="T141" s="343"/>
      <c r="U141" s="344"/>
      <c r="V141" s="543"/>
      <c r="W141" s="544"/>
      <c r="X141" s="545"/>
    </row>
    <row r="142" spans="1:24" s="7" customFormat="1" ht="15" customHeight="1" thickTop="1" thickBot="1" x14ac:dyDescent="0.3">
      <c r="A142" s="181" t="s">
        <v>2</v>
      </c>
      <c r="B142" s="273" t="s">
        <v>138</v>
      </c>
      <c r="C142" s="282" t="s">
        <v>0</v>
      </c>
      <c r="D142" s="255" t="s">
        <v>334</v>
      </c>
      <c r="E142" s="197" t="s">
        <v>322</v>
      </c>
      <c r="F142" s="197" t="s">
        <v>323</v>
      </c>
      <c r="G142" s="286" t="s">
        <v>0</v>
      </c>
      <c r="H142" s="410" t="s">
        <v>0</v>
      </c>
      <c r="I142" s="297">
        <v>6.3</v>
      </c>
      <c r="J142" s="297">
        <v>1.4</v>
      </c>
      <c r="K142" s="299">
        <f>IF(I142=" "," ",(I142+$H$6-J142))</f>
        <v>4.9000000000000004</v>
      </c>
      <c r="L142" s="465">
        <v>50</v>
      </c>
      <c r="M142" s="352">
        <v>2016</v>
      </c>
      <c r="N142" s="311" t="str">
        <f>IF(V142=1,"VERIFIED",IF(W142=1,"RECHECKED",IF(R142=1,"RECHECK",IF(T142=1,"VERIFY",IF(U142=1,"NEED PMT APP","SANITY CHECK")))))</f>
        <v>SANITY CHECK</v>
      </c>
      <c r="O142" s="178" t="s">
        <v>302</v>
      </c>
      <c r="P142" s="264" t="s">
        <v>256</v>
      </c>
      <c r="Q142" s="143">
        <f>IF(A143=" "," ",1)</f>
        <v>1</v>
      </c>
      <c r="R142" s="147" t="s">
        <v>0</v>
      </c>
      <c r="S142" s="144" t="s">
        <v>0</v>
      </c>
      <c r="T142" s="145" t="s">
        <v>0</v>
      </c>
      <c r="U142" s="146" t="s">
        <v>0</v>
      </c>
      <c r="V142" s="105" t="s">
        <v>0</v>
      </c>
      <c r="W142" s="106" t="s">
        <v>0</v>
      </c>
      <c r="X142" s="107" t="s">
        <v>0</v>
      </c>
    </row>
    <row r="143" spans="1:24" s="7" customFormat="1" ht="15" customHeight="1" thickTop="1" thickBot="1" x14ac:dyDescent="0.3">
      <c r="A143" s="182" t="s">
        <v>136</v>
      </c>
      <c r="B143" s="274"/>
      <c r="C143" s="282"/>
      <c r="D143" s="255" t="s">
        <v>335</v>
      </c>
      <c r="E143" s="31" t="s">
        <v>322</v>
      </c>
      <c r="F143" s="31" t="s">
        <v>323</v>
      </c>
      <c r="G143" s="287"/>
      <c r="H143" s="411"/>
      <c r="I143" s="298"/>
      <c r="J143" s="298"/>
      <c r="K143" s="300"/>
      <c r="L143" s="466"/>
      <c r="M143" s="589"/>
      <c r="N143" s="312"/>
      <c r="O143" s="179" t="s">
        <v>303</v>
      </c>
      <c r="P143" s="265"/>
      <c r="Q143" s="336" t="s">
        <v>421</v>
      </c>
      <c r="R143" s="337"/>
      <c r="S143" s="337"/>
      <c r="T143" s="337"/>
      <c r="U143" s="338"/>
      <c r="V143" s="537" t="s">
        <v>382</v>
      </c>
      <c r="W143" s="538"/>
      <c r="X143" s="539"/>
    </row>
    <row r="144" spans="1:24" s="9" customFormat="1" ht="9" customHeight="1" thickBot="1" x14ac:dyDescent="0.3">
      <c r="A144" s="183" t="s">
        <v>137</v>
      </c>
      <c r="B144" s="274"/>
      <c r="C144" s="282"/>
      <c r="D144" s="206" t="s">
        <v>0</v>
      </c>
      <c r="E144" s="207" t="s">
        <v>9</v>
      </c>
      <c r="F144" s="207" t="s">
        <v>10</v>
      </c>
      <c r="G144" s="208" t="s">
        <v>15</v>
      </c>
      <c r="H144" s="209" t="s">
        <v>0</v>
      </c>
      <c r="I144" s="209" t="s">
        <v>18</v>
      </c>
      <c r="J144" s="208" t="s">
        <v>17</v>
      </c>
      <c r="K144" s="209" t="s">
        <v>4</v>
      </c>
      <c r="L144" s="208" t="s">
        <v>339</v>
      </c>
      <c r="M144" s="288" t="s">
        <v>324</v>
      </c>
      <c r="N144" s="289"/>
      <c r="O144" s="289"/>
      <c r="P144" s="289"/>
      <c r="Q144" s="339"/>
      <c r="R144" s="340"/>
      <c r="S144" s="340"/>
      <c r="T144" s="340"/>
      <c r="U144" s="341"/>
      <c r="V144" s="540"/>
      <c r="W144" s="541"/>
      <c r="X144" s="542"/>
    </row>
    <row r="145" spans="1:24" s="7" customFormat="1" ht="15" customHeight="1" thickBot="1" x14ac:dyDescent="0.3">
      <c r="A145" s="184">
        <f>A140+1</f>
        <v>21</v>
      </c>
      <c r="B145" s="274"/>
      <c r="C145" s="412"/>
      <c r="D145" s="255" t="s">
        <v>337</v>
      </c>
      <c r="E145" s="284" t="s">
        <v>20</v>
      </c>
      <c r="F145" s="285"/>
      <c r="G145" s="471" t="s">
        <v>0</v>
      </c>
      <c r="H145" s="286" t="s">
        <v>0</v>
      </c>
      <c r="I145" s="473">
        <v>0</v>
      </c>
      <c r="J145" s="478" t="s">
        <v>252</v>
      </c>
      <c r="K145" s="397" t="s">
        <v>260</v>
      </c>
      <c r="L145" s="271" t="s">
        <v>402</v>
      </c>
      <c r="M145" s="290"/>
      <c r="N145" s="291"/>
      <c r="O145" s="291"/>
      <c r="P145" s="292"/>
      <c r="Q145" s="339"/>
      <c r="R145" s="340"/>
      <c r="S145" s="340"/>
      <c r="T145" s="340"/>
      <c r="U145" s="341"/>
      <c r="V145" s="540"/>
      <c r="W145" s="541"/>
      <c r="X145" s="542"/>
    </row>
    <row r="146" spans="1:24" s="7" customFormat="1" ht="15" customHeight="1" thickTop="1" thickBot="1" x14ac:dyDescent="0.3">
      <c r="A146" s="257" t="str">
        <f>IF(V142=1,"VERIFIED",IF(W142=1,"RECHECKED",IF(R142=1,"RECHECK",IF(T142=1,"VERIFY",IF(U142=1,"NEED PMT APP","SANITY CHECK")))))</f>
        <v>SANITY CHECK</v>
      </c>
      <c r="B146" s="275"/>
      <c r="C146" s="283"/>
      <c r="D146" s="255" t="s">
        <v>336</v>
      </c>
      <c r="E146" s="99" t="s">
        <v>0</v>
      </c>
      <c r="F146" s="99" t="s">
        <v>0</v>
      </c>
      <c r="G146" s="267"/>
      <c r="H146" s="472"/>
      <c r="I146" s="474"/>
      <c r="J146" s="479"/>
      <c r="K146" s="398"/>
      <c r="L146" s="272"/>
      <c r="M146" s="293"/>
      <c r="N146" s="294"/>
      <c r="O146" s="294"/>
      <c r="P146" s="294"/>
      <c r="Q146" s="342"/>
      <c r="R146" s="343"/>
      <c r="S146" s="343"/>
      <c r="T146" s="343"/>
      <c r="U146" s="344"/>
      <c r="V146" s="543"/>
      <c r="W146" s="544"/>
      <c r="X146" s="545"/>
    </row>
    <row r="147" spans="1:24" s="18" customFormat="1" ht="4.9000000000000004" customHeight="1" thickTop="1" thickBot="1" x14ac:dyDescent="0.3">
      <c r="A147" s="13"/>
      <c r="B147" s="134"/>
      <c r="C147" s="135"/>
      <c r="D147" s="136"/>
      <c r="E147" s="98"/>
      <c r="F147" s="98"/>
      <c r="G147" s="15"/>
      <c r="H147" s="14"/>
      <c r="I147" s="16"/>
      <c r="J147" s="16"/>
      <c r="K147" s="17"/>
      <c r="L147" s="137"/>
      <c r="M147" s="121"/>
      <c r="N147" s="121"/>
      <c r="O147" s="121"/>
      <c r="P147" s="166"/>
      <c r="Q147" s="138"/>
      <c r="R147" s="139"/>
      <c r="S147" s="140"/>
      <c r="T147" s="141"/>
      <c r="U147" s="142"/>
      <c r="V147" s="108"/>
      <c r="W147" s="109"/>
      <c r="X147" s="109"/>
    </row>
    <row r="148" spans="1:24" s="8" customFormat="1" ht="9" customHeight="1" thickTop="1" thickBot="1" x14ac:dyDescent="0.3">
      <c r="A148" s="118" t="s">
        <v>310</v>
      </c>
      <c r="B148" s="210" t="s">
        <v>7</v>
      </c>
      <c r="C148" s="211"/>
      <c r="D148" s="211" t="s">
        <v>8</v>
      </c>
      <c r="E148" s="211" t="s">
        <v>9</v>
      </c>
      <c r="F148" s="211" t="s">
        <v>10</v>
      </c>
      <c r="G148" s="211" t="s">
        <v>11</v>
      </c>
      <c r="H148" s="211" t="s">
        <v>12</v>
      </c>
      <c r="I148" s="212" t="s">
        <v>16</v>
      </c>
      <c r="J148" s="213" t="s">
        <v>13</v>
      </c>
      <c r="K148" s="213" t="s">
        <v>14</v>
      </c>
      <c r="L148" s="214" t="s">
        <v>22</v>
      </c>
      <c r="M148" s="215" t="s">
        <v>297</v>
      </c>
      <c r="N148" s="216" t="s">
        <v>298</v>
      </c>
      <c r="O148" s="215" t="s">
        <v>299</v>
      </c>
      <c r="P148" s="217" t="s">
        <v>340</v>
      </c>
      <c r="Q148" s="218"/>
      <c r="R148" s="219"/>
      <c r="S148" s="219"/>
      <c r="T148" s="219"/>
      <c r="U148" s="220"/>
      <c r="V148" s="211" t="s">
        <v>342</v>
      </c>
      <c r="W148" s="211" t="s">
        <v>341</v>
      </c>
      <c r="X148" s="221" t="s">
        <v>343</v>
      </c>
    </row>
    <row r="149" spans="1:24" s="7" customFormat="1" ht="15" customHeight="1" thickTop="1" thickBot="1" x14ac:dyDescent="0.3">
      <c r="A149" s="181" t="s">
        <v>2</v>
      </c>
      <c r="B149" s="273" t="s">
        <v>148</v>
      </c>
      <c r="C149" s="282" t="s">
        <v>0</v>
      </c>
      <c r="D149" s="255" t="s">
        <v>334</v>
      </c>
      <c r="E149" s="197" t="s">
        <v>317</v>
      </c>
      <c r="F149" s="197" t="s">
        <v>326</v>
      </c>
      <c r="G149" s="286">
        <v>900</v>
      </c>
      <c r="H149" s="410">
        <v>9</v>
      </c>
      <c r="I149" s="297">
        <v>6.2</v>
      </c>
      <c r="J149" s="297">
        <v>1</v>
      </c>
      <c r="K149" s="299">
        <f>IF(I149=" "," ",(I149+$H$6-J149))</f>
        <v>5.2</v>
      </c>
      <c r="L149" s="465">
        <v>500</v>
      </c>
      <c r="M149" s="587">
        <v>43349</v>
      </c>
      <c r="N149" s="311" t="str">
        <f>IF(V149=1,"VERIFIED",IF(W149=1,"RECHECKED",IF(R149=1,"RECHECK",IF(T149=1,"VERIFY",IF(U149=1,"NEED PMT APP","SANITY CHECK")))))</f>
        <v>VERIFIED</v>
      </c>
      <c r="O149" s="178" t="s">
        <v>302</v>
      </c>
      <c r="P149" s="264" t="s">
        <v>293</v>
      </c>
      <c r="Q149" s="143">
        <f>IF(A150=" "," ",1)</f>
        <v>1</v>
      </c>
      <c r="R149" s="147" t="s">
        <v>0</v>
      </c>
      <c r="S149" s="144" t="s">
        <v>0</v>
      </c>
      <c r="T149" s="145">
        <v>1</v>
      </c>
      <c r="U149" s="146" t="s">
        <v>0</v>
      </c>
      <c r="V149" s="145">
        <v>1</v>
      </c>
      <c r="W149" s="106" t="s">
        <v>0</v>
      </c>
      <c r="X149" s="107" t="s">
        <v>0</v>
      </c>
    </row>
    <row r="150" spans="1:24" s="7" customFormat="1" ht="15" customHeight="1" thickTop="1" thickBot="1" x14ac:dyDescent="0.3">
      <c r="A150" s="199">
        <v>0</v>
      </c>
      <c r="B150" s="274"/>
      <c r="C150" s="282"/>
      <c r="D150" s="255" t="s">
        <v>335</v>
      </c>
      <c r="E150" s="284" t="s">
        <v>19</v>
      </c>
      <c r="F150" s="285"/>
      <c r="G150" s="287"/>
      <c r="H150" s="411"/>
      <c r="I150" s="298"/>
      <c r="J150" s="298"/>
      <c r="K150" s="300"/>
      <c r="L150" s="466"/>
      <c r="M150" s="588"/>
      <c r="N150" s="312"/>
      <c r="O150" s="179" t="s">
        <v>303</v>
      </c>
      <c r="P150" s="265"/>
      <c r="Q150" s="336" t="s">
        <v>422</v>
      </c>
      <c r="R150" s="337"/>
      <c r="S150" s="337"/>
      <c r="T150" s="337"/>
      <c r="U150" s="338"/>
      <c r="V150" s="537" t="s">
        <v>382</v>
      </c>
      <c r="W150" s="538"/>
      <c r="X150" s="539"/>
    </row>
    <row r="151" spans="1:24" s="9" customFormat="1" ht="9" customHeight="1" thickBot="1" x14ac:dyDescent="0.3">
      <c r="A151" s="183" t="s">
        <v>147</v>
      </c>
      <c r="B151" s="274"/>
      <c r="C151" s="282"/>
      <c r="D151" s="206" t="s">
        <v>0</v>
      </c>
      <c r="E151" s="207" t="s">
        <v>9</v>
      </c>
      <c r="F151" s="207" t="s">
        <v>10</v>
      </c>
      <c r="G151" s="208" t="s">
        <v>15</v>
      </c>
      <c r="H151" s="209" t="s">
        <v>0</v>
      </c>
      <c r="I151" s="209" t="s">
        <v>18</v>
      </c>
      <c r="J151" s="208" t="s">
        <v>17</v>
      </c>
      <c r="K151" s="209" t="s">
        <v>4</v>
      </c>
      <c r="L151" s="208" t="s">
        <v>339</v>
      </c>
      <c r="M151" s="288" t="s">
        <v>412</v>
      </c>
      <c r="N151" s="289"/>
      <c r="O151" s="289"/>
      <c r="P151" s="289"/>
      <c r="Q151" s="339"/>
      <c r="R151" s="340"/>
      <c r="S151" s="340"/>
      <c r="T151" s="340"/>
      <c r="U151" s="341"/>
      <c r="V151" s="540"/>
      <c r="W151" s="541"/>
      <c r="X151" s="542"/>
    </row>
    <row r="152" spans="1:24" s="7" customFormat="1" ht="15" customHeight="1" thickBot="1" x14ac:dyDescent="0.3">
      <c r="A152" s="184">
        <v>21</v>
      </c>
      <c r="B152" s="274"/>
      <c r="C152" s="412"/>
      <c r="D152" s="255" t="s">
        <v>337</v>
      </c>
      <c r="E152" s="284" t="s">
        <v>20</v>
      </c>
      <c r="F152" s="285"/>
      <c r="G152" s="471">
        <v>43349</v>
      </c>
      <c r="H152" s="286" t="s">
        <v>0</v>
      </c>
      <c r="I152" s="473">
        <v>0</v>
      </c>
      <c r="J152" s="467" t="s">
        <v>252</v>
      </c>
      <c r="K152" s="307" t="s">
        <v>260</v>
      </c>
      <c r="L152" s="271" t="s">
        <v>402</v>
      </c>
      <c r="M152" s="290"/>
      <c r="N152" s="291"/>
      <c r="O152" s="291"/>
      <c r="P152" s="292"/>
      <c r="Q152" s="339"/>
      <c r="R152" s="340"/>
      <c r="S152" s="340"/>
      <c r="T152" s="340"/>
      <c r="U152" s="341"/>
      <c r="V152" s="540"/>
      <c r="W152" s="541"/>
      <c r="X152" s="542"/>
    </row>
    <row r="153" spans="1:24" s="7" customFormat="1" ht="15" customHeight="1" thickTop="1" thickBot="1" x14ac:dyDescent="0.3">
      <c r="A153" s="258" t="str">
        <f>IF(V149=1,"VERIFIED",IF(W149=1,"RECHECKED",IF(R149=1,"RECHECK",IF(T149=1,"VERIFY",IF(U149=1,"NEED PMT APP","SANITY CHECK")))))</f>
        <v>VERIFIED</v>
      </c>
      <c r="B153" s="275"/>
      <c r="C153" s="283"/>
      <c r="D153" s="255" t="s">
        <v>336</v>
      </c>
      <c r="E153" s="99" t="s">
        <v>410</v>
      </c>
      <c r="F153" s="99" t="s">
        <v>411</v>
      </c>
      <c r="G153" s="267"/>
      <c r="H153" s="472"/>
      <c r="I153" s="474"/>
      <c r="J153" s="468"/>
      <c r="K153" s="308"/>
      <c r="L153" s="272"/>
      <c r="M153" s="293"/>
      <c r="N153" s="294"/>
      <c r="O153" s="294"/>
      <c r="P153" s="294"/>
      <c r="Q153" s="342"/>
      <c r="R153" s="343"/>
      <c r="S153" s="343"/>
      <c r="T153" s="343"/>
      <c r="U153" s="344"/>
      <c r="V153" s="543"/>
      <c r="W153" s="544"/>
      <c r="X153" s="545"/>
    </row>
    <row r="154" spans="1:24" s="18" customFormat="1" ht="4.9000000000000004" customHeight="1" thickTop="1" thickBot="1" x14ac:dyDescent="0.3">
      <c r="A154" s="13"/>
      <c r="B154" s="134"/>
      <c r="C154" s="135"/>
      <c r="D154" s="136"/>
      <c r="E154" s="98"/>
      <c r="F154" s="98"/>
      <c r="G154" s="15"/>
      <c r="H154" s="14"/>
      <c r="I154" s="16"/>
      <c r="J154" s="16"/>
      <c r="K154" s="17"/>
      <c r="L154" s="137"/>
      <c r="M154" s="121"/>
      <c r="N154" s="121"/>
      <c r="O154" s="121"/>
      <c r="P154" s="166"/>
      <c r="Q154" s="138"/>
      <c r="R154" s="139"/>
      <c r="S154" s="140"/>
      <c r="T154" s="141"/>
      <c r="U154" s="142"/>
      <c r="V154" s="108"/>
      <c r="W154" s="109"/>
      <c r="X154" s="109"/>
    </row>
    <row r="155" spans="1:24" s="8" customFormat="1" ht="9" customHeight="1" thickTop="1" thickBot="1" x14ac:dyDescent="0.3">
      <c r="A155" s="118" t="s">
        <v>310</v>
      </c>
      <c r="B155" s="210" t="s">
        <v>7</v>
      </c>
      <c r="C155" s="211"/>
      <c r="D155" s="211" t="s">
        <v>8</v>
      </c>
      <c r="E155" s="211" t="s">
        <v>9</v>
      </c>
      <c r="F155" s="211" t="s">
        <v>10</v>
      </c>
      <c r="G155" s="211" t="s">
        <v>11</v>
      </c>
      <c r="H155" s="211" t="s">
        <v>12</v>
      </c>
      <c r="I155" s="212" t="s">
        <v>16</v>
      </c>
      <c r="J155" s="213" t="s">
        <v>13</v>
      </c>
      <c r="K155" s="213" t="s">
        <v>14</v>
      </c>
      <c r="L155" s="214" t="s">
        <v>22</v>
      </c>
      <c r="M155" s="215" t="s">
        <v>297</v>
      </c>
      <c r="N155" s="216" t="s">
        <v>298</v>
      </c>
      <c r="O155" s="215" t="s">
        <v>299</v>
      </c>
      <c r="P155" s="217" t="s">
        <v>340</v>
      </c>
      <c r="Q155" s="218"/>
      <c r="R155" s="219"/>
      <c r="S155" s="219"/>
      <c r="T155" s="219"/>
      <c r="U155" s="220"/>
      <c r="V155" s="211" t="s">
        <v>342</v>
      </c>
      <c r="W155" s="211" t="s">
        <v>341</v>
      </c>
      <c r="X155" s="221" t="s">
        <v>343</v>
      </c>
    </row>
    <row r="156" spans="1:24" s="7" customFormat="1" ht="15" customHeight="1" thickTop="1" thickBot="1" x14ac:dyDescent="0.3">
      <c r="A156" s="181" t="s">
        <v>2</v>
      </c>
      <c r="B156" s="273" t="s">
        <v>203</v>
      </c>
      <c r="C156" s="282" t="s">
        <v>0</v>
      </c>
      <c r="D156" s="255" t="s">
        <v>334</v>
      </c>
      <c r="E156" s="197" t="s">
        <v>347</v>
      </c>
      <c r="F156" s="197" t="s">
        <v>205</v>
      </c>
      <c r="G156" s="286" t="s">
        <v>0</v>
      </c>
      <c r="H156" s="410" t="s">
        <v>0</v>
      </c>
      <c r="I156" s="297">
        <v>7.1</v>
      </c>
      <c r="J156" s="297">
        <v>1.1000000000000001</v>
      </c>
      <c r="K156" s="299">
        <f>IF(I156=" "," ",(I156+$H$6-J156))</f>
        <v>6</v>
      </c>
      <c r="L156" s="465">
        <v>50</v>
      </c>
      <c r="M156" s="352">
        <v>2017</v>
      </c>
      <c r="N156" s="311" t="str">
        <f>IF(V156=1,"VERIFIED",IF(W156=1,"RECHECKED",IF(R156=1,"RECHECK",IF(T156=1,"VERIFY",IF(U156=1,"NEED PMT APP","SANITY CHECK")))))</f>
        <v>SANITY CHECK</v>
      </c>
      <c r="O156" s="178" t="s">
        <v>302</v>
      </c>
      <c r="P156" s="349" t="s">
        <v>350</v>
      </c>
      <c r="Q156" s="143">
        <f>IF(A157=" "," ",1)</f>
        <v>1</v>
      </c>
      <c r="R156" s="159" t="s">
        <v>0</v>
      </c>
      <c r="S156" s="144">
        <v>1</v>
      </c>
      <c r="T156" s="145" t="s">
        <v>0</v>
      </c>
      <c r="U156" s="146" t="s">
        <v>0</v>
      </c>
      <c r="V156" s="176" t="s">
        <v>0</v>
      </c>
      <c r="W156" s="106" t="s">
        <v>0</v>
      </c>
      <c r="X156" s="107" t="s">
        <v>0</v>
      </c>
    </row>
    <row r="157" spans="1:24" s="7" customFormat="1" ht="15" customHeight="1" thickTop="1" thickBot="1" x14ac:dyDescent="0.3">
      <c r="A157" s="182" t="s">
        <v>201</v>
      </c>
      <c r="B157" s="274"/>
      <c r="C157" s="282"/>
      <c r="D157" s="255" t="s">
        <v>335</v>
      </c>
      <c r="E157" s="31" t="s">
        <v>204</v>
      </c>
      <c r="F157" s="31" t="s">
        <v>205</v>
      </c>
      <c r="G157" s="287"/>
      <c r="H157" s="411"/>
      <c r="I157" s="298"/>
      <c r="J157" s="298"/>
      <c r="K157" s="300"/>
      <c r="L157" s="466"/>
      <c r="M157" s="589"/>
      <c r="N157" s="312"/>
      <c r="O157" s="179" t="s">
        <v>303</v>
      </c>
      <c r="P157" s="325"/>
      <c r="Q157" s="336" t="s">
        <v>421</v>
      </c>
      <c r="R157" s="337"/>
      <c r="S157" s="337"/>
      <c r="T157" s="337"/>
      <c r="U157" s="338"/>
      <c r="V157" s="537" t="s">
        <v>382</v>
      </c>
      <c r="W157" s="538"/>
      <c r="X157" s="539"/>
    </row>
    <row r="158" spans="1:24" s="9" customFormat="1" ht="9" customHeight="1" thickBot="1" x14ac:dyDescent="0.3">
      <c r="A158" s="183" t="s">
        <v>202</v>
      </c>
      <c r="B158" s="274"/>
      <c r="C158" s="282"/>
      <c r="D158" s="206" t="s">
        <v>0</v>
      </c>
      <c r="E158" s="207" t="s">
        <v>9</v>
      </c>
      <c r="F158" s="207" t="s">
        <v>10</v>
      </c>
      <c r="G158" s="95" t="s">
        <v>15</v>
      </c>
      <c r="H158" s="96" t="s">
        <v>344</v>
      </c>
      <c r="I158" s="96" t="s">
        <v>18</v>
      </c>
      <c r="J158" s="187" t="s">
        <v>17</v>
      </c>
      <c r="K158" s="188" t="s">
        <v>4</v>
      </c>
      <c r="L158" s="187" t="s">
        <v>339</v>
      </c>
      <c r="M158" s="664" t="s">
        <v>368</v>
      </c>
      <c r="N158" s="665"/>
      <c r="O158" s="665"/>
      <c r="P158" s="665"/>
      <c r="Q158" s="339"/>
      <c r="R158" s="340"/>
      <c r="S158" s="340"/>
      <c r="T158" s="340"/>
      <c r="U158" s="341"/>
      <c r="V158" s="540"/>
      <c r="W158" s="541"/>
      <c r="X158" s="542"/>
    </row>
    <row r="159" spans="1:24" s="7" customFormat="1" ht="15" customHeight="1" thickTop="1" thickBot="1" x14ac:dyDescent="0.3">
      <c r="A159" s="184">
        <f>A111+1</f>
        <v>17</v>
      </c>
      <c r="B159" s="274"/>
      <c r="C159" s="282"/>
      <c r="D159" s="255" t="s">
        <v>337</v>
      </c>
      <c r="E159" s="202" t="s">
        <v>328</v>
      </c>
      <c r="F159" s="203" t="s">
        <v>329</v>
      </c>
      <c r="G159" s="266" t="s">
        <v>0</v>
      </c>
      <c r="H159" s="286" t="s">
        <v>0</v>
      </c>
      <c r="I159" s="473">
        <v>0</v>
      </c>
      <c r="J159" s="381" t="s">
        <v>270</v>
      </c>
      <c r="K159" s="397" t="s">
        <v>375</v>
      </c>
      <c r="L159" s="271" t="s">
        <v>402</v>
      </c>
      <c r="M159" s="666"/>
      <c r="N159" s="667"/>
      <c r="O159" s="667"/>
      <c r="P159" s="668"/>
      <c r="Q159" s="339"/>
      <c r="R159" s="340"/>
      <c r="S159" s="340"/>
      <c r="T159" s="340"/>
      <c r="U159" s="341"/>
      <c r="V159" s="540"/>
      <c r="W159" s="541"/>
      <c r="X159" s="542"/>
    </row>
    <row r="160" spans="1:24" s="7" customFormat="1" ht="15" customHeight="1" thickTop="1" thickBot="1" x14ac:dyDescent="0.3">
      <c r="A160" s="257" t="str">
        <f>IF(V156=1,"VERIFIED",IF(W156=1,"RECHECKED",IF(R156=1,"RECHECK",IF(T156=1,"VERIFY",IF(U156=1,"NEED PMT APP","SANITY CHECK")))))</f>
        <v>SANITY CHECK</v>
      </c>
      <c r="B160" s="275"/>
      <c r="C160" s="283"/>
      <c r="D160" s="255" t="s">
        <v>336</v>
      </c>
      <c r="E160" s="173" t="s">
        <v>0</v>
      </c>
      <c r="F160" s="173" t="s">
        <v>0</v>
      </c>
      <c r="G160" s="267"/>
      <c r="H160" s="472"/>
      <c r="I160" s="474"/>
      <c r="J160" s="382"/>
      <c r="K160" s="398"/>
      <c r="L160" s="272"/>
      <c r="M160" s="669"/>
      <c r="N160" s="670"/>
      <c r="O160" s="670"/>
      <c r="P160" s="670"/>
      <c r="Q160" s="342"/>
      <c r="R160" s="343"/>
      <c r="S160" s="343"/>
      <c r="T160" s="343"/>
      <c r="U160" s="344"/>
      <c r="V160" s="543"/>
      <c r="W160" s="544"/>
      <c r="X160" s="545"/>
    </row>
    <row r="161" spans="1:24" s="18" customFormat="1" ht="4.9000000000000004" customHeight="1" thickTop="1" thickBot="1" x14ac:dyDescent="0.3">
      <c r="A161" s="13"/>
      <c r="B161" s="134"/>
      <c r="C161" s="135"/>
      <c r="D161" s="136"/>
      <c r="E161" s="98"/>
      <c r="F161" s="98"/>
      <c r="G161" s="15"/>
      <c r="H161" s="14"/>
      <c r="I161" s="16"/>
      <c r="J161" s="16"/>
      <c r="K161" s="17"/>
      <c r="L161" s="137"/>
      <c r="M161" s="121"/>
      <c r="N161" s="121"/>
      <c r="O161" s="121"/>
      <c r="P161" s="166"/>
      <c r="Q161" s="138"/>
      <c r="R161" s="139"/>
      <c r="S161" s="140"/>
      <c r="T161" s="141"/>
      <c r="U161" s="142"/>
      <c r="V161" s="108"/>
      <c r="W161" s="109"/>
      <c r="X161" s="109"/>
    </row>
    <row r="162" spans="1:24" s="7" customFormat="1" ht="15" customHeight="1" thickTop="1" thickBot="1" x14ac:dyDescent="0.3">
      <c r="A162" s="181" t="s">
        <v>2</v>
      </c>
      <c r="B162" s="273" t="s">
        <v>160</v>
      </c>
      <c r="C162" s="412" t="s">
        <v>0</v>
      </c>
      <c r="D162" s="255" t="s">
        <v>334</v>
      </c>
      <c r="E162" s="204" t="s">
        <v>161</v>
      </c>
      <c r="F162" s="197" t="s">
        <v>162</v>
      </c>
      <c r="G162" s="286" t="s">
        <v>0</v>
      </c>
      <c r="H162" s="410" t="s">
        <v>0</v>
      </c>
      <c r="I162" s="297">
        <v>7</v>
      </c>
      <c r="J162" s="297">
        <v>1.4</v>
      </c>
      <c r="K162" s="299">
        <f>IF(I162=" "," ",(I162+$H$6-J162))</f>
        <v>5.6</v>
      </c>
      <c r="L162" s="465">
        <v>50</v>
      </c>
      <c r="M162" s="352">
        <v>2017</v>
      </c>
      <c r="N162" s="311" t="str">
        <f>IF(V162=1,"VERIFIED",IF(W162=1,"RECHECKED",IF(R162=1,"RECHECK",IF(T162=1,"VERIFY",IF(U162=1,"NEED PMT APP","SANITY CHECK")))))</f>
        <v>SANITY CHECK</v>
      </c>
      <c r="O162" s="178" t="s">
        <v>302</v>
      </c>
      <c r="P162" s="264" t="s">
        <v>304</v>
      </c>
      <c r="Q162" s="143">
        <f>IF(A163=" "," ",1)</f>
        <v>1</v>
      </c>
      <c r="R162" s="159" t="s">
        <v>0</v>
      </c>
      <c r="S162" s="144" t="s">
        <v>0</v>
      </c>
      <c r="T162" s="145" t="s">
        <v>0</v>
      </c>
      <c r="U162" s="146" t="s">
        <v>0</v>
      </c>
      <c r="V162" s="105" t="s">
        <v>0</v>
      </c>
      <c r="W162" s="159" t="s">
        <v>0</v>
      </c>
      <c r="X162" s="107" t="s">
        <v>0</v>
      </c>
    </row>
    <row r="163" spans="1:24" s="7" customFormat="1" ht="15" customHeight="1" thickTop="1" thickBot="1" x14ac:dyDescent="0.3">
      <c r="A163" s="182" t="s">
        <v>158</v>
      </c>
      <c r="B163" s="274"/>
      <c r="C163" s="412"/>
      <c r="D163" s="255" t="s">
        <v>335</v>
      </c>
      <c r="E163" s="205" t="s">
        <v>161</v>
      </c>
      <c r="F163" s="31" t="s">
        <v>162</v>
      </c>
      <c r="G163" s="287"/>
      <c r="H163" s="411"/>
      <c r="I163" s="298"/>
      <c r="J163" s="298"/>
      <c r="K163" s="300"/>
      <c r="L163" s="466"/>
      <c r="M163" s="589"/>
      <c r="N163" s="312"/>
      <c r="O163" s="179" t="s">
        <v>303</v>
      </c>
      <c r="P163" s="265"/>
      <c r="Q163" s="336" t="s">
        <v>421</v>
      </c>
      <c r="R163" s="337"/>
      <c r="S163" s="337"/>
      <c r="T163" s="337"/>
      <c r="U163" s="338"/>
      <c r="V163" s="537" t="s">
        <v>382</v>
      </c>
      <c r="W163" s="538"/>
      <c r="X163" s="539"/>
    </row>
    <row r="164" spans="1:24" s="9" customFormat="1" ht="9" customHeight="1" thickBot="1" x14ac:dyDescent="0.3">
      <c r="A164" s="183" t="s">
        <v>159</v>
      </c>
      <c r="B164" s="274"/>
      <c r="C164" s="412"/>
      <c r="D164" s="206" t="s">
        <v>0</v>
      </c>
      <c r="E164" s="256" t="s">
        <v>9</v>
      </c>
      <c r="F164" s="207" t="s">
        <v>10</v>
      </c>
      <c r="G164" s="208" t="s">
        <v>15</v>
      </c>
      <c r="H164" s="209" t="s">
        <v>0</v>
      </c>
      <c r="I164" s="209" t="s">
        <v>18</v>
      </c>
      <c r="J164" s="208" t="s">
        <v>17</v>
      </c>
      <c r="K164" s="209" t="s">
        <v>4</v>
      </c>
      <c r="L164" s="208" t="s">
        <v>339</v>
      </c>
      <c r="M164" s="288" t="s">
        <v>367</v>
      </c>
      <c r="N164" s="313"/>
      <c r="O164" s="313"/>
      <c r="P164" s="313"/>
      <c r="Q164" s="339"/>
      <c r="R164" s="340"/>
      <c r="S164" s="340"/>
      <c r="T164" s="340"/>
      <c r="U164" s="341"/>
      <c r="V164" s="540"/>
      <c r="W164" s="541"/>
      <c r="X164" s="542"/>
    </row>
    <row r="165" spans="1:24" s="7" customFormat="1" ht="15" customHeight="1" thickTop="1" thickBot="1" x14ac:dyDescent="0.3">
      <c r="A165" s="184">
        <v>18</v>
      </c>
      <c r="B165" s="274"/>
      <c r="C165" s="412"/>
      <c r="D165" s="255" t="s">
        <v>337</v>
      </c>
      <c r="E165" s="469" t="s">
        <v>20</v>
      </c>
      <c r="F165" s="470"/>
      <c r="G165" s="266" t="s">
        <v>0</v>
      </c>
      <c r="H165" s="286" t="s">
        <v>0</v>
      </c>
      <c r="I165" s="473">
        <v>0</v>
      </c>
      <c r="J165" s="305" t="s">
        <v>252</v>
      </c>
      <c r="K165" s="307" t="s">
        <v>260</v>
      </c>
      <c r="L165" s="271" t="s">
        <v>275</v>
      </c>
      <c r="M165" s="314"/>
      <c r="N165" s="315"/>
      <c r="O165" s="315"/>
      <c r="P165" s="316"/>
      <c r="Q165" s="339"/>
      <c r="R165" s="340"/>
      <c r="S165" s="340"/>
      <c r="T165" s="340"/>
      <c r="U165" s="341"/>
      <c r="V165" s="540"/>
      <c r="W165" s="541"/>
      <c r="X165" s="542"/>
    </row>
    <row r="166" spans="1:24" s="7" customFormat="1" ht="15" customHeight="1" thickTop="1" thickBot="1" x14ac:dyDescent="0.3">
      <c r="A166" s="257" t="str">
        <f>IF(V162=1,"VERIFIED",IF(W162=1,"RECHECKED",IF(R162=1,"RECHECK",IF(T162=1,"VERIFY",IF(U162=1,"NEED PMT APP","SANITY CHECK")))))</f>
        <v>SANITY CHECK</v>
      </c>
      <c r="B166" s="275"/>
      <c r="C166" s="413"/>
      <c r="D166" s="255" t="s">
        <v>336</v>
      </c>
      <c r="E166" s="172" t="s">
        <v>0</v>
      </c>
      <c r="F166" s="173" t="s">
        <v>0</v>
      </c>
      <c r="G166" s="267"/>
      <c r="H166" s="472"/>
      <c r="I166" s="474"/>
      <c r="J166" s="306"/>
      <c r="K166" s="308"/>
      <c r="L166" s="272"/>
      <c r="M166" s="317"/>
      <c r="N166" s="318"/>
      <c r="O166" s="318"/>
      <c r="P166" s="318"/>
      <c r="Q166" s="342"/>
      <c r="R166" s="343"/>
      <c r="S166" s="343"/>
      <c r="T166" s="343"/>
      <c r="U166" s="344"/>
      <c r="V166" s="543"/>
      <c r="W166" s="544"/>
      <c r="X166" s="545"/>
    </row>
    <row r="167" spans="1:24" s="18" customFormat="1" ht="4.9000000000000004" customHeight="1" thickTop="1" thickBot="1" x14ac:dyDescent="0.3">
      <c r="A167" s="13"/>
      <c r="B167" s="134"/>
      <c r="C167" s="135"/>
      <c r="D167" s="148"/>
      <c r="E167" s="98"/>
      <c r="F167" s="98"/>
      <c r="G167" s="15"/>
      <c r="H167" s="14"/>
      <c r="I167" s="16"/>
      <c r="J167" s="16"/>
      <c r="K167" s="17"/>
      <c r="L167" s="137"/>
      <c r="M167" s="121"/>
      <c r="N167" s="121"/>
      <c r="O167" s="121"/>
      <c r="P167" s="166"/>
      <c r="Q167" s="138"/>
      <c r="R167" s="139"/>
      <c r="S167" s="140"/>
      <c r="T167" s="141"/>
      <c r="U167" s="142"/>
      <c r="V167" s="108"/>
      <c r="W167" s="109"/>
      <c r="X167" s="109"/>
    </row>
    <row r="168" spans="1:24" s="8" customFormat="1" ht="9" customHeight="1" thickTop="1" thickBot="1" x14ac:dyDescent="0.3">
      <c r="A168" s="118" t="s">
        <v>310</v>
      </c>
      <c r="B168" s="210" t="s">
        <v>7</v>
      </c>
      <c r="C168" s="211"/>
      <c r="D168" s="211" t="s">
        <v>8</v>
      </c>
      <c r="E168" s="211" t="s">
        <v>9</v>
      </c>
      <c r="F168" s="211" t="s">
        <v>10</v>
      </c>
      <c r="G168" s="211" t="s">
        <v>11</v>
      </c>
      <c r="H168" s="211" t="s">
        <v>12</v>
      </c>
      <c r="I168" s="212" t="s">
        <v>16</v>
      </c>
      <c r="J168" s="213" t="s">
        <v>13</v>
      </c>
      <c r="K168" s="213" t="s">
        <v>14</v>
      </c>
      <c r="L168" s="214" t="s">
        <v>22</v>
      </c>
      <c r="M168" s="215" t="s">
        <v>297</v>
      </c>
      <c r="N168" s="216" t="s">
        <v>298</v>
      </c>
      <c r="O168" s="215" t="s">
        <v>299</v>
      </c>
      <c r="P168" s="217" t="s">
        <v>340</v>
      </c>
      <c r="Q168" s="218"/>
      <c r="R168" s="219"/>
      <c r="S168" s="219"/>
      <c r="T168" s="219"/>
      <c r="U168" s="220"/>
      <c r="V168" s="211" t="s">
        <v>342</v>
      </c>
      <c r="W168" s="211" t="s">
        <v>341</v>
      </c>
      <c r="X168" s="221" t="s">
        <v>343</v>
      </c>
    </row>
    <row r="169" spans="1:24" s="7" customFormat="1" ht="15" customHeight="1" thickTop="1" thickBot="1" x14ac:dyDescent="0.3">
      <c r="A169" s="181" t="s">
        <v>2</v>
      </c>
      <c r="B169" s="273" t="s">
        <v>188</v>
      </c>
      <c r="C169" s="282" t="s">
        <v>0</v>
      </c>
      <c r="D169" s="255" t="s">
        <v>334</v>
      </c>
      <c r="E169" s="197" t="s">
        <v>338</v>
      </c>
      <c r="F169" s="197" t="s">
        <v>327</v>
      </c>
      <c r="G169" s="286" t="s">
        <v>0</v>
      </c>
      <c r="H169" s="410" t="s">
        <v>0</v>
      </c>
      <c r="I169" s="309">
        <v>7.8</v>
      </c>
      <c r="J169" s="309">
        <v>1.4</v>
      </c>
      <c r="K169" s="299">
        <f>IF(I169=" "," ",(I169+$H$6-J169))</f>
        <v>6.4</v>
      </c>
      <c r="L169" s="319" t="s">
        <v>257</v>
      </c>
      <c r="M169" s="352">
        <v>2016</v>
      </c>
      <c r="N169" s="311" t="str">
        <f>IF(V169=1,"VERIFIED",IF(W169=1,"RECHECKED",IF(R169=1,"RECHECK",IF(T169=1,"VERIFY",IF(U169=1,"NEED PMT APP","SANITY CHECK")))))</f>
        <v>SANITY CHECK</v>
      </c>
      <c r="O169" s="178" t="s">
        <v>302</v>
      </c>
      <c r="P169" s="264" t="s">
        <v>294</v>
      </c>
      <c r="Q169" s="143">
        <f>IF(A170=" "," ",1)</f>
        <v>1</v>
      </c>
      <c r="R169" s="159" t="s">
        <v>0</v>
      </c>
      <c r="S169" s="144" t="s">
        <v>0</v>
      </c>
      <c r="T169" s="145" t="s">
        <v>0</v>
      </c>
      <c r="U169" s="146" t="s">
        <v>0</v>
      </c>
      <c r="V169" s="105" t="s">
        <v>0</v>
      </c>
      <c r="W169" s="159" t="s">
        <v>0</v>
      </c>
      <c r="X169" s="107" t="s">
        <v>0</v>
      </c>
    </row>
    <row r="170" spans="1:24" s="7" customFormat="1" ht="15" customHeight="1" thickTop="1" thickBot="1" x14ac:dyDescent="0.3">
      <c r="A170" s="182" t="s">
        <v>186</v>
      </c>
      <c r="B170" s="274"/>
      <c r="C170" s="282"/>
      <c r="D170" s="255" t="s">
        <v>335</v>
      </c>
      <c r="E170" s="31" t="s">
        <v>338</v>
      </c>
      <c r="F170" s="31" t="s">
        <v>327</v>
      </c>
      <c r="G170" s="287"/>
      <c r="H170" s="411"/>
      <c r="I170" s="310"/>
      <c r="J170" s="310"/>
      <c r="K170" s="300"/>
      <c r="L170" s="320"/>
      <c r="M170" s="589"/>
      <c r="N170" s="312"/>
      <c r="O170" s="179" t="s">
        <v>303</v>
      </c>
      <c r="P170" s="265"/>
      <c r="Q170" s="336" t="s">
        <v>421</v>
      </c>
      <c r="R170" s="337"/>
      <c r="S170" s="337"/>
      <c r="T170" s="337"/>
      <c r="U170" s="338"/>
      <c r="V170" s="537" t="s">
        <v>382</v>
      </c>
      <c r="W170" s="538"/>
      <c r="X170" s="539"/>
    </row>
    <row r="171" spans="1:24" s="9" customFormat="1" ht="9" customHeight="1" thickBot="1" x14ac:dyDescent="0.3">
      <c r="A171" s="183" t="s">
        <v>187</v>
      </c>
      <c r="B171" s="274"/>
      <c r="C171" s="282"/>
      <c r="D171" s="206" t="s">
        <v>0</v>
      </c>
      <c r="E171" s="207" t="s">
        <v>9</v>
      </c>
      <c r="F171" s="207" t="s">
        <v>10</v>
      </c>
      <c r="G171" s="208" t="s">
        <v>15</v>
      </c>
      <c r="H171" s="209" t="s">
        <v>0</v>
      </c>
      <c r="I171" s="209" t="s">
        <v>18</v>
      </c>
      <c r="J171" s="208" t="s">
        <v>17</v>
      </c>
      <c r="K171" s="209" t="s">
        <v>4</v>
      </c>
      <c r="L171" s="208" t="s">
        <v>339</v>
      </c>
      <c r="M171" s="288" t="s">
        <v>385</v>
      </c>
      <c r="N171" s="313"/>
      <c r="O171" s="313"/>
      <c r="P171" s="313"/>
      <c r="Q171" s="339"/>
      <c r="R171" s="340"/>
      <c r="S171" s="340"/>
      <c r="T171" s="340"/>
      <c r="U171" s="341"/>
      <c r="V171" s="540"/>
      <c r="W171" s="541"/>
      <c r="X171" s="542"/>
    </row>
    <row r="172" spans="1:24" s="7" customFormat="1" ht="15" customHeight="1" thickTop="1" thickBot="1" x14ac:dyDescent="0.3">
      <c r="A172" s="184">
        <v>19</v>
      </c>
      <c r="B172" s="274"/>
      <c r="C172" s="282"/>
      <c r="D172" s="255" t="s">
        <v>337</v>
      </c>
      <c r="E172" s="469" t="s">
        <v>20</v>
      </c>
      <c r="F172" s="470"/>
      <c r="G172" s="266" t="s">
        <v>0</v>
      </c>
      <c r="H172" s="286" t="s">
        <v>0</v>
      </c>
      <c r="I172" s="473">
        <v>0</v>
      </c>
      <c r="J172" s="305" t="s">
        <v>252</v>
      </c>
      <c r="K172" s="307" t="s">
        <v>260</v>
      </c>
      <c r="L172" s="475" t="s">
        <v>366</v>
      </c>
      <c r="M172" s="314"/>
      <c r="N172" s="315"/>
      <c r="O172" s="315"/>
      <c r="P172" s="316"/>
      <c r="Q172" s="339"/>
      <c r="R172" s="340"/>
      <c r="S172" s="340"/>
      <c r="T172" s="340"/>
      <c r="U172" s="341"/>
      <c r="V172" s="540"/>
      <c r="W172" s="541"/>
      <c r="X172" s="542"/>
    </row>
    <row r="173" spans="1:24" s="7" customFormat="1" ht="15" customHeight="1" thickTop="1" thickBot="1" x14ac:dyDescent="0.3">
      <c r="A173" s="258" t="str">
        <f>IF(V169=1,"VERIFIED",IF(W169=1,"RECHECKED",IF(R169=1,"RECHECK",IF(T169=1,"VERIFY",IF(U169=1,"NEED PMT APP","SANITY CHECK")))))</f>
        <v>SANITY CHECK</v>
      </c>
      <c r="B173" s="275"/>
      <c r="C173" s="283"/>
      <c r="D173" s="255" t="s">
        <v>336</v>
      </c>
      <c r="E173" s="97" t="s">
        <v>0</v>
      </c>
      <c r="F173" s="97" t="s">
        <v>0</v>
      </c>
      <c r="G173" s="267"/>
      <c r="H173" s="472"/>
      <c r="I173" s="474"/>
      <c r="J173" s="306"/>
      <c r="K173" s="308"/>
      <c r="L173" s="476"/>
      <c r="M173" s="317"/>
      <c r="N173" s="318"/>
      <c r="O173" s="318"/>
      <c r="P173" s="318"/>
      <c r="Q173" s="342"/>
      <c r="R173" s="343"/>
      <c r="S173" s="343"/>
      <c r="T173" s="343"/>
      <c r="U173" s="344"/>
      <c r="V173" s="543"/>
      <c r="W173" s="544"/>
      <c r="X173" s="545"/>
    </row>
    <row r="174" spans="1:24" s="18" customFormat="1" ht="4.9000000000000004" customHeight="1" thickTop="1" thickBot="1" x14ac:dyDescent="0.3">
      <c r="A174" s="13"/>
      <c r="B174" s="134"/>
      <c r="C174" s="135"/>
      <c r="D174" s="148"/>
      <c r="E174" s="98"/>
      <c r="F174" s="98"/>
      <c r="G174" s="15"/>
      <c r="H174" s="14"/>
      <c r="I174" s="16"/>
      <c r="J174" s="16"/>
      <c r="K174" s="17"/>
      <c r="L174" s="137"/>
      <c r="M174" s="121"/>
      <c r="N174" s="121"/>
      <c r="O174" s="121"/>
      <c r="P174" s="166"/>
      <c r="Q174" s="138"/>
      <c r="R174" s="139"/>
      <c r="S174" s="140"/>
      <c r="T174" s="141"/>
      <c r="U174" s="142"/>
      <c r="V174" s="108"/>
      <c r="W174" s="109"/>
      <c r="X174" s="109"/>
    </row>
    <row r="175" spans="1:24" s="8" customFormat="1" ht="9" customHeight="1" thickTop="1" thickBot="1" x14ac:dyDescent="0.3">
      <c r="A175" s="118" t="s">
        <v>365</v>
      </c>
      <c r="B175" s="210" t="s">
        <v>7</v>
      </c>
      <c r="C175" s="211"/>
      <c r="D175" s="211" t="s">
        <v>8</v>
      </c>
      <c r="E175" s="211" t="s">
        <v>9</v>
      </c>
      <c r="F175" s="211" t="s">
        <v>10</v>
      </c>
      <c r="G175" s="211" t="s">
        <v>11</v>
      </c>
      <c r="H175" s="211" t="s">
        <v>12</v>
      </c>
      <c r="I175" s="212" t="s">
        <v>16</v>
      </c>
      <c r="J175" s="213" t="s">
        <v>13</v>
      </c>
      <c r="K175" s="213" t="s">
        <v>14</v>
      </c>
      <c r="L175" s="214" t="s">
        <v>22</v>
      </c>
      <c r="M175" s="215" t="s">
        <v>297</v>
      </c>
      <c r="N175" s="216" t="s">
        <v>298</v>
      </c>
      <c r="O175" s="215" t="s">
        <v>299</v>
      </c>
      <c r="P175" s="217" t="s">
        <v>340</v>
      </c>
      <c r="Q175" s="218"/>
      <c r="R175" s="219"/>
      <c r="S175" s="219"/>
      <c r="T175" s="219"/>
      <c r="U175" s="220"/>
      <c r="V175" s="211" t="s">
        <v>342</v>
      </c>
      <c r="W175" s="211" t="s">
        <v>341</v>
      </c>
      <c r="X175" s="221" t="s">
        <v>343</v>
      </c>
    </row>
    <row r="176" spans="1:24" s="7" customFormat="1" ht="15" customHeight="1" thickTop="1" thickBot="1" x14ac:dyDescent="0.3">
      <c r="A176" s="678" t="s">
        <v>6</v>
      </c>
      <c r="B176" s="273" t="s">
        <v>359</v>
      </c>
      <c r="C176" s="282" t="s">
        <v>0</v>
      </c>
      <c r="D176" s="255" t="s">
        <v>334</v>
      </c>
      <c r="E176" s="97" t="s">
        <v>355</v>
      </c>
      <c r="F176" s="97" t="s">
        <v>356</v>
      </c>
      <c r="G176" s="286" t="s">
        <v>0</v>
      </c>
      <c r="H176" s="410" t="s">
        <v>0</v>
      </c>
      <c r="I176" s="309">
        <v>0</v>
      </c>
      <c r="J176" s="309">
        <v>0</v>
      </c>
      <c r="K176" s="299">
        <f>IF(I176=" "," ",(I176+$H$6-J176))</f>
        <v>0</v>
      </c>
      <c r="L176" s="465">
        <v>500</v>
      </c>
      <c r="M176" s="352">
        <v>2017</v>
      </c>
      <c r="N176" s="601" t="str">
        <f>IF(V176=1,"VERIFIED",IF(W176=1,"RECHECKED",IF(R176=1,"RECHECK",IF(T176=1,"VERIFY",IF(U176=1,"NEED PMT APP","SANITY CHECK")))))</f>
        <v>NEED PMT APP</v>
      </c>
      <c r="O176" s="178" t="s">
        <v>0</v>
      </c>
      <c r="P176" s="349" t="s">
        <v>295</v>
      </c>
      <c r="Q176" s="143">
        <f>IF(A177=" "," ",1)</f>
        <v>1</v>
      </c>
      <c r="R176" s="147" t="s">
        <v>0</v>
      </c>
      <c r="S176" s="144">
        <v>1</v>
      </c>
      <c r="T176" s="145" t="s">
        <v>0</v>
      </c>
      <c r="U176" s="146">
        <v>1</v>
      </c>
      <c r="V176" s="105" t="s">
        <v>0</v>
      </c>
      <c r="W176" s="106" t="s">
        <v>0</v>
      </c>
      <c r="X176" s="107" t="s">
        <v>0</v>
      </c>
    </row>
    <row r="177" spans="1:25" s="7" customFormat="1" ht="15" customHeight="1" thickTop="1" thickBot="1" x14ac:dyDescent="0.3">
      <c r="A177" s="199">
        <v>0</v>
      </c>
      <c r="B177" s="274"/>
      <c r="C177" s="282"/>
      <c r="D177" s="255" t="s">
        <v>335</v>
      </c>
      <c r="E177" s="526" t="s">
        <v>19</v>
      </c>
      <c r="F177" s="527"/>
      <c r="G177" s="287"/>
      <c r="H177" s="411"/>
      <c r="I177" s="310"/>
      <c r="J177" s="310"/>
      <c r="K177" s="300"/>
      <c r="L177" s="466"/>
      <c r="M177" s="589"/>
      <c r="N177" s="602"/>
      <c r="O177" s="190" t="s">
        <v>0</v>
      </c>
      <c r="P177" s="325"/>
      <c r="Q177" s="652" t="s">
        <v>361</v>
      </c>
      <c r="R177" s="653"/>
      <c r="S177" s="653"/>
      <c r="T177" s="653"/>
      <c r="U177" s="654"/>
      <c r="V177" s="592" t="s">
        <v>0</v>
      </c>
      <c r="W177" s="593"/>
      <c r="X177" s="594"/>
    </row>
    <row r="178" spans="1:25" s="9" customFormat="1" ht="9" customHeight="1" thickBot="1" x14ac:dyDescent="0.3">
      <c r="A178" s="200" t="s">
        <v>0</v>
      </c>
      <c r="B178" s="274"/>
      <c r="C178" s="282"/>
      <c r="D178" s="206" t="s">
        <v>0</v>
      </c>
      <c r="E178" s="207" t="s">
        <v>9</v>
      </c>
      <c r="F178" s="207" t="s">
        <v>10</v>
      </c>
      <c r="G178" s="95" t="s">
        <v>15</v>
      </c>
      <c r="H178" s="96" t="s">
        <v>344</v>
      </c>
      <c r="I178" s="96" t="s">
        <v>18</v>
      </c>
      <c r="J178" s="187" t="s">
        <v>17</v>
      </c>
      <c r="K178" s="188" t="s">
        <v>4</v>
      </c>
      <c r="L178" s="187" t="s">
        <v>339</v>
      </c>
      <c r="M178" s="679" t="s">
        <v>362</v>
      </c>
      <c r="N178" s="680"/>
      <c r="O178" s="680"/>
      <c r="P178" s="680"/>
      <c r="Q178" s="671"/>
      <c r="R178" s="672"/>
      <c r="S178" s="672"/>
      <c r="T178" s="672"/>
      <c r="U178" s="673"/>
      <c r="V178" s="595"/>
      <c r="W178" s="596"/>
      <c r="X178" s="597"/>
    </row>
    <row r="179" spans="1:25" s="7" customFormat="1" ht="15" customHeight="1" thickTop="1" thickBot="1" x14ac:dyDescent="0.3">
      <c r="A179" s="184">
        <v>27</v>
      </c>
      <c r="B179" s="274"/>
      <c r="C179" s="282"/>
      <c r="D179" s="255" t="s">
        <v>337</v>
      </c>
      <c r="E179" s="469" t="s">
        <v>20</v>
      </c>
      <c r="F179" s="470"/>
      <c r="G179" s="266" t="str">
        <f>IF($J$6="","",$J$6)</f>
        <v xml:space="preserve"> </v>
      </c>
      <c r="H179" s="286" t="s">
        <v>0</v>
      </c>
      <c r="I179" s="473">
        <v>0</v>
      </c>
      <c r="J179" s="305" t="s">
        <v>252</v>
      </c>
      <c r="K179" s="397" t="str">
        <f>IF(S176=1,"Photo Needed",IF(S176=2,"24/7",IF(S176=3,"Has Photo","")))</f>
        <v>Photo Needed</v>
      </c>
      <c r="L179" s="381" t="s">
        <v>360</v>
      </c>
      <c r="M179" s="681"/>
      <c r="N179" s="682"/>
      <c r="O179" s="682"/>
      <c r="P179" s="683"/>
      <c r="Q179" s="671"/>
      <c r="R179" s="672"/>
      <c r="S179" s="672"/>
      <c r="T179" s="672"/>
      <c r="U179" s="673"/>
      <c r="V179" s="595"/>
      <c r="W179" s="596"/>
      <c r="X179" s="597"/>
    </row>
    <row r="180" spans="1:25" s="7" customFormat="1" ht="15" customHeight="1" thickTop="1" thickBot="1" x14ac:dyDescent="0.3">
      <c r="A180" s="677" t="str">
        <f>IF(V176=1,"VERIFIED",IF(W176=1,"RECHECKED",IF(R176=1,"RECHECK",IF(T176=1,"VERIFY",IF(U176=1,"NEED APP","NOT SCHED")))))</f>
        <v>NEED APP</v>
      </c>
      <c r="B180" s="275"/>
      <c r="C180" s="283"/>
      <c r="D180" s="255" t="s">
        <v>336</v>
      </c>
      <c r="E180" s="97" t="s">
        <v>0</v>
      </c>
      <c r="F180" s="97" t="s">
        <v>0</v>
      </c>
      <c r="G180" s="267"/>
      <c r="H180" s="472"/>
      <c r="I180" s="474"/>
      <c r="J180" s="306"/>
      <c r="K180" s="398"/>
      <c r="L180" s="382"/>
      <c r="M180" s="684"/>
      <c r="N180" s="685"/>
      <c r="O180" s="685"/>
      <c r="P180" s="685"/>
      <c r="Q180" s="674"/>
      <c r="R180" s="675"/>
      <c r="S180" s="675"/>
      <c r="T180" s="675"/>
      <c r="U180" s="676"/>
      <c r="V180" s="598"/>
      <c r="W180" s="599"/>
      <c r="X180" s="600"/>
    </row>
    <row r="181" spans="1:25" ht="24.75" customHeight="1" thickTop="1" thickBot="1" x14ac:dyDescent="0.3">
      <c r="A181" s="407" t="s">
        <v>364</v>
      </c>
      <c r="B181" s="408"/>
      <c r="C181" s="408"/>
      <c r="D181" s="408"/>
      <c r="E181" s="409"/>
      <c r="F181" s="100" t="s">
        <v>23</v>
      </c>
      <c r="G181" s="20">
        <f>SUM(Q8:Q176)</f>
        <v>26</v>
      </c>
      <c r="H181" s="94" t="s">
        <v>24</v>
      </c>
      <c r="I181" s="20">
        <f>SUM(S8:S176)</f>
        <v>3</v>
      </c>
      <c r="J181" s="19" t="s">
        <v>363</v>
      </c>
      <c r="K181" s="20">
        <f>SUM(R8:R176)</f>
        <v>1</v>
      </c>
      <c r="L181" s="222" t="s">
        <v>25</v>
      </c>
      <c r="M181" s="122">
        <f>SUM(T8:T176)</f>
        <v>8</v>
      </c>
      <c r="N181" s="123" t="s">
        <v>301</v>
      </c>
      <c r="O181" s="122">
        <f>SUM(U8:U176)</f>
        <v>1</v>
      </c>
      <c r="P181" s="167" t="s">
        <v>0</v>
      </c>
      <c r="Q181" s="480" t="str">
        <f>L2</f>
        <v>D11-CS-A Falmouth South Beaches</v>
      </c>
      <c r="R181" s="481"/>
      <c r="S181" s="481"/>
      <c r="T181" s="481"/>
      <c r="U181" s="481"/>
      <c r="V181" s="111">
        <f>SUM(V8:V176)</f>
        <v>8</v>
      </c>
      <c r="W181" s="112">
        <f>SUM(W8:W176)</f>
        <v>1</v>
      </c>
      <c r="X181" s="113">
        <f>SUM(X8:X176)</f>
        <v>0</v>
      </c>
    </row>
    <row r="182" spans="1:25" ht="14.45" customHeight="1" thickTop="1" x14ac:dyDescent="0.25">
      <c r="A182" s="21"/>
      <c r="B182" s="21"/>
      <c r="C182" s="149"/>
      <c r="D182" s="22"/>
      <c r="E182" s="101"/>
      <c r="F182" s="101"/>
      <c r="G182" s="23"/>
      <c r="H182" s="124"/>
      <c r="I182" s="124"/>
      <c r="J182" s="124"/>
      <c r="K182" s="124"/>
      <c r="L182" s="23"/>
      <c r="M182" s="124"/>
      <c r="N182" s="124"/>
      <c r="O182" s="124"/>
      <c r="P182" s="168"/>
      <c r="Q182" s="169"/>
      <c r="R182" s="150"/>
      <c r="S182" s="151"/>
      <c r="T182" s="151"/>
      <c r="U182" s="152"/>
      <c r="V182" s="114"/>
      <c r="W182" s="115"/>
      <c r="X182" s="115"/>
    </row>
    <row r="183" spans="1:25" ht="14.45" customHeight="1" thickBot="1" x14ac:dyDescent="0.3">
      <c r="A183" s="21"/>
      <c r="B183" s="21"/>
      <c r="C183" s="149"/>
      <c r="D183" s="391"/>
      <c r="E183" s="392"/>
      <c r="F183" s="392"/>
      <c r="G183" s="392"/>
      <c r="H183" s="392"/>
      <c r="I183" s="392"/>
      <c r="J183" s="392"/>
      <c r="K183" s="392"/>
      <c r="L183" s="23"/>
      <c r="M183" s="125"/>
      <c r="N183" s="125"/>
      <c r="O183" s="125"/>
      <c r="P183" s="168"/>
      <c r="Q183" s="169"/>
      <c r="R183" s="150"/>
      <c r="S183" s="151"/>
      <c r="T183" s="151"/>
      <c r="U183" s="152"/>
      <c r="V183" s="114"/>
      <c r="W183" s="115"/>
      <c r="X183" s="115"/>
    </row>
    <row r="184" spans="1:25" ht="25.5" customHeight="1" thickTop="1" thickBot="1" x14ac:dyDescent="0.3">
      <c r="A184" s="21"/>
      <c r="B184" s="160"/>
      <c r="C184" s="393" t="s">
        <v>0</v>
      </c>
      <c r="D184" s="393"/>
      <c r="E184" s="393"/>
      <c r="F184" s="393"/>
      <c r="G184" s="393"/>
      <c r="H184" s="393"/>
      <c r="I184" s="393"/>
      <c r="J184" s="161"/>
      <c r="K184" s="162"/>
      <c r="L184" s="163"/>
      <c r="M184" s="164"/>
      <c r="N184" s="125"/>
      <c r="O184" s="125"/>
      <c r="P184" s="168"/>
      <c r="Q184" s="169"/>
      <c r="R184" s="150"/>
      <c r="S184" s="151"/>
      <c r="T184" s="151"/>
      <c r="U184" s="152"/>
      <c r="V184" s="114"/>
      <c r="W184" s="115"/>
      <c r="X184" s="115"/>
      <c r="Y184">
        <v>22</v>
      </c>
    </row>
    <row r="185" spans="1:25" ht="14.45" customHeight="1" thickTop="1" x14ac:dyDescent="0.25">
      <c r="A185" s="21"/>
      <c r="B185" s="160"/>
      <c r="C185" s="603" t="s">
        <v>354</v>
      </c>
      <c r="D185" s="603"/>
      <c r="E185" s="603"/>
      <c r="F185" s="603"/>
      <c r="G185" s="603"/>
      <c r="H185" s="603"/>
      <c r="I185" s="603"/>
      <c r="J185" s="604"/>
      <c r="K185" s="604"/>
      <c r="L185" s="604"/>
      <c r="M185" s="604"/>
      <c r="N185" s="125"/>
      <c r="O185" s="125"/>
      <c r="P185" s="168"/>
      <c r="Q185" s="169"/>
      <c r="R185" s="150"/>
      <c r="S185" s="151"/>
      <c r="T185" s="151"/>
      <c r="U185" s="152"/>
      <c r="V185" s="114"/>
      <c r="W185" s="115"/>
      <c r="X185" s="115"/>
    </row>
    <row r="186" spans="1:25" ht="14.45" customHeight="1" x14ac:dyDescent="0.25">
      <c r="A186" s="21"/>
      <c r="B186" s="160"/>
      <c r="C186" s="605" t="s">
        <v>345</v>
      </c>
      <c r="D186" s="606"/>
      <c r="E186" s="606"/>
      <c r="F186" s="606"/>
      <c r="G186" s="606"/>
      <c r="H186" s="606"/>
      <c r="I186" s="606"/>
      <c r="J186" s="606"/>
      <c r="K186" s="606"/>
      <c r="L186" s="606"/>
      <c r="M186" s="606"/>
      <c r="N186" s="125"/>
      <c r="O186" s="125"/>
      <c r="P186" s="168"/>
      <c r="Q186" s="169"/>
      <c r="R186" s="150"/>
      <c r="S186" s="151"/>
      <c r="T186" s="151"/>
      <c r="U186" s="152"/>
      <c r="V186" s="114"/>
      <c r="W186" s="115"/>
      <c r="X186" s="115"/>
    </row>
    <row r="187" spans="1:25" ht="14.45" customHeight="1" x14ac:dyDescent="0.25">
      <c r="A187" s="21"/>
      <c r="B187" s="160"/>
      <c r="C187" s="607" t="s">
        <v>0</v>
      </c>
      <c r="D187" s="608"/>
      <c r="E187" s="608"/>
      <c r="F187" s="608"/>
      <c r="G187" s="608"/>
      <c r="H187" s="608"/>
      <c r="I187" s="608"/>
      <c r="J187" s="608"/>
      <c r="K187" s="608"/>
      <c r="L187" s="608"/>
      <c r="M187" s="608"/>
      <c r="N187" s="125"/>
      <c r="O187" s="125"/>
      <c r="P187" s="168"/>
      <c r="Q187" s="169"/>
      <c r="R187" s="150"/>
      <c r="S187" s="151"/>
      <c r="T187" s="151"/>
      <c r="U187" s="152"/>
      <c r="V187" s="114"/>
      <c r="W187" s="115"/>
      <c r="X187" s="115"/>
    </row>
    <row r="188" spans="1:25" ht="14.45" customHeight="1" x14ac:dyDescent="0.25">
      <c r="A188" s="21"/>
      <c r="B188" s="160"/>
      <c r="C188" s="607" t="s">
        <v>0</v>
      </c>
      <c r="D188" s="608"/>
      <c r="E188" s="608"/>
      <c r="F188" s="608"/>
      <c r="G188" s="608"/>
      <c r="H188" s="608"/>
      <c r="I188" s="608"/>
      <c r="J188" s="608"/>
      <c r="K188" s="608"/>
      <c r="L188" s="608"/>
      <c r="M188" s="608"/>
      <c r="N188" s="125"/>
      <c r="O188" s="125"/>
      <c r="P188" s="168"/>
      <c r="Q188" s="169"/>
      <c r="R188" s="150"/>
      <c r="S188" s="151"/>
      <c r="T188" s="151"/>
      <c r="U188" s="152"/>
      <c r="V188" s="114"/>
      <c r="W188" s="115"/>
      <c r="X188" s="115"/>
    </row>
    <row r="189" spans="1:25" ht="14.45" customHeight="1" x14ac:dyDescent="0.25">
      <c r="A189" s="21"/>
      <c r="B189" s="160"/>
      <c r="C189" s="607" t="s">
        <v>0</v>
      </c>
      <c r="D189" s="608"/>
      <c r="E189" s="608"/>
      <c r="F189" s="608"/>
      <c r="G189" s="608"/>
      <c r="H189" s="608"/>
      <c r="I189" s="608"/>
      <c r="J189" s="608"/>
      <c r="K189" s="608"/>
      <c r="L189" s="608"/>
      <c r="M189" s="608"/>
      <c r="N189" s="125"/>
      <c r="O189" s="125"/>
      <c r="P189" s="168"/>
      <c r="Q189" s="169"/>
      <c r="R189" s="150"/>
      <c r="S189" s="151"/>
      <c r="T189" s="151"/>
      <c r="U189" s="152"/>
      <c r="V189" s="114"/>
      <c r="W189" s="115"/>
      <c r="X189" s="115"/>
    </row>
    <row r="190" spans="1:25" ht="14.45" customHeight="1" x14ac:dyDescent="0.25">
      <c r="A190" s="21"/>
      <c r="B190" s="160"/>
      <c r="C190" s="607" t="s">
        <v>0</v>
      </c>
      <c r="D190" s="608"/>
      <c r="E190" s="608"/>
      <c r="F190" s="608"/>
      <c r="G190" s="608"/>
      <c r="H190" s="608"/>
      <c r="I190" s="608"/>
      <c r="J190" s="608"/>
      <c r="K190" s="608"/>
      <c r="L190" s="608"/>
      <c r="M190" s="608"/>
      <c r="N190" s="125"/>
      <c r="O190" s="125"/>
      <c r="P190" s="168"/>
      <c r="Q190" s="169"/>
      <c r="R190" s="150"/>
      <c r="S190" s="151"/>
      <c r="T190" s="151"/>
      <c r="U190" s="152"/>
      <c r="V190" s="114"/>
      <c r="W190" s="115"/>
      <c r="X190" s="115"/>
    </row>
    <row r="191" spans="1:25" ht="14.45" customHeight="1" thickBot="1" x14ac:dyDescent="0.3">
      <c r="A191" s="21"/>
      <c r="B191" s="160"/>
      <c r="C191" s="590" t="s">
        <v>0</v>
      </c>
      <c r="D191" s="591"/>
      <c r="E191" s="591"/>
      <c r="F191" s="591"/>
      <c r="G191" s="591"/>
      <c r="H191" s="591"/>
      <c r="I191" s="591"/>
      <c r="J191" s="591"/>
      <c r="K191" s="591"/>
      <c r="L191" s="591"/>
      <c r="M191" s="591"/>
      <c r="N191" s="125"/>
      <c r="O191" s="125"/>
      <c r="P191" s="168"/>
      <c r="Q191" s="169"/>
      <c r="R191" s="150"/>
      <c r="S191" s="151"/>
      <c r="T191" s="151"/>
      <c r="U191" s="152"/>
      <c r="V191" s="114"/>
      <c r="W191" s="115"/>
      <c r="X191" s="115"/>
    </row>
    <row r="192" spans="1:25" ht="14.45" customHeight="1" thickTop="1" x14ac:dyDescent="0.25">
      <c r="A192" s="21"/>
      <c r="B192" s="21"/>
      <c r="C192" s="149"/>
      <c r="D192" s="22"/>
      <c r="E192" s="101"/>
      <c r="F192" s="101"/>
      <c r="G192" s="23"/>
      <c r="H192" s="124"/>
      <c r="I192" s="124"/>
      <c r="J192" s="124"/>
      <c r="K192" s="124"/>
      <c r="L192" s="23"/>
      <c r="M192" s="125"/>
      <c r="N192" s="125"/>
      <c r="O192" s="125"/>
      <c r="P192" s="168"/>
      <c r="Q192" s="169"/>
      <c r="R192" s="150"/>
      <c r="S192" s="151"/>
      <c r="T192" s="151"/>
      <c r="U192" s="152"/>
      <c r="V192" s="114"/>
      <c r="W192" s="115"/>
      <c r="X192" s="115"/>
    </row>
    <row r="193" spans="1:24" ht="14.45" customHeight="1" x14ac:dyDescent="0.25">
      <c r="A193" s="21"/>
      <c r="B193" s="21"/>
      <c r="C193" s="149"/>
      <c r="D193" s="22"/>
      <c r="E193" s="101"/>
      <c r="F193" s="101"/>
      <c r="G193" s="23"/>
      <c r="H193" s="124"/>
      <c r="I193" s="124"/>
      <c r="J193" s="124"/>
      <c r="K193" s="124"/>
      <c r="L193" s="23"/>
      <c r="M193" s="125"/>
      <c r="N193" s="125"/>
      <c r="O193" s="125"/>
      <c r="P193" s="168"/>
      <c r="Q193" s="169"/>
      <c r="R193" s="150"/>
      <c r="S193" s="151"/>
      <c r="T193" s="151"/>
      <c r="U193" s="152"/>
      <c r="V193" s="114"/>
      <c r="W193" s="115"/>
      <c r="X193" s="115"/>
    </row>
    <row r="194" spans="1:24" ht="14.45" customHeight="1" x14ac:dyDescent="0.25">
      <c r="A194" s="21"/>
      <c r="B194" s="21"/>
      <c r="C194" s="149"/>
      <c r="D194" s="22"/>
      <c r="E194" s="101"/>
      <c r="F194" s="101"/>
      <c r="G194" s="23"/>
      <c r="H194" s="124"/>
      <c r="I194" s="124"/>
      <c r="J194" s="124"/>
      <c r="K194" s="124"/>
      <c r="L194" s="23"/>
      <c r="M194" s="125"/>
      <c r="N194" s="125"/>
      <c r="O194" s="125"/>
      <c r="P194" s="168"/>
      <c r="Q194" s="169"/>
      <c r="R194" s="150"/>
      <c r="S194" s="151"/>
      <c r="T194" s="151"/>
      <c r="U194" s="152"/>
      <c r="V194" s="114"/>
      <c r="W194" s="115"/>
      <c r="X194" s="115"/>
    </row>
    <row r="195" spans="1:24" ht="14.45" customHeight="1" x14ac:dyDescent="0.25">
      <c r="A195" s="21"/>
      <c r="B195" s="21"/>
      <c r="C195" s="149"/>
      <c r="D195" s="22"/>
      <c r="E195" s="101"/>
      <c r="F195" s="101"/>
      <c r="G195" s="23"/>
      <c r="H195" s="124"/>
      <c r="I195" s="124"/>
      <c r="J195" s="124"/>
      <c r="K195" s="124"/>
      <c r="L195" s="23"/>
      <c r="M195" s="125"/>
      <c r="N195" s="125"/>
      <c r="O195" s="125"/>
      <c r="P195" s="168"/>
      <c r="Q195" s="169"/>
      <c r="R195" s="150"/>
      <c r="S195" s="151"/>
      <c r="T195" s="151"/>
      <c r="U195" s="152"/>
      <c r="V195" s="114"/>
      <c r="W195" s="115"/>
      <c r="X195" s="115"/>
    </row>
    <row r="196" spans="1:24" ht="14.45" customHeight="1" x14ac:dyDescent="0.25">
      <c r="A196" s="21"/>
      <c r="B196" s="21"/>
      <c r="C196" s="149"/>
      <c r="D196" s="22"/>
      <c r="E196" s="101"/>
      <c r="F196" s="101"/>
      <c r="G196" s="23"/>
      <c r="H196" s="124"/>
      <c r="I196" s="124"/>
      <c r="J196" s="124"/>
      <c r="K196" s="124"/>
      <c r="L196" s="23"/>
      <c r="M196" s="125"/>
      <c r="N196" s="125"/>
      <c r="O196" s="125"/>
      <c r="P196" s="168"/>
      <c r="Q196" s="169"/>
      <c r="R196" s="150"/>
      <c r="S196" s="151"/>
      <c r="T196" s="151"/>
      <c r="U196" s="152"/>
      <c r="V196" s="114"/>
      <c r="W196" s="115"/>
      <c r="X196" s="115"/>
    </row>
    <row r="197" spans="1:24" ht="14.45" customHeight="1" x14ac:dyDescent="0.25">
      <c r="A197" s="21"/>
      <c r="B197" s="21"/>
      <c r="C197" s="149"/>
      <c r="D197" s="22"/>
      <c r="E197" s="101"/>
      <c r="F197" s="101"/>
      <c r="G197" s="23"/>
      <c r="H197" s="124"/>
      <c r="I197" s="124"/>
      <c r="J197" s="124"/>
      <c r="K197" s="124"/>
      <c r="L197" s="23"/>
      <c r="M197" s="125"/>
      <c r="N197" s="125"/>
      <c r="O197" s="125"/>
      <c r="P197" s="168"/>
      <c r="Q197" s="169"/>
      <c r="R197" s="150"/>
      <c r="S197" s="151"/>
      <c r="T197" s="151"/>
      <c r="U197" s="152"/>
      <c r="V197" s="114"/>
      <c r="W197" s="115"/>
      <c r="X197" s="115"/>
    </row>
    <row r="198" spans="1:24" ht="14.45" customHeight="1" x14ac:dyDescent="0.25">
      <c r="A198" s="21"/>
      <c r="B198" s="21"/>
      <c r="C198" s="149"/>
      <c r="D198" s="22"/>
      <c r="E198" s="101"/>
      <c r="F198" s="101"/>
      <c r="G198" s="23"/>
      <c r="H198" s="124"/>
      <c r="I198" s="124"/>
      <c r="J198" s="124"/>
      <c r="K198" s="124"/>
      <c r="L198" s="23"/>
      <c r="M198" s="125"/>
      <c r="N198" s="125"/>
      <c r="O198" s="125"/>
      <c r="P198" s="168"/>
      <c r="Q198" s="169"/>
      <c r="R198" s="150"/>
      <c r="S198" s="151"/>
      <c r="T198" s="151"/>
      <c r="U198" s="152"/>
      <c r="V198" s="114"/>
      <c r="W198" s="115"/>
      <c r="X198" s="115"/>
    </row>
    <row r="199" spans="1:24" ht="14.45" customHeight="1" x14ac:dyDescent="0.25">
      <c r="A199" s="21"/>
      <c r="B199" s="21"/>
      <c r="C199" s="149"/>
      <c r="D199" s="22"/>
      <c r="E199" s="101"/>
      <c r="F199" s="101"/>
      <c r="G199" s="23"/>
      <c r="H199" s="124"/>
      <c r="I199" s="124"/>
      <c r="J199" s="124"/>
      <c r="K199" s="124"/>
      <c r="L199" s="23"/>
      <c r="M199" s="125"/>
      <c r="N199" s="125"/>
      <c r="O199" s="125"/>
      <c r="P199" s="168"/>
      <c r="Q199" s="169"/>
      <c r="R199" s="150"/>
      <c r="S199" s="151"/>
      <c r="T199" s="151"/>
      <c r="U199" s="152"/>
      <c r="V199" s="114"/>
      <c r="W199" s="115"/>
      <c r="X199" s="115"/>
    </row>
    <row r="200" spans="1:24" ht="14.45" customHeight="1" x14ac:dyDescent="0.25"/>
    <row r="201" spans="1:24" ht="14.45" customHeight="1" x14ac:dyDescent="0.25"/>
    <row r="202" spans="1:24" ht="14.45" customHeight="1" x14ac:dyDescent="0.25"/>
    <row r="203" spans="1:24" ht="14.45" customHeight="1" x14ac:dyDescent="0.25"/>
    <row r="204" spans="1:24" ht="14.45" customHeight="1" x14ac:dyDescent="0.25"/>
    <row r="205" spans="1:24" ht="14.45" customHeight="1" x14ac:dyDescent="0.25"/>
    <row r="206" spans="1:24" ht="14.45" customHeight="1" x14ac:dyDescent="0.25"/>
    <row r="207" spans="1:24" ht="14.45" customHeight="1" x14ac:dyDescent="0.25"/>
  </sheetData>
  <sheetProtection insertRows="0"/>
  <mergeCells count="602">
    <mergeCell ref="M43:M44"/>
    <mergeCell ref="M48:M49"/>
    <mergeCell ref="M55:M56"/>
    <mergeCell ref="M62:M63"/>
    <mergeCell ref="M69:M70"/>
    <mergeCell ref="M76:M77"/>
    <mergeCell ref="M83:M84"/>
    <mergeCell ref="M88:M89"/>
    <mergeCell ref="C190:M190"/>
    <mergeCell ref="G130:G131"/>
    <mergeCell ref="H130:H131"/>
    <mergeCell ref="I130:I131"/>
    <mergeCell ref="J130:J131"/>
    <mergeCell ref="K130:K131"/>
    <mergeCell ref="C189:M189"/>
    <mergeCell ref="H140:H141"/>
    <mergeCell ref="H142:H143"/>
    <mergeCell ref="I142:I143"/>
    <mergeCell ref="I140:I141"/>
    <mergeCell ref="G95:G96"/>
    <mergeCell ref="H95:H96"/>
    <mergeCell ref="I95:I96"/>
    <mergeCell ref="J95:J96"/>
    <mergeCell ref="J98:J99"/>
    <mergeCell ref="C191:M191"/>
    <mergeCell ref="V157:X160"/>
    <mergeCell ref="V163:X166"/>
    <mergeCell ref="V170:X173"/>
    <mergeCell ref="V177:X180"/>
    <mergeCell ref="E165:F165"/>
    <mergeCell ref="Q177:U180"/>
    <mergeCell ref="N176:N177"/>
    <mergeCell ref="P176:P177"/>
    <mergeCell ref="M178:P180"/>
    <mergeCell ref="J159:J160"/>
    <mergeCell ref="G179:G180"/>
    <mergeCell ref="G172:G173"/>
    <mergeCell ref="H172:H173"/>
    <mergeCell ref="K159:K160"/>
    <mergeCell ref="C185:M185"/>
    <mergeCell ref="M156:M157"/>
    <mergeCell ref="M162:M163"/>
    <mergeCell ref="M169:M170"/>
    <mergeCell ref="M176:M177"/>
    <mergeCell ref="C186:M186"/>
    <mergeCell ref="C187:M187"/>
    <mergeCell ref="C188:M188"/>
    <mergeCell ref="V150:X153"/>
    <mergeCell ref="V138:X141"/>
    <mergeCell ref="M108:M109"/>
    <mergeCell ref="M116:M117"/>
    <mergeCell ref="M123:M124"/>
    <mergeCell ref="M130:M131"/>
    <mergeCell ref="M137:M138"/>
    <mergeCell ref="M142:M143"/>
    <mergeCell ref="M149:M150"/>
    <mergeCell ref="Q138:U141"/>
    <mergeCell ref="Q143:U146"/>
    <mergeCell ref="Q150:U153"/>
    <mergeCell ref="V143:X146"/>
    <mergeCell ref="N130:N131"/>
    <mergeCell ref="P130:P131"/>
    <mergeCell ref="N116:N117"/>
    <mergeCell ref="P116:P117"/>
    <mergeCell ref="H1:H2"/>
    <mergeCell ref="I1:I2"/>
    <mergeCell ref="K1:K2"/>
    <mergeCell ref="J1:J2"/>
    <mergeCell ref="Q2:U2"/>
    <mergeCell ref="W1:W2"/>
    <mergeCell ref="X1:X2"/>
    <mergeCell ref="V1:V2"/>
    <mergeCell ref="J3:J4"/>
    <mergeCell ref="K3:K4"/>
    <mergeCell ref="Q1:U1"/>
    <mergeCell ref="L2:P3"/>
    <mergeCell ref="Q4:U4"/>
    <mergeCell ref="Q3:U3"/>
    <mergeCell ref="H3:H4"/>
    <mergeCell ref="I3:I4"/>
    <mergeCell ref="L1:P1"/>
    <mergeCell ref="L4:P4"/>
    <mergeCell ref="V3:X4"/>
    <mergeCell ref="V9:X12"/>
    <mergeCell ref="V23:X26"/>
    <mergeCell ref="V30:X33"/>
    <mergeCell ref="V37:X40"/>
    <mergeCell ref="V44:X47"/>
    <mergeCell ref="V49:X52"/>
    <mergeCell ref="V56:X59"/>
    <mergeCell ref="V16:X19"/>
    <mergeCell ref="Q70:U73"/>
    <mergeCell ref="Q49:U52"/>
    <mergeCell ref="Q56:U59"/>
    <mergeCell ref="Q63:U66"/>
    <mergeCell ref="Q44:U47"/>
    <mergeCell ref="Q37:U40"/>
    <mergeCell ref="V63:X66"/>
    <mergeCell ref="V70:X73"/>
    <mergeCell ref="Q23:U26"/>
    <mergeCell ref="V77:X80"/>
    <mergeCell ref="V84:X87"/>
    <mergeCell ref="V89:X92"/>
    <mergeCell ref="V96:X99"/>
    <mergeCell ref="V103:X106"/>
    <mergeCell ref="V124:X127"/>
    <mergeCell ref="V131:X134"/>
    <mergeCell ref="Q77:U80"/>
    <mergeCell ref="Q84:U87"/>
    <mergeCell ref="Q89:U92"/>
    <mergeCell ref="Q96:U99"/>
    <mergeCell ref="Q103:U106"/>
    <mergeCell ref="Q124:U127"/>
    <mergeCell ref="Q131:U134"/>
    <mergeCell ref="V109:X112"/>
    <mergeCell ref="V117:X120"/>
    <mergeCell ref="Q117:U120"/>
    <mergeCell ref="L102:L103"/>
    <mergeCell ref="M95:M96"/>
    <mergeCell ref="I126:I127"/>
    <mergeCell ref="J123:J124"/>
    <mergeCell ref="L126:L127"/>
    <mergeCell ref="H123:H124"/>
    <mergeCell ref="I123:I124"/>
    <mergeCell ref="K123:K124"/>
    <mergeCell ref="L123:L124"/>
    <mergeCell ref="I102:I103"/>
    <mergeCell ref="M118:P120"/>
    <mergeCell ref="I119:I120"/>
    <mergeCell ref="J119:J120"/>
    <mergeCell ref="K119:K120"/>
    <mergeCell ref="L119:L120"/>
    <mergeCell ref="G123:G124"/>
    <mergeCell ref="H105:H106"/>
    <mergeCell ref="I105:I106"/>
    <mergeCell ref="L98:L99"/>
    <mergeCell ref="M97:P99"/>
    <mergeCell ref="K95:K96"/>
    <mergeCell ref="M102:M103"/>
    <mergeCell ref="P108:P109"/>
    <mergeCell ref="I179:I180"/>
    <mergeCell ref="G133:G134"/>
    <mergeCell ref="H133:H134"/>
    <mergeCell ref="I133:I134"/>
    <mergeCell ref="M144:P146"/>
    <mergeCell ref="L145:L146"/>
    <mergeCell ref="J152:J153"/>
    <mergeCell ref="H145:H146"/>
    <mergeCell ref="I145:I146"/>
    <mergeCell ref="J145:J146"/>
    <mergeCell ref="G145:G146"/>
    <mergeCell ref="G142:G143"/>
    <mergeCell ref="M139:P141"/>
    <mergeCell ref="L140:L141"/>
    <mergeCell ref="J140:J141"/>
    <mergeCell ref="L152:L153"/>
    <mergeCell ref="C169:C173"/>
    <mergeCell ref="H111:H112"/>
    <mergeCell ref="I111:I112"/>
    <mergeCell ref="J111:J112"/>
    <mergeCell ref="J108:J109"/>
    <mergeCell ref="H179:H180"/>
    <mergeCell ref="I169:I170"/>
    <mergeCell ref="C156:C160"/>
    <mergeCell ref="G149:G150"/>
    <mergeCell ref="H149:H150"/>
    <mergeCell ref="J176:J177"/>
    <mergeCell ref="E177:F177"/>
    <mergeCell ref="E179:F179"/>
    <mergeCell ref="G162:G163"/>
    <mergeCell ref="I108:I109"/>
    <mergeCell ref="G111:G112"/>
    <mergeCell ref="G156:G157"/>
    <mergeCell ref="I159:I160"/>
    <mergeCell ref="H152:H153"/>
    <mergeCell ref="I152:I153"/>
    <mergeCell ref="E133:F133"/>
    <mergeCell ref="I162:I163"/>
    <mergeCell ref="I156:I157"/>
    <mergeCell ref="H137:H138"/>
    <mergeCell ref="I137:I138"/>
    <mergeCell ref="J149:J150"/>
    <mergeCell ref="I149:I150"/>
    <mergeCell ref="G152:G153"/>
    <mergeCell ref="K142:K143"/>
    <mergeCell ref="E140:F140"/>
    <mergeCell ref="G140:G141"/>
    <mergeCell ref="N156:N157"/>
    <mergeCell ref="L137:L138"/>
    <mergeCell ref="J142:J143"/>
    <mergeCell ref="K149:K150"/>
    <mergeCell ref="K152:K153"/>
    <mergeCell ref="K140:K141"/>
    <mergeCell ref="G137:G138"/>
    <mergeCell ref="B156:B160"/>
    <mergeCell ref="B137:B141"/>
    <mergeCell ref="C137:C141"/>
    <mergeCell ref="K133:K134"/>
    <mergeCell ref="N76:N77"/>
    <mergeCell ref="P76:P77"/>
    <mergeCell ref="M78:P80"/>
    <mergeCell ref="M151:P153"/>
    <mergeCell ref="E98:F98"/>
    <mergeCell ref="K102:K103"/>
    <mergeCell ref="K145:K146"/>
    <mergeCell ref="M132:P134"/>
    <mergeCell ref="J126:J127"/>
    <mergeCell ref="P123:P124"/>
    <mergeCell ref="M125:P127"/>
    <mergeCell ref="K126:K127"/>
    <mergeCell ref="M110:P112"/>
    <mergeCell ref="N102:N103"/>
    <mergeCell ref="K98:K99"/>
    <mergeCell ref="G126:G127"/>
    <mergeCell ref="H126:H127"/>
    <mergeCell ref="L95:L96"/>
    <mergeCell ref="J105:J106"/>
    <mergeCell ref="G108:G109"/>
    <mergeCell ref="G102:G103"/>
    <mergeCell ref="H102:H103"/>
    <mergeCell ref="N69:N70"/>
    <mergeCell ref="P69:P70"/>
    <mergeCell ref="M71:P73"/>
    <mergeCell ref="L79:L80"/>
    <mergeCell ref="J79:J80"/>
    <mergeCell ref="K79:K80"/>
    <mergeCell ref="H79:H80"/>
    <mergeCell ref="I79:I80"/>
    <mergeCell ref="J72:J73"/>
    <mergeCell ref="L72:L73"/>
    <mergeCell ref="H69:H70"/>
    <mergeCell ref="H76:H77"/>
    <mergeCell ref="K11:K12"/>
    <mergeCell ref="Q16:U19"/>
    <mergeCell ref="Q9:U12"/>
    <mergeCell ref="K18:K19"/>
    <mergeCell ref="L51:L52"/>
    <mergeCell ref="L48:L49"/>
    <mergeCell ref="K46:K47"/>
    <mergeCell ref="G51:G52"/>
    <mergeCell ref="E51:F51"/>
    <mergeCell ref="G11:G12"/>
    <mergeCell ref="J11:J12"/>
    <mergeCell ref="B43:B47"/>
    <mergeCell ref="C43:C47"/>
    <mergeCell ref="B29:B33"/>
    <mergeCell ref="C29:C33"/>
    <mergeCell ref="B36:B40"/>
    <mergeCell ref="C36:C40"/>
    <mergeCell ref="H48:H49"/>
    <mergeCell ref="K48:K49"/>
    <mergeCell ref="I51:I52"/>
    <mergeCell ref="M22:M23"/>
    <mergeCell ref="M29:M30"/>
    <mergeCell ref="M36:M37"/>
    <mergeCell ref="E96:F96"/>
    <mergeCell ref="B102:B106"/>
    <mergeCell ref="H46:H47"/>
    <mergeCell ref="I46:I47"/>
    <mergeCell ref="J46:J47"/>
    <mergeCell ref="H72:H73"/>
    <mergeCell ref="I72:I73"/>
    <mergeCell ref="K72:K73"/>
    <mergeCell ref="H116:H117"/>
    <mergeCell ref="I116:I117"/>
    <mergeCell ref="I86:I87"/>
    <mergeCell ref="K86:K87"/>
    <mergeCell ref="J76:J77"/>
    <mergeCell ref="K76:K77"/>
    <mergeCell ref="J86:J87"/>
    <mergeCell ref="I83:I84"/>
    <mergeCell ref="J83:J84"/>
    <mergeCell ref="K83:K84"/>
    <mergeCell ref="H86:H87"/>
    <mergeCell ref="I88:I89"/>
    <mergeCell ref="H83:H84"/>
    <mergeCell ref="H51:H52"/>
    <mergeCell ref="H62:H63"/>
    <mergeCell ref="H55:H56"/>
    <mergeCell ref="M85:P87"/>
    <mergeCell ref="N88:N89"/>
    <mergeCell ref="P88:P89"/>
    <mergeCell ref="N95:N96"/>
    <mergeCell ref="P95:P96"/>
    <mergeCell ref="M90:P92"/>
    <mergeCell ref="G98:G99"/>
    <mergeCell ref="H98:H99"/>
    <mergeCell ref="I98:I99"/>
    <mergeCell ref="L91:L92"/>
    <mergeCell ref="H91:H92"/>
    <mergeCell ref="K91:K92"/>
    <mergeCell ref="I91:I92"/>
    <mergeCell ref="J91:J92"/>
    <mergeCell ref="L86:L87"/>
    <mergeCell ref="H88:H89"/>
    <mergeCell ref="K36:K37"/>
    <mergeCell ref="K51:K52"/>
    <mergeCell ref="L76:L77"/>
    <mergeCell ref="J69:J70"/>
    <mergeCell ref="K69:K70"/>
    <mergeCell ref="I76:I77"/>
    <mergeCell ref="I69:I70"/>
    <mergeCell ref="K43:K44"/>
    <mergeCell ref="J51:J52"/>
    <mergeCell ref="I58:I59"/>
    <mergeCell ref="L62:L63"/>
    <mergeCell ref="L65:L66"/>
    <mergeCell ref="K62:K63"/>
    <mergeCell ref="J36:J37"/>
    <mergeCell ref="I43:I44"/>
    <mergeCell ref="K55:K56"/>
    <mergeCell ref="K58:K59"/>
    <mergeCell ref="K65:K66"/>
    <mergeCell ref="L55:L56"/>
    <mergeCell ref="J62:J63"/>
    <mergeCell ref="J58:J59"/>
    <mergeCell ref="J25:J26"/>
    <mergeCell ref="K32:K33"/>
    <mergeCell ref="H39:H40"/>
    <mergeCell ref="I39:I40"/>
    <mergeCell ref="J39:J40"/>
    <mergeCell ref="N83:N84"/>
    <mergeCell ref="P83:P84"/>
    <mergeCell ref="N62:N63"/>
    <mergeCell ref="P62:P63"/>
    <mergeCell ref="M64:P66"/>
    <mergeCell ref="L58:L59"/>
    <mergeCell ref="L69:L70"/>
    <mergeCell ref="J29:J30"/>
    <mergeCell ref="J43:J44"/>
    <mergeCell ref="I32:I33"/>
    <mergeCell ref="L25:L26"/>
    <mergeCell ref="L32:L33"/>
    <mergeCell ref="L29:L30"/>
    <mergeCell ref="J32:J33"/>
    <mergeCell ref="L83:L84"/>
    <mergeCell ref="K25:K26"/>
    <mergeCell ref="K29:K30"/>
    <mergeCell ref="I48:I49"/>
    <mergeCell ref="J48:J49"/>
    <mergeCell ref="H65:H66"/>
    <mergeCell ref="H58:H59"/>
    <mergeCell ref="I65:I66"/>
    <mergeCell ref="I55:I56"/>
    <mergeCell ref="J55:J56"/>
    <mergeCell ref="I62:I63"/>
    <mergeCell ref="J65:J66"/>
    <mergeCell ref="Q181:U181"/>
    <mergeCell ref="L149:L150"/>
    <mergeCell ref="Q170:U173"/>
    <mergeCell ref="Q163:U166"/>
    <mergeCell ref="Q157:U160"/>
    <mergeCell ref="P102:P103"/>
    <mergeCell ref="M104:P106"/>
    <mergeCell ref="N123:N124"/>
    <mergeCell ref="L142:L143"/>
    <mergeCell ref="N142:N143"/>
    <mergeCell ref="P156:P157"/>
    <mergeCell ref="Q109:U112"/>
    <mergeCell ref="M158:P160"/>
    <mergeCell ref="N137:N138"/>
    <mergeCell ref="I172:I173"/>
    <mergeCell ref="K176:K177"/>
    <mergeCell ref="K179:K180"/>
    <mergeCell ref="L176:L177"/>
    <mergeCell ref="N108:N109"/>
    <mergeCell ref="B142:B146"/>
    <mergeCell ref="C142:C146"/>
    <mergeCell ref="H169:H170"/>
    <mergeCell ref="G169:G170"/>
    <mergeCell ref="B169:B173"/>
    <mergeCell ref="G165:G166"/>
    <mergeCell ref="H165:H166"/>
    <mergeCell ref="G159:G160"/>
    <mergeCell ref="H159:H160"/>
    <mergeCell ref="H162:H163"/>
    <mergeCell ref="H156:H157"/>
    <mergeCell ref="H108:H109"/>
    <mergeCell ref="I165:I166"/>
    <mergeCell ref="L130:L131"/>
    <mergeCell ref="L159:L160"/>
    <mergeCell ref="L172:L173"/>
    <mergeCell ref="L108:L109"/>
    <mergeCell ref="L111:L112"/>
    <mergeCell ref="L162:L163"/>
    <mergeCell ref="G116:G117"/>
    <mergeCell ref="B108:B112"/>
    <mergeCell ref="J179:J180"/>
    <mergeCell ref="L179:L180"/>
    <mergeCell ref="L156:L157"/>
    <mergeCell ref="K156:K157"/>
    <mergeCell ref="J165:J166"/>
    <mergeCell ref="J162:J163"/>
    <mergeCell ref="K162:K163"/>
    <mergeCell ref="K108:K109"/>
    <mergeCell ref="K111:K112"/>
    <mergeCell ref="J137:J138"/>
    <mergeCell ref="K137:K138"/>
    <mergeCell ref="J133:J134"/>
    <mergeCell ref="L133:L134"/>
    <mergeCell ref="J156:J157"/>
    <mergeCell ref="E145:F145"/>
    <mergeCell ref="E152:F152"/>
    <mergeCell ref="E111:F111"/>
    <mergeCell ref="E172:F172"/>
    <mergeCell ref="E119:F119"/>
    <mergeCell ref="G119:G120"/>
    <mergeCell ref="H119:H120"/>
    <mergeCell ref="C130:C134"/>
    <mergeCell ref="F1:F2"/>
    <mergeCell ref="E89:F89"/>
    <mergeCell ref="E103:F103"/>
    <mergeCell ref="E150:F150"/>
    <mergeCell ref="E109:F109"/>
    <mergeCell ref="G1:G2"/>
    <mergeCell ref="E3:E4"/>
    <mergeCell ref="F3:F4"/>
    <mergeCell ref="G3:G4"/>
    <mergeCell ref="G46:G47"/>
    <mergeCell ref="G43:G44"/>
    <mergeCell ref="G18:G19"/>
    <mergeCell ref="G8:G9"/>
    <mergeCell ref="E84:F84"/>
    <mergeCell ref="G83:G84"/>
    <mergeCell ref="E65:F65"/>
    <mergeCell ref="G69:G70"/>
    <mergeCell ref="E105:F105"/>
    <mergeCell ref="E126:F126"/>
    <mergeCell ref="A5:E5"/>
    <mergeCell ref="B15:B19"/>
    <mergeCell ref="E77:F77"/>
    <mergeCell ref="C48:C52"/>
    <mergeCell ref="B62:B66"/>
    <mergeCell ref="B22:B26"/>
    <mergeCell ref="C22:C26"/>
    <mergeCell ref="G22:G23"/>
    <mergeCell ref="C83:C87"/>
    <mergeCell ref="C76:C80"/>
    <mergeCell ref="G25:G26"/>
    <mergeCell ref="G32:G33"/>
    <mergeCell ref="B76:B80"/>
    <mergeCell ref="C62:C66"/>
    <mergeCell ref="B48:B52"/>
    <mergeCell ref="C55:C59"/>
    <mergeCell ref="G55:G56"/>
    <mergeCell ref="G65:G66"/>
    <mergeCell ref="G29:G30"/>
    <mergeCell ref="G39:G40"/>
    <mergeCell ref="G36:G37"/>
    <mergeCell ref="B83:B87"/>
    <mergeCell ref="E49:F49"/>
    <mergeCell ref="G48:G49"/>
    <mergeCell ref="C69:C73"/>
    <mergeCell ref="G62:G63"/>
    <mergeCell ref="G72:G73"/>
    <mergeCell ref="G79:G80"/>
    <mergeCell ref="G76:G77"/>
    <mergeCell ref="I22:I23"/>
    <mergeCell ref="H32:H33"/>
    <mergeCell ref="H36:H37"/>
    <mergeCell ref="I36:I37"/>
    <mergeCell ref="C8:C12"/>
    <mergeCell ref="H11:H12"/>
    <mergeCell ref="I11:I12"/>
    <mergeCell ref="H18:H19"/>
    <mergeCell ref="I18:I19"/>
    <mergeCell ref="H15:H16"/>
    <mergeCell ref="I15:I16"/>
    <mergeCell ref="H29:H30"/>
    <mergeCell ref="I29:I30"/>
    <mergeCell ref="H25:H26"/>
    <mergeCell ref="I25:I26"/>
    <mergeCell ref="C102:C106"/>
    <mergeCell ref="B123:B127"/>
    <mergeCell ref="C123:C127"/>
    <mergeCell ref="C95:C99"/>
    <mergeCell ref="B149:B153"/>
    <mergeCell ref="C149:C153"/>
    <mergeCell ref="B130:B134"/>
    <mergeCell ref="C116:C120"/>
    <mergeCell ref="C108:C112"/>
    <mergeCell ref="B116:B120"/>
    <mergeCell ref="B95:B99"/>
    <mergeCell ref="D183:K183"/>
    <mergeCell ref="C184:I184"/>
    <mergeCell ref="A6:F6"/>
    <mergeCell ref="K39:K40"/>
    <mergeCell ref="L39:L40"/>
    <mergeCell ref="C15:C19"/>
    <mergeCell ref="G15:G16"/>
    <mergeCell ref="H43:H44"/>
    <mergeCell ref="M31:P33"/>
    <mergeCell ref="N36:N37"/>
    <mergeCell ref="K8:K9"/>
    <mergeCell ref="K22:K23"/>
    <mergeCell ref="A181:E181"/>
    <mergeCell ref="P142:P143"/>
    <mergeCell ref="N149:N150"/>
    <mergeCell ref="P149:P150"/>
    <mergeCell ref="H176:H177"/>
    <mergeCell ref="G176:G177"/>
    <mergeCell ref="I176:I177"/>
    <mergeCell ref="B176:B180"/>
    <mergeCell ref="C176:C180"/>
    <mergeCell ref="B162:B166"/>
    <mergeCell ref="C162:C166"/>
    <mergeCell ref="B88:B92"/>
    <mergeCell ref="A1:A2"/>
    <mergeCell ref="B1:B2"/>
    <mergeCell ref="E1:E2"/>
    <mergeCell ref="B8:B12"/>
    <mergeCell ref="A3:D4"/>
    <mergeCell ref="P22:P23"/>
    <mergeCell ref="M24:P26"/>
    <mergeCell ref="N29:N30"/>
    <mergeCell ref="P29:P30"/>
    <mergeCell ref="J22:J23"/>
    <mergeCell ref="H22:H23"/>
    <mergeCell ref="F5:G5"/>
    <mergeCell ref="J5:L5"/>
    <mergeCell ref="H8:H9"/>
    <mergeCell ref="I8:I9"/>
    <mergeCell ref="L11:L12"/>
    <mergeCell ref="L15:L16"/>
    <mergeCell ref="J18:J19"/>
    <mergeCell ref="J6:K6"/>
    <mergeCell ref="J8:J9"/>
    <mergeCell ref="L18:L19"/>
    <mergeCell ref="L8:L9"/>
    <mergeCell ref="J15:J16"/>
    <mergeCell ref="K15:K16"/>
    <mergeCell ref="T5:T6"/>
    <mergeCell ref="S5:S6"/>
    <mergeCell ref="U5:U6"/>
    <mergeCell ref="R5:R6"/>
    <mergeCell ref="Q30:U33"/>
    <mergeCell ref="N55:N56"/>
    <mergeCell ref="P55:P56"/>
    <mergeCell ref="L6:P6"/>
    <mergeCell ref="M10:P12"/>
    <mergeCell ref="P8:P9"/>
    <mergeCell ref="N8:N9"/>
    <mergeCell ref="N15:N16"/>
    <mergeCell ref="P15:P16"/>
    <mergeCell ref="M17:P19"/>
    <mergeCell ref="L22:L23"/>
    <mergeCell ref="N48:N49"/>
    <mergeCell ref="P48:P49"/>
    <mergeCell ref="M50:P52"/>
    <mergeCell ref="Q5:Q6"/>
    <mergeCell ref="N43:N44"/>
    <mergeCell ref="M38:P40"/>
    <mergeCell ref="M8:M9"/>
    <mergeCell ref="M15:M16"/>
    <mergeCell ref="L43:L44"/>
    <mergeCell ref="W5:W6"/>
    <mergeCell ref="X5:X6"/>
    <mergeCell ref="J172:J173"/>
    <mergeCell ref="K172:K173"/>
    <mergeCell ref="J169:J170"/>
    <mergeCell ref="N162:N163"/>
    <mergeCell ref="P162:P163"/>
    <mergeCell ref="M164:P166"/>
    <mergeCell ref="N169:N170"/>
    <mergeCell ref="P169:P170"/>
    <mergeCell ref="M171:P173"/>
    <mergeCell ref="K169:K170"/>
    <mergeCell ref="L169:L170"/>
    <mergeCell ref="K165:K166"/>
    <mergeCell ref="L165:L166"/>
    <mergeCell ref="P137:P138"/>
    <mergeCell ref="N22:N23"/>
    <mergeCell ref="L36:L37"/>
    <mergeCell ref="L46:L47"/>
    <mergeCell ref="P36:P37"/>
    <mergeCell ref="V5:V6"/>
    <mergeCell ref="J116:J117"/>
    <mergeCell ref="K116:K117"/>
    <mergeCell ref="L116:L117"/>
    <mergeCell ref="P43:P44"/>
    <mergeCell ref="M45:P47"/>
    <mergeCell ref="G86:G87"/>
    <mergeCell ref="B55:B59"/>
    <mergeCell ref="L105:L106"/>
    <mergeCell ref="B69:B73"/>
    <mergeCell ref="G105:G106"/>
    <mergeCell ref="J102:J103"/>
    <mergeCell ref="K105:K106"/>
    <mergeCell ref="C88:C92"/>
    <mergeCell ref="E91:F91"/>
    <mergeCell ref="E56:F56"/>
    <mergeCell ref="E86:F86"/>
    <mergeCell ref="E79:F79"/>
    <mergeCell ref="E58:F58"/>
    <mergeCell ref="G88:G89"/>
    <mergeCell ref="E63:F63"/>
    <mergeCell ref="G58:G59"/>
    <mergeCell ref="G91:G92"/>
    <mergeCell ref="M57:P59"/>
    <mergeCell ref="L88:L89"/>
    <mergeCell ref="J88:J89"/>
    <mergeCell ref="K88:K89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D1" workbookViewId="0">
      <pane ySplit="1" topLeftCell="A2" activePane="bottomLeft" state="frozenSplit"/>
      <selection pane="bottomLeft" activeCell="Q38" sqref="Q38"/>
    </sheetView>
  </sheetViews>
  <sheetFormatPr defaultColWidth="8.85546875" defaultRowHeight="18.75" x14ac:dyDescent="0.3"/>
  <cols>
    <col min="1" max="1" width="8.85546875" style="3"/>
    <col min="2" max="2" width="8.85546875" style="24"/>
    <col min="3" max="3" width="9" style="39" customWidth="1"/>
    <col min="4" max="4" width="9" style="26" customWidth="1"/>
    <col min="5" max="5" width="23" style="32" customWidth="1"/>
    <col min="6" max="6" width="13.85546875" style="32" customWidth="1"/>
    <col min="7" max="7" width="13.42578125" style="33" customWidth="1"/>
    <col min="8" max="8" width="5.28515625" style="4" customWidth="1"/>
    <col min="9" max="9" width="5.5703125" style="4" customWidth="1"/>
    <col min="10" max="10" width="7.28515625" style="4" customWidth="1"/>
    <col min="11" max="11" width="6.5703125" style="4" customWidth="1"/>
    <col min="12" max="14" width="8.85546875" style="4"/>
    <col min="15" max="15" width="8.85546875" style="25"/>
    <col min="16" max="16" width="8.85546875" style="29"/>
    <col min="17" max="17" width="15.42578125" style="51" customWidth="1"/>
    <col min="18" max="16384" width="8.85546875" style="4"/>
  </cols>
  <sheetData>
    <row r="1" spans="1:17" ht="24.75" thickBot="1" x14ac:dyDescent="0.3">
      <c r="A1" s="35" t="s">
        <v>26</v>
      </c>
      <c r="B1" s="34" t="s">
        <v>27</v>
      </c>
      <c r="C1" s="38" t="s">
        <v>28</v>
      </c>
      <c r="D1" s="36" t="s">
        <v>7</v>
      </c>
      <c r="E1" s="36" t="s">
        <v>29</v>
      </c>
      <c r="F1" s="36" t="s">
        <v>30</v>
      </c>
      <c r="G1" s="36" t="s">
        <v>8</v>
      </c>
      <c r="H1" s="36" t="s">
        <v>31</v>
      </c>
      <c r="I1" s="36" t="s">
        <v>32</v>
      </c>
      <c r="J1" s="36" t="s">
        <v>33</v>
      </c>
      <c r="K1" s="36" t="s">
        <v>34</v>
      </c>
      <c r="L1" s="36" t="s">
        <v>35</v>
      </c>
      <c r="M1" s="36" t="s">
        <v>36</v>
      </c>
      <c r="N1" s="36"/>
      <c r="O1" s="54"/>
      <c r="P1" s="55" t="s">
        <v>273</v>
      </c>
      <c r="Q1" s="56" t="s">
        <v>272</v>
      </c>
    </row>
    <row r="2" spans="1:17" ht="30.75" thickTop="1" x14ac:dyDescent="0.25">
      <c r="A2" s="27" t="s">
        <v>39</v>
      </c>
      <c r="B2" s="27" t="s">
        <v>58</v>
      </c>
      <c r="C2" s="52" t="s">
        <v>59</v>
      </c>
      <c r="D2" s="57" t="s">
        <v>104</v>
      </c>
      <c r="E2" s="58" t="s">
        <v>105</v>
      </c>
      <c r="F2" s="59" t="s">
        <v>106</v>
      </c>
      <c r="G2" s="59" t="s">
        <v>107</v>
      </c>
      <c r="H2" s="60" t="s">
        <v>64</v>
      </c>
      <c r="I2" s="60" t="s">
        <v>53</v>
      </c>
      <c r="J2" s="60" t="s">
        <v>47</v>
      </c>
      <c r="K2" s="60" t="s">
        <v>48</v>
      </c>
      <c r="L2" s="60" t="s">
        <v>49</v>
      </c>
      <c r="M2" s="61" t="s">
        <v>108</v>
      </c>
      <c r="N2" s="61" t="s">
        <v>51</v>
      </c>
      <c r="O2" s="60"/>
      <c r="P2" s="62" t="s">
        <v>225</v>
      </c>
      <c r="Q2" s="63" t="s">
        <v>275</v>
      </c>
    </row>
    <row r="3" spans="1:17" ht="30" x14ac:dyDescent="0.25">
      <c r="A3" s="27" t="s">
        <v>39</v>
      </c>
      <c r="B3" s="27" t="s">
        <v>102</v>
      </c>
      <c r="C3" s="52" t="s">
        <v>103</v>
      </c>
      <c r="D3" s="64" t="s">
        <v>111</v>
      </c>
      <c r="E3" s="40" t="s">
        <v>112</v>
      </c>
      <c r="F3" s="41" t="s">
        <v>113</v>
      </c>
      <c r="G3" s="41" t="s">
        <v>114</v>
      </c>
      <c r="H3" s="28" t="s">
        <v>64</v>
      </c>
      <c r="I3" s="28" t="s">
        <v>53</v>
      </c>
      <c r="J3" s="28" t="s">
        <v>47</v>
      </c>
      <c r="K3" s="28" t="s">
        <v>48</v>
      </c>
      <c r="L3" s="28" t="s">
        <v>49</v>
      </c>
      <c r="M3" s="27" t="s">
        <v>108</v>
      </c>
      <c r="N3" s="27" t="s">
        <v>51</v>
      </c>
      <c r="O3" s="28"/>
      <c r="P3" s="65" t="s">
        <v>226</v>
      </c>
      <c r="Q3" s="66" t="s">
        <v>275</v>
      </c>
    </row>
    <row r="4" spans="1:17" ht="30" x14ac:dyDescent="0.25">
      <c r="A4" s="27" t="s">
        <v>39</v>
      </c>
      <c r="B4" s="27" t="s">
        <v>109</v>
      </c>
      <c r="C4" s="52" t="s">
        <v>110</v>
      </c>
      <c r="D4" s="64" t="s">
        <v>116</v>
      </c>
      <c r="E4" s="40" t="s">
        <v>117</v>
      </c>
      <c r="F4" s="41" t="s">
        <v>118</v>
      </c>
      <c r="G4" s="41" t="s">
        <v>119</v>
      </c>
      <c r="H4" s="28" t="s">
        <v>64</v>
      </c>
      <c r="I4" s="28" t="s">
        <v>53</v>
      </c>
      <c r="J4" s="28" t="s">
        <v>47</v>
      </c>
      <c r="K4" s="28" t="s">
        <v>48</v>
      </c>
      <c r="L4" s="28" t="s">
        <v>49</v>
      </c>
      <c r="M4" s="27" t="s">
        <v>108</v>
      </c>
      <c r="N4" s="27" t="s">
        <v>51</v>
      </c>
      <c r="O4" s="28"/>
      <c r="P4" s="65" t="s">
        <v>227</v>
      </c>
      <c r="Q4" s="66" t="s">
        <v>275</v>
      </c>
    </row>
    <row r="5" spans="1:17" ht="30.75" thickBot="1" x14ac:dyDescent="0.3">
      <c r="A5" s="27" t="s">
        <v>39</v>
      </c>
      <c r="B5" s="27" t="s">
        <v>102</v>
      </c>
      <c r="C5" s="52" t="s">
        <v>115</v>
      </c>
      <c r="D5" s="68" t="s">
        <v>121</v>
      </c>
      <c r="E5" s="69" t="s">
        <v>122</v>
      </c>
      <c r="F5" s="70" t="s">
        <v>123</v>
      </c>
      <c r="G5" s="70" t="s">
        <v>124</v>
      </c>
      <c r="H5" s="71" t="s">
        <v>64</v>
      </c>
      <c r="I5" s="71" t="s">
        <v>53</v>
      </c>
      <c r="J5" s="71" t="s">
        <v>47</v>
      </c>
      <c r="K5" s="71" t="s">
        <v>48</v>
      </c>
      <c r="L5" s="71" t="s">
        <v>49</v>
      </c>
      <c r="M5" s="72" t="s">
        <v>108</v>
      </c>
      <c r="N5" s="72" t="s">
        <v>51</v>
      </c>
      <c r="O5" s="71"/>
      <c r="P5" s="73" t="s">
        <v>228</v>
      </c>
      <c r="Q5" s="74" t="s">
        <v>275</v>
      </c>
    </row>
    <row r="6" spans="1:17" ht="45.75" thickTop="1" x14ac:dyDescent="0.25">
      <c r="A6" s="27" t="s">
        <v>39</v>
      </c>
      <c r="B6" s="27" t="s">
        <v>102</v>
      </c>
      <c r="C6" s="52" t="s">
        <v>120</v>
      </c>
      <c r="D6" s="57" t="s">
        <v>172</v>
      </c>
      <c r="E6" s="58" t="s">
        <v>173</v>
      </c>
      <c r="F6" s="59" t="s">
        <v>174</v>
      </c>
      <c r="G6" s="59" t="s">
        <v>175</v>
      </c>
      <c r="H6" s="60" t="s">
        <v>168</v>
      </c>
      <c r="I6" s="60" t="s">
        <v>53</v>
      </c>
      <c r="J6" s="60" t="s">
        <v>47</v>
      </c>
      <c r="K6" s="60" t="s">
        <v>48</v>
      </c>
      <c r="L6" s="60" t="s">
        <v>49</v>
      </c>
      <c r="M6" s="61" t="s">
        <v>169</v>
      </c>
      <c r="N6" s="61" t="s">
        <v>51</v>
      </c>
      <c r="O6" s="60"/>
      <c r="P6" s="62" t="s">
        <v>224</v>
      </c>
      <c r="Q6" s="63" t="s">
        <v>275</v>
      </c>
    </row>
    <row r="7" spans="1:17" ht="34.15" customHeight="1" x14ac:dyDescent="0.3">
      <c r="A7" s="37"/>
      <c r="B7" s="31">
        <v>2014</v>
      </c>
      <c r="C7" s="53">
        <v>15105.5</v>
      </c>
      <c r="D7" s="64" t="s">
        <v>177</v>
      </c>
      <c r="E7" s="40" t="s">
        <v>178</v>
      </c>
      <c r="F7" s="41" t="s">
        <v>179</v>
      </c>
      <c r="G7" s="41" t="s">
        <v>180</v>
      </c>
      <c r="H7" s="28" t="s">
        <v>168</v>
      </c>
      <c r="I7" s="28" t="s">
        <v>53</v>
      </c>
      <c r="J7" s="30" t="s">
        <v>216</v>
      </c>
      <c r="K7" s="28" t="s">
        <v>48</v>
      </c>
      <c r="L7" s="28" t="s">
        <v>49</v>
      </c>
      <c r="M7" s="27" t="s">
        <v>169</v>
      </c>
      <c r="N7" s="27" t="s">
        <v>51</v>
      </c>
      <c r="O7" s="28"/>
      <c r="P7" s="65" t="s">
        <v>223</v>
      </c>
      <c r="Q7" s="67" t="s">
        <v>276</v>
      </c>
    </row>
    <row r="8" spans="1:17" ht="42" customHeight="1" x14ac:dyDescent="0.25">
      <c r="A8" s="27" t="s">
        <v>39</v>
      </c>
      <c r="B8" s="27" t="s">
        <v>170</v>
      </c>
      <c r="C8" s="52" t="s">
        <v>171</v>
      </c>
      <c r="D8" s="64" t="s">
        <v>164</v>
      </c>
      <c r="E8" s="40" t="s">
        <v>165</v>
      </c>
      <c r="F8" s="41" t="s">
        <v>166</v>
      </c>
      <c r="G8" s="41" t="s">
        <v>167</v>
      </c>
      <c r="H8" s="28" t="s">
        <v>168</v>
      </c>
      <c r="I8" s="28" t="s">
        <v>53</v>
      </c>
      <c r="J8" s="30" t="s">
        <v>216</v>
      </c>
      <c r="K8" s="28" t="s">
        <v>48</v>
      </c>
      <c r="L8" s="28" t="s">
        <v>49</v>
      </c>
      <c r="M8" s="27" t="s">
        <v>169</v>
      </c>
      <c r="N8" s="27" t="s">
        <v>51</v>
      </c>
      <c r="O8" s="28"/>
      <c r="P8" s="65" t="s">
        <v>222</v>
      </c>
      <c r="Q8" s="66" t="s">
        <v>275</v>
      </c>
    </row>
    <row r="9" spans="1:17" ht="60.75" thickBot="1" x14ac:dyDescent="0.3">
      <c r="A9" s="27" t="s">
        <v>39</v>
      </c>
      <c r="B9" s="27" t="s">
        <v>80</v>
      </c>
      <c r="C9" s="52" t="s">
        <v>176</v>
      </c>
      <c r="D9" s="68" t="s">
        <v>182</v>
      </c>
      <c r="E9" s="69" t="s">
        <v>183</v>
      </c>
      <c r="F9" s="70" t="s">
        <v>184</v>
      </c>
      <c r="G9" s="70" t="s">
        <v>185</v>
      </c>
      <c r="H9" s="71" t="s">
        <v>168</v>
      </c>
      <c r="I9" s="71" t="s">
        <v>53</v>
      </c>
      <c r="J9" s="75" t="s">
        <v>216</v>
      </c>
      <c r="K9" s="71" t="s">
        <v>48</v>
      </c>
      <c r="L9" s="71" t="s">
        <v>49</v>
      </c>
      <c r="M9" s="72" t="s">
        <v>169</v>
      </c>
      <c r="N9" s="72" t="s">
        <v>51</v>
      </c>
      <c r="O9" s="71"/>
      <c r="P9" s="73" t="s">
        <v>221</v>
      </c>
      <c r="Q9" s="76" t="s">
        <v>276</v>
      </c>
    </row>
    <row r="10" spans="1:17" ht="39.75" thickTop="1" x14ac:dyDescent="0.25">
      <c r="A10" s="27" t="s">
        <v>39</v>
      </c>
      <c r="B10" s="27" t="s">
        <v>80</v>
      </c>
      <c r="C10" s="52" t="s">
        <v>163</v>
      </c>
      <c r="D10" s="57" t="s">
        <v>88</v>
      </c>
      <c r="E10" s="58" t="s">
        <v>89</v>
      </c>
      <c r="F10" s="59" t="s">
        <v>90</v>
      </c>
      <c r="G10" s="59" t="s">
        <v>91</v>
      </c>
      <c r="H10" s="60" t="s">
        <v>45</v>
      </c>
      <c r="I10" s="60" t="s">
        <v>46</v>
      </c>
      <c r="J10" s="60" t="s">
        <v>47</v>
      </c>
      <c r="K10" s="60" t="s">
        <v>48</v>
      </c>
      <c r="L10" s="60" t="s">
        <v>49</v>
      </c>
      <c r="M10" s="61" t="s">
        <v>92</v>
      </c>
      <c r="N10" s="61" t="s">
        <v>52</v>
      </c>
      <c r="O10" s="60" t="s">
        <v>55</v>
      </c>
      <c r="P10" s="62" t="s">
        <v>235</v>
      </c>
      <c r="Q10" s="77" t="s">
        <v>278</v>
      </c>
    </row>
    <row r="11" spans="1:17" ht="39" x14ac:dyDescent="0.25">
      <c r="A11" s="27" t="s">
        <v>39</v>
      </c>
      <c r="B11" s="27" t="s">
        <v>80</v>
      </c>
      <c r="C11" s="52" t="s">
        <v>181</v>
      </c>
      <c r="D11" s="64" t="s">
        <v>67</v>
      </c>
      <c r="E11" s="40" t="s">
        <v>68</v>
      </c>
      <c r="F11" s="41" t="s">
        <v>69</v>
      </c>
      <c r="G11" s="41" t="s">
        <v>70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7" t="s">
        <v>56</v>
      </c>
      <c r="N11" s="27" t="s">
        <v>52</v>
      </c>
      <c r="O11" s="28"/>
      <c r="P11" s="65" t="s">
        <v>250</v>
      </c>
      <c r="Q11" s="66" t="s">
        <v>275</v>
      </c>
    </row>
    <row r="12" spans="1:17" ht="39" x14ac:dyDescent="0.25">
      <c r="A12" s="27" t="s">
        <v>39</v>
      </c>
      <c r="B12" s="27" t="s">
        <v>40</v>
      </c>
      <c r="C12" s="52"/>
      <c r="D12" s="64" t="s">
        <v>212</v>
      </c>
      <c r="E12" s="40" t="s">
        <v>213</v>
      </c>
      <c r="F12" s="41" t="s">
        <v>214</v>
      </c>
      <c r="G12" s="41" t="s">
        <v>215</v>
      </c>
      <c r="H12" s="28" t="s">
        <v>45</v>
      </c>
      <c r="I12" s="28" t="s">
        <v>46</v>
      </c>
      <c r="J12" s="30" t="s">
        <v>216</v>
      </c>
      <c r="K12" s="28" t="s">
        <v>48</v>
      </c>
      <c r="L12" s="28" t="s">
        <v>49</v>
      </c>
      <c r="M12" s="27" t="s">
        <v>56</v>
      </c>
      <c r="N12" s="27" t="s">
        <v>52</v>
      </c>
      <c r="O12" s="28" t="s">
        <v>57</v>
      </c>
      <c r="P12" s="65" t="s">
        <v>236</v>
      </c>
      <c r="Q12" s="66" t="s">
        <v>275</v>
      </c>
    </row>
    <row r="13" spans="1:17" ht="30" x14ac:dyDescent="0.25">
      <c r="A13" s="27" t="s">
        <v>39</v>
      </c>
      <c r="B13" s="27" t="s">
        <v>66</v>
      </c>
      <c r="C13" s="52"/>
      <c r="D13" s="64" t="s">
        <v>72</v>
      </c>
      <c r="E13" s="40" t="s">
        <v>73</v>
      </c>
      <c r="F13" s="41" t="s">
        <v>74</v>
      </c>
      <c r="G13" s="41" t="s">
        <v>75</v>
      </c>
      <c r="H13" s="28" t="s">
        <v>71</v>
      </c>
      <c r="I13" s="28" t="s">
        <v>46</v>
      </c>
      <c r="J13" s="30" t="s">
        <v>216</v>
      </c>
      <c r="K13" s="28" t="s">
        <v>48</v>
      </c>
      <c r="L13" s="28" t="s">
        <v>49</v>
      </c>
      <c r="M13" s="27" t="s">
        <v>50</v>
      </c>
      <c r="N13" s="27" t="s">
        <v>51</v>
      </c>
      <c r="O13" s="28"/>
      <c r="P13" s="65" t="s">
        <v>230</v>
      </c>
      <c r="Q13" s="66" t="s">
        <v>275</v>
      </c>
    </row>
    <row r="14" spans="1:17" ht="30" x14ac:dyDescent="0.25">
      <c r="A14" s="27" t="s">
        <v>39</v>
      </c>
      <c r="B14" s="27" t="s">
        <v>66</v>
      </c>
      <c r="C14" s="52"/>
      <c r="D14" s="64" t="s">
        <v>76</v>
      </c>
      <c r="E14" s="40" t="s">
        <v>77</v>
      </c>
      <c r="F14" s="41" t="s">
        <v>78</v>
      </c>
      <c r="G14" s="41" t="s">
        <v>79</v>
      </c>
      <c r="H14" s="28" t="s">
        <v>71</v>
      </c>
      <c r="I14" s="28" t="s">
        <v>46</v>
      </c>
      <c r="J14" s="30" t="s">
        <v>216</v>
      </c>
      <c r="K14" s="28" t="s">
        <v>48</v>
      </c>
      <c r="L14" s="28" t="s">
        <v>49</v>
      </c>
      <c r="M14" s="27" t="s">
        <v>50</v>
      </c>
      <c r="N14" s="27" t="s">
        <v>51</v>
      </c>
      <c r="O14" s="28"/>
      <c r="P14" s="65" t="s">
        <v>231</v>
      </c>
      <c r="Q14" s="66" t="s">
        <v>275</v>
      </c>
    </row>
    <row r="15" spans="1:17" ht="30" x14ac:dyDescent="0.25">
      <c r="A15" s="27" t="s">
        <v>39</v>
      </c>
      <c r="B15" s="27" t="s">
        <v>66</v>
      </c>
      <c r="C15" s="52" t="s">
        <v>93</v>
      </c>
      <c r="D15" s="64" t="s">
        <v>94</v>
      </c>
      <c r="E15" s="40" t="s">
        <v>95</v>
      </c>
      <c r="F15" s="41" t="s">
        <v>96</v>
      </c>
      <c r="G15" s="41" t="s">
        <v>97</v>
      </c>
      <c r="H15" s="28" t="s">
        <v>64</v>
      </c>
      <c r="I15" s="28" t="s">
        <v>53</v>
      </c>
      <c r="J15" s="30" t="s">
        <v>216</v>
      </c>
      <c r="K15" s="28" t="s">
        <v>48</v>
      </c>
      <c r="L15" s="28" t="s">
        <v>49</v>
      </c>
      <c r="M15" s="27" t="s">
        <v>50</v>
      </c>
      <c r="N15" s="27" t="s">
        <v>51</v>
      </c>
      <c r="O15" s="28"/>
      <c r="P15" s="65" t="s">
        <v>232</v>
      </c>
      <c r="Q15" s="66" t="s">
        <v>275</v>
      </c>
    </row>
    <row r="16" spans="1:17" ht="39" x14ac:dyDescent="0.25">
      <c r="A16" s="27" t="s">
        <v>39</v>
      </c>
      <c r="B16" s="27" t="s">
        <v>66</v>
      </c>
      <c r="C16" s="52"/>
      <c r="D16" s="64" t="s">
        <v>98</v>
      </c>
      <c r="E16" s="40" t="s">
        <v>99</v>
      </c>
      <c r="F16" s="41" t="s">
        <v>100</v>
      </c>
      <c r="G16" s="41" t="s">
        <v>101</v>
      </c>
      <c r="H16" s="28" t="s">
        <v>45</v>
      </c>
      <c r="I16" s="28" t="s">
        <v>46</v>
      </c>
      <c r="J16" s="30" t="s">
        <v>216</v>
      </c>
      <c r="K16" s="28" t="s">
        <v>48</v>
      </c>
      <c r="L16" s="28" t="s">
        <v>49</v>
      </c>
      <c r="M16" s="27" t="s">
        <v>50</v>
      </c>
      <c r="N16" s="27" t="s">
        <v>51</v>
      </c>
      <c r="O16" s="28"/>
      <c r="P16" s="65" t="s">
        <v>233</v>
      </c>
      <c r="Q16" s="66" t="s">
        <v>275</v>
      </c>
    </row>
    <row r="17" spans="1:17" ht="39" x14ac:dyDescent="0.25">
      <c r="A17" s="27" t="s">
        <v>39</v>
      </c>
      <c r="B17" s="27" t="s">
        <v>40</v>
      </c>
      <c r="C17" s="52"/>
      <c r="D17" s="64" t="s">
        <v>41</v>
      </c>
      <c r="E17" s="40" t="s">
        <v>42</v>
      </c>
      <c r="F17" s="41" t="s">
        <v>43</v>
      </c>
      <c r="G17" s="41" t="s">
        <v>44</v>
      </c>
      <c r="H17" s="28" t="s">
        <v>45</v>
      </c>
      <c r="I17" s="28" t="s">
        <v>46</v>
      </c>
      <c r="J17" s="28" t="s">
        <v>47</v>
      </c>
      <c r="K17" s="28" t="s">
        <v>48</v>
      </c>
      <c r="L17" s="28" t="s">
        <v>49</v>
      </c>
      <c r="M17" s="27" t="s">
        <v>50</v>
      </c>
      <c r="N17" s="27" t="s">
        <v>51</v>
      </c>
      <c r="O17" s="28"/>
      <c r="P17" s="65" t="s">
        <v>234</v>
      </c>
      <c r="Q17" s="67" t="s">
        <v>277</v>
      </c>
    </row>
    <row r="18" spans="1:17" ht="39" x14ac:dyDescent="0.25">
      <c r="A18" s="27" t="s">
        <v>39</v>
      </c>
      <c r="B18" s="27" t="s">
        <v>40</v>
      </c>
      <c r="C18" s="52"/>
      <c r="D18" s="64" t="s">
        <v>127</v>
      </c>
      <c r="E18" s="40" t="s">
        <v>128</v>
      </c>
      <c r="F18" s="41" t="s">
        <v>129</v>
      </c>
      <c r="G18" s="41" t="s">
        <v>130</v>
      </c>
      <c r="H18" s="28" t="s">
        <v>45</v>
      </c>
      <c r="I18" s="28" t="s">
        <v>53</v>
      </c>
      <c r="J18" s="30" t="s">
        <v>216</v>
      </c>
      <c r="K18" s="28" t="s">
        <v>48</v>
      </c>
      <c r="L18" s="28" t="s">
        <v>49</v>
      </c>
      <c r="M18" s="27" t="s">
        <v>54</v>
      </c>
      <c r="N18" s="27" t="s">
        <v>52</v>
      </c>
      <c r="O18" s="28" t="s">
        <v>55</v>
      </c>
      <c r="P18" s="65" t="s">
        <v>238</v>
      </c>
      <c r="Q18" s="66" t="s">
        <v>275</v>
      </c>
    </row>
    <row r="19" spans="1:17" ht="39" x14ac:dyDescent="0.25">
      <c r="A19" s="27" t="s">
        <v>39</v>
      </c>
      <c r="B19" s="27" t="s">
        <v>211</v>
      </c>
      <c r="C19" s="52"/>
      <c r="D19" s="64" t="s">
        <v>132</v>
      </c>
      <c r="E19" s="40" t="s">
        <v>133</v>
      </c>
      <c r="F19" s="41" t="s">
        <v>134</v>
      </c>
      <c r="G19" s="41" t="s">
        <v>135</v>
      </c>
      <c r="H19" s="28" t="s">
        <v>45</v>
      </c>
      <c r="I19" s="28" t="s">
        <v>53</v>
      </c>
      <c r="J19" s="30" t="s">
        <v>216</v>
      </c>
      <c r="K19" s="28" t="s">
        <v>48</v>
      </c>
      <c r="L19" s="28" t="s">
        <v>49</v>
      </c>
      <c r="M19" s="27" t="s">
        <v>54</v>
      </c>
      <c r="N19" s="27" t="s">
        <v>52</v>
      </c>
      <c r="O19" s="28" t="s">
        <v>55</v>
      </c>
      <c r="P19" s="65" t="s">
        <v>239</v>
      </c>
      <c r="Q19" s="66" t="s">
        <v>275</v>
      </c>
    </row>
    <row r="20" spans="1:17" ht="39" x14ac:dyDescent="0.25">
      <c r="A20" s="27" t="s">
        <v>39</v>
      </c>
      <c r="B20" s="27" t="s">
        <v>81</v>
      </c>
      <c r="C20" s="52"/>
      <c r="D20" s="64" t="s">
        <v>142</v>
      </c>
      <c r="E20" s="40" t="s">
        <v>143</v>
      </c>
      <c r="F20" s="41" t="s">
        <v>144</v>
      </c>
      <c r="G20" s="41" t="s">
        <v>145</v>
      </c>
      <c r="H20" s="28" t="s">
        <v>45</v>
      </c>
      <c r="I20" s="28" t="s">
        <v>53</v>
      </c>
      <c r="J20" s="30" t="s">
        <v>216</v>
      </c>
      <c r="K20" s="28" t="s">
        <v>48</v>
      </c>
      <c r="L20" s="28" t="s">
        <v>49</v>
      </c>
      <c r="M20" s="27" t="s">
        <v>54</v>
      </c>
      <c r="N20" s="27" t="s">
        <v>52</v>
      </c>
      <c r="O20" s="28" t="s">
        <v>55</v>
      </c>
      <c r="P20" s="65" t="s">
        <v>240</v>
      </c>
      <c r="Q20" s="66" t="s">
        <v>275</v>
      </c>
    </row>
    <row r="21" spans="1:17" ht="39" x14ac:dyDescent="0.25">
      <c r="A21" s="27" t="s">
        <v>39</v>
      </c>
      <c r="B21" s="27" t="s">
        <v>125</v>
      </c>
      <c r="C21" s="52" t="s">
        <v>126</v>
      </c>
      <c r="D21" s="64" t="s">
        <v>137</v>
      </c>
      <c r="E21" s="40" t="s">
        <v>138</v>
      </c>
      <c r="F21" s="41" t="s">
        <v>139</v>
      </c>
      <c r="G21" s="41" t="s">
        <v>140</v>
      </c>
      <c r="H21" s="28" t="s">
        <v>45</v>
      </c>
      <c r="I21" s="28" t="s">
        <v>53</v>
      </c>
      <c r="J21" s="30" t="s">
        <v>216</v>
      </c>
      <c r="K21" s="28" t="s">
        <v>48</v>
      </c>
      <c r="L21" s="28" t="s">
        <v>49</v>
      </c>
      <c r="M21" s="27" t="s">
        <v>54</v>
      </c>
      <c r="N21" s="27" t="s">
        <v>52</v>
      </c>
      <c r="O21" s="28" t="s">
        <v>55</v>
      </c>
      <c r="P21" s="65" t="s">
        <v>241</v>
      </c>
      <c r="Q21" s="66" t="s">
        <v>275</v>
      </c>
    </row>
    <row r="22" spans="1:17" ht="39" x14ac:dyDescent="0.25">
      <c r="A22" s="27" t="s">
        <v>39</v>
      </c>
      <c r="B22" s="27" t="s">
        <v>125</v>
      </c>
      <c r="C22" s="52" t="s">
        <v>131</v>
      </c>
      <c r="D22" s="64" t="s">
        <v>152</v>
      </c>
      <c r="E22" s="40" t="s">
        <v>153</v>
      </c>
      <c r="F22" s="41" t="s">
        <v>154</v>
      </c>
      <c r="G22" s="41" t="s">
        <v>155</v>
      </c>
      <c r="H22" s="28" t="s">
        <v>71</v>
      </c>
      <c r="I22" s="28" t="s">
        <v>46</v>
      </c>
      <c r="J22" s="30" t="s">
        <v>216</v>
      </c>
      <c r="K22" s="28" t="s">
        <v>48</v>
      </c>
      <c r="L22" s="28" t="s">
        <v>49</v>
      </c>
      <c r="M22" s="27" t="s">
        <v>50</v>
      </c>
      <c r="N22" s="27" t="s">
        <v>51</v>
      </c>
      <c r="O22" s="28"/>
      <c r="P22" s="65" t="s">
        <v>242</v>
      </c>
      <c r="Q22" s="66" t="s">
        <v>275</v>
      </c>
    </row>
    <row r="23" spans="1:17" ht="39" x14ac:dyDescent="0.25">
      <c r="A23" s="27" t="s">
        <v>39</v>
      </c>
      <c r="B23" s="27" t="s">
        <v>125</v>
      </c>
      <c r="C23" s="52" t="s">
        <v>141</v>
      </c>
      <c r="D23" s="64" t="s">
        <v>147</v>
      </c>
      <c r="E23" s="40" t="s">
        <v>148</v>
      </c>
      <c r="F23" s="41" t="s">
        <v>149</v>
      </c>
      <c r="G23" s="41" t="s">
        <v>150</v>
      </c>
      <c r="H23" s="28" t="s">
        <v>45</v>
      </c>
      <c r="I23" s="28" t="s">
        <v>46</v>
      </c>
      <c r="J23" s="30" t="s">
        <v>216</v>
      </c>
      <c r="K23" s="28" t="s">
        <v>48</v>
      </c>
      <c r="L23" s="28" t="s">
        <v>49</v>
      </c>
      <c r="M23" s="27" t="s">
        <v>50</v>
      </c>
      <c r="N23" s="27" t="s">
        <v>51</v>
      </c>
      <c r="O23" s="28"/>
      <c r="P23" s="65" t="s">
        <v>243</v>
      </c>
      <c r="Q23" s="67" t="s">
        <v>279</v>
      </c>
    </row>
    <row r="24" spans="1:17" ht="39" x14ac:dyDescent="0.25">
      <c r="A24" s="27" t="s">
        <v>39</v>
      </c>
      <c r="B24" s="27" t="s">
        <v>125</v>
      </c>
      <c r="C24" s="52" t="s">
        <v>136</v>
      </c>
      <c r="D24" s="64" t="s">
        <v>209</v>
      </c>
      <c r="E24" s="40" t="s">
        <v>210</v>
      </c>
      <c r="F24" s="41" t="s">
        <v>204</v>
      </c>
      <c r="G24" s="41" t="s">
        <v>205</v>
      </c>
      <c r="H24" s="28" t="s">
        <v>71</v>
      </c>
      <c r="I24" s="28" t="s">
        <v>46</v>
      </c>
      <c r="J24" s="30" t="s">
        <v>216</v>
      </c>
      <c r="K24" s="28" t="s">
        <v>48</v>
      </c>
      <c r="L24" s="28" t="s">
        <v>49</v>
      </c>
      <c r="M24" s="27" t="s">
        <v>50</v>
      </c>
      <c r="N24" s="27" t="s">
        <v>51</v>
      </c>
      <c r="O24" s="28"/>
      <c r="P24" s="65" t="s">
        <v>244</v>
      </c>
      <c r="Q24" s="67" t="s">
        <v>276</v>
      </c>
    </row>
    <row r="25" spans="1:17" ht="39" x14ac:dyDescent="0.25">
      <c r="A25" s="27" t="s">
        <v>39</v>
      </c>
      <c r="B25" s="27" t="s">
        <v>125</v>
      </c>
      <c r="C25" s="52"/>
      <c r="D25" s="64" t="s">
        <v>202</v>
      </c>
      <c r="E25" s="40" t="s">
        <v>203</v>
      </c>
      <c r="F25" s="41" t="s">
        <v>204</v>
      </c>
      <c r="G25" s="41" t="s">
        <v>205</v>
      </c>
      <c r="H25" s="28" t="s">
        <v>64</v>
      </c>
      <c r="I25" s="28" t="s">
        <v>53</v>
      </c>
      <c r="J25" s="30" t="s">
        <v>216</v>
      </c>
      <c r="K25" s="28" t="s">
        <v>48</v>
      </c>
      <c r="L25" s="28" t="s">
        <v>49</v>
      </c>
      <c r="M25" s="27" t="s">
        <v>54</v>
      </c>
      <c r="N25" s="27" t="s">
        <v>52</v>
      </c>
      <c r="O25" s="28" t="s">
        <v>151</v>
      </c>
      <c r="P25" s="65" t="s">
        <v>245</v>
      </c>
      <c r="Q25" s="66" t="s">
        <v>275</v>
      </c>
    </row>
    <row r="26" spans="1:17" ht="39" x14ac:dyDescent="0.25">
      <c r="A26" s="27" t="s">
        <v>39</v>
      </c>
      <c r="B26" s="27" t="s">
        <v>146</v>
      </c>
      <c r="C26" s="52"/>
      <c r="D26" s="64" t="s">
        <v>206</v>
      </c>
      <c r="E26" s="40" t="s">
        <v>207</v>
      </c>
      <c r="F26" s="41" t="s">
        <v>208</v>
      </c>
      <c r="G26" s="41" t="s">
        <v>189</v>
      </c>
      <c r="H26" s="28" t="s">
        <v>45</v>
      </c>
      <c r="I26" s="28" t="s">
        <v>46</v>
      </c>
      <c r="J26" s="30" t="s">
        <v>216</v>
      </c>
      <c r="K26" s="28" t="s">
        <v>48</v>
      </c>
      <c r="L26" s="28" t="s">
        <v>49</v>
      </c>
      <c r="M26" s="27" t="s">
        <v>50</v>
      </c>
      <c r="N26" s="27" t="s">
        <v>156</v>
      </c>
      <c r="O26" s="28" t="s">
        <v>55</v>
      </c>
      <c r="P26" s="65" t="s">
        <v>246</v>
      </c>
      <c r="Q26" s="67" t="s">
        <v>276</v>
      </c>
    </row>
    <row r="27" spans="1:17" ht="39" x14ac:dyDescent="0.25">
      <c r="A27" s="27" t="s">
        <v>39</v>
      </c>
      <c r="B27" s="27" t="s">
        <v>66</v>
      </c>
      <c r="C27" s="52"/>
      <c r="D27" s="64" t="s">
        <v>159</v>
      </c>
      <c r="E27" s="40" t="s">
        <v>160</v>
      </c>
      <c r="F27" s="41" t="s">
        <v>161</v>
      </c>
      <c r="G27" s="41" t="s">
        <v>162</v>
      </c>
      <c r="H27" s="28" t="s">
        <v>45</v>
      </c>
      <c r="I27" s="28" t="s">
        <v>53</v>
      </c>
      <c r="J27" s="30" t="s">
        <v>216</v>
      </c>
      <c r="K27" s="28" t="s">
        <v>48</v>
      </c>
      <c r="L27" s="28" t="s">
        <v>49</v>
      </c>
      <c r="M27" s="27" t="s">
        <v>50</v>
      </c>
      <c r="N27" s="27" t="s">
        <v>52</v>
      </c>
      <c r="O27" s="28" t="s">
        <v>55</v>
      </c>
      <c r="P27" s="65" t="s">
        <v>247</v>
      </c>
      <c r="Q27" s="67" t="s">
        <v>280</v>
      </c>
    </row>
    <row r="28" spans="1:17" ht="39" x14ac:dyDescent="0.25">
      <c r="A28" s="27" t="s">
        <v>39</v>
      </c>
      <c r="B28" s="27" t="s">
        <v>66</v>
      </c>
      <c r="C28" s="52" t="s">
        <v>201</v>
      </c>
      <c r="D28" s="64" t="s">
        <v>187</v>
      </c>
      <c r="E28" s="40" t="s">
        <v>188</v>
      </c>
      <c r="F28" s="41" t="s">
        <v>161</v>
      </c>
      <c r="G28" s="41" t="s">
        <v>189</v>
      </c>
      <c r="H28" s="28" t="s">
        <v>45</v>
      </c>
      <c r="I28" s="28" t="s">
        <v>53</v>
      </c>
      <c r="J28" s="28" t="s">
        <v>47</v>
      </c>
      <c r="K28" s="28" t="s">
        <v>48</v>
      </c>
      <c r="L28" s="28" t="s">
        <v>49</v>
      </c>
      <c r="M28" s="27" t="s">
        <v>50</v>
      </c>
      <c r="N28" s="27" t="s">
        <v>52</v>
      </c>
      <c r="O28" s="28" t="s">
        <v>55</v>
      </c>
      <c r="P28" s="65" t="s">
        <v>248</v>
      </c>
      <c r="Q28" s="67" t="s">
        <v>276</v>
      </c>
    </row>
    <row r="29" spans="1:17" ht="39" x14ac:dyDescent="0.25">
      <c r="A29" s="27" t="s">
        <v>39</v>
      </c>
      <c r="B29" s="27" t="s">
        <v>66</v>
      </c>
      <c r="C29" s="52"/>
      <c r="D29" s="64" t="s">
        <v>191</v>
      </c>
      <c r="E29" s="40" t="s">
        <v>192</v>
      </c>
      <c r="F29" s="41" t="s">
        <v>193</v>
      </c>
      <c r="G29" s="41" t="s">
        <v>194</v>
      </c>
      <c r="H29" s="28" t="s">
        <v>45</v>
      </c>
      <c r="I29" s="28" t="s">
        <v>53</v>
      </c>
      <c r="J29" s="28" t="s">
        <v>47</v>
      </c>
      <c r="K29" s="28" t="s">
        <v>48</v>
      </c>
      <c r="L29" s="28" t="s">
        <v>49</v>
      </c>
      <c r="M29" s="27" t="s">
        <v>54</v>
      </c>
      <c r="N29" s="27" t="s">
        <v>195</v>
      </c>
      <c r="O29" s="28" t="s">
        <v>55</v>
      </c>
      <c r="P29" s="65" t="s">
        <v>249</v>
      </c>
      <c r="Q29" s="67" t="s">
        <v>281</v>
      </c>
    </row>
    <row r="30" spans="1:17" ht="39.75" thickBot="1" x14ac:dyDescent="0.3">
      <c r="A30" s="27" t="s">
        <v>39</v>
      </c>
      <c r="B30" s="27" t="s">
        <v>157</v>
      </c>
      <c r="C30" s="52" t="s">
        <v>158</v>
      </c>
      <c r="D30" s="68" t="s">
        <v>197</v>
      </c>
      <c r="E30" s="69" t="s">
        <v>198</v>
      </c>
      <c r="F30" s="70" t="s">
        <v>199</v>
      </c>
      <c r="G30" s="70" t="s">
        <v>200</v>
      </c>
      <c r="H30" s="71" t="s">
        <v>45</v>
      </c>
      <c r="I30" s="71" t="s">
        <v>53</v>
      </c>
      <c r="J30" s="71" t="s">
        <v>47</v>
      </c>
      <c r="K30" s="71" t="s">
        <v>48</v>
      </c>
      <c r="L30" s="71" t="s">
        <v>49</v>
      </c>
      <c r="M30" s="72" t="s">
        <v>54</v>
      </c>
      <c r="N30" s="72" t="s">
        <v>195</v>
      </c>
      <c r="O30" s="71" t="s">
        <v>55</v>
      </c>
      <c r="P30" s="73" t="s">
        <v>258</v>
      </c>
      <c r="Q30" s="76" t="s">
        <v>281</v>
      </c>
    </row>
    <row r="31" spans="1:17" ht="30.75" thickTop="1" thickBot="1" x14ac:dyDescent="0.3">
      <c r="A31" s="27" t="s">
        <v>39</v>
      </c>
      <c r="B31" s="27" t="s">
        <v>170</v>
      </c>
      <c r="C31" s="52" t="s">
        <v>186</v>
      </c>
      <c r="D31" s="86" t="s">
        <v>60</v>
      </c>
      <c r="E31" s="87" t="s">
        <v>61</v>
      </c>
      <c r="F31" s="88" t="s">
        <v>62</v>
      </c>
      <c r="G31" s="88" t="s">
        <v>63</v>
      </c>
      <c r="H31" s="89" t="s">
        <v>64</v>
      </c>
      <c r="I31" s="89" t="s">
        <v>53</v>
      </c>
      <c r="J31" s="89" t="s">
        <v>47</v>
      </c>
      <c r="K31" s="89" t="s">
        <v>48</v>
      </c>
      <c r="L31" s="89" t="s">
        <v>49</v>
      </c>
      <c r="M31" s="90" t="s">
        <v>65</v>
      </c>
      <c r="N31" s="90" t="s">
        <v>51</v>
      </c>
      <c r="O31" s="89"/>
      <c r="P31" s="91" t="s">
        <v>217</v>
      </c>
      <c r="Q31" s="92" t="s">
        <v>274</v>
      </c>
    </row>
    <row r="32" spans="1:17" ht="40.5" thickTop="1" thickBot="1" x14ac:dyDescent="0.3">
      <c r="A32" s="27" t="s">
        <v>39</v>
      </c>
      <c r="B32" s="27" t="s">
        <v>170</v>
      </c>
      <c r="C32" s="52" t="s">
        <v>190</v>
      </c>
      <c r="D32" s="86" t="s">
        <v>82</v>
      </c>
      <c r="E32" s="87" t="s">
        <v>83</v>
      </c>
      <c r="F32" s="88" t="s">
        <v>84</v>
      </c>
      <c r="G32" s="88" t="s">
        <v>85</v>
      </c>
      <c r="H32" s="89" t="s">
        <v>45</v>
      </c>
      <c r="I32" s="89" t="s">
        <v>46</v>
      </c>
      <c r="J32" s="89" t="s">
        <v>47</v>
      </c>
      <c r="K32" s="89" t="s">
        <v>48</v>
      </c>
      <c r="L32" s="89" t="s">
        <v>49</v>
      </c>
      <c r="M32" s="90" t="s">
        <v>86</v>
      </c>
      <c r="N32" s="90" t="s">
        <v>52</v>
      </c>
      <c r="O32" s="89" t="s">
        <v>87</v>
      </c>
      <c r="P32" s="91" t="s">
        <v>237</v>
      </c>
      <c r="Q32" s="92" t="s">
        <v>275</v>
      </c>
    </row>
    <row r="33" spans="1:17" ht="31.5" thickTop="1" thickBot="1" x14ac:dyDescent="0.3">
      <c r="A33" s="27" t="s">
        <v>39</v>
      </c>
      <c r="B33" s="27" t="s">
        <v>170</v>
      </c>
      <c r="C33" s="52" t="s">
        <v>196</v>
      </c>
      <c r="D33" s="78"/>
      <c r="E33" s="79" t="s">
        <v>218</v>
      </c>
      <c r="F33" s="80" t="s">
        <v>219</v>
      </c>
      <c r="G33" s="81" t="s">
        <v>220</v>
      </c>
      <c r="H33" s="82"/>
      <c r="I33" s="82"/>
      <c r="J33" s="82"/>
      <c r="K33" s="82"/>
      <c r="L33" s="82"/>
      <c r="M33" s="82"/>
      <c r="N33" s="82"/>
      <c r="O33" s="83"/>
      <c r="P33" s="84" t="s">
        <v>229</v>
      </c>
      <c r="Q33" s="85" t="s">
        <v>275</v>
      </c>
    </row>
    <row r="34" spans="1:17" ht="20.25" thickTop="1" thickBot="1" x14ac:dyDescent="0.35">
      <c r="A34" s="42"/>
      <c r="B34" s="43"/>
      <c r="C34" s="44"/>
      <c r="D34" s="45"/>
      <c r="E34" s="46"/>
      <c r="F34" s="46"/>
      <c r="G34" s="47"/>
      <c r="H34" s="47"/>
      <c r="I34" s="47"/>
      <c r="J34" s="47"/>
      <c r="K34" s="47"/>
      <c r="L34" s="47"/>
      <c r="M34" s="47"/>
      <c r="N34" s="47"/>
      <c r="O34" s="48"/>
      <c r="P34" s="49"/>
      <c r="Q34" s="50"/>
    </row>
    <row r="35" spans="1:17" ht="19.149999999999999" customHeight="1" thickTop="1" thickBot="1" x14ac:dyDescent="0.35">
      <c r="A35" s="42"/>
      <c r="B35" s="43"/>
      <c r="C35" s="44"/>
      <c r="D35" s="45"/>
      <c r="E35" s="46"/>
      <c r="F35" s="615" t="s">
        <v>292</v>
      </c>
      <c r="G35" s="616"/>
      <c r="H35" s="616"/>
      <c r="I35" s="616"/>
      <c r="J35" s="616"/>
      <c r="K35" s="616"/>
      <c r="L35" s="617"/>
      <c r="M35" s="47"/>
      <c r="N35" s="47"/>
      <c r="O35" s="48"/>
      <c r="P35" s="49"/>
      <c r="Q35" s="50"/>
    </row>
    <row r="36" spans="1:17" ht="19.149999999999999" customHeight="1" thickTop="1" thickBot="1" x14ac:dyDescent="0.35">
      <c r="A36" s="42"/>
      <c r="B36" s="43"/>
      <c r="C36" s="44"/>
      <c r="D36" s="45"/>
      <c r="E36" s="618" t="s">
        <v>271</v>
      </c>
      <c r="F36" s="619"/>
      <c r="G36" s="619"/>
      <c r="H36" s="619"/>
      <c r="I36" s="619"/>
      <c r="J36" s="619"/>
      <c r="K36" s="619"/>
      <c r="L36" s="619"/>
      <c r="M36" s="619"/>
      <c r="N36" s="620"/>
      <c r="O36" s="48"/>
      <c r="P36" s="49"/>
      <c r="Q36" s="50"/>
    </row>
    <row r="37" spans="1:17" ht="19.5" thickTop="1" x14ac:dyDescent="0.3">
      <c r="A37" s="42"/>
      <c r="B37" s="43"/>
      <c r="C37" s="44"/>
      <c r="D37" s="45"/>
      <c r="E37" s="621" t="s">
        <v>282</v>
      </c>
      <c r="F37" s="622"/>
      <c r="G37" s="622"/>
      <c r="H37" s="622"/>
      <c r="I37" s="622"/>
      <c r="J37" s="622"/>
      <c r="K37" s="622"/>
      <c r="L37" s="622"/>
      <c r="M37" s="622"/>
      <c r="N37" s="623"/>
      <c r="O37" s="48"/>
      <c r="P37" s="49"/>
      <c r="Q37" s="50"/>
    </row>
    <row r="38" spans="1:17" ht="18" customHeight="1" thickBot="1" x14ac:dyDescent="0.35">
      <c r="A38" s="42"/>
      <c r="B38" s="43"/>
      <c r="C38" s="44"/>
      <c r="D38" s="45"/>
      <c r="E38" s="612" t="s">
        <v>283</v>
      </c>
      <c r="F38" s="613"/>
      <c r="G38" s="613"/>
      <c r="H38" s="613"/>
      <c r="I38" s="613"/>
      <c r="J38" s="613"/>
      <c r="K38" s="613"/>
      <c r="L38" s="613"/>
      <c r="M38" s="613"/>
      <c r="N38" s="614"/>
      <c r="O38" s="48"/>
      <c r="P38" s="49"/>
      <c r="Q38" s="50"/>
    </row>
    <row r="39" spans="1:17" x14ac:dyDescent="0.3">
      <c r="A39" s="42"/>
      <c r="B39" s="43"/>
      <c r="C39" s="44"/>
      <c r="D39" s="45"/>
      <c r="E39" s="624" t="s">
        <v>285</v>
      </c>
      <c r="F39" s="625"/>
      <c r="G39" s="625"/>
      <c r="H39" s="625"/>
      <c r="I39" s="625"/>
      <c r="J39" s="625"/>
      <c r="K39" s="625"/>
      <c r="L39" s="625"/>
      <c r="M39" s="625"/>
      <c r="N39" s="626"/>
      <c r="O39" s="48"/>
      <c r="P39" s="49"/>
      <c r="Q39" s="50"/>
    </row>
    <row r="40" spans="1:17" ht="18" customHeight="1" thickBot="1" x14ac:dyDescent="0.35">
      <c r="A40" s="42"/>
      <c r="B40" s="43"/>
      <c r="C40" s="44"/>
      <c r="D40" s="45"/>
      <c r="E40" s="627" t="s">
        <v>284</v>
      </c>
      <c r="F40" s="628"/>
      <c r="G40" s="628"/>
      <c r="H40" s="628"/>
      <c r="I40" s="628"/>
      <c r="J40" s="628"/>
      <c r="K40" s="628"/>
      <c r="L40" s="628"/>
      <c r="M40" s="628"/>
      <c r="N40" s="629"/>
      <c r="O40" s="48"/>
      <c r="P40" s="49"/>
      <c r="Q40" s="50"/>
    </row>
    <row r="41" spans="1:17" ht="18" customHeight="1" x14ac:dyDescent="0.3">
      <c r="A41" s="42"/>
      <c r="B41" s="43"/>
      <c r="C41" s="44"/>
      <c r="D41" s="45"/>
      <c r="E41" s="630" t="s">
        <v>286</v>
      </c>
      <c r="F41" s="631"/>
      <c r="G41" s="631"/>
      <c r="H41" s="631"/>
      <c r="I41" s="631"/>
      <c r="J41" s="631"/>
      <c r="K41" s="631"/>
      <c r="L41" s="631"/>
      <c r="M41" s="631"/>
      <c r="N41" s="632"/>
      <c r="O41" s="48"/>
      <c r="P41" s="49"/>
      <c r="Q41" s="50"/>
    </row>
    <row r="42" spans="1:17" x14ac:dyDescent="0.3">
      <c r="A42" s="42"/>
      <c r="B42" s="43"/>
      <c r="C42" s="44"/>
      <c r="D42" s="45"/>
      <c r="E42" s="633" t="s">
        <v>287</v>
      </c>
      <c r="F42" s="634"/>
      <c r="G42" s="634"/>
      <c r="H42" s="634"/>
      <c r="I42" s="634"/>
      <c r="J42" s="634"/>
      <c r="K42" s="634"/>
      <c r="L42" s="634"/>
      <c r="M42" s="634"/>
      <c r="N42" s="635"/>
      <c r="O42" s="48"/>
      <c r="P42" s="49"/>
      <c r="Q42" s="50"/>
    </row>
    <row r="43" spans="1:17" ht="18" customHeight="1" x14ac:dyDescent="0.3">
      <c r="A43" s="42"/>
      <c r="B43" s="43"/>
      <c r="C43" s="44"/>
      <c r="D43" s="45"/>
      <c r="E43" s="633" t="s">
        <v>288</v>
      </c>
      <c r="F43" s="634"/>
      <c r="G43" s="634"/>
      <c r="H43" s="634"/>
      <c r="I43" s="634"/>
      <c r="J43" s="634"/>
      <c r="K43" s="634"/>
      <c r="L43" s="634"/>
      <c r="M43" s="634"/>
      <c r="N43" s="635"/>
      <c r="O43" s="48"/>
      <c r="P43" s="49"/>
      <c r="Q43" s="50"/>
    </row>
    <row r="44" spans="1:17" ht="19.5" thickBot="1" x14ac:dyDescent="0.35">
      <c r="A44" s="42"/>
      <c r="B44" s="43"/>
      <c r="C44" s="44"/>
      <c r="D44" s="45"/>
      <c r="E44" s="627" t="s">
        <v>289</v>
      </c>
      <c r="F44" s="628"/>
      <c r="G44" s="628"/>
      <c r="H44" s="628"/>
      <c r="I44" s="628"/>
      <c r="J44" s="628"/>
      <c r="K44" s="628"/>
      <c r="L44" s="628"/>
      <c r="M44" s="628"/>
      <c r="N44" s="629"/>
      <c r="O44" s="48"/>
      <c r="P44" s="49"/>
      <c r="Q44" s="50"/>
    </row>
    <row r="45" spans="1:17" ht="18" customHeight="1" x14ac:dyDescent="0.3">
      <c r="A45" s="42"/>
      <c r="B45" s="43"/>
      <c r="C45" s="44"/>
      <c r="D45" s="45"/>
      <c r="E45" s="624" t="s">
        <v>290</v>
      </c>
      <c r="F45" s="625"/>
      <c r="G45" s="625"/>
      <c r="H45" s="625"/>
      <c r="I45" s="625"/>
      <c r="J45" s="625"/>
      <c r="K45" s="625"/>
      <c r="L45" s="625"/>
      <c r="M45" s="625"/>
      <c r="N45" s="626"/>
      <c r="O45" s="48"/>
      <c r="P45" s="49"/>
      <c r="Q45" s="50"/>
    </row>
    <row r="46" spans="1:17" ht="19.5" thickBot="1" x14ac:dyDescent="0.35">
      <c r="A46" s="42"/>
      <c r="B46" s="43"/>
      <c r="C46" s="44"/>
      <c r="D46" s="45"/>
      <c r="E46" s="612" t="s">
        <v>283</v>
      </c>
      <c r="F46" s="613"/>
      <c r="G46" s="613"/>
      <c r="H46" s="613"/>
      <c r="I46" s="613"/>
      <c r="J46" s="613"/>
      <c r="K46" s="613"/>
      <c r="L46" s="613"/>
      <c r="M46" s="613"/>
      <c r="N46" s="614"/>
      <c r="O46" s="48"/>
      <c r="P46" s="49"/>
      <c r="Q46" s="50"/>
    </row>
    <row r="47" spans="1:17" x14ac:dyDescent="0.3">
      <c r="A47" s="42"/>
      <c r="B47" s="43"/>
      <c r="C47" s="44"/>
      <c r="D47" s="45"/>
      <c r="E47" s="639" t="s">
        <v>291</v>
      </c>
      <c r="F47" s="640"/>
      <c r="G47" s="640"/>
      <c r="H47" s="640"/>
      <c r="I47" s="640"/>
      <c r="J47" s="640"/>
      <c r="K47" s="640"/>
      <c r="L47" s="640"/>
      <c r="M47" s="640"/>
      <c r="N47" s="641"/>
      <c r="O47" s="48"/>
      <c r="P47" s="49"/>
      <c r="Q47" s="50"/>
    </row>
    <row r="48" spans="1:17" x14ac:dyDescent="0.3">
      <c r="A48" s="42"/>
      <c r="B48" s="43"/>
      <c r="C48" s="44"/>
      <c r="D48" s="45"/>
      <c r="E48" s="636" t="s">
        <v>283</v>
      </c>
      <c r="F48" s="637"/>
      <c r="G48" s="637"/>
      <c r="H48" s="637"/>
      <c r="I48" s="637"/>
      <c r="J48" s="637"/>
      <c r="K48" s="637"/>
      <c r="L48" s="637"/>
      <c r="M48" s="637"/>
      <c r="N48" s="638"/>
      <c r="O48" s="48"/>
      <c r="P48" s="49"/>
      <c r="Q48" s="50"/>
    </row>
    <row r="49" spans="1:17" x14ac:dyDescent="0.3">
      <c r="A49" s="42"/>
      <c r="B49" s="43"/>
      <c r="C49" s="44"/>
      <c r="D49" s="45"/>
      <c r="E49" s="642" t="s">
        <v>0</v>
      </c>
      <c r="F49" s="643"/>
      <c r="G49" s="643"/>
      <c r="H49" s="643"/>
      <c r="I49" s="643"/>
      <c r="J49" s="643"/>
      <c r="K49" s="643"/>
      <c r="L49" s="643"/>
      <c r="M49" s="643"/>
      <c r="N49" s="644"/>
      <c r="O49" s="48"/>
      <c r="P49" s="49"/>
      <c r="Q49" s="50"/>
    </row>
    <row r="50" spans="1:17" x14ac:dyDescent="0.3">
      <c r="A50" s="42"/>
      <c r="B50" s="43"/>
      <c r="C50" s="44"/>
      <c r="D50" s="45"/>
      <c r="E50" s="636" t="s">
        <v>0</v>
      </c>
      <c r="F50" s="637"/>
      <c r="G50" s="637"/>
      <c r="H50" s="637"/>
      <c r="I50" s="637"/>
      <c r="J50" s="637"/>
      <c r="K50" s="637"/>
      <c r="L50" s="637"/>
      <c r="M50" s="637"/>
      <c r="N50" s="638"/>
      <c r="O50" s="48"/>
      <c r="P50" s="49"/>
      <c r="Q50" s="50"/>
    </row>
    <row r="51" spans="1:17" x14ac:dyDescent="0.3">
      <c r="A51" s="42"/>
      <c r="B51" s="43"/>
      <c r="C51" s="44"/>
      <c r="D51" s="45"/>
      <c r="E51" s="636" t="s">
        <v>0</v>
      </c>
      <c r="F51" s="637"/>
      <c r="G51" s="637"/>
      <c r="H51" s="637"/>
      <c r="I51" s="637"/>
      <c r="J51" s="637"/>
      <c r="K51" s="637"/>
      <c r="L51" s="637"/>
      <c r="M51" s="637"/>
      <c r="N51" s="638"/>
      <c r="O51" s="48"/>
      <c r="P51" s="49"/>
      <c r="Q51" s="50"/>
    </row>
    <row r="52" spans="1:17" x14ac:dyDescent="0.3">
      <c r="A52" s="42"/>
      <c r="B52" s="43"/>
      <c r="C52" s="44"/>
      <c r="D52" s="45"/>
      <c r="E52" s="636" t="s">
        <v>0</v>
      </c>
      <c r="F52" s="637"/>
      <c r="G52" s="637"/>
      <c r="H52" s="637"/>
      <c r="I52" s="637"/>
      <c r="J52" s="637"/>
      <c r="K52" s="637"/>
      <c r="L52" s="637"/>
      <c r="M52" s="637"/>
      <c r="N52" s="638"/>
      <c r="O52" s="48"/>
      <c r="P52" s="49"/>
      <c r="Q52" s="50"/>
    </row>
    <row r="53" spans="1:17" x14ac:dyDescent="0.3">
      <c r="A53" s="42"/>
      <c r="B53" s="43"/>
      <c r="C53" s="44"/>
      <c r="D53" s="45"/>
      <c r="E53" s="636" t="s">
        <v>0</v>
      </c>
      <c r="F53" s="637"/>
      <c r="G53" s="637"/>
      <c r="H53" s="637"/>
      <c r="I53" s="637"/>
      <c r="J53" s="637"/>
      <c r="K53" s="637"/>
      <c r="L53" s="637"/>
      <c r="M53" s="637"/>
      <c r="N53" s="638"/>
      <c r="O53" s="48"/>
      <c r="P53" s="49"/>
      <c r="Q53" s="50"/>
    </row>
    <row r="54" spans="1:17" x14ac:dyDescent="0.3">
      <c r="A54" s="42"/>
      <c r="B54" s="43"/>
      <c r="C54" s="44"/>
      <c r="D54" s="45"/>
      <c r="E54" s="636" t="s">
        <v>0</v>
      </c>
      <c r="F54" s="637"/>
      <c r="G54" s="637"/>
      <c r="H54" s="637"/>
      <c r="I54" s="637"/>
      <c r="J54" s="637"/>
      <c r="K54" s="637"/>
      <c r="L54" s="637"/>
      <c r="M54" s="637"/>
      <c r="N54" s="638"/>
      <c r="O54" s="48"/>
      <c r="P54" s="49"/>
      <c r="Q54" s="50"/>
    </row>
    <row r="55" spans="1:17" x14ac:dyDescent="0.3">
      <c r="A55" s="42"/>
      <c r="B55" s="43"/>
      <c r="C55" s="44"/>
      <c r="D55" s="45"/>
      <c r="E55" s="46"/>
      <c r="F55" s="46"/>
      <c r="G55" s="47"/>
      <c r="H55" s="47"/>
      <c r="I55" s="47"/>
      <c r="J55" s="47"/>
      <c r="K55" s="47"/>
      <c r="L55" s="47"/>
      <c r="M55" s="47"/>
      <c r="N55" s="47"/>
      <c r="O55" s="48"/>
      <c r="P55" s="49"/>
      <c r="Q55" s="50"/>
    </row>
  </sheetData>
  <sortState ref="D2:Q33">
    <sortCondition ref="M2:M33"/>
  </sortState>
  <mergeCells count="20">
    <mergeCell ref="E53:N53"/>
    <mergeCell ref="E54:N54"/>
    <mergeCell ref="E47:N47"/>
    <mergeCell ref="E48:N48"/>
    <mergeCell ref="E49:N49"/>
    <mergeCell ref="E50:N50"/>
    <mergeCell ref="E51:N51"/>
    <mergeCell ref="E52:N52"/>
    <mergeCell ref="E46:N46"/>
    <mergeCell ref="F35:L35"/>
    <mergeCell ref="E36:N36"/>
    <mergeCell ref="E37:N37"/>
    <mergeCell ref="E38:N38"/>
    <mergeCell ref="E39:N39"/>
    <mergeCell ref="E40:N40"/>
    <mergeCell ref="E41:N41"/>
    <mergeCell ref="E42:N42"/>
    <mergeCell ref="E43:N43"/>
    <mergeCell ref="E44:N44"/>
    <mergeCell ref="E45:N4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>
      <selection sqref="A1:XFD127"/>
    </sheetView>
  </sheetViews>
  <sheetFormatPr defaultColWidth="8.85546875" defaultRowHeight="15" x14ac:dyDescent="0.25"/>
  <cols>
    <col min="1" max="1" width="9" style="5" customWidth="1"/>
    <col min="2" max="2" width="23.42578125" style="6" customWidth="1"/>
    <col min="3" max="3" width="5.140625" style="11" customWidth="1"/>
    <col min="4" max="4" width="13.7109375" style="5" customWidth="1"/>
    <col min="5" max="5" width="17.7109375" style="5" customWidth="1"/>
    <col min="6" max="6" width="9.85546875" style="5" customWidth="1"/>
    <col min="7" max="7" width="7.42578125" style="5" customWidth="1"/>
    <col min="8" max="8" width="6.42578125" style="5" customWidth="1"/>
    <col min="9" max="9" width="5.28515625" style="5" customWidth="1"/>
    <col min="10" max="10" width="13.28515625" style="12" customWidth="1"/>
    <col min="11" max="11" width="13.7109375" style="5" customWidth="1"/>
    <col min="12" max="12" width="35.7109375" style="5" customWidth="1"/>
    <col min="13" max="13" width="14.7109375" style="5" customWidth="1"/>
    <col min="14" max="16384" width="8.85546875" style="5"/>
  </cols>
  <sheetData/>
  <sortState ref="A40:L45">
    <sortCondition ref="J40:J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Paton Worksheet</vt:lpstr>
      <vt:lpstr>Follow-up Summary List</vt:lpstr>
      <vt:lpstr>Bridges</vt:lpstr>
      <vt:lpstr>'Paton Worksheet'!Print_Area</vt:lpstr>
      <vt:lpstr>'Paton Worksheet'!Print_Titles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Larkin</cp:lastModifiedBy>
  <cp:lastPrinted>2017-03-18T18:37:19Z</cp:lastPrinted>
  <dcterms:created xsi:type="dcterms:W3CDTF">2013-09-03T22:11:00Z</dcterms:created>
  <dcterms:modified xsi:type="dcterms:W3CDTF">2018-10-20T16:51:04Z</dcterms:modified>
</cp:coreProperties>
</file>