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-Up Summary List" sheetId="5" r:id="rId2"/>
    <sheet name="Bridges" sheetId="6" r:id="rId3"/>
    <sheet name="Sheet1" sheetId="7" r:id="rId4"/>
  </sheets>
  <definedNames>
    <definedName name="_xlnm.Print_Area" localSheetId="0">'Run Sheet'!$A$6:$P$300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K8" i="2" l="1"/>
  <c r="K15" i="2"/>
  <c r="K22" i="2"/>
  <c r="K29" i="2"/>
  <c r="K36" i="2"/>
  <c r="K43" i="2"/>
  <c r="K57" i="2"/>
  <c r="K64" i="2"/>
  <c r="K72" i="2"/>
  <c r="K79" i="2"/>
  <c r="K86" i="2"/>
  <c r="K93" i="2"/>
  <c r="K100" i="2"/>
  <c r="K107" i="2"/>
  <c r="K114" i="2"/>
  <c r="K121" i="2"/>
  <c r="K128" i="2"/>
  <c r="K135" i="2"/>
  <c r="K142" i="2"/>
  <c r="K149" i="2"/>
  <c r="K156" i="2"/>
  <c r="K163" i="2"/>
  <c r="K170" i="2"/>
  <c r="K177" i="2"/>
  <c r="K184" i="2"/>
  <c r="K191" i="2"/>
  <c r="K198" i="2"/>
  <c r="K205" i="2"/>
  <c r="K212" i="2"/>
  <c r="K219" i="2"/>
  <c r="K226" i="2"/>
  <c r="K233" i="2"/>
  <c r="K240" i="2"/>
  <c r="K247" i="2"/>
  <c r="K254" i="2"/>
  <c r="K261" i="2"/>
  <c r="K268" i="2"/>
  <c r="K275" i="2"/>
  <c r="A265" i="2"/>
  <c r="A272" i="2"/>
  <c r="A279" i="2"/>
  <c r="A285" i="2"/>
  <c r="K291" i="2"/>
  <c r="K284" i="2"/>
  <c r="K278" i="2"/>
  <c r="K264" i="2"/>
  <c r="K257" i="2"/>
  <c r="K250" i="2"/>
  <c r="K243" i="2"/>
  <c r="K236" i="2"/>
  <c r="K229" i="2"/>
  <c r="K222" i="2"/>
  <c r="K215" i="2"/>
  <c r="K208" i="2"/>
  <c r="K201" i="2"/>
  <c r="K194" i="2"/>
  <c r="K187" i="2"/>
  <c r="K180" i="2"/>
  <c r="K173" i="2"/>
  <c r="K166" i="2"/>
  <c r="K159" i="2"/>
  <c r="K152" i="2"/>
  <c r="K145" i="2"/>
  <c r="K138" i="2"/>
  <c r="K131" i="2"/>
  <c r="K124" i="2"/>
  <c r="K117" i="2"/>
  <c r="K110" i="2"/>
  <c r="K103" i="2"/>
  <c r="K96" i="2"/>
  <c r="K89" i="2"/>
  <c r="K82" i="2"/>
  <c r="K75" i="2"/>
  <c r="K67" i="2"/>
  <c r="K60" i="2"/>
  <c r="K53" i="2"/>
  <c r="K46" i="2"/>
  <c r="K39" i="2"/>
  <c r="K32" i="2"/>
  <c r="K25" i="2"/>
  <c r="K18" i="2"/>
  <c r="K11" i="2"/>
  <c r="Q91" i="2"/>
  <c r="A243" i="2"/>
  <c r="A257" i="2"/>
  <c r="A250" i="2"/>
  <c r="A264" i="2"/>
  <c r="A271" i="2"/>
  <c r="A278" i="2"/>
  <c r="A284" i="2"/>
  <c r="K300" i="2"/>
  <c r="Q8" i="2"/>
  <c r="Q15" i="2"/>
  <c r="Q22" i="2"/>
  <c r="Q29" i="2"/>
  <c r="Q36" i="2"/>
  <c r="Q43" i="2"/>
  <c r="Q50" i="2"/>
  <c r="Q57" i="2"/>
  <c r="Q64" i="2"/>
  <c r="Q72" i="2"/>
  <c r="Q79" i="2"/>
  <c r="Q86" i="2"/>
  <c r="Q93" i="2"/>
  <c r="Q100" i="2"/>
  <c r="Q107" i="2"/>
  <c r="Q114" i="2"/>
  <c r="Q121" i="2"/>
  <c r="Q128" i="2"/>
  <c r="Q135" i="2"/>
  <c r="Q142" i="2"/>
  <c r="Q149" i="2"/>
  <c r="Q156" i="2"/>
  <c r="Q163" i="2"/>
  <c r="Q170" i="2"/>
  <c r="Q177" i="2"/>
  <c r="Q184" i="2"/>
  <c r="Q191" i="2"/>
  <c r="Q198" i="2"/>
  <c r="Q205" i="2"/>
  <c r="Q212" i="2"/>
  <c r="Q217" i="2"/>
  <c r="Q219" i="2"/>
  <c r="Q226" i="2"/>
  <c r="Q233" i="2"/>
  <c r="Q240" i="2"/>
  <c r="Q254" i="2"/>
  <c r="Q247" i="2"/>
  <c r="Q259" i="2"/>
  <c r="Q261" i="2"/>
  <c r="Q268" i="2"/>
  <c r="Q275" i="2"/>
  <c r="Q281" i="2"/>
  <c r="Q288" i="2"/>
  <c r="Q293" i="2"/>
  <c r="Q295" i="2"/>
  <c r="G300" i="2"/>
  <c r="K271" i="2"/>
  <c r="A103" i="2"/>
  <c r="A110" i="2"/>
  <c r="A117" i="2"/>
  <c r="A124" i="2"/>
  <c r="A131" i="2"/>
  <c r="A138" i="2"/>
  <c r="A145" i="2"/>
  <c r="A152" i="2"/>
  <c r="A159" i="2"/>
  <c r="K295" i="2"/>
  <c r="K288" i="2"/>
  <c r="K281" i="2"/>
  <c r="W300" i="2"/>
  <c r="W1" i="2"/>
  <c r="G3" i="2"/>
  <c r="H1" i="2"/>
  <c r="N295" i="2"/>
  <c r="N288" i="2"/>
  <c r="N281" i="2"/>
  <c r="N275" i="2"/>
  <c r="N268" i="2"/>
  <c r="N261" i="2"/>
  <c r="N247" i="2"/>
  <c r="N254" i="2"/>
  <c r="N240" i="2"/>
  <c r="N233" i="2"/>
  <c r="N226" i="2"/>
  <c r="N219" i="2"/>
  <c r="N212" i="2"/>
  <c r="N205" i="2"/>
  <c r="N198" i="2"/>
  <c r="N191" i="2"/>
  <c r="N184" i="2"/>
  <c r="N177" i="2"/>
  <c r="N170" i="2"/>
  <c r="N163" i="2"/>
  <c r="N156" i="2"/>
  <c r="N142" i="2"/>
  <c r="N149" i="2"/>
  <c r="N135" i="2"/>
  <c r="N128" i="2"/>
  <c r="N121" i="2"/>
  <c r="N114" i="2"/>
  <c r="N107" i="2"/>
  <c r="N100" i="2"/>
  <c r="N93" i="2"/>
  <c r="N86" i="2"/>
  <c r="N79" i="2"/>
  <c r="N72" i="2"/>
  <c r="N64" i="2"/>
  <c r="N57" i="2"/>
  <c r="N50" i="2"/>
  <c r="N43" i="2"/>
  <c r="N36" i="2"/>
  <c r="N29" i="2"/>
  <c r="N22" i="2"/>
  <c r="N15" i="2"/>
  <c r="A299" i="2"/>
  <c r="A292" i="2"/>
  <c r="A251" i="2"/>
  <c r="A258" i="2"/>
  <c r="A244" i="2"/>
  <c r="A237" i="2"/>
  <c r="A230" i="2"/>
  <c r="A223" i="2"/>
  <c r="A216" i="2"/>
  <c r="A209" i="2"/>
  <c r="A202" i="2"/>
  <c r="A195" i="2"/>
  <c r="A188" i="2"/>
  <c r="A181" i="2"/>
  <c r="A174" i="2"/>
  <c r="A167" i="2"/>
  <c r="A160" i="2"/>
  <c r="A153" i="2"/>
  <c r="A146" i="2"/>
  <c r="A139" i="2"/>
  <c r="A132" i="2"/>
  <c r="A125" i="2"/>
  <c r="A118" i="2"/>
  <c r="A111" i="2"/>
  <c r="A104" i="2"/>
  <c r="A97" i="2"/>
  <c r="A90" i="2"/>
  <c r="A83" i="2"/>
  <c r="A76" i="2"/>
  <c r="A68" i="2"/>
  <c r="A61" i="2"/>
  <c r="A54" i="2"/>
  <c r="A47" i="2"/>
  <c r="A40" i="2"/>
  <c r="A33" i="2"/>
  <c r="A26" i="2"/>
  <c r="A19" i="2"/>
  <c r="N8" i="2"/>
  <c r="A12" i="2"/>
  <c r="G159" i="2"/>
  <c r="A18" i="2"/>
  <c r="A25" i="2"/>
  <c r="A32" i="2"/>
  <c r="A39" i="2"/>
  <c r="A46" i="2"/>
  <c r="A53" i="2"/>
  <c r="A60" i="2"/>
  <c r="A67" i="2"/>
  <c r="A82" i="2"/>
  <c r="X300" i="2"/>
  <c r="X1" i="2"/>
  <c r="I3" i="2"/>
  <c r="V300" i="2"/>
  <c r="V1" i="2"/>
  <c r="E3" i="2"/>
  <c r="Q300" i="2"/>
  <c r="A173" i="2"/>
  <c r="A180" i="2"/>
  <c r="A187" i="2"/>
  <c r="A194" i="2"/>
  <c r="A201" i="2"/>
  <c r="A208" i="2"/>
  <c r="A215" i="2"/>
  <c r="A222" i="2"/>
  <c r="A229" i="2"/>
  <c r="O300" i="2"/>
  <c r="M300" i="2"/>
  <c r="F1" i="2"/>
  <c r="F3" i="2"/>
  <c r="I300" i="2"/>
  <c r="J1" i="2"/>
  <c r="K298" i="2"/>
  <c r="G284" i="2"/>
  <c r="G278" i="2"/>
  <c r="G271" i="2"/>
  <c r="G264" i="2"/>
  <c r="G257" i="2"/>
  <c r="G236" i="2"/>
  <c r="G250" i="2"/>
  <c r="G229" i="2"/>
  <c r="G222" i="2"/>
  <c r="G194" i="2"/>
  <c r="G187" i="2"/>
  <c r="G180" i="2"/>
  <c r="G173" i="2"/>
  <c r="G166" i="2"/>
  <c r="G152" i="2"/>
  <c r="G145" i="2"/>
  <c r="G131" i="2"/>
  <c r="G124" i="2"/>
  <c r="G117" i="2"/>
  <c r="G110" i="2"/>
  <c r="G96" i="2"/>
  <c r="G89" i="2"/>
  <c r="A54" i="6"/>
  <c r="A21" i="6"/>
  <c r="B1" i="2"/>
</calcChain>
</file>

<file path=xl/sharedStrings.xml><?xml version="1.0" encoding="utf-8"?>
<sst xmlns="http://schemas.openxmlformats.org/spreadsheetml/2006/main" count="3694" uniqueCount="591">
  <si>
    <t xml:space="preserve"> </t>
  </si>
  <si>
    <t>Charted</t>
  </si>
  <si>
    <t>Date</t>
  </si>
  <si>
    <t>PATON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</si>
  <si>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</si>
  <si>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</si>
  <si>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</si>
  <si>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</si>
  <si>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</si>
  <si>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</si>
  <si>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</si>
  <si>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PATON NAME</t>
  </si>
  <si>
    <t>TYPE</t>
  </si>
  <si>
    <t>LATITUDE</t>
  </si>
  <si>
    <t>LONGITUDE</t>
  </si>
  <si>
    <t xml:space="preserve">TIME     </t>
  </si>
  <si>
    <t>EPE  (ft)</t>
  </si>
  <si>
    <t>CHT DPTH</t>
  </si>
  <si>
    <t xml:space="preserve">HOT     </t>
  </si>
  <si>
    <t>DATUM</t>
  </si>
  <si>
    <t>DATE</t>
  </si>
  <si>
    <t>DEPTH</t>
  </si>
  <si>
    <t>LIGHT</t>
  </si>
  <si>
    <t>DIST OFF</t>
  </si>
  <si>
    <t>LAST VERIFIED</t>
  </si>
  <si>
    <t>TRANS.  CORR.   (ft)</t>
  </si>
  <si>
    <t>CRITERIA</t>
  </si>
  <si>
    <t>Total</t>
  </si>
  <si>
    <t>Photos</t>
  </si>
  <si>
    <t xml:space="preserve"> Checks</t>
  </si>
  <si>
    <t>Verify</t>
  </si>
  <si>
    <t>INSPE</t>
  </si>
  <si>
    <t>LLNR</t>
  </si>
  <si>
    <t>Aid No</t>
  </si>
  <si>
    <t>Latitude</t>
  </si>
  <si>
    <t>Longitude</t>
  </si>
  <si>
    <t>Class</t>
  </si>
  <si>
    <t>ANN Verify</t>
  </si>
  <si>
    <t>Flot</t>
  </si>
  <si>
    <t>Patrol Area</t>
  </si>
  <si>
    <t>POC</t>
  </si>
  <si>
    <t>Duration</t>
  </si>
  <si>
    <t xml:space="preserve"> Check Light.</t>
  </si>
  <si>
    <t>BRIDGE WORKSHEET</t>
  </si>
  <si>
    <t>TYPE                     BRIDGE NO.                  PHOTO STATUS                   SEQ. NO.</t>
  </si>
  <si>
    <t>Bridge Name</t>
  </si>
  <si>
    <t>LAT /  LONG    Type</t>
  </si>
  <si>
    <t>Time   / Date</t>
  </si>
  <si>
    <t>Number of Lights</t>
  </si>
  <si>
    <r>
      <rPr>
        <b/>
        <sz val="9"/>
        <color rgb="FF000000"/>
        <rFont val="Calibri"/>
        <family val="2"/>
      </rPr>
      <t xml:space="preserve">Comments / Substation  </t>
    </r>
    <r>
      <rPr>
        <sz val="9"/>
        <color rgb="FF000000"/>
        <rFont val="Calibri"/>
        <family val="2"/>
      </rPr>
      <t xml:space="preserve">                                            </t>
    </r>
    <r>
      <rPr>
        <b/>
        <sz val="9"/>
        <color rgb="FF0000CC"/>
        <rFont val="Calibri"/>
        <family val="2"/>
      </rPr>
      <t xml:space="preserve">BLUE Comments - Auxiliary responsibility.           </t>
    </r>
    <r>
      <rPr>
        <sz val="9"/>
        <color rgb="FF000000"/>
        <rFont val="Calibri"/>
        <family val="2"/>
      </rPr>
      <t xml:space="preserve">                                </t>
    </r>
    <r>
      <rPr>
        <b/>
        <sz val="9"/>
        <color rgb="FFFF0000"/>
        <rFont val="Calibri"/>
        <family val="2"/>
      </rPr>
      <t>RED Comments - Coast Guard responsibility</t>
    </r>
  </si>
  <si>
    <t>BRIDGE</t>
  </si>
  <si>
    <t>Waterway</t>
  </si>
  <si>
    <t>Center Channel</t>
  </si>
  <si>
    <t>X = OUT  / O - Positioned                                                Upstream</t>
  </si>
  <si>
    <t>Type</t>
  </si>
  <si>
    <t>VC            HC</t>
  </si>
  <si>
    <t>Margin of Channel</t>
  </si>
  <si>
    <t>Pier Lights</t>
  </si>
  <si>
    <t>Roadway</t>
  </si>
  <si>
    <t>OBS</t>
  </si>
  <si>
    <t>Axis Lights</t>
  </si>
  <si>
    <t>ON-SCENE COMMENTS AND</t>
  </si>
  <si>
    <t>Flow</t>
  </si>
  <si>
    <t>OBSERVATIONS</t>
  </si>
  <si>
    <t>Bridge Diagram (Overhead View)</t>
  </si>
  <si>
    <t>Downstream</t>
  </si>
  <si>
    <t>PAGE TWO</t>
  </si>
  <si>
    <t>Bridge Diagram</t>
  </si>
  <si>
    <t>Aid Established  </t>
  </si>
  <si>
    <t xml:space="preserve">Floating ,Unlighted </t>
  </si>
  <si>
    <t>2 </t>
  </si>
  <si>
    <t xml:space="preserve">No </t>
  </si>
  <si>
    <t>ANNUAL  </t>
  </si>
  <si>
    <t>3 </t>
  </si>
  <si>
    <t xml:space="preserve">Yes </t>
  </si>
  <si>
    <t>SEQ</t>
  </si>
  <si>
    <t>ACTION</t>
  </si>
  <si>
    <t>DURATION</t>
  </si>
  <si>
    <t>LL</t>
  </si>
  <si>
    <t>VERIFY</t>
  </si>
  <si>
    <t>Dowses Rock Danger Buoy DR</t>
  </si>
  <si>
    <t xml:space="preserve">2014-07-22 Larkin, Frank   </t>
  </si>
  <si>
    <t>14727.20  </t>
  </si>
  <si>
    <t>200100218144  </t>
  </si>
  <si>
    <t xml:space="preserve">East Bay Buoy 2   </t>
  </si>
  <si>
    <t xml:space="preserve">41 37 19.92 N </t>
  </si>
  <si>
    <t xml:space="preserve">70 21 39.960 W </t>
  </si>
  <si>
    <t xml:space="preserve">013-11-08 </t>
  </si>
  <si>
    <t xml:space="preserve">WH-BE-4 </t>
  </si>
  <si>
    <t>Barnstable Harbormaster </t>
  </si>
  <si>
    <t>SEASONAL  </t>
  </si>
  <si>
    <t>06/01 - 11/01 </t>
  </si>
  <si>
    <t xml:space="preserve">2013-06-17 Nolan, Robert   </t>
  </si>
  <si>
    <t>14727.10  </t>
  </si>
  <si>
    <t>200100218142  </t>
  </si>
  <si>
    <t xml:space="preserve">East Bay Buoy 1   </t>
  </si>
  <si>
    <t xml:space="preserve">41 37 18.84 N </t>
  </si>
  <si>
    <t xml:space="preserve">70 21 41.400 W </t>
  </si>
  <si>
    <t>14727.30  </t>
  </si>
  <si>
    <t>200100218146  </t>
  </si>
  <si>
    <t xml:space="preserve">East Bay Buoy 3   </t>
  </si>
  <si>
    <t xml:space="preserve">41 37 20.64 N </t>
  </si>
  <si>
    <t xml:space="preserve">70 21 45.360 W </t>
  </si>
  <si>
    <t>14727.40  </t>
  </si>
  <si>
    <t>200100218148  </t>
  </si>
  <si>
    <t xml:space="preserve">East Bay Buoy 4   </t>
  </si>
  <si>
    <t xml:space="preserve">41 37 21.36 N </t>
  </si>
  <si>
    <t xml:space="preserve">70 21 43.920 W </t>
  </si>
  <si>
    <t>06/15 - 11/01 </t>
  </si>
  <si>
    <t>Dowses Beach Swim Buoys</t>
  </si>
  <si>
    <t>14726.91  </t>
  </si>
  <si>
    <t>200100219082  </t>
  </si>
  <si>
    <t xml:space="preserve">East Bay Light   </t>
  </si>
  <si>
    <t xml:space="preserve">41 37 23.00 N </t>
  </si>
  <si>
    <t xml:space="preserve">70 21 47.000 W </t>
  </si>
  <si>
    <t xml:space="preserve">Fixed,Lighted </t>
  </si>
  <si>
    <t>100117305001  </t>
  </si>
  <si>
    <t xml:space="preserve">East Bay Speed Buoy   </t>
  </si>
  <si>
    <t xml:space="preserve">41 37 25.56 N </t>
  </si>
  <si>
    <t xml:space="preserve">70 21 45.660 W </t>
  </si>
  <si>
    <t>05/01 - 11/01 </t>
  </si>
  <si>
    <t>14727.50  </t>
  </si>
  <si>
    <t>200100237593  </t>
  </si>
  <si>
    <t xml:space="preserve">East Bay Buoy 6   </t>
  </si>
  <si>
    <t xml:space="preserve">41 37 30.72 N </t>
  </si>
  <si>
    <t xml:space="preserve">70 22 01.560 W </t>
  </si>
  <si>
    <t xml:space="preserve">2014-07-23 Larkin, Frank   </t>
  </si>
  <si>
    <t>14727.60  </t>
  </si>
  <si>
    <t>200100218150  </t>
  </si>
  <si>
    <t xml:space="preserve">East Bay Buoy 7   </t>
  </si>
  <si>
    <t xml:space="preserve">41 37 33.24 N </t>
  </si>
  <si>
    <t xml:space="preserve">70 22 06.600 W </t>
  </si>
  <si>
    <t>14727.70  </t>
  </si>
  <si>
    <t>200100218152  </t>
  </si>
  <si>
    <t xml:space="preserve">East Bay Buoy 8   </t>
  </si>
  <si>
    <t xml:space="preserve">41 37 32.16 N </t>
  </si>
  <si>
    <t xml:space="preserve">70 22 06.240 W </t>
  </si>
  <si>
    <t>14726.00  </t>
  </si>
  <si>
    <t>200100218154  </t>
  </si>
  <si>
    <t xml:space="preserve">Centerville River Buoy 3   </t>
  </si>
  <si>
    <t xml:space="preserve">41 37 39.00 N </t>
  </si>
  <si>
    <t xml:space="preserve">70 22 03.000 W </t>
  </si>
  <si>
    <t>14726.10  </t>
  </si>
  <si>
    <t>200100218156  </t>
  </si>
  <si>
    <t xml:space="preserve">Centerville River Buoy 4   </t>
  </si>
  <si>
    <t xml:space="preserve">41 37 39.36 N </t>
  </si>
  <si>
    <t xml:space="preserve">70 22 01.200 W </t>
  </si>
  <si>
    <t xml:space="preserve">2012-08-05 Nolan, Robert   </t>
  </si>
  <si>
    <t>14726.20  </t>
  </si>
  <si>
    <t>200100218158  </t>
  </si>
  <si>
    <t xml:space="preserve">Centerville River Buoy 6   </t>
  </si>
  <si>
    <t xml:space="preserve">41 37 41.88 N </t>
  </si>
  <si>
    <t xml:space="preserve">70 22 00.480 W </t>
  </si>
  <si>
    <t>14726.40  </t>
  </si>
  <si>
    <t>200100218162  </t>
  </si>
  <si>
    <t xml:space="preserve">Centerville River Buoy 8   </t>
  </si>
  <si>
    <t xml:space="preserve">41 37 46.56 N </t>
  </si>
  <si>
    <t xml:space="preserve">70 21 54.720 W </t>
  </si>
  <si>
    <t>14726.30  </t>
  </si>
  <si>
    <t>200100218160  </t>
  </si>
  <si>
    <t xml:space="preserve">Centerville River Buoy 7   </t>
  </si>
  <si>
    <t xml:space="preserve">41 37 47.28 N </t>
  </si>
  <si>
    <t xml:space="preserve">70 21 54.360 W </t>
  </si>
  <si>
    <t>14726.50  </t>
  </si>
  <si>
    <t>200100218164  </t>
  </si>
  <si>
    <t xml:space="preserve">Centerville River Buoy 10   </t>
  </si>
  <si>
    <t xml:space="preserve">41 37 58.08 N </t>
  </si>
  <si>
    <t xml:space="preserve">70 21 38.520 W </t>
  </si>
  <si>
    <t>100117305004  </t>
  </si>
  <si>
    <t xml:space="preserve">Centerville River Speed Buoy   </t>
  </si>
  <si>
    <t xml:space="preserve">41 37 48.00 N </t>
  </si>
  <si>
    <t xml:space="preserve">70 21 36.300 W </t>
  </si>
  <si>
    <t>14726.70  </t>
  </si>
  <si>
    <t>200100218168  </t>
  </si>
  <si>
    <t xml:space="preserve">Centerville River Buoy 12   </t>
  </si>
  <si>
    <t xml:space="preserve">41 37 59.52 N </t>
  </si>
  <si>
    <t xml:space="preserve">70 21 33.840 W </t>
  </si>
  <si>
    <t>14726.60  </t>
  </si>
  <si>
    <t>200100218166  </t>
  </si>
  <si>
    <t xml:space="preserve">Centerville River Buoy 11   </t>
  </si>
  <si>
    <t xml:space="preserve">41 38 00.60 N </t>
  </si>
  <si>
    <t xml:space="preserve">70 21 32.760 W </t>
  </si>
  <si>
    <t>14726.80  </t>
  </si>
  <si>
    <t>200100218170  </t>
  </si>
  <si>
    <t xml:space="preserve">Centerville River Buoy 13   </t>
  </si>
  <si>
    <t xml:space="preserve">41 38 02.04 N </t>
  </si>
  <si>
    <t xml:space="preserve">70 21 29.520 W </t>
  </si>
  <si>
    <t>100117305010  </t>
  </si>
  <si>
    <t xml:space="preserve">Craigville Beach Swim Buoys (4)   </t>
  </si>
  <si>
    <t xml:space="preserve">41 38 07.98 N </t>
  </si>
  <si>
    <t xml:space="preserve">70 20 18.060 W </t>
  </si>
  <si>
    <t xml:space="preserve">2013-07-07 Nolan, Robert   </t>
  </si>
  <si>
    <t>100117305016  </t>
  </si>
  <si>
    <t xml:space="preserve">Covells Beach Swim Buoys (2)   </t>
  </si>
  <si>
    <t xml:space="preserve">41 38 04.32 N </t>
  </si>
  <si>
    <t xml:space="preserve">70 20 00.180 W </t>
  </si>
  <si>
    <t>Great Island Fish Trap Center Light</t>
  </si>
  <si>
    <t>Great Island Fish Trap East  Light</t>
  </si>
  <si>
    <t xml:space="preserve">2013-09-24 Cave, Clinton   </t>
  </si>
  <si>
    <t>100117305433  </t>
  </si>
  <si>
    <t xml:space="preserve">Hyannisport Speed Buoy B   </t>
  </si>
  <si>
    <t xml:space="preserve">41 37 30.90 N </t>
  </si>
  <si>
    <t xml:space="preserve">70 17 36.120 W </t>
  </si>
  <si>
    <t xml:space="preserve">2013-07-24 Cave, Clinton   </t>
  </si>
  <si>
    <t>100117305420  </t>
  </si>
  <si>
    <t xml:space="preserve">Hyannisport Speed Buoy A   </t>
  </si>
  <si>
    <t xml:space="preserve">41 37 41.70 N </t>
  </si>
  <si>
    <t xml:space="preserve">70 17 37.320 W </t>
  </si>
  <si>
    <t>1964  </t>
  </si>
  <si>
    <t xml:space="preserve">HYANNIS YACHT CLUB REGULATORY BUOY   </t>
  </si>
  <si>
    <t xml:space="preserve">41 37 60.00 N </t>
  </si>
  <si>
    <t xml:space="preserve">70 16 00.000 W </t>
  </si>
  <si>
    <t>Jared Wallin </t>
  </si>
  <si>
    <t xml:space="preserve">2012-08-18 Cave, Clinton   </t>
  </si>
  <si>
    <t>100117139992  </t>
  </si>
  <si>
    <t xml:space="preserve">Uncle Roberts Rock Danger Buoy   </t>
  </si>
  <si>
    <t xml:space="preserve">41 37 46.08 N </t>
  </si>
  <si>
    <t xml:space="preserve">70 15 34.860 W </t>
  </si>
  <si>
    <t xml:space="preserve">013-11-01 </t>
  </si>
  <si>
    <t>Karl von Hone </t>
  </si>
  <si>
    <t xml:space="preserve">2014-07-07 Larkin, Frank   </t>
  </si>
  <si>
    <t>100116921429  </t>
  </si>
  <si>
    <t xml:space="preserve">Mill Creek Entrance No Wake Buoy A   </t>
  </si>
  <si>
    <t xml:space="preserve">41 38 41.16 N </t>
  </si>
  <si>
    <t xml:space="preserve">70 15 23.220 W </t>
  </si>
  <si>
    <t xml:space="preserve">013-11-06 </t>
  </si>
  <si>
    <t>Karl Von Hone </t>
  </si>
  <si>
    <t>05/15 - 11/15 </t>
  </si>
  <si>
    <t>14646.00  </t>
  </si>
  <si>
    <t>200100218469  </t>
  </si>
  <si>
    <t xml:space="preserve">Mill Creek Entrance Buoy 1   </t>
  </si>
  <si>
    <t xml:space="preserve">41 38 41.70 N </t>
  </si>
  <si>
    <t xml:space="preserve">70 15 30.069 W </t>
  </si>
  <si>
    <t>KARL VON HONE </t>
  </si>
  <si>
    <t>14647.00  </t>
  </si>
  <si>
    <t>200100218470  </t>
  </si>
  <si>
    <t xml:space="preserve">Mill Creek Entrance Buoy 2   </t>
  </si>
  <si>
    <t xml:space="preserve">41 38 41.76 N </t>
  </si>
  <si>
    <t xml:space="preserve">70 15 27.600 W </t>
  </si>
  <si>
    <t xml:space="preserve">2014-08-26 Larkin, Frank   </t>
  </si>
  <si>
    <t>100116921436  </t>
  </si>
  <si>
    <t xml:space="preserve">Mill Creek Entrance No Wake Buoy B   </t>
  </si>
  <si>
    <t xml:space="preserve">41 39 00.42 N </t>
  </si>
  <si>
    <t>100116924936  </t>
  </si>
  <si>
    <t xml:space="preserve">Englewood Channel No Wake Buoy   </t>
  </si>
  <si>
    <t xml:space="preserve">41 38 08.76 N </t>
  </si>
  <si>
    <t xml:space="preserve">70 15 00.240 W </t>
  </si>
  <si>
    <t>YARMOUTH Harbormaster </t>
  </si>
  <si>
    <t>14650.00  </t>
  </si>
  <si>
    <t>100116925184  </t>
  </si>
  <si>
    <t xml:space="preserve">Englewood Channel Buoy 1   </t>
  </si>
  <si>
    <t xml:space="preserve">41 38 09.30 N </t>
  </si>
  <si>
    <t xml:space="preserve">70 15 03.600 W </t>
  </si>
  <si>
    <t>14650.10  </t>
  </si>
  <si>
    <t>100116925190  </t>
  </si>
  <si>
    <t xml:space="preserve">Englewood Channel Buoy 2   </t>
  </si>
  <si>
    <t>14650.20  </t>
  </si>
  <si>
    <t>100116925194  </t>
  </si>
  <si>
    <t xml:space="preserve">Englewood Channel Buoy 3   </t>
  </si>
  <si>
    <t xml:space="preserve">41 38 10.74 N </t>
  </si>
  <si>
    <t xml:space="preserve">70 14 59.940 W </t>
  </si>
  <si>
    <t xml:space="preserve">2012-08-27 ZWEIG, RICHARD   </t>
  </si>
  <si>
    <t>14650.30  </t>
  </si>
  <si>
    <t>100116925197  </t>
  </si>
  <si>
    <t xml:space="preserve">Englewood Channel Buoy 4   </t>
  </si>
  <si>
    <t xml:space="preserve">41 38 10.68 N </t>
  </si>
  <si>
    <t xml:space="preserve">70 14 50.520 W </t>
  </si>
  <si>
    <t>14650.40  </t>
  </si>
  <si>
    <t>100116925223  </t>
  </si>
  <si>
    <t xml:space="preserve">Englewood Channel Buoy 5   </t>
  </si>
  <si>
    <t xml:space="preserve">41 38 12.24 N </t>
  </si>
  <si>
    <t xml:space="preserve">70 14 53.460 W </t>
  </si>
  <si>
    <t xml:space="preserve">2014-07-08 Larkin, Frank   </t>
  </si>
  <si>
    <t>14650.50  </t>
  </si>
  <si>
    <t>100116925240  </t>
  </si>
  <si>
    <t xml:space="preserve">Englewood Channel Buoy 6   </t>
  </si>
  <si>
    <t xml:space="preserve">41 38 12.78 N </t>
  </si>
  <si>
    <t xml:space="preserve">70 14 49.980 W </t>
  </si>
  <si>
    <t>14650.60  </t>
  </si>
  <si>
    <t>100116925257  </t>
  </si>
  <si>
    <t xml:space="preserve">Englewood Channel Buoy 7   </t>
  </si>
  <si>
    <t xml:space="preserve">41 38 14.46 N </t>
  </si>
  <si>
    <t xml:space="preserve">70 14 48.720 W </t>
  </si>
  <si>
    <t>100117139989  </t>
  </si>
  <si>
    <t xml:space="preserve">Englewood Beach Swim Buoy   </t>
  </si>
  <si>
    <t xml:space="preserve">41 38 23.94 N </t>
  </si>
  <si>
    <t xml:space="preserve">70 14 48.960 W </t>
  </si>
  <si>
    <t>100117391115  </t>
  </si>
  <si>
    <t xml:space="preserve">Fiddle Head Rock Danger Buoy   </t>
  </si>
  <si>
    <t xml:space="preserve">41 38 19.32 N </t>
  </si>
  <si>
    <t xml:space="preserve">70 15 43.620 W </t>
  </si>
  <si>
    <t>14601.00  </t>
  </si>
  <si>
    <t>100116984329  </t>
  </si>
  <si>
    <t xml:space="preserve">Fiddle Head Rock Daybeacon   </t>
  </si>
  <si>
    <t xml:space="preserve">41 38 20.10 N </t>
  </si>
  <si>
    <t xml:space="preserve">70 15 54.200 W </t>
  </si>
  <si>
    <t xml:space="preserve">Fixed,Unlighted </t>
  </si>
  <si>
    <t>Rulon Wilcox </t>
  </si>
  <si>
    <t xml:space="preserve">2013-08-21 Cave, Clinton   </t>
  </si>
  <si>
    <t>14541.00  </t>
  </si>
  <si>
    <t>200100237597  </t>
  </si>
  <si>
    <t xml:space="preserve">Hyannis Harbor Danger Buoy A   </t>
  </si>
  <si>
    <t xml:space="preserve">41 37 48.36 N </t>
  </si>
  <si>
    <t xml:space="preserve">70 17 56.760 W </t>
  </si>
  <si>
    <t xml:space="preserve">2013-09-17 Cave, Clinton   </t>
  </si>
  <si>
    <t>14542.00  </t>
  </si>
  <si>
    <t>200100237599  </t>
  </si>
  <si>
    <t xml:space="preserve">Hyannis Harbor Danger Buoy B   </t>
  </si>
  <si>
    <t xml:space="preserve">41 37 47.64 N </t>
  </si>
  <si>
    <t xml:space="preserve">70 17 53.520 W </t>
  </si>
  <si>
    <t>14543.00  </t>
  </si>
  <si>
    <t>200100237603  </t>
  </si>
  <si>
    <t xml:space="preserve">Hyannis Harbor Danger Buoy C   </t>
  </si>
  <si>
    <t xml:space="preserve">41 37 44.40 N </t>
  </si>
  <si>
    <t xml:space="preserve">70 17 53.880 W </t>
  </si>
  <si>
    <t>100116924884  </t>
  </si>
  <si>
    <t xml:space="preserve">Hyannis No Wake Buoy A   </t>
  </si>
  <si>
    <t xml:space="preserve">41 38 32.34 N </t>
  </si>
  <si>
    <t xml:space="preserve">70 16 09.000 W </t>
  </si>
  <si>
    <t>100116924895  </t>
  </si>
  <si>
    <t xml:space="preserve">Hyannis No Wake Buoy B   </t>
  </si>
  <si>
    <t xml:space="preserve">41 38 31.92 N </t>
  </si>
  <si>
    <t xml:space="preserve">70 16 04.200 W </t>
  </si>
  <si>
    <t>05/15 - 11/01 </t>
  </si>
  <si>
    <t>100117305454  </t>
  </si>
  <si>
    <t xml:space="preserve">Hyannis Pumpout Danger Buoy   </t>
  </si>
  <si>
    <t xml:space="preserve">41 38 52.08 N </t>
  </si>
  <si>
    <t xml:space="preserve">70 16 29.280 W </t>
  </si>
  <si>
    <t>100117305460  </t>
  </si>
  <si>
    <t xml:space="preserve">Hyannis Speed Buoy A   </t>
  </si>
  <si>
    <t xml:space="preserve">41 38 41.46 N </t>
  </si>
  <si>
    <t xml:space="preserve">70 16 21.300 W </t>
  </si>
  <si>
    <t>100117305468  </t>
  </si>
  <si>
    <t xml:space="preserve">Hyannis Speed Buoy B   </t>
  </si>
  <si>
    <t xml:space="preserve">41 38 57.06 N </t>
  </si>
  <si>
    <t xml:space="preserve">70 16 34.440 W </t>
  </si>
  <si>
    <t xml:space="preserve">2012-07-27 Nolan, Robert   </t>
  </si>
  <si>
    <t>14605.00  </t>
  </si>
  <si>
    <t>200100218696  </t>
  </si>
  <si>
    <t xml:space="preserve">Hyannis Yacht Club Channel Buoy 1A   </t>
  </si>
  <si>
    <t xml:space="preserve">41 38 20.20 N </t>
  </si>
  <si>
    <t xml:space="preserve">70 16 23.400 W </t>
  </si>
  <si>
    <t>05/01 - 01/10 </t>
  </si>
  <si>
    <t>14610.00  </t>
  </si>
  <si>
    <t>200100218697  </t>
  </si>
  <si>
    <t xml:space="preserve">Hyannis Yacht Club Channel Buoy 2A   </t>
  </si>
  <si>
    <t xml:space="preserve">41 38 21.30 N </t>
  </si>
  <si>
    <t xml:space="preserve">70 16 20.500 W </t>
  </si>
  <si>
    <t>14615.00  </t>
  </si>
  <si>
    <t>200100218698  </t>
  </si>
  <si>
    <t xml:space="preserve">Hyannis Yacht Club Channel Buoy 3A   </t>
  </si>
  <si>
    <t xml:space="preserve">41 38 20.90 N </t>
  </si>
  <si>
    <t xml:space="preserve">70 16 28.000 W </t>
  </si>
  <si>
    <t>14620.00  </t>
  </si>
  <si>
    <t>200100218699  </t>
  </si>
  <si>
    <t xml:space="preserve">Hyannis Yacht Club Channel Buoy 4A   </t>
  </si>
  <si>
    <t xml:space="preserve">41 38 21.60 N </t>
  </si>
  <si>
    <t xml:space="preserve">70 16 27.500 W </t>
  </si>
  <si>
    <t>41-37-12.607</t>
  </si>
  <si>
    <t>SEASONAL</t>
  </si>
  <si>
    <t>White w. ORA Bands</t>
  </si>
  <si>
    <t>Not Lighted</t>
  </si>
  <si>
    <t>6/1-11/1</t>
  </si>
  <si>
    <t>RED NUN</t>
  </si>
  <si>
    <t>GREEN CAN</t>
  </si>
  <si>
    <t>41-37-15.615</t>
  </si>
  <si>
    <t>070-21-56.666</t>
  </si>
  <si>
    <t>NOT IN THE LIGHT LIST</t>
  </si>
  <si>
    <t>NOT CHARTED</t>
  </si>
  <si>
    <t>Dowses Beach Swim Buoys (3)</t>
  </si>
  <si>
    <t>White w ORA Bands</t>
  </si>
  <si>
    <t>41-37-23.300</t>
  </si>
  <si>
    <t>070-21-48.025</t>
  </si>
  <si>
    <t>Fl G 4s</t>
  </si>
  <si>
    <t>Tower on monopole.</t>
  </si>
  <si>
    <t>070-21-59.594</t>
  </si>
  <si>
    <t>41-38-01.697</t>
  </si>
  <si>
    <t>070-21-27.789</t>
  </si>
  <si>
    <t>White w ORA bands</t>
  </si>
  <si>
    <t>070-20-22.054</t>
  </si>
  <si>
    <t>41-38-04.411</t>
  </si>
  <si>
    <t>070-20-00.111</t>
  </si>
  <si>
    <t>Deleted</t>
  </si>
  <si>
    <t>41-37-47.247</t>
  </si>
  <si>
    <t>070-16-23.744</t>
  </si>
  <si>
    <t>41-37-45.964</t>
  </si>
  <si>
    <t>070-17-53.501</t>
  </si>
  <si>
    <t>41-37-48.271</t>
  </si>
  <si>
    <t>070-17-53.077</t>
  </si>
  <si>
    <t>41-37-48.547</t>
  </si>
  <si>
    <t>070-17-55.415</t>
  </si>
  <si>
    <t>Kalmus Beach Swim Buoys (3)</t>
  </si>
  <si>
    <t>41-37-59.820</t>
  </si>
  <si>
    <t>070-16-45.820</t>
  </si>
  <si>
    <t>PAGE 8</t>
  </si>
  <si>
    <t>Lewis Bay Speed Buoy A</t>
  </si>
  <si>
    <t>Lewis Bay Speed Buoy B</t>
  </si>
  <si>
    <t>41-37-25.594</t>
  </si>
  <si>
    <t>41-38-20.200</t>
  </si>
  <si>
    <t>070-16-23.400</t>
  </si>
  <si>
    <t>41-37-41.741</t>
  </si>
  <si>
    <t>070-17-37.279</t>
  </si>
  <si>
    <t>UNAUT</t>
  </si>
  <si>
    <t>TOTAL</t>
  </si>
  <si>
    <t>PHOTOS</t>
  </si>
  <si>
    <t>Barnstable HM</t>
  </si>
  <si>
    <t>070-21-43.870</t>
  </si>
  <si>
    <t>41 37 25.560</t>
  </si>
  <si>
    <t>70 21 45.660</t>
  </si>
  <si>
    <t>BE-4</t>
  </si>
  <si>
    <t>2013 report, WP.                                                                                        2015 Recheck, POS'N UP'D.</t>
  </si>
  <si>
    <t xml:space="preserve">HMRAP RUN BE-4 </t>
  </si>
  <si>
    <t>2013 report, MISSING.                                                                                  2015 recheck, POS'N UP'D.</t>
  </si>
  <si>
    <t>2016 HMRAP, WP PER HM</t>
  </si>
  <si>
    <t>41-37-16.300</t>
  </si>
  <si>
    <t>070-21-28.500</t>
  </si>
  <si>
    <t>41-37-16.100</t>
  </si>
  <si>
    <t>070-21-31.700</t>
  </si>
  <si>
    <t>41-37-19.400</t>
  </si>
  <si>
    <t>070-21-37.600</t>
  </si>
  <si>
    <t>070-21-36.300</t>
  </si>
  <si>
    <t>WP</t>
  </si>
  <si>
    <t>2016 HMRAP, 175.8 FEET OFF - WP</t>
  </si>
  <si>
    <t>41-37-30.200</t>
  </si>
  <si>
    <t>Centerville River Buoy 1</t>
  </si>
  <si>
    <t>41-37-33.300</t>
  </si>
  <si>
    <t>070-22-05.100</t>
  </si>
  <si>
    <t>Centerville River Buoy 2</t>
  </si>
  <si>
    <t>41-37-32.800</t>
  </si>
  <si>
    <t>070-22-04.300</t>
  </si>
  <si>
    <t>41-37-38.500</t>
  </si>
  <si>
    <t>070-22-01.100</t>
  </si>
  <si>
    <t>070-22-00.500</t>
  </si>
  <si>
    <t>41-37-38.800</t>
  </si>
  <si>
    <t>41-37-43.200</t>
  </si>
  <si>
    <t>070-21-53.200</t>
  </si>
  <si>
    <t>41-37-47.500</t>
  </si>
  <si>
    <t>070-21-52.400</t>
  </si>
  <si>
    <t>41-37-51.400</t>
  </si>
  <si>
    <t>070-21-48.200</t>
  </si>
  <si>
    <t>41-37-54.100</t>
  </si>
  <si>
    <t>070-21-42.500</t>
  </si>
  <si>
    <t>41-37-56.700</t>
  </si>
  <si>
    <t>070-21-39.100</t>
  </si>
  <si>
    <t>41-38-58.000</t>
  </si>
  <si>
    <t>070-21-37.300</t>
  </si>
  <si>
    <t>Centerville River Buoy 14</t>
  </si>
  <si>
    <t>41-38-03.000</t>
  </si>
  <si>
    <t>070-21-26.100</t>
  </si>
  <si>
    <t>41-38-02.000</t>
  </si>
  <si>
    <t>070-21-29.300</t>
  </si>
  <si>
    <t>2016 HMRAP, WP</t>
  </si>
  <si>
    <t>HYANNIS YC</t>
  </si>
  <si>
    <t>2016 HMRAP, 36.7 FT OFF, WP</t>
  </si>
  <si>
    <t>2016 HMRAP, 18.8 FT OFF, WP</t>
  </si>
  <si>
    <t>2016 HMRAP, 44.9 FT OFF, WP</t>
  </si>
  <si>
    <t>41-37-48.500</t>
  </si>
  <si>
    <t>070-16-17.500</t>
  </si>
  <si>
    <t>41-37-50.300</t>
  </si>
  <si>
    <t>070-16-21.300</t>
  </si>
  <si>
    <t>41-37.838</t>
  </si>
  <si>
    <t>070-16.355</t>
  </si>
  <si>
    <t>41-37.808</t>
  </si>
  <si>
    <t>41-37-39.900</t>
  </si>
  <si>
    <t>070-16-34.700</t>
  </si>
  <si>
    <t>41-37.665</t>
  </si>
  <si>
    <t>41-38-41.100</t>
  </si>
  <si>
    <t>070-16-20.3</t>
  </si>
  <si>
    <t>41-37.685</t>
  </si>
  <si>
    <t>070-16.338</t>
  </si>
  <si>
    <t>41-37.268</t>
  </si>
  <si>
    <t>070-21.528</t>
  </si>
  <si>
    <t>070-21.475</t>
  </si>
  <si>
    <t>41-37.323</t>
  </si>
  <si>
    <t>070-21.626</t>
  </si>
  <si>
    <t>070-21.605</t>
  </si>
  <si>
    <t>41-37.260</t>
  </si>
  <si>
    <t>070-21.944</t>
  </si>
  <si>
    <t>41-37.388</t>
  </si>
  <si>
    <t>41-37.400</t>
  </si>
  <si>
    <t>41-37.503</t>
  </si>
  <si>
    <t>070-21.993</t>
  </si>
  <si>
    <t>41-37.547</t>
  </si>
  <si>
    <t>070-22.072</t>
  </si>
  <si>
    <t>41-37.555</t>
  </si>
  <si>
    <t>070-22.085</t>
  </si>
  <si>
    <t>41-37.720</t>
  </si>
  <si>
    <t>070-21.873</t>
  </si>
  <si>
    <t>070-21.803</t>
  </si>
  <si>
    <t>070-21.708</t>
  </si>
  <si>
    <t>41-37.945</t>
  </si>
  <si>
    <t>41-38.033</t>
  </si>
  <si>
    <t>070-21.488</t>
  </si>
  <si>
    <t>41-38.050</t>
  </si>
  <si>
    <t>070-21.435</t>
  </si>
  <si>
    <t>41-38.028</t>
  </si>
  <si>
    <t>070-21.463</t>
  </si>
  <si>
    <t>41-37.427</t>
  </si>
  <si>
    <t>070-21.759</t>
  </si>
  <si>
    <t>070-21-45.535</t>
  </si>
  <si>
    <t>41-38.360</t>
  </si>
  <si>
    <t>070-16.458</t>
  </si>
  <si>
    <t>41-38.348</t>
  </si>
  <si>
    <t>41-38.355</t>
  </si>
  <si>
    <t>070-16.390</t>
  </si>
  <si>
    <t>070-17.621</t>
  </si>
  <si>
    <t>41-37.704</t>
  </si>
  <si>
    <t>41-37.803</t>
  </si>
  <si>
    <t>41-37.768</t>
  </si>
  <si>
    <t>070-17.903</t>
  </si>
  <si>
    <t>POSN OFF</t>
  </si>
  <si>
    <t>2016 HMRAP, 1,214.3 FEET OFF STA- POSN UPD - WP</t>
  </si>
  <si>
    <t>WP NO.</t>
  </si>
  <si>
    <t>2016 HMRAP, OFF STA - POSN UPD - WP</t>
  </si>
  <si>
    <t>41-38-08.235</t>
  </si>
  <si>
    <t>2016 HMRAP, POSN UPD - WP</t>
  </si>
  <si>
    <t>2016 REPORT, WP</t>
  </si>
  <si>
    <t xml:space="preserve">2016 HMRAP,  OFF STA - POSN UPD - WP                                                                            </t>
  </si>
  <si>
    <t xml:space="preserve">2016 HMRAP,   WP                                                                            </t>
  </si>
  <si>
    <t xml:space="preserve"> 2016 HMRAP, OFF STA - POSN UPD - WP                </t>
  </si>
  <si>
    <t>VERIFY IN 2017</t>
  </si>
  <si>
    <t>PLAN</t>
  </si>
  <si>
    <t>CHK</t>
  </si>
  <si>
    <t>PHO</t>
  </si>
  <si>
    <t>VER</t>
  </si>
  <si>
    <t>2015 report, POS'N UP'D by HM.                                                             2016 HMRAP, 10.5 OFF, WP</t>
  </si>
  <si>
    <t>LAST  STATUS</t>
  </si>
  <si>
    <t>PMT</t>
  </si>
  <si>
    <t>CHT</t>
  </si>
  <si>
    <t>POSN UPD'D</t>
  </si>
  <si>
    <t>41-37.271</t>
  </si>
  <si>
    <t>41-37.210</t>
  </si>
  <si>
    <t>070-21.731</t>
  </si>
  <si>
    <t>41-37-22.200</t>
  </si>
  <si>
    <t>41-37.370</t>
  </si>
  <si>
    <t>070-21.800</t>
  </si>
  <si>
    <t>070-21.736</t>
  </si>
  <si>
    <t>41-37.641</t>
  </si>
  <si>
    <t>070-22.001</t>
  </si>
  <si>
    <t>2016 HMRAP, NO NUMBER - POSN UPD</t>
  </si>
  <si>
    <t>41-37.646</t>
  </si>
  <si>
    <t>070-22.083</t>
  </si>
  <si>
    <t>070-21.886</t>
  </si>
  <si>
    <t>2015 report, POS'N UPD.                                                                          2016 HMRAP, POSN UPD</t>
  </si>
  <si>
    <t>2016 HMRAP, POSN UPD'D</t>
  </si>
  <si>
    <t>41-37.791</t>
  </si>
  <si>
    <t>41-37.856</t>
  </si>
  <si>
    <t>41-37.901</t>
  </si>
  <si>
    <t>070-21.651</t>
  </si>
  <si>
    <t>41-38.966</t>
  </si>
  <si>
    <t>070-21.621</t>
  </si>
  <si>
    <t xml:space="preserve">  </t>
  </si>
  <si>
    <t>41-38.139</t>
  </si>
  <si>
    <t>070-20.367</t>
  </si>
  <si>
    <t>41-38.073</t>
  </si>
  <si>
    <t>070-20.001</t>
  </si>
  <si>
    <t>070-17.876</t>
  </si>
  <si>
    <t>41-37.809</t>
  </si>
  <si>
    <t>070-17.923</t>
  </si>
  <si>
    <t>41-37.997</t>
  </si>
  <si>
    <t>070-16.763</t>
  </si>
  <si>
    <t>070-16.395</t>
  </si>
  <si>
    <t>2016 RPT, POS'N UP'D.</t>
  </si>
  <si>
    <t>41-37.695</t>
  </si>
  <si>
    <t>070-16.291</t>
  </si>
  <si>
    <t>070-16.578</t>
  </si>
  <si>
    <t>41-37.787</t>
  </si>
  <si>
    <t>41-37.870</t>
  </si>
  <si>
    <t>070-16.496</t>
  </si>
  <si>
    <t>41.68.336</t>
  </si>
  <si>
    <t>070-16.341</t>
  </si>
  <si>
    <t xml:space="preserve"> BE-4  East Bay, Centerville, Hyannis</t>
  </si>
  <si>
    <r>
      <t xml:space="preserve">White w ORA bands                                                                                    </t>
    </r>
    <r>
      <rPr>
        <b/>
        <u val="double"/>
        <sz val="8"/>
        <color rgb="FF0000CC"/>
        <rFont val="Calibri"/>
        <family val="2"/>
        <scheme val="minor"/>
      </rPr>
      <t>CHECK FROM LAND</t>
    </r>
  </si>
  <si>
    <r>
      <t xml:space="preserve">White w ORA bands                                                                                    </t>
    </r>
    <r>
      <rPr>
        <b/>
        <u val="double"/>
        <sz val="8"/>
        <color rgb="FFFF0000"/>
        <rFont val="Calibri"/>
        <family val="2"/>
        <scheme val="minor"/>
      </rPr>
      <t>CHECK FROM LAND</t>
    </r>
  </si>
  <si>
    <r>
      <t xml:space="preserve">2013 report, WP.                                                                                          2015 recheck, POS'N UP'd.                                                                       2016 HMRAP, </t>
    </r>
    <r>
      <rPr>
        <b/>
        <sz val="11"/>
        <color rgb="FFFF0000"/>
        <rFont val="Calibri"/>
        <family val="2"/>
        <scheme val="minor"/>
      </rPr>
      <t>MISSING</t>
    </r>
  </si>
  <si>
    <t>MISS</t>
  </si>
  <si>
    <t>RCHK</t>
  </si>
  <si>
    <t>2016 HMRAP - WP</t>
  </si>
  <si>
    <r>
      <t xml:space="preserve">2015 Report, POS'N UP'D.                                                                         2016 CHECK, </t>
    </r>
    <r>
      <rPr>
        <b/>
        <sz val="8"/>
        <color rgb="FFFF0000"/>
        <rFont val="Calibri"/>
        <family val="2"/>
        <scheme val="minor"/>
      </rPr>
      <t>NO NUMBERS</t>
    </r>
  </si>
  <si>
    <t>2016 HMRAP, wp</t>
  </si>
  <si>
    <t>Barnstable Harbormaster  508-796-6273</t>
  </si>
  <si>
    <r>
      <t xml:space="preserve">NOT SCHED          </t>
    </r>
    <r>
      <rPr>
        <sz val="10"/>
        <rFont val="Calibri"/>
        <family val="2"/>
        <scheme val="minor"/>
      </rPr>
      <t>Just Sanity Check in 2018</t>
    </r>
  </si>
  <si>
    <t>Jared Wallin   508-778-6100</t>
  </si>
  <si>
    <t>Verify in 2018</t>
  </si>
  <si>
    <t xml:space="preserve">HMRAP RUN BE-4 - East Bay - Centerville - Hyannis </t>
  </si>
  <si>
    <t>070-16-29.763</t>
  </si>
  <si>
    <t>41-38-52.239</t>
  </si>
  <si>
    <t>U. S. COAST GUARD AUX</t>
  </si>
  <si>
    <t>Phase f1</t>
  </si>
  <si>
    <t>PAGE 1  AV NOTES</t>
  </si>
  <si>
    <t>AV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</si>
</sst>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</numFmts>
  <fonts count="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CC"/>
      <name val="Calibri"/>
      <family val="2"/>
    </font>
    <font>
      <b/>
      <sz val="9"/>
      <color rgb="FFFF0000"/>
      <name val="Calibri"/>
      <family val="2"/>
    </font>
    <font>
      <b/>
      <sz val="10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9"/>
      <color rgb="FF000000"/>
      <name val="Calibri"/>
      <family val="2"/>
    </font>
    <font>
      <sz val="10"/>
      <name val="Calibri"/>
      <family val="2"/>
    </font>
    <font>
      <b/>
      <sz val="8"/>
      <name val="Arial"/>
      <family val="2"/>
    </font>
    <font>
      <sz val="10"/>
      <color rgb="FFFF0000"/>
      <name val="Calibri"/>
      <family val="2"/>
    </font>
    <font>
      <sz val="7.5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sz val="16"/>
      <color theme="4" tint="0.79998168889431442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0000CC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CC"/>
      <name val="Calibri"/>
      <family val="2"/>
      <scheme val="minor"/>
    </font>
    <font>
      <sz val="10"/>
      <color rgb="FF0000CC"/>
      <name val="Calibri"/>
      <family val="2"/>
      <scheme val="minor"/>
    </font>
    <font>
      <b/>
      <sz val="7"/>
      <color rgb="FF0000CC"/>
      <name val="Calibri"/>
      <family val="2"/>
      <scheme val="minor"/>
    </font>
    <font>
      <b/>
      <sz val="7"/>
      <color rgb="FFFF0000"/>
      <name val="Calibri"/>
      <family val="2"/>
      <scheme val="minor"/>
    </font>
    <font>
      <sz val="7"/>
      <color rgb="FF0000CC"/>
      <name val="Calibri"/>
      <family val="2"/>
      <scheme val="minor"/>
    </font>
    <font>
      <sz val="7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0000CC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4"/>
      <name val="Calibri"/>
      <family val="2"/>
      <scheme val="minor"/>
    </font>
    <font>
      <b/>
      <sz val="9"/>
      <name val="Calibri"/>
      <family val="2"/>
      <scheme val="minor"/>
    </font>
    <font>
      <sz val="2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6"/>
      <color rgb="FFFF0000"/>
      <name val="Calibri"/>
      <family val="2"/>
      <scheme val="minor"/>
    </font>
    <font>
      <b/>
      <sz val="6"/>
      <color rgb="FF0000CC"/>
      <name val="Calibri"/>
      <family val="2"/>
      <scheme val="minor"/>
    </font>
    <font>
      <b/>
      <sz val="6"/>
      <name val="Calibri"/>
      <family val="2"/>
      <scheme val="minor"/>
    </font>
    <font>
      <b/>
      <sz val="16"/>
      <name val="Calibri"/>
      <family val="2"/>
      <scheme val="minor"/>
    </font>
    <font>
      <sz val="5.5"/>
      <name val="Calibri"/>
      <family val="2"/>
      <scheme val="minor"/>
    </font>
    <font>
      <b/>
      <u val="double"/>
      <sz val="8"/>
      <color rgb="FF0000CC"/>
      <name val="Calibri"/>
      <family val="2"/>
      <scheme val="minor"/>
    </font>
    <font>
      <b/>
      <u val="double"/>
      <sz val="8"/>
      <color rgb="FFFF0000"/>
      <name val="Calibri"/>
      <family val="2"/>
      <scheme val="minor"/>
    </font>
    <font>
      <sz val="8"/>
      <color rgb="FF0000CC"/>
      <name val="Calibri"/>
      <family val="2"/>
      <scheme val="minor"/>
    </font>
    <font>
      <sz val="12"/>
      <color rgb="FF0000CC"/>
      <name val="Calibri"/>
      <family val="2"/>
      <scheme val="minor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theme="6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indexed="65"/>
        <bgColor indexed="64"/>
      </patternFill>
    </fill>
    <fill>
      <patternFill patternType="gray125">
        <bgColor theme="0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Gray">
        <bgColor theme="0"/>
      </patternFill>
    </fill>
    <fill>
      <patternFill patternType="solid">
        <fgColor rgb="FFFFFFCC"/>
        <bgColor rgb="FFFFCCCC"/>
      </patternFill>
    </fill>
    <fill>
      <patternFill patternType="solid">
        <fgColor rgb="FF0000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79992065187536243"/>
      </patternFill>
    </fill>
    <fill>
      <patternFill patternType="solid">
        <fgColor theme="7" tint="0.79998168889431442"/>
        <bgColor theme="4" tint="0.79995117038483843"/>
      </patternFill>
    </fill>
  </fills>
  <borders count="16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Dashed">
        <color auto="1"/>
      </right>
      <top style="thick">
        <color auto="1"/>
      </top>
      <bottom/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Dashed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mediumDashed">
        <color auto="1"/>
      </right>
      <top style="thin">
        <color auto="1"/>
      </top>
      <bottom/>
      <diagonal/>
    </border>
    <border>
      <left style="mediumDashed">
        <color auto="1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mediumDashed">
        <color auto="1"/>
      </right>
      <top/>
      <bottom style="thin">
        <color indexed="64"/>
      </bottom>
      <diagonal/>
    </border>
    <border>
      <left style="mediumDashed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rgb="FF0000CC"/>
      </left>
      <right style="thick">
        <color rgb="FF0000CC"/>
      </right>
      <top style="thick">
        <color rgb="FF0000CC"/>
      </top>
      <bottom/>
      <diagonal/>
    </border>
    <border>
      <left style="thick">
        <color rgb="FF0000CC"/>
      </left>
      <right style="thick">
        <color rgb="FF0000CC"/>
      </right>
      <top/>
      <bottom style="thick">
        <color rgb="FF0000C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CC"/>
      </left>
      <right style="thick">
        <color rgb="FF0000CC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indexed="64"/>
      </right>
      <top style="medium">
        <color auto="1"/>
      </top>
      <bottom/>
      <diagonal/>
    </border>
    <border>
      <left style="medium">
        <color auto="1"/>
      </left>
      <right style="thick">
        <color indexed="64"/>
      </right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ck">
        <color indexed="64"/>
      </left>
      <right style="thick">
        <color rgb="FF0000CC"/>
      </right>
      <top style="medium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rgb="FF0000CC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indexed="64"/>
      </bottom>
      <diagonal/>
    </border>
    <border>
      <left/>
      <right style="thick">
        <color indexed="64"/>
      </right>
      <top style="medium">
        <color auto="1"/>
      </top>
      <bottom style="thick">
        <color indexed="64"/>
      </bottom>
      <diagonal/>
    </border>
    <border>
      <left style="medium">
        <color auto="1"/>
      </left>
      <right/>
      <top style="thin">
        <color rgb="FF000000"/>
      </top>
      <bottom style="thick">
        <color indexed="64"/>
      </bottom>
      <diagonal/>
    </border>
    <border>
      <left/>
      <right style="thick">
        <color indexed="64"/>
      </right>
      <top style="thin">
        <color rgb="FF000000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indexed="64"/>
      </left>
      <right style="thick">
        <color rgb="FF0000CC"/>
      </right>
      <top style="medium">
        <color indexed="64"/>
      </top>
      <bottom/>
      <diagonal/>
    </border>
    <border>
      <left style="thick">
        <color indexed="64"/>
      </left>
      <right style="thick">
        <color rgb="FF0000CC"/>
      </right>
      <top/>
      <bottom style="thick">
        <color indexed="64"/>
      </bottom>
      <diagonal/>
    </border>
  </borders>
  <cellStyleXfs count="1">
    <xf numFmtId="0" fontId="0" fillId="0" borderId="0"/>
  </cellStyleXfs>
  <cellXfs count="762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5" fillId="10" borderId="6" xfId="0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14" fillId="10" borderId="33" xfId="0" applyFont="1" applyFill="1" applyBorder="1" applyAlignment="1" applyProtection="1">
      <alignment horizontal="center" vertical="center"/>
    </xf>
    <xf numFmtId="0" fontId="17" fillId="12" borderId="28" xfId="0" applyFont="1" applyFill="1" applyBorder="1" applyAlignment="1" applyProtection="1">
      <alignment horizontal="center" vertical="center"/>
    </xf>
    <xf numFmtId="0" fontId="17" fillId="12" borderId="29" xfId="0" applyFont="1" applyFill="1" applyBorder="1" applyAlignment="1" applyProtection="1">
      <alignment horizontal="center" vertical="center"/>
    </xf>
    <xf numFmtId="166" fontId="17" fillId="12" borderId="29" xfId="0" applyNumberFormat="1" applyFont="1" applyFill="1" applyBorder="1" applyAlignment="1" applyProtection="1">
      <alignment horizontal="center" vertical="center"/>
    </xf>
    <xf numFmtId="164" fontId="17" fillId="12" borderId="29" xfId="0" applyNumberFormat="1" applyFont="1" applyFill="1" applyBorder="1" applyAlignment="1" applyProtection="1">
      <alignment horizontal="center" vertical="center"/>
    </xf>
    <xf numFmtId="0" fontId="0" fillId="12" borderId="0" xfId="0" applyFill="1" applyAlignment="1">
      <alignment vertical="center"/>
    </xf>
    <xf numFmtId="164" fontId="16" fillId="13" borderId="55" xfId="0" applyNumberFormat="1" applyFont="1" applyFill="1" applyBorder="1" applyAlignment="1" applyProtection="1">
      <alignment horizontal="center" vertical="center"/>
      <protection locked="0"/>
    </xf>
    <xf numFmtId="1" fontId="14" fillId="10" borderId="29" xfId="0" applyNumberFormat="1" applyFont="1" applyFill="1" applyBorder="1" applyAlignment="1" applyProtection="1">
      <alignment horizontal="center" vertical="center"/>
      <protection locked="0"/>
    </xf>
    <xf numFmtId="0" fontId="1" fillId="7" borderId="0" xfId="0" applyFont="1" applyFill="1" applyAlignment="1">
      <alignment horizontal="center"/>
    </xf>
    <xf numFmtId="0" fontId="4" fillId="7" borderId="0" xfId="0" applyFont="1" applyFill="1" applyAlignment="1">
      <alignment horizontal="center" vertical="center"/>
    </xf>
    <xf numFmtId="0" fontId="9" fillId="7" borderId="0" xfId="0" applyFont="1" applyFill="1"/>
    <xf numFmtId="1" fontId="14" fillId="10" borderId="59" xfId="0" applyNumberFormat="1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vertical="center"/>
    </xf>
    <xf numFmtId="0" fontId="11" fillId="10" borderId="0" xfId="0" applyFont="1" applyFill="1" applyBorder="1" applyAlignment="1">
      <alignment vertical="center"/>
    </xf>
    <xf numFmtId="0" fontId="14" fillId="10" borderId="67" xfId="0" applyFont="1" applyFill="1" applyBorder="1" applyAlignment="1" applyProtection="1">
      <alignment horizontal="center" vertical="center"/>
      <protection locked="0"/>
    </xf>
    <xf numFmtId="164" fontId="27" fillId="10" borderId="50" xfId="0" applyNumberFormat="1" applyFont="1" applyFill="1" applyBorder="1" applyAlignment="1">
      <alignment horizontal="center" vertical="center" wrapText="1"/>
    </xf>
    <xf numFmtId="1" fontId="23" fillId="10" borderId="65" xfId="0" applyNumberFormat="1" applyFont="1" applyFill="1" applyBorder="1" applyAlignment="1">
      <alignment horizontal="center" vertical="center" wrapText="1"/>
    </xf>
    <xf numFmtId="168" fontId="23" fillId="10" borderId="26" xfId="0" applyNumberFormat="1" applyFont="1" applyFill="1" applyBorder="1" applyAlignment="1">
      <alignment horizontal="center" vertical="center" wrapText="1"/>
    </xf>
    <xf numFmtId="0" fontId="24" fillId="10" borderId="32" xfId="0" applyFont="1" applyFill="1" applyBorder="1" applyAlignment="1">
      <alignment horizontal="center" vertical="center" wrapText="1"/>
    </xf>
    <xf numFmtId="0" fontId="28" fillId="10" borderId="68" xfId="0" applyFont="1" applyFill="1" applyBorder="1" applyAlignment="1">
      <alignment horizontal="center" vertical="center" wrapText="1"/>
    </xf>
    <xf numFmtId="0" fontId="36" fillId="10" borderId="44" xfId="0" applyFont="1" applyFill="1" applyBorder="1" applyAlignment="1">
      <alignment horizontal="center" vertical="center" wrapText="1"/>
    </xf>
    <xf numFmtId="0" fontId="37" fillId="10" borderId="44" xfId="0" applyFont="1" applyFill="1" applyBorder="1" applyAlignment="1">
      <alignment horizontal="center" vertical="center" wrapText="1"/>
    </xf>
    <xf numFmtId="0" fontId="36" fillId="10" borderId="69" xfId="0" applyFont="1" applyFill="1" applyBorder="1" applyAlignment="1">
      <alignment horizontal="center" vertical="center" wrapText="1"/>
    </xf>
    <xf numFmtId="0" fontId="18" fillId="10" borderId="69" xfId="0" applyFont="1" applyFill="1" applyBorder="1" applyAlignment="1">
      <alignment horizontal="center" vertical="center" wrapText="1"/>
    </xf>
    <xf numFmtId="164" fontId="22" fillId="10" borderId="18" xfId="0" applyNumberFormat="1" applyFont="1" applyFill="1" applyBorder="1" applyAlignment="1">
      <alignment horizontal="center" vertical="center" wrapText="1"/>
    </xf>
    <xf numFmtId="0" fontId="16" fillId="10" borderId="71" xfId="0" applyFont="1" applyFill="1" applyBorder="1" applyAlignment="1">
      <alignment horizontal="center" vertical="center"/>
    </xf>
    <xf numFmtId="0" fontId="5" fillId="10" borderId="72" xfId="0" applyFont="1" applyFill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/>
    </xf>
    <xf numFmtId="0" fontId="16" fillId="11" borderId="75" xfId="0" applyFont="1" applyFill="1" applyBorder="1" applyAlignment="1">
      <alignment horizontal="center" vertical="center"/>
    </xf>
    <xf numFmtId="49" fontId="33" fillId="15" borderId="6" xfId="0" applyNumberFormat="1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0" fillId="3" borderId="57" xfId="0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10" fillId="10" borderId="75" xfId="0" applyFont="1" applyFill="1" applyBorder="1" applyAlignment="1">
      <alignment horizontal="center" vertical="center"/>
    </xf>
    <xf numFmtId="0" fontId="39" fillId="16" borderId="6" xfId="0" applyFont="1" applyFill="1" applyBorder="1" applyAlignment="1">
      <alignment horizontal="left" vertical="center" wrapText="1"/>
    </xf>
    <xf numFmtId="0" fontId="11" fillId="17" borderId="25" xfId="0" applyFont="1" applyFill="1" applyBorder="1" applyAlignment="1">
      <alignment vertical="center"/>
    </xf>
    <xf numFmtId="0" fontId="11" fillId="17" borderId="76" xfId="0" applyFont="1" applyFill="1" applyBorder="1" applyAlignment="1">
      <alignment vertical="center"/>
    </xf>
    <xf numFmtId="0" fontId="12" fillId="10" borderId="75" xfId="0" applyFont="1" applyFill="1" applyBorder="1" applyAlignment="1">
      <alignment horizontal="center" vertical="center"/>
    </xf>
    <xf numFmtId="0" fontId="40" fillId="3" borderId="6" xfId="0" applyFont="1" applyFill="1" applyBorder="1" applyAlignment="1">
      <alignment horizontal="center" vertical="center" wrapText="1"/>
    </xf>
    <xf numFmtId="0" fontId="41" fillId="0" borderId="6" xfId="0" applyFont="1" applyBorder="1" applyAlignment="1">
      <alignment horizontal="left" vertical="center" wrapText="1"/>
    </xf>
    <xf numFmtId="0" fontId="11" fillId="17" borderId="36" xfId="0" applyFont="1" applyFill="1" applyBorder="1" applyAlignment="1">
      <alignment vertical="center"/>
    </xf>
    <xf numFmtId="0" fontId="11" fillId="17" borderId="79" xfId="0" applyFont="1" applyFill="1" applyBorder="1" applyAlignment="1">
      <alignment vertical="center"/>
    </xf>
    <xf numFmtId="0" fontId="0" fillId="3" borderId="57" xfId="0" applyFill="1" applyBorder="1" applyAlignment="1">
      <alignment horizontal="center" vertical="center"/>
    </xf>
    <xf numFmtId="0" fontId="0" fillId="3" borderId="8" xfId="0" applyFill="1" applyBorder="1" applyAlignment="1">
      <alignment horizontal="right" vertical="center"/>
    </xf>
    <xf numFmtId="0" fontId="9" fillId="3" borderId="35" xfId="0" applyFont="1" applyFill="1" applyBorder="1" applyAlignment="1">
      <alignment vertical="center"/>
    </xf>
    <xf numFmtId="0" fontId="11" fillId="3" borderId="36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center"/>
    </xf>
    <xf numFmtId="0" fontId="16" fillId="3" borderId="12" xfId="0" applyFont="1" applyFill="1" applyBorder="1" applyAlignment="1" applyProtection="1">
      <alignment horizontal="left" vertical="center"/>
    </xf>
    <xf numFmtId="0" fontId="0" fillId="3" borderId="5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9" fillId="3" borderId="5" xfId="0" applyFont="1" applyFill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0" fontId="9" fillId="3" borderId="45" xfId="0" applyFont="1" applyFill="1" applyBorder="1" applyAlignment="1">
      <alignment horizontal="center" vertical="center"/>
    </xf>
    <xf numFmtId="0" fontId="16" fillId="3" borderId="13" xfId="0" applyFont="1" applyFill="1" applyBorder="1" applyAlignment="1" applyProtection="1">
      <alignment horizontal="left" vertical="center"/>
    </xf>
    <xf numFmtId="0" fontId="0" fillId="3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0" fontId="9" fillId="3" borderId="0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16" fillId="3" borderId="48" xfId="0" applyFont="1" applyFill="1" applyBorder="1" applyAlignment="1" applyProtection="1">
      <alignment horizontal="left" vertical="center"/>
    </xf>
    <xf numFmtId="0" fontId="0" fillId="3" borderId="10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29" fillId="3" borderId="10" xfId="0" applyFont="1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9" fillId="3" borderId="10" xfId="0" applyFont="1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11" fillId="3" borderId="56" xfId="0" applyFont="1" applyFill="1" applyBorder="1" applyAlignment="1">
      <alignment vertical="center"/>
    </xf>
    <xf numFmtId="0" fontId="11" fillId="3" borderId="53" xfId="0" applyFont="1" applyFill="1" applyBorder="1" applyAlignment="1">
      <alignment vertical="center"/>
    </xf>
    <xf numFmtId="0" fontId="11" fillId="3" borderId="54" xfId="0" applyFont="1" applyFill="1" applyBorder="1" applyAlignment="1">
      <alignment vertical="center"/>
    </xf>
    <xf numFmtId="0" fontId="11" fillId="17" borderId="31" xfId="0" applyFont="1" applyFill="1" applyBorder="1" applyAlignment="1">
      <alignment vertical="center"/>
    </xf>
    <xf numFmtId="0" fontId="11" fillId="17" borderId="82" xfId="0" applyFont="1" applyFill="1" applyBorder="1" applyAlignment="1">
      <alignment vertical="center"/>
    </xf>
    <xf numFmtId="0" fontId="11" fillId="17" borderId="27" xfId="0" applyFont="1" applyFill="1" applyBorder="1" applyAlignment="1">
      <alignment vertical="center"/>
    </xf>
    <xf numFmtId="0" fontId="11" fillId="17" borderId="85" xfId="0" applyFont="1" applyFill="1" applyBorder="1" applyAlignment="1">
      <alignment vertical="center"/>
    </xf>
    <xf numFmtId="0" fontId="0" fillId="3" borderId="31" xfId="0" applyFill="1" applyBorder="1" applyAlignment="1">
      <alignment horizontal="center" vertical="center"/>
    </xf>
    <xf numFmtId="0" fontId="11" fillId="3" borderId="47" xfId="0" applyFont="1" applyFill="1" applyBorder="1" applyAlignment="1">
      <alignment vertical="center"/>
    </xf>
    <xf numFmtId="0" fontId="11" fillId="3" borderId="18" xfId="0" applyFont="1" applyFill="1" applyBorder="1" applyAlignment="1">
      <alignment vertical="center"/>
    </xf>
    <xf numFmtId="0" fontId="11" fillId="3" borderId="19" xfId="0" applyFont="1" applyFill="1" applyBorder="1" applyAlignment="1">
      <alignment vertical="center"/>
    </xf>
    <xf numFmtId="0" fontId="0" fillId="3" borderId="19" xfId="0" applyFill="1" applyBorder="1" applyAlignment="1">
      <alignment horizontal="right" vertical="center"/>
    </xf>
    <xf numFmtId="0" fontId="1" fillId="0" borderId="4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1" fillId="17" borderId="12" xfId="0" applyFont="1" applyFill="1" applyBorder="1" applyAlignment="1">
      <alignment vertical="center"/>
    </xf>
    <xf numFmtId="0" fontId="11" fillId="17" borderId="48" xfId="0" applyFont="1" applyFill="1" applyBorder="1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9" fillId="3" borderId="34" xfId="0" applyFont="1" applyFill="1" applyBorder="1" applyAlignment="1">
      <alignment vertical="center"/>
    </xf>
    <xf numFmtId="0" fontId="12" fillId="10" borderId="81" xfId="0" applyFont="1" applyFill="1" applyBorder="1" applyAlignment="1">
      <alignment horizontal="center" vertical="center"/>
    </xf>
    <xf numFmtId="0" fontId="40" fillId="3" borderId="37" xfId="0" applyFont="1" applyFill="1" applyBorder="1" applyAlignment="1">
      <alignment horizontal="center" vertical="center" wrapText="1"/>
    </xf>
    <xf numFmtId="0" fontId="41" fillId="0" borderId="37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 wrapText="1"/>
    </xf>
    <xf numFmtId="0" fontId="8" fillId="13" borderId="0" xfId="0" applyFont="1" applyFill="1" applyAlignment="1">
      <alignment horizontal="center"/>
    </xf>
    <xf numFmtId="0" fontId="29" fillId="13" borderId="0" xfId="0" applyFont="1" applyFill="1" applyAlignment="1">
      <alignment horizontal="center" vertical="center"/>
    </xf>
    <xf numFmtId="0" fontId="0" fillId="13" borderId="0" xfId="0" applyFont="1" applyFill="1" applyBorder="1" applyAlignment="1">
      <alignment horizontal="center" vertical="center" wrapText="1"/>
    </xf>
    <xf numFmtId="0" fontId="0" fillId="13" borderId="0" xfId="0" applyFont="1" applyFill="1" applyAlignment="1">
      <alignment vertical="center" wrapText="1"/>
    </xf>
    <xf numFmtId="0" fontId="0" fillId="13" borderId="0" xfId="0" applyFill="1"/>
    <xf numFmtId="0" fontId="6" fillId="13" borderId="0" xfId="0" applyFont="1" applyFill="1" applyAlignment="1">
      <alignment horizontal="center" vertical="center"/>
    </xf>
    <xf numFmtId="0" fontId="18" fillId="8" borderId="31" xfId="0" applyFont="1" applyFill="1" applyBorder="1" applyAlignment="1">
      <alignment horizontal="center" vertical="center" wrapText="1"/>
    </xf>
    <xf numFmtId="0" fontId="18" fillId="13" borderId="94" xfId="0" applyFont="1" applyFill="1" applyBorder="1" applyAlignment="1">
      <alignment horizontal="center" vertical="center" wrapText="1"/>
    </xf>
    <xf numFmtId="1" fontId="29" fillId="13" borderId="94" xfId="0" applyNumberFormat="1" applyFont="1" applyFill="1" applyBorder="1" applyAlignment="1">
      <alignment horizontal="center" vertical="center" wrapText="1"/>
    </xf>
    <xf numFmtId="0" fontId="34" fillId="10" borderId="95" xfId="0" applyFont="1" applyFill="1" applyBorder="1" applyAlignment="1">
      <alignment horizontal="center" vertical="center" wrapText="1"/>
    </xf>
    <xf numFmtId="0" fontId="1" fillId="13" borderId="94" xfId="0" applyFont="1" applyFill="1" applyBorder="1" applyAlignment="1">
      <alignment horizontal="center" vertical="center" wrapText="1"/>
    </xf>
    <xf numFmtId="0" fontId="1" fillId="1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6" fillId="13" borderId="9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1" fillId="10" borderId="43" xfId="0" applyFont="1" applyFill="1" applyBorder="1"/>
    <xf numFmtId="0" fontId="33" fillId="10" borderId="95" xfId="0" applyFont="1" applyFill="1" applyBorder="1" applyAlignment="1">
      <alignment horizontal="center" vertical="center" wrapText="1"/>
    </xf>
    <xf numFmtId="0" fontId="11" fillId="10" borderId="97" xfId="0" applyFont="1" applyFill="1" applyBorder="1"/>
    <xf numFmtId="0" fontId="11" fillId="10" borderId="98" xfId="0" applyFont="1" applyFill="1" applyBorder="1"/>
    <xf numFmtId="0" fontId="11" fillId="10" borderId="99" xfId="0" applyFont="1" applyFill="1" applyBorder="1"/>
    <xf numFmtId="0" fontId="9" fillId="10" borderId="72" xfId="0" applyFont="1" applyFill="1" applyBorder="1" applyAlignment="1">
      <alignment horizontal="center" vertical="center" wrapText="1"/>
    </xf>
    <xf numFmtId="0" fontId="0" fillId="3" borderId="43" xfId="0" applyFill="1" applyBorder="1"/>
    <xf numFmtId="0" fontId="8" fillId="3" borderId="43" xfId="0" applyFont="1" applyFill="1" applyBorder="1" applyAlignment="1">
      <alignment horizontal="center"/>
    </xf>
    <xf numFmtId="0" fontId="0" fillId="3" borderId="43" xfId="0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42" fillId="3" borderId="43" xfId="0" applyFont="1" applyFill="1" applyBorder="1" applyAlignment="1">
      <alignment vertical="center" wrapText="1"/>
    </xf>
    <xf numFmtId="0" fontId="42" fillId="3" borderId="43" xfId="0" applyFont="1" applyFill="1" applyBorder="1" applyAlignment="1">
      <alignment horizontal="center" vertical="center" wrapText="1"/>
    </xf>
    <xf numFmtId="0" fontId="0" fillId="3" borderId="43" xfId="0" applyFill="1" applyBorder="1" applyAlignment="1">
      <alignment vertical="center" wrapText="1"/>
    </xf>
    <xf numFmtId="0" fontId="43" fillId="3" borderId="43" xfId="0" applyFont="1" applyFill="1" applyBorder="1" applyAlignment="1">
      <alignment horizontal="center" vertical="center" wrapText="1"/>
    </xf>
    <xf numFmtId="1" fontId="34" fillId="10" borderId="95" xfId="0" applyNumberFormat="1" applyFont="1" applyFill="1" applyBorder="1" applyAlignment="1">
      <alignment horizontal="center" vertical="center" wrapText="1"/>
    </xf>
    <xf numFmtId="0" fontId="0" fillId="10" borderId="43" xfId="0" applyFont="1" applyFill="1" applyBorder="1" applyAlignment="1">
      <alignment vertical="center" wrapText="1"/>
    </xf>
    <xf numFmtId="0" fontId="0" fillId="10" borderId="43" xfId="0" applyFill="1" applyBorder="1" applyAlignment="1">
      <alignment wrapText="1"/>
    </xf>
    <xf numFmtId="0" fontId="0" fillId="10" borderId="43" xfId="0" applyFill="1" applyBorder="1"/>
    <xf numFmtId="0" fontId="1" fillId="10" borderId="43" xfId="0" applyFont="1" applyFill="1" applyBorder="1" applyAlignment="1">
      <alignment wrapText="1"/>
    </xf>
    <xf numFmtId="0" fontId="16" fillId="10" borderId="43" xfId="0" applyFont="1" applyFill="1" applyBorder="1" applyAlignment="1">
      <alignment wrapText="1"/>
    </xf>
    <xf numFmtId="0" fontId="34" fillId="10" borderId="102" xfId="0" applyFont="1" applyFill="1" applyBorder="1" applyAlignment="1">
      <alignment horizontal="center" vertical="center" wrapText="1"/>
    </xf>
    <xf numFmtId="0" fontId="42" fillId="10" borderId="102" xfId="0" applyFont="1" applyFill="1" applyBorder="1" applyAlignment="1">
      <alignment horizontal="center" vertical="center" wrapText="1"/>
    </xf>
    <xf numFmtId="1" fontId="34" fillId="10" borderId="102" xfId="0" applyNumberFormat="1" applyFont="1" applyFill="1" applyBorder="1" applyAlignment="1">
      <alignment horizontal="center" vertical="center" wrapText="1"/>
    </xf>
    <xf numFmtId="0" fontId="1" fillId="10" borderId="43" xfId="0" applyFont="1" applyFill="1" applyBorder="1" applyAlignment="1">
      <alignment horizontal="left" vertical="center" wrapText="1"/>
    </xf>
    <xf numFmtId="0" fontId="33" fillId="10" borderId="95" xfId="0" applyFont="1" applyFill="1" applyBorder="1" applyAlignment="1">
      <alignment horizontal="center" vertical="center"/>
    </xf>
    <xf numFmtId="0" fontId="29" fillId="10" borderId="95" xfId="0" applyFont="1" applyFill="1" applyBorder="1" applyAlignment="1">
      <alignment horizontal="center" vertical="center"/>
    </xf>
    <xf numFmtId="0" fontId="42" fillId="10" borderId="95" xfId="0" applyFont="1" applyFill="1" applyBorder="1" applyAlignment="1">
      <alignment horizontal="center" vertical="center" wrapText="1"/>
    </xf>
    <xf numFmtId="0" fontId="1" fillId="10" borderId="43" xfId="0" applyFont="1" applyFill="1" applyBorder="1" applyAlignment="1">
      <alignment vertical="center" wrapText="1"/>
    </xf>
    <xf numFmtId="164" fontId="14" fillId="3" borderId="60" xfId="0" applyNumberFormat="1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Border="1" applyAlignment="1">
      <alignment horizontal="center" vertical="center"/>
    </xf>
    <xf numFmtId="0" fontId="9" fillId="7" borderId="0" xfId="0" applyFont="1" applyFill="1" applyBorder="1"/>
    <xf numFmtId="0" fontId="18" fillId="10" borderId="102" xfId="0" applyFont="1" applyFill="1" applyBorder="1" applyAlignment="1">
      <alignment horizontal="center" vertical="center" wrapText="1"/>
    </xf>
    <xf numFmtId="164" fontId="18" fillId="10" borderId="102" xfId="0" applyNumberFormat="1" applyFont="1" applyFill="1" applyBorder="1" applyAlignment="1">
      <alignment horizontal="center" vertical="center" wrapText="1"/>
    </xf>
    <xf numFmtId="164" fontId="16" fillId="14" borderId="55" xfId="0" applyNumberFormat="1" applyFont="1" applyFill="1" applyBorder="1" applyAlignment="1" applyProtection="1">
      <alignment horizontal="center" vertical="center"/>
      <protection locked="0"/>
    </xf>
    <xf numFmtId="0" fontId="12" fillId="10" borderId="102" xfId="0" applyFont="1" applyFill="1" applyBorder="1" applyAlignment="1">
      <alignment horizontal="center" vertical="center" wrapText="1"/>
    </xf>
    <xf numFmtId="0" fontId="21" fillId="10" borderId="43" xfId="0" applyFont="1" applyFill="1" applyBorder="1"/>
    <xf numFmtId="0" fontId="21" fillId="10" borderId="97" xfId="0" applyFont="1" applyFill="1" applyBorder="1"/>
    <xf numFmtId="0" fontId="18" fillId="4" borderId="60" xfId="0" applyFont="1" applyFill="1" applyBorder="1" applyAlignment="1" applyProtection="1">
      <alignment horizontal="center" vertical="center" wrapText="1"/>
    </xf>
    <xf numFmtId="0" fontId="47" fillId="10" borderId="10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7" fillId="12" borderId="48" xfId="0" applyFont="1" applyFill="1" applyBorder="1" applyAlignment="1" applyProtection="1">
      <alignment horizontal="center" vertical="center"/>
    </xf>
    <xf numFmtId="1" fontId="29" fillId="10" borderId="95" xfId="0" applyNumberFormat="1" applyFont="1" applyFill="1" applyBorder="1" applyAlignment="1">
      <alignment horizontal="center" vertical="center" wrapText="1"/>
    </xf>
    <xf numFmtId="0" fontId="21" fillId="10" borderId="130" xfId="0" applyFont="1" applyFill="1" applyBorder="1"/>
    <xf numFmtId="164" fontId="54" fillId="10" borderId="25" xfId="0" applyNumberFormat="1" applyFont="1" applyFill="1" applyBorder="1" applyAlignment="1" applyProtection="1">
      <alignment horizontal="center" vertical="center" wrapText="1"/>
    </xf>
    <xf numFmtId="1" fontId="19" fillId="3" borderId="112" xfId="0" applyNumberFormat="1" applyFont="1" applyFill="1" applyBorder="1" applyAlignment="1">
      <alignment horizontal="center" vertical="center" wrapText="1"/>
    </xf>
    <xf numFmtId="0" fontId="14" fillId="12" borderId="10" xfId="0" applyFont="1" applyFill="1" applyBorder="1" applyAlignment="1" applyProtection="1">
      <alignment horizontal="center" vertical="center" wrapText="1"/>
    </xf>
    <xf numFmtId="164" fontId="54" fillId="10" borderId="35" xfId="0" applyNumberFormat="1" applyFont="1" applyFill="1" applyBorder="1" applyAlignment="1" applyProtection="1">
      <alignment horizontal="center" vertical="center" wrapText="1"/>
    </xf>
    <xf numFmtId="0" fontId="14" fillId="12" borderId="29" xfId="0" applyFont="1" applyFill="1" applyBorder="1" applyAlignment="1" applyProtection="1">
      <alignment horizontal="center" vertical="center" wrapText="1"/>
    </xf>
    <xf numFmtId="1" fontId="14" fillId="10" borderId="55" xfId="0" applyNumberFormat="1" applyFont="1" applyFill="1" applyBorder="1" applyAlignment="1" applyProtection="1">
      <alignment horizontal="center" vertical="center"/>
      <protection locked="0"/>
    </xf>
    <xf numFmtId="167" fontId="6" fillId="7" borderId="0" xfId="0" applyNumberFormat="1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21" fillId="10" borderId="99" xfId="0" applyFont="1" applyFill="1" applyBorder="1"/>
    <xf numFmtId="0" fontId="19" fillId="10" borderId="135" xfId="0" applyFont="1" applyFill="1" applyBorder="1"/>
    <xf numFmtId="170" fontId="33" fillId="10" borderId="141" xfId="0" applyNumberFormat="1" applyFont="1" applyFill="1" applyBorder="1" applyAlignment="1">
      <alignment vertical="center"/>
    </xf>
    <xf numFmtId="0" fontId="53" fillId="21" borderId="137" xfId="0" applyFont="1" applyFill="1" applyBorder="1" applyAlignment="1" applyProtection="1">
      <alignment horizontal="center" vertical="center"/>
    </xf>
    <xf numFmtId="164" fontId="53" fillId="21" borderId="137" xfId="0" applyNumberFormat="1" applyFont="1" applyFill="1" applyBorder="1" applyAlignment="1" applyProtection="1">
      <alignment horizontal="center" vertical="center"/>
    </xf>
    <xf numFmtId="0" fontId="53" fillId="21" borderId="121" xfId="0" applyFont="1" applyFill="1" applyBorder="1" applyAlignment="1" applyProtection="1">
      <alignment horizontal="center" vertical="center"/>
    </xf>
    <xf numFmtId="0" fontId="52" fillId="3" borderId="60" xfId="0" applyFont="1" applyFill="1" applyBorder="1" applyAlignment="1" applyProtection="1">
      <alignment horizontal="center" vertical="center"/>
      <protection locked="0"/>
    </xf>
    <xf numFmtId="0" fontId="52" fillId="12" borderId="29" xfId="0" applyFont="1" applyFill="1" applyBorder="1" applyAlignment="1" applyProtection="1">
      <alignment horizontal="center" vertical="center"/>
    </xf>
    <xf numFmtId="0" fontId="59" fillId="3" borderId="60" xfId="0" applyFont="1" applyFill="1" applyBorder="1" applyAlignment="1" applyProtection="1">
      <alignment horizontal="center" vertical="center"/>
      <protection locked="0"/>
    </xf>
    <xf numFmtId="0" fontId="21" fillId="10" borderId="127" xfId="0" applyFont="1" applyFill="1" applyBorder="1" applyAlignment="1" applyProtection="1">
      <alignment horizontal="center" vertical="center"/>
      <protection locked="0"/>
    </xf>
    <xf numFmtId="0" fontId="52" fillId="10" borderId="105" xfId="0" applyFont="1" applyFill="1" applyBorder="1"/>
    <xf numFmtId="0" fontId="52" fillId="12" borderId="10" xfId="0" applyFont="1" applyFill="1" applyBorder="1" applyAlignment="1" applyProtection="1">
      <alignment horizontal="center" vertical="center"/>
    </xf>
    <xf numFmtId="0" fontId="19" fillId="10" borderId="43" xfId="0" applyFont="1" applyFill="1" applyBorder="1"/>
    <xf numFmtId="0" fontId="19" fillId="10" borderId="97" xfId="0" applyFont="1" applyFill="1" applyBorder="1"/>
    <xf numFmtId="0" fontId="11" fillId="3" borderId="43" xfId="0" applyFont="1" applyFill="1" applyBorder="1"/>
    <xf numFmtId="0" fontId="52" fillId="3" borderId="109" xfId="0" applyFont="1" applyFill="1" applyBorder="1" applyAlignment="1" applyProtection="1">
      <alignment horizontal="center" vertical="center"/>
      <protection locked="0"/>
    </xf>
    <xf numFmtId="0" fontId="21" fillId="10" borderId="133" xfId="0" applyFont="1" applyFill="1" applyBorder="1"/>
    <xf numFmtId="0" fontId="19" fillId="3" borderId="55" xfId="0" applyFont="1" applyFill="1" applyBorder="1" applyAlignment="1" applyProtection="1">
      <alignment horizontal="center" vertical="center"/>
      <protection locked="0"/>
    </xf>
    <xf numFmtId="0" fontId="11" fillId="7" borderId="0" xfId="0" applyFont="1" applyFill="1"/>
    <xf numFmtId="0" fontId="11" fillId="7" borderId="0" xfId="0" applyFont="1" applyFill="1" applyBorder="1"/>
    <xf numFmtId="0" fontId="11" fillId="0" borderId="0" xfId="0" applyFont="1"/>
    <xf numFmtId="0" fontId="6" fillId="0" borderId="143" xfId="0" applyFont="1" applyBorder="1" applyAlignment="1">
      <alignment horizontal="center" vertical="center"/>
    </xf>
    <xf numFmtId="0" fontId="29" fillId="21" borderId="147" xfId="0" applyFont="1" applyFill="1" applyBorder="1" applyAlignment="1">
      <alignment horizontal="center" vertical="center" wrapText="1"/>
    </xf>
    <xf numFmtId="164" fontId="29" fillId="21" borderId="147" xfId="0" applyNumberFormat="1" applyFont="1" applyFill="1" applyBorder="1" applyAlignment="1">
      <alignment horizontal="center" vertical="center" wrapText="1"/>
    </xf>
    <xf numFmtId="0" fontId="29" fillId="21" borderId="147" xfId="0" applyFont="1" applyFill="1" applyBorder="1" applyAlignment="1">
      <alignment horizontal="center" vertical="center"/>
    </xf>
    <xf numFmtId="164" fontId="53" fillId="21" borderId="147" xfId="0" applyNumberFormat="1" applyFont="1" applyFill="1" applyBorder="1" applyAlignment="1" applyProtection="1">
      <alignment horizontal="center" vertical="center" wrapText="1"/>
    </xf>
    <xf numFmtId="0" fontId="53" fillId="21" borderId="134" xfId="0" applyFont="1" applyFill="1" applyBorder="1" applyAlignment="1">
      <alignment horizontal="center" vertical="center" wrapText="1"/>
    </xf>
    <xf numFmtId="0" fontId="53" fillId="21" borderId="147" xfId="0" applyFont="1" applyFill="1" applyBorder="1" applyAlignment="1">
      <alignment horizontal="center" vertical="center" wrapText="1"/>
    </xf>
    <xf numFmtId="0" fontId="53" fillId="21" borderId="148" xfId="0" applyFont="1" applyFill="1" applyBorder="1" applyAlignment="1">
      <alignment horizontal="center" vertical="center" wrapText="1"/>
    </xf>
    <xf numFmtId="0" fontId="19" fillId="10" borderId="152" xfId="0" applyFont="1" applyFill="1" applyBorder="1"/>
    <xf numFmtId="0" fontId="21" fillId="10" borderId="153" xfId="0" applyFont="1" applyFill="1" applyBorder="1"/>
    <xf numFmtId="0" fontId="52" fillId="3" borderId="30" xfId="0" applyFont="1" applyFill="1" applyBorder="1" applyAlignment="1" applyProtection="1">
      <alignment horizontal="center" vertical="center"/>
      <protection locked="0"/>
    </xf>
    <xf numFmtId="0" fontId="19" fillId="10" borderId="71" xfId="0" applyFont="1" applyFill="1" applyBorder="1" applyAlignment="1" applyProtection="1">
      <alignment horizontal="center" vertical="center"/>
      <protection locked="0"/>
    </xf>
    <xf numFmtId="0" fontId="19" fillId="10" borderId="90" xfId="0" applyFont="1" applyFill="1" applyBorder="1" applyAlignment="1" applyProtection="1">
      <alignment horizontal="center" vertical="center"/>
      <protection locked="0"/>
    </xf>
    <xf numFmtId="0" fontId="21" fillId="10" borderId="116" xfId="0" applyFont="1" applyFill="1" applyBorder="1" applyAlignment="1" applyProtection="1">
      <alignment horizontal="center" vertical="center"/>
      <protection locked="0"/>
    </xf>
    <xf numFmtId="0" fontId="21" fillId="10" borderId="46" xfId="0" applyFont="1" applyFill="1" applyBorder="1" applyAlignment="1" applyProtection="1">
      <alignment horizontal="center" vertical="center"/>
      <protection locked="0"/>
    </xf>
    <xf numFmtId="0" fontId="29" fillId="21" borderId="4" xfId="0" applyFont="1" applyFill="1" applyBorder="1" applyAlignment="1">
      <alignment horizontal="center" vertical="center" wrapText="1"/>
    </xf>
    <xf numFmtId="164" fontId="29" fillId="21" borderId="4" xfId="0" applyNumberFormat="1" applyFont="1" applyFill="1" applyBorder="1" applyAlignment="1">
      <alignment horizontal="center" vertical="center" wrapText="1"/>
    </xf>
    <xf numFmtId="164" fontId="53" fillId="21" borderId="155" xfId="0" applyNumberFormat="1" applyFont="1" applyFill="1" applyBorder="1" applyAlignment="1" applyProtection="1">
      <alignment horizontal="center" vertical="center"/>
    </xf>
    <xf numFmtId="0" fontId="53" fillId="21" borderId="155" xfId="0" applyFont="1" applyFill="1" applyBorder="1" applyAlignment="1" applyProtection="1">
      <alignment horizontal="center" vertical="center"/>
    </xf>
    <xf numFmtId="0" fontId="33" fillId="10" borderId="43" xfId="0" applyFont="1" applyFill="1" applyBorder="1"/>
    <xf numFmtId="0" fontId="19" fillId="23" borderId="71" xfId="0" applyFont="1" applyFill="1" applyBorder="1" applyAlignment="1" applyProtection="1">
      <alignment horizontal="center" vertical="center"/>
      <protection locked="0"/>
    </xf>
    <xf numFmtId="0" fontId="19" fillId="23" borderId="90" xfId="0" applyFont="1" applyFill="1" applyBorder="1" applyAlignment="1" applyProtection="1">
      <alignment horizontal="center" vertical="center"/>
      <protection locked="0"/>
    </xf>
    <xf numFmtId="0" fontId="21" fillId="23" borderId="116" xfId="0" applyFont="1" applyFill="1" applyBorder="1" applyAlignment="1" applyProtection="1">
      <alignment horizontal="center" vertical="center"/>
      <protection locked="0"/>
    </xf>
    <xf numFmtId="0" fontId="21" fillId="23" borderId="46" xfId="0" applyFont="1" applyFill="1" applyBorder="1" applyAlignment="1" applyProtection="1">
      <alignment horizontal="center" vertical="center"/>
      <protection locked="0"/>
    </xf>
    <xf numFmtId="0" fontId="19" fillId="10" borderId="72" xfId="0" applyFont="1" applyFill="1" applyBorder="1" applyAlignment="1" applyProtection="1">
      <alignment horizontal="center" vertical="center"/>
      <protection locked="0"/>
    </xf>
    <xf numFmtId="0" fontId="19" fillId="10" borderId="129" xfId="0" applyFont="1" applyFill="1" applyBorder="1"/>
    <xf numFmtId="0" fontId="19" fillId="10" borderId="130" xfId="0" applyFont="1" applyFill="1" applyBorder="1"/>
    <xf numFmtId="0" fontId="33" fillId="10" borderId="97" xfId="0" applyFont="1" applyFill="1" applyBorder="1"/>
    <xf numFmtId="0" fontId="19" fillId="10" borderId="147" xfId="0" applyFont="1" applyFill="1" applyBorder="1" applyAlignment="1" applyProtection="1">
      <alignment horizontal="center" vertical="center"/>
      <protection locked="0"/>
    </xf>
    <xf numFmtId="0" fontId="19" fillId="10" borderId="148" xfId="0" applyFont="1" applyFill="1" applyBorder="1" applyAlignment="1" applyProtection="1">
      <alignment horizontal="center" vertical="center"/>
      <protection locked="0"/>
    </xf>
    <xf numFmtId="0" fontId="0" fillId="3" borderId="45" xfId="0" applyFont="1" applyFill="1" applyBorder="1"/>
    <xf numFmtId="0" fontId="0" fillId="3" borderId="9" xfId="0" applyFont="1" applyFill="1" applyBorder="1"/>
    <xf numFmtId="0" fontId="69" fillId="7" borderId="13" xfId="0" applyFont="1" applyFill="1" applyBorder="1" applyAlignment="1" applyProtection="1">
      <alignment horizontal="center" vertical="center" wrapText="1"/>
      <protection locked="0"/>
    </xf>
    <xf numFmtId="0" fontId="69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48" xfId="0" applyFont="1" applyFill="1" applyBorder="1" applyAlignment="1">
      <alignment vertical="center"/>
    </xf>
    <xf numFmtId="0" fontId="0" fillId="7" borderId="10" xfId="0" applyFont="1" applyFill="1" applyBorder="1" applyAlignment="1">
      <alignment vertical="center"/>
    </xf>
    <xf numFmtId="164" fontId="65" fillId="10" borderId="3" xfId="0" applyNumberFormat="1" applyFont="1" applyFill="1" applyBorder="1" applyAlignment="1">
      <alignment horizontal="center" vertical="center" wrapText="1"/>
    </xf>
    <xf numFmtId="1" fontId="19" fillId="3" borderId="111" xfId="0" applyNumberFormat="1" applyFont="1" applyFill="1" applyBorder="1" applyAlignment="1">
      <alignment horizontal="center" vertical="center" wrapText="1"/>
    </xf>
    <xf numFmtId="0" fontId="67" fillId="10" borderId="113" xfId="0" applyFont="1" applyFill="1" applyBorder="1" applyAlignment="1">
      <alignment horizontal="center" vertical="center" wrapText="1"/>
    </xf>
    <xf numFmtId="164" fontId="70" fillId="4" borderId="60" xfId="0" applyNumberFormat="1" applyFont="1" applyFill="1" applyBorder="1" applyAlignment="1" applyProtection="1">
      <alignment horizontal="center" vertical="center" wrapText="1"/>
    </xf>
    <xf numFmtId="0" fontId="72" fillId="21" borderId="146" xfId="0" applyFont="1" applyFill="1" applyBorder="1" applyAlignment="1">
      <alignment horizontal="center" vertical="center" wrapText="1"/>
    </xf>
    <xf numFmtId="0" fontId="72" fillId="21" borderId="147" xfId="0" applyFont="1" applyFill="1" applyBorder="1" applyAlignment="1">
      <alignment horizontal="center" vertical="center" wrapText="1"/>
    </xf>
    <xf numFmtId="0" fontId="73" fillId="21" borderId="147" xfId="0" applyFont="1" applyFill="1" applyBorder="1" applyAlignment="1">
      <alignment horizontal="center" vertical="center" wrapText="1"/>
    </xf>
    <xf numFmtId="164" fontId="53" fillId="21" borderId="147" xfId="0" applyNumberFormat="1" applyFont="1" applyFill="1" applyBorder="1" applyAlignment="1" applyProtection="1">
      <alignment horizontal="center" vertical="center"/>
    </xf>
    <xf numFmtId="0" fontId="22" fillId="21" borderId="149" xfId="0" applyFont="1" applyFill="1" applyBorder="1" applyAlignment="1">
      <alignment horizontal="center" vertical="center"/>
    </xf>
    <xf numFmtId="0" fontId="22" fillId="21" borderId="150" xfId="0" applyFont="1" applyFill="1" applyBorder="1" applyAlignment="1">
      <alignment horizontal="center" vertical="center" wrapText="1"/>
    </xf>
    <xf numFmtId="0" fontId="74" fillId="21" borderId="150" xfId="0" applyFont="1" applyFill="1" applyBorder="1" applyAlignment="1">
      <alignment horizontal="center" vertical="center" wrapText="1"/>
    </xf>
    <xf numFmtId="0" fontId="75" fillId="21" borderId="150" xfId="0" applyFont="1" applyFill="1" applyBorder="1" applyAlignment="1">
      <alignment horizontal="center" vertical="center" wrapText="1"/>
    </xf>
    <xf numFmtId="0" fontId="76" fillId="21" borderId="151" xfId="0" applyFont="1" applyFill="1" applyBorder="1" applyAlignment="1">
      <alignment horizontal="center" vertical="center" wrapText="1"/>
    </xf>
    <xf numFmtId="0" fontId="14" fillId="0" borderId="144" xfId="0" applyFont="1" applyBorder="1" applyAlignment="1" applyProtection="1">
      <alignment horizontal="center" vertical="center"/>
      <protection locked="0"/>
    </xf>
    <xf numFmtId="0" fontId="14" fillId="13" borderId="145" xfId="0" applyFont="1" applyFill="1" applyBorder="1" applyAlignment="1" applyProtection="1">
      <alignment horizontal="center" vertical="center" wrapText="1"/>
      <protection locked="0"/>
    </xf>
    <xf numFmtId="0" fontId="14" fillId="14" borderId="145" xfId="0" applyFont="1" applyFill="1" applyBorder="1" applyAlignment="1" applyProtection="1">
      <alignment horizontal="center" vertical="center" wrapText="1"/>
      <protection locked="0"/>
    </xf>
    <xf numFmtId="0" fontId="14" fillId="9" borderId="145" xfId="0" applyFont="1" applyFill="1" applyBorder="1" applyAlignment="1" applyProtection="1">
      <alignment horizontal="center" vertical="center" wrapText="1"/>
      <protection locked="0"/>
    </xf>
    <xf numFmtId="0" fontId="14" fillId="5" borderId="112" xfId="0" applyFont="1" applyFill="1" applyBorder="1" applyAlignment="1" applyProtection="1">
      <alignment horizontal="center" vertical="center" wrapText="1"/>
      <protection locked="0"/>
    </xf>
    <xf numFmtId="0" fontId="14" fillId="6" borderId="62" xfId="0" applyFont="1" applyFill="1" applyBorder="1" applyAlignment="1" applyProtection="1">
      <alignment horizontal="center" vertical="center" wrapText="1"/>
      <protection locked="0"/>
    </xf>
    <xf numFmtId="0" fontId="14" fillId="13" borderId="2" xfId="0" applyFont="1" applyFill="1" applyBorder="1" applyAlignment="1" applyProtection="1">
      <alignment horizontal="center" vertical="center" wrapText="1"/>
      <protection locked="0"/>
    </xf>
    <xf numFmtId="0" fontId="14" fillId="14" borderId="120" xfId="0" applyFont="1" applyFill="1" applyBorder="1" applyAlignment="1" applyProtection="1">
      <alignment horizontal="center" vertical="center" wrapText="1"/>
      <protection locked="0"/>
    </xf>
    <xf numFmtId="0" fontId="19" fillId="3" borderId="126" xfId="0" applyFont="1" applyFill="1" applyBorder="1" applyAlignment="1" applyProtection="1">
      <alignment horizontal="center" vertical="center"/>
    </xf>
    <xf numFmtId="0" fontId="19" fillId="12" borderId="29" xfId="0" applyFont="1" applyFill="1" applyBorder="1" applyAlignment="1" applyProtection="1">
      <alignment horizontal="center" vertical="center" wrapText="1"/>
    </xf>
    <xf numFmtId="0" fontId="77" fillId="12" borderId="29" xfId="0" applyFont="1" applyFill="1" applyBorder="1" applyAlignment="1" applyProtection="1">
      <alignment horizontal="center" vertical="center" wrapText="1"/>
    </xf>
    <xf numFmtId="0" fontId="78" fillId="12" borderId="10" xfId="0" applyFont="1" applyFill="1" applyBorder="1" applyAlignment="1" applyProtection="1">
      <alignment horizontal="center" vertical="center" wrapText="1"/>
    </xf>
    <xf numFmtId="1" fontId="19" fillId="12" borderId="29" xfId="0" applyNumberFormat="1" applyFont="1" applyFill="1" applyBorder="1" applyAlignment="1" applyProtection="1">
      <alignment horizontal="center" vertical="center" wrapText="1"/>
    </xf>
    <xf numFmtId="0" fontId="19" fillId="12" borderId="29" xfId="0" applyNumberFormat="1" applyFont="1" applyFill="1" applyBorder="1" applyAlignment="1" applyProtection="1">
      <alignment horizontal="center" vertical="center" wrapText="1"/>
    </xf>
    <xf numFmtId="1" fontId="14" fillId="12" borderId="9" xfId="0" applyNumberFormat="1" applyFont="1" applyFill="1" applyBorder="1" applyAlignment="1" applyProtection="1">
      <alignment horizontal="center" vertical="center"/>
    </xf>
    <xf numFmtId="0" fontId="21" fillId="12" borderId="10" xfId="0" applyFont="1" applyFill="1" applyBorder="1" applyAlignment="1" applyProtection="1">
      <alignment vertical="center"/>
    </xf>
    <xf numFmtId="0" fontId="16" fillId="12" borderId="10" xfId="0" applyFont="1" applyFill="1" applyBorder="1" applyAlignment="1" applyProtection="1">
      <alignment vertical="center" wrapText="1"/>
    </xf>
    <xf numFmtId="0" fontId="16" fillId="12" borderId="10" xfId="0" applyFont="1" applyFill="1" applyBorder="1" applyAlignment="1" applyProtection="1">
      <alignment vertical="center"/>
    </xf>
    <xf numFmtId="0" fontId="50" fillId="12" borderId="10" xfId="0" applyFont="1" applyFill="1" applyBorder="1" applyAlignment="1" applyProtection="1">
      <alignment vertical="center"/>
    </xf>
    <xf numFmtId="0" fontId="14" fillId="12" borderId="10" xfId="0" applyFont="1" applyFill="1" applyBorder="1" applyAlignment="1" applyProtection="1">
      <alignment vertical="center"/>
    </xf>
    <xf numFmtId="0" fontId="50" fillId="12" borderId="48" xfId="0" applyFont="1" applyFill="1" applyBorder="1" applyAlignment="1" applyProtection="1">
      <alignment vertical="center"/>
    </xf>
    <xf numFmtId="0" fontId="14" fillId="0" borderId="61" xfId="0" applyFont="1" applyBorder="1" applyAlignment="1" applyProtection="1">
      <alignment horizontal="center" vertical="center"/>
      <protection locked="0"/>
    </xf>
    <xf numFmtId="0" fontId="14" fillId="13" borderId="4" xfId="0" applyFont="1" applyFill="1" applyBorder="1" applyAlignment="1" applyProtection="1">
      <alignment horizontal="center" vertical="center" wrapText="1"/>
      <protection locked="0"/>
    </xf>
    <xf numFmtId="0" fontId="14" fillId="14" borderId="4" xfId="0" applyFont="1" applyFill="1" applyBorder="1" applyAlignment="1" applyProtection="1">
      <alignment horizontal="center" vertical="center" wrapText="1"/>
      <protection locked="0"/>
    </xf>
    <xf numFmtId="0" fontId="14" fillId="9" borderId="4" xfId="0" applyFont="1" applyFill="1" applyBorder="1" applyAlignment="1" applyProtection="1">
      <alignment horizontal="center" vertical="center" wrapText="1"/>
      <protection locked="0"/>
    </xf>
    <xf numFmtId="0" fontId="14" fillId="5" borderId="38" xfId="0" applyFont="1" applyFill="1" applyBorder="1" applyAlignment="1" applyProtection="1">
      <alignment horizontal="center" vertical="center" wrapText="1"/>
      <protection locked="0"/>
    </xf>
    <xf numFmtId="0" fontId="14" fillId="6" borderId="114" xfId="0" applyFont="1" applyFill="1" applyBorder="1" applyAlignment="1" applyProtection="1">
      <alignment horizontal="center" vertical="center" wrapText="1"/>
      <protection locked="0"/>
    </xf>
    <xf numFmtId="0" fontId="14" fillId="13" borderId="55" xfId="0" applyFont="1" applyFill="1" applyBorder="1" applyAlignment="1" applyProtection="1">
      <alignment horizontal="center" vertical="center" wrapText="1"/>
      <protection locked="0"/>
    </xf>
    <xf numFmtId="0" fontId="14" fillId="14" borderId="58" xfId="0" applyFont="1" applyFill="1" applyBorder="1" applyAlignment="1" applyProtection="1">
      <alignment horizontal="center" vertical="center" wrapText="1"/>
      <protection locked="0"/>
    </xf>
    <xf numFmtId="0" fontId="78" fillId="12" borderId="29" xfId="0" applyFont="1" applyFill="1" applyBorder="1" applyAlignment="1" applyProtection="1">
      <alignment horizontal="center" vertical="center" wrapText="1"/>
    </xf>
    <xf numFmtId="1" fontId="14" fillId="12" borderId="30" xfId="0" applyNumberFormat="1" applyFont="1" applyFill="1" applyBorder="1" applyAlignment="1" applyProtection="1">
      <alignment horizontal="center" vertical="center"/>
    </xf>
    <xf numFmtId="0" fontId="21" fillId="12" borderId="29" xfId="0" applyFont="1" applyFill="1" applyBorder="1" applyAlignment="1" applyProtection="1">
      <alignment vertical="center"/>
    </xf>
    <xf numFmtId="0" fontId="16" fillId="12" borderId="29" xfId="0" applyFont="1" applyFill="1" applyBorder="1" applyAlignment="1" applyProtection="1">
      <alignment vertical="center" wrapText="1"/>
    </xf>
    <xf numFmtId="0" fontId="16" fillId="12" borderId="29" xfId="0" applyFont="1" applyFill="1" applyBorder="1" applyAlignment="1" applyProtection="1">
      <alignment vertical="center"/>
    </xf>
    <xf numFmtId="0" fontId="50" fillId="12" borderId="29" xfId="0" applyFont="1" applyFill="1" applyBorder="1" applyAlignment="1" applyProtection="1">
      <alignment vertical="center"/>
    </xf>
    <xf numFmtId="0" fontId="14" fillId="12" borderId="29" xfId="0" applyFont="1" applyFill="1" applyBorder="1" applyAlignment="1" applyProtection="1">
      <alignment vertical="center"/>
    </xf>
    <xf numFmtId="0" fontId="50" fillId="12" borderId="28" xfId="0" applyFont="1" applyFill="1" applyBorder="1" applyAlignment="1" applyProtection="1">
      <alignment vertical="center"/>
    </xf>
    <xf numFmtId="0" fontId="0" fillId="6" borderId="28" xfId="0" applyFont="1" applyFill="1" applyBorder="1" applyAlignment="1">
      <alignment vertical="center"/>
    </xf>
    <xf numFmtId="0" fontId="0" fillId="6" borderId="29" xfId="0" applyFont="1" applyFill="1" applyBorder="1" applyAlignment="1">
      <alignment vertical="center"/>
    </xf>
    <xf numFmtId="0" fontId="19" fillId="10" borderId="0" xfId="0" applyFont="1" applyFill="1" applyBorder="1" applyAlignment="1" applyProtection="1">
      <alignment horizontal="center" vertical="center"/>
    </xf>
    <xf numFmtId="0" fontId="19" fillId="6" borderId="55" xfId="0" applyNumberFormat="1" applyFont="1" applyFill="1" applyBorder="1" applyAlignment="1" applyProtection="1">
      <alignment horizontal="center" vertical="center" wrapText="1"/>
      <protection locked="0"/>
    </xf>
    <xf numFmtId="0" fontId="70" fillId="5" borderId="55" xfId="0" applyNumberFormat="1" applyFont="1" applyFill="1" applyBorder="1" applyAlignment="1" applyProtection="1">
      <alignment horizontal="center" vertical="center" wrapText="1"/>
      <protection locked="0"/>
    </xf>
    <xf numFmtId="1" fontId="14" fillId="10" borderId="58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ont="1" applyFill="1" applyAlignment="1">
      <alignment horizontal="center"/>
    </xf>
    <xf numFmtId="0" fontId="0" fillId="7" borderId="0" xfId="0" applyFont="1" applyFill="1"/>
    <xf numFmtId="0" fontId="10" fillId="7" borderId="0" xfId="0" applyFont="1" applyFill="1" applyAlignment="1"/>
    <xf numFmtId="0" fontId="16" fillId="7" borderId="0" xfId="0" applyFont="1" applyFill="1" applyAlignment="1">
      <alignment wrapText="1"/>
    </xf>
    <xf numFmtId="0" fontId="16" fillId="7" borderId="0" xfId="0" applyFont="1" applyFill="1" applyAlignment="1"/>
    <xf numFmtId="0" fontId="14" fillId="7" borderId="1" xfId="0" applyFont="1" applyFill="1" applyBorder="1" applyAlignment="1"/>
    <xf numFmtId="0" fontId="0" fillId="7" borderId="0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/>
    <xf numFmtId="0" fontId="10" fillId="0" borderId="0" xfId="0" applyFont="1" applyAlignment="1"/>
    <xf numFmtId="0" fontId="16" fillId="0" borderId="0" xfId="0" applyFont="1" applyAlignment="1">
      <alignment wrapText="1"/>
    </xf>
    <xf numFmtId="0" fontId="16" fillId="0" borderId="0" xfId="0" applyFont="1" applyAlignment="1"/>
    <xf numFmtId="0" fontId="14" fillId="0" borderId="1" xfId="0" applyFont="1" applyBorder="1" applyAlignment="1"/>
    <xf numFmtId="0" fontId="0" fillId="3" borderId="28" xfId="0" applyFont="1" applyFill="1" applyBorder="1" applyAlignment="1">
      <alignment vertical="center"/>
    </xf>
    <xf numFmtId="0" fontId="0" fillId="3" borderId="29" xfId="0" applyFont="1" applyFill="1" applyBorder="1" applyAlignment="1">
      <alignment vertical="center"/>
    </xf>
    <xf numFmtId="0" fontId="0" fillId="3" borderId="30" xfId="0" applyFont="1" applyFill="1" applyBorder="1" applyAlignment="1">
      <alignment vertical="center"/>
    </xf>
    <xf numFmtId="1" fontId="14" fillId="3" borderId="55" xfId="0" applyNumberFormat="1" applyFont="1" applyFill="1" applyBorder="1" applyAlignment="1" applyProtection="1">
      <alignment horizontal="center" vertical="center"/>
      <protection locked="0"/>
    </xf>
    <xf numFmtId="0" fontId="44" fillId="3" borderId="28" xfId="0" applyFont="1" applyFill="1" applyBorder="1"/>
    <xf numFmtId="0" fontId="45" fillId="3" borderId="29" xfId="0" applyFont="1" applyFill="1" applyBorder="1" applyAlignment="1">
      <alignment horizontal="center"/>
    </xf>
    <xf numFmtId="0" fontId="46" fillId="3" borderId="29" xfId="0" applyFont="1" applyFill="1" applyBorder="1" applyAlignment="1">
      <alignment horizontal="center" vertical="center"/>
    </xf>
    <xf numFmtId="0" fontId="45" fillId="3" borderId="29" xfId="0" applyFont="1" applyFill="1" applyBorder="1"/>
    <xf numFmtId="0" fontId="19" fillId="3" borderId="29" xfId="0" applyFont="1" applyFill="1" applyBorder="1" applyAlignment="1" applyProtection="1">
      <alignment horizontal="center" vertical="center"/>
      <protection locked="0"/>
    </xf>
    <xf numFmtId="0" fontId="21" fillId="10" borderId="75" xfId="0" applyFont="1" applyFill="1" applyBorder="1" applyAlignment="1" applyProtection="1">
      <alignment horizontal="center" vertical="center"/>
      <protection locked="0"/>
    </xf>
    <xf numFmtId="0" fontId="21" fillId="10" borderId="115" xfId="0" applyFont="1" applyFill="1" applyBorder="1" applyAlignment="1" applyProtection="1">
      <alignment horizontal="center" vertical="center"/>
      <protection locked="0"/>
    </xf>
    <xf numFmtId="0" fontId="18" fillId="10" borderId="95" xfId="0" applyFont="1" applyFill="1" applyBorder="1" applyAlignment="1">
      <alignment horizontal="center" vertical="center" wrapText="1"/>
    </xf>
    <xf numFmtId="49" fontId="70" fillId="10" borderId="6" xfId="0" applyNumberFormat="1" applyFont="1" applyFill="1" applyBorder="1" applyAlignment="1" applyProtection="1">
      <alignment horizontal="center" vertical="center" wrapText="1"/>
      <protection locked="0"/>
    </xf>
    <xf numFmtId="0" fontId="70" fillId="10" borderId="6" xfId="0" applyFont="1" applyFill="1" applyBorder="1" applyAlignment="1" applyProtection="1">
      <alignment horizontal="center" vertical="center" wrapText="1"/>
      <protection locked="0"/>
    </xf>
    <xf numFmtId="0" fontId="70" fillId="10" borderId="11" xfId="0" applyFont="1" applyFill="1" applyBorder="1" applyAlignment="1" applyProtection="1">
      <alignment horizontal="center" vertical="center" wrapText="1"/>
      <protection locked="0"/>
    </xf>
    <xf numFmtId="0" fontId="77" fillId="2" borderId="6" xfId="0" applyFont="1" applyFill="1" applyBorder="1" applyAlignment="1">
      <alignment horizontal="center" vertical="center" wrapText="1"/>
    </xf>
    <xf numFmtId="0" fontId="77" fillId="2" borderId="11" xfId="0" applyFont="1" applyFill="1" applyBorder="1" applyAlignment="1">
      <alignment horizontal="center" vertical="center" wrapText="1"/>
    </xf>
    <xf numFmtId="1" fontId="76" fillId="3" borderId="123" xfId="0" applyNumberFormat="1" applyFont="1" applyFill="1" applyBorder="1" applyAlignment="1" applyProtection="1">
      <alignment horizontal="center" vertical="center" wrapText="1"/>
    </xf>
    <xf numFmtId="1" fontId="76" fillId="3" borderId="124" xfId="0" applyNumberFormat="1" applyFont="1" applyFill="1" applyBorder="1" applyAlignment="1" applyProtection="1">
      <alignment horizontal="center" vertical="center" wrapText="1"/>
    </xf>
    <xf numFmtId="164" fontId="53" fillId="10" borderId="74" xfId="0" applyNumberFormat="1" applyFont="1" applyFill="1" applyBorder="1" applyAlignment="1" applyProtection="1">
      <alignment horizontal="left" vertical="top" wrapText="1"/>
    </xf>
    <xf numFmtId="0" fontId="29" fillId="0" borderId="100" xfId="0" applyFont="1" applyBorder="1" applyAlignment="1">
      <alignment horizontal="left" vertical="top" wrapText="1"/>
    </xf>
    <xf numFmtId="164" fontId="53" fillId="3" borderId="12" xfId="0" applyNumberFormat="1" applyFont="1" applyFill="1" applyBorder="1" applyAlignment="1" applyProtection="1">
      <alignment horizontal="left" vertical="top" wrapText="1"/>
    </xf>
    <xf numFmtId="0" fontId="53" fillId="0" borderId="5" xfId="0" applyFont="1" applyBorder="1" applyAlignment="1">
      <alignment horizontal="left" vertical="top" wrapText="1"/>
    </xf>
    <xf numFmtId="0" fontId="53" fillId="0" borderId="13" xfId="0" applyFont="1" applyBorder="1" applyAlignment="1">
      <alignment horizontal="left" vertical="top" wrapText="1"/>
    </xf>
    <xf numFmtId="0" fontId="53" fillId="0" borderId="0" xfId="0" applyFont="1" applyAlignment="1">
      <alignment horizontal="left" vertical="top" wrapText="1"/>
    </xf>
    <xf numFmtId="0" fontId="53" fillId="0" borderId="48" xfId="0" applyFont="1" applyBorder="1" applyAlignment="1">
      <alignment horizontal="left" vertical="top" wrapText="1"/>
    </xf>
    <xf numFmtId="0" fontId="53" fillId="0" borderId="10" xfId="0" applyFont="1" applyBorder="1" applyAlignment="1">
      <alignment horizontal="left" vertical="top" wrapText="1"/>
    </xf>
    <xf numFmtId="169" fontId="17" fillId="0" borderId="78" xfId="0" applyNumberFormat="1" applyFont="1" applyBorder="1" applyAlignment="1" applyProtection="1">
      <alignment horizontal="center" vertical="center"/>
      <protection locked="0"/>
    </xf>
    <xf numFmtId="169" fontId="17" fillId="0" borderId="80" xfId="0" applyNumberFormat="1" applyFont="1" applyBorder="1" applyAlignment="1" applyProtection="1">
      <alignment horizontal="center" vertical="center"/>
      <protection locked="0"/>
    </xf>
    <xf numFmtId="164" fontId="55" fillId="3" borderId="78" xfId="0" applyNumberFormat="1" applyFont="1" applyFill="1" applyBorder="1" applyAlignment="1" applyProtection="1">
      <alignment horizontal="left" vertical="top"/>
      <protection locked="0"/>
    </xf>
    <xf numFmtId="164" fontId="55" fillId="3" borderId="80" xfId="0" applyNumberFormat="1" applyFont="1" applyFill="1" applyBorder="1" applyAlignment="1" applyProtection="1">
      <alignment horizontal="left" vertical="top"/>
      <protection locked="0"/>
    </xf>
    <xf numFmtId="164" fontId="17" fillId="0" borderId="78" xfId="0" applyNumberFormat="1" applyFont="1" applyBorder="1" applyAlignment="1" applyProtection="1">
      <alignment horizontal="center" vertical="center"/>
      <protection locked="0"/>
    </xf>
    <xf numFmtId="164" fontId="17" fillId="0" borderId="80" xfId="0" applyNumberFormat="1" applyFont="1" applyBorder="1" applyAlignment="1" applyProtection="1">
      <alignment horizontal="center" vertical="center"/>
      <protection locked="0"/>
    </xf>
    <xf numFmtId="0" fontId="29" fillId="10" borderId="158" xfId="0" applyFont="1" applyFill="1" applyBorder="1" applyAlignment="1">
      <alignment horizontal="center" vertical="center" wrapText="1"/>
    </xf>
    <xf numFmtId="0" fontId="29" fillId="10" borderId="159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right" vertical="center" wrapText="1"/>
    </xf>
    <xf numFmtId="0" fontId="51" fillId="3" borderId="48" xfId="0" applyFont="1" applyFill="1" applyBorder="1" applyAlignment="1">
      <alignment horizontal="right" vertical="center" wrapText="1"/>
    </xf>
    <xf numFmtId="0" fontId="33" fillId="6" borderId="71" xfId="0" applyFont="1" applyFill="1" applyBorder="1" applyAlignment="1">
      <alignment horizontal="center" vertical="center" wrapText="1"/>
    </xf>
    <xf numFmtId="0" fontId="11" fillId="6" borderId="75" xfId="0" applyFont="1" applyFill="1" applyBorder="1" applyAlignment="1">
      <alignment horizontal="center" vertical="center" wrapText="1"/>
    </xf>
    <xf numFmtId="1" fontId="33" fillId="6" borderId="90" xfId="0" applyNumberFormat="1" applyFont="1" applyFill="1" applyBorder="1" applyAlignment="1">
      <alignment horizontal="center" vertical="center" wrapText="1"/>
    </xf>
    <xf numFmtId="0" fontId="11" fillId="6" borderId="115" xfId="0" applyFont="1" applyFill="1" applyBorder="1" applyAlignment="1">
      <alignment horizontal="center" vertical="center" wrapText="1"/>
    </xf>
    <xf numFmtId="166" fontId="17" fillId="0" borderId="78" xfId="0" applyNumberFormat="1" applyFont="1" applyBorder="1" applyAlignment="1" applyProtection="1">
      <alignment horizontal="center" vertical="center"/>
      <protection locked="0"/>
    </xf>
    <xf numFmtId="166" fontId="17" fillId="0" borderId="80" xfId="0" applyNumberFormat="1" applyFont="1" applyBorder="1" applyAlignment="1" applyProtection="1">
      <alignment horizontal="center" vertical="center"/>
      <protection locked="0"/>
    </xf>
    <xf numFmtId="0" fontId="17" fillId="0" borderId="78" xfId="0" applyFont="1" applyBorder="1" applyAlignment="1" applyProtection="1">
      <alignment horizontal="center" vertical="center"/>
      <protection locked="0"/>
    </xf>
    <xf numFmtId="0" fontId="17" fillId="0" borderId="80" xfId="0" applyFont="1" applyBorder="1" applyAlignment="1" applyProtection="1">
      <alignment horizontal="center" vertical="center"/>
      <protection locked="0"/>
    </xf>
    <xf numFmtId="164" fontId="55" fillId="3" borderId="78" xfId="0" applyNumberFormat="1" applyFont="1" applyFill="1" applyBorder="1" applyAlignment="1" applyProtection="1">
      <alignment horizontal="left" vertical="center"/>
      <protection locked="0"/>
    </xf>
    <xf numFmtId="164" fontId="55" fillId="3" borderId="80" xfId="0" applyNumberFormat="1" applyFont="1" applyFill="1" applyBorder="1" applyAlignment="1" applyProtection="1">
      <alignment horizontal="left" vertical="center"/>
      <protection locked="0"/>
    </xf>
    <xf numFmtId="166" fontId="17" fillId="0" borderId="87" xfId="0" applyNumberFormat="1" applyFont="1" applyBorder="1" applyAlignment="1" applyProtection="1">
      <alignment horizontal="center" vertical="center"/>
      <protection locked="0"/>
    </xf>
    <xf numFmtId="169" fontId="17" fillId="0" borderId="87" xfId="0" applyNumberFormat="1" applyFont="1" applyBorder="1" applyAlignment="1" applyProtection="1">
      <alignment horizontal="center" vertical="center"/>
      <protection locked="0"/>
    </xf>
    <xf numFmtId="169" fontId="17" fillId="0" borderId="84" xfId="0" applyNumberFormat="1" applyFont="1" applyBorder="1" applyAlignment="1" applyProtection="1">
      <alignment horizontal="center" vertical="center"/>
      <protection locked="0"/>
    </xf>
    <xf numFmtId="0" fontId="14" fillId="3" borderId="110" xfId="0" applyFont="1" applyFill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1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14" fillId="22" borderId="78" xfId="0" applyNumberFormat="1" applyFont="1" applyFill="1" applyBorder="1" applyAlignment="1" applyProtection="1">
      <alignment horizontal="center" vertical="center"/>
      <protection locked="0"/>
    </xf>
    <xf numFmtId="164" fontId="14" fillId="22" borderId="80" xfId="0" applyNumberFormat="1" applyFont="1" applyFill="1" applyBorder="1" applyAlignment="1" applyProtection="1">
      <alignment horizontal="center" vertical="center"/>
      <protection locked="0"/>
    </xf>
    <xf numFmtId="0" fontId="67" fillId="3" borderId="28" xfId="0" applyFont="1" applyFill="1" applyBorder="1" applyAlignment="1">
      <alignment horizontal="center" vertical="center" wrapText="1"/>
    </xf>
    <xf numFmtId="0" fontId="67" fillId="3" borderId="29" xfId="0" applyFont="1" applyFill="1" applyBorder="1" applyAlignment="1">
      <alignment horizontal="center" vertical="center" wrapText="1"/>
    </xf>
    <xf numFmtId="0" fontId="67" fillId="3" borderId="28" xfId="0" applyFont="1" applyFill="1" applyBorder="1" applyAlignment="1" applyProtection="1">
      <alignment horizontal="left" vertical="top" wrapText="1"/>
    </xf>
    <xf numFmtId="0" fontId="67" fillId="3" borderId="29" xfId="0" applyFont="1" applyFill="1" applyBorder="1" applyAlignment="1" applyProtection="1">
      <alignment horizontal="left" vertical="top" wrapText="1"/>
    </xf>
    <xf numFmtId="0" fontId="67" fillId="3" borderId="30" xfId="0" applyFont="1" applyFill="1" applyBorder="1" applyAlignment="1" applyProtection="1">
      <alignment horizontal="left" vertical="top" wrapText="1"/>
    </xf>
    <xf numFmtId="0" fontId="8" fillId="3" borderId="29" xfId="0" applyFont="1" applyFill="1" applyBorder="1" applyAlignment="1">
      <alignment horizontal="center" vertical="center" wrapText="1"/>
    </xf>
    <xf numFmtId="164" fontId="55" fillId="0" borderId="78" xfId="0" applyNumberFormat="1" applyFont="1" applyBorder="1" applyAlignment="1" applyProtection="1">
      <alignment horizontal="left" vertical="top"/>
      <protection locked="0"/>
    </xf>
    <xf numFmtId="164" fontId="55" fillId="0" borderId="80" xfId="0" applyNumberFormat="1" applyFont="1" applyBorder="1" applyAlignment="1" applyProtection="1">
      <alignment horizontal="left" vertical="top"/>
      <protection locked="0"/>
    </xf>
    <xf numFmtId="164" fontId="70" fillId="3" borderId="12" xfId="0" applyNumberFormat="1" applyFont="1" applyFill="1" applyBorder="1" applyAlignment="1" applyProtection="1">
      <alignment horizontal="left" vertical="top" wrapText="1"/>
    </xf>
    <xf numFmtId="0" fontId="70" fillId="0" borderId="5" xfId="0" applyFont="1" applyBorder="1" applyAlignment="1">
      <alignment horizontal="left" vertical="top" wrapText="1"/>
    </xf>
    <xf numFmtId="0" fontId="70" fillId="0" borderId="13" xfId="0" applyFont="1" applyBorder="1" applyAlignment="1">
      <alignment horizontal="left" vertical="top" wrapText="1"/>
    </xf>
    <xf numFmtId="0" fontId="70" fillId="0" borderId="0" xfId="0" applyFont="1" applyAlignment="1">
      <alignment horizontal="left" vertical="top" wrapText="1"/>
    </xf>
    <xf numFmtId="0" fontId="70" fillId="0" borderId="48" xfId="0" applyFont="1" applyBorder="1" applyAlignment="1">
      <alignment horizontal="left" vertical="top" wrapText="1"/>
    </xf>
    <xf numFmtId="0" fontId="70" fillId="0" borderId="10" xfId="0" applyFont="1" applyBorder="1" applyAlignment="1">
      <alignment horizontal="left" vertical="top" wrapText="1"/>
    </xf>
    <xf numFmtId="0" fontId="60" fillId="6" borderId="61" xfId="0" applyFont="1" applyFill="1" applyBorder="1" applyAlignment="1">
      <alignment horizontal="center" vertical="center" wrapText="1"/>
    </xf>
    <xf numFmtId="0" fontId="62" fillId="6" borderId="62" xfId="0" applyFont="1" applyFill="1" applyBorder="1" applyAlignment="1">
      <alignment vertical="center" wrapText="1"/>
    </xf>
    <xf numFmtId="0" fontId="48" fillId="13" borderId="4" xfId="0" applyFont="1" applyFill="1" applyBorder="1" applyAlignment="1">
      <alignment horizontal="center" vertical="center" wrapText="1"/>
    </xf>
    <xf numFmtId="0" fontId="49" fillId="13" borderId="2" xfId="0" applyFont="1" applyFill="1" applyBorder="1" applyAlignment="1">
      <alignment vertical="center" wrapText="1"/>
    </xf>
    <xf numFmtId="0" fontId="61" fillId="14" borderId="38" xfId="0" applyFont="1" applyFill="1" applyBorder="1" applyAlignment="1">
      <alignment horizontal="center" vertical="center" wrapText="1"/>
    </xf>
    <xf numFmtId="0" fontId="63" fillId="14" borderId="120" xfId="0" applyFont="1" applyFill="1" applyBorder="1" applyAlignment="1">
      <alignment vertical="center" wrapText="1"/>
    </xf>
    <xf numFmtId="0" fontId="56" fillId="13" borderId="4" xfId="0" applyFont="1" applyFill="1" applyBorder="1" applyAlignment="1">
      <alignment horizontal="center" vertical="center" wrapText="1"/>
    </xf>
    <xf numFmtId="0" fontId="56" fillId="13" borderId="2" xfId="0" applyFont="1" applyFill="1" applyBorder="1" applyAlignment="1">
      <alignment vertical="center" wrapText="1"/>
    </xf>
    <xf numFmtId="0" fontId="54" fillId="5" borderId="25" xfId="0" applyFont="1" applyFill="1" applyBorder="1" applyAlignment="1">
      <alignment horizontal="center" vertical="center" wrapText="1"/>
    </xf>
    <xf numFmtId="0" fontId="54" fillId="5" borderId="36" xfId="0" applyFont="1" applyFill="1" applyBorder="1" applyAlignment="1">
      <alignment vertical="center" wrapText="1"/>
    </xf>
    <xf numFmtId="165" fontId="14" fillId="3" borderId="38" xfId="0" applyNumberFormat="1" applyFont="1" applyFill="1" applyBorder="1" applyAlignment="1" applyProtection="1">
      <alignment horizontal="center" vertical="center" wrapText="1"/>
      <protection locked="0"/>
    </xf>
    <xf numFmtId="165" fontId="14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1" fillId="3" borderId="28" xfId="0" applyFont="1" applyFill="1" applyBorder="1" applyAlignment="1">
      <alignment horizontal="center" vertical="center" wrapText="1"/>
    </xf>
    <xf numFmtId="0" fontId="71" fillId="3" borderId="29" xfId="0" applyFont="1" applyFill="1" applyBorder="1" applyAlignment="1">
      <alignment horizontal="center" vertical="center" wrapText="1"/>
    </xf>
    <xf numFmtId="0" fontId="71" fillId="3" borderId="30" xfId="0" applyFont="1" applyFill="1" applyBorder="1" applyAlignment="1">
      <alignment horizontal="center" vertical="center" wrapText="1"/>
    </xf>
    <xf numFmtId="0" fontId="65" fillId="10" borderId="5" xfId="0" applyFont="1" applyFill="1" applyBorder="1" applyAlignment="1">
      <alignment horizontal="right" vertical="center"/>
    </xf>
    <xf numFmtId="0" fontId="65" fillId="10" borderId="3" xfId="0" applyFont="1" applyFill="1" applyBorder="1" applyAlignment="1">
      <alignment horizontal="right" vertical="center"/>
    </xf>
    <xf numFmtId="0" fontId="14" fillId="3" borderId="28" xfId="0" applyFont="1" applyFill="1" applyBorder="1" applyAlignment="1">
      <alignment horizontal="left" vertical="top" wrapText="1"/>
    </xf>
    <xf numFmtId="0" fontId="14" fillId="3" borderId="29" xfId="0" applyFont="1" applyFill="1" applyBorder="1" applyAlignment="1">
      <alignment horizontal="left" vertical="top" wrapText="1"/>
    </xf>
    <xf numFmtId="0" fontId="14" fillId="3" borderId="30" xfId="0" applyFont="1" applyFill="1" applyBorder="1" applyAlignment="1">
      <alignment horizontal="left" vertical="top" wrapText="1"/>
    </xf>
    <xf numFmtId="0" fontId="25" fillId="10" borderId="12" xfId="0" applyFont="1" applyFill="1" applyBorder="1" applyAlignment="1">
      <alignment horizontal="center" vertical="center" wrapText="1"/>
    </xf>
    <xf numFmtId="0" fontId="26" fillId="10" borderId="5" xfId="0" applyFont="1" applyFill="1" applyBorder="1" applyAlignment="1">
      <alignment horizontal="center" vertical="center" wrapText="1"/>
    </xf>
    <xf numFmtId="49" fontId="70" fillId="10" borderId="125" xfId="0" applyNumberFormat="1" applyFont="1" applyFill="1" applyBorder="1" applyAlignment="1" applyProtection="1">
      <alignment horizontal="center" vertical="center" wrapText="1"/>
      <protection locked="0"/>
    </xf>
    <xf numFmtId="0" fontId="70" fillId="10" borderId="117" xfId="0" applyFont="1" applyFill="1" applyBorder="1" applyAlignment="1" applyProtection="1">
      <alignment horizontal="center" vertical="center" wrapText="1"/>
      <protection locked="0"/>
    </xf>
    <xf numFmtId="14" fontId="19" fillId="3" borderId="103" xfId="0" applyNumberFormat="1" applyFont="1" applyFill="1" applyBorder="1" applyAlignment="1" applyProtection="1">
      <alignment horizontal="center" vertical="center" wrapText="1"/>
      <protection locked="0"/>
    </xf>
    <xf numFmtId="14" fontId="21" fillId="3" borderId="104" xfId="0" applyNumberFormat="1" applyFont="1" applyFill="1" applyBorder="1" applyAlignment="1" applyProtection="1">
      <alignment horizontal="center" vertical="center" wrapText="1"/>
      <protection locked="0"/>
    </xf>
    <xf numFmtId="49" fontId="19" fillId="1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10" borderId="6" xfId="0" applyFont="1" applyFill="1" applyBorder="1" applyAlignment="1" applyProtection="1">
      <alignment horizontal="center" vertical="center" wrapText="1"/>
      <protection locked="0"/>
    </xf>
    <xf numFmtId="0" fontId="19" fillId="10" borderId="11" xfId="0" applyFont="1" applyFill="1" applyBorder="1" applyAlignment="1" applyProtection="1">
      <alignment horizontal="center" vertical="center" wrapText="1"/>
      <protection locked="0"/>
    </xf>
    <xf numFmtId="0" fontId="33" fillId="3" borderId="1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164" fontId="47" fillId="0" borderId="108" xfId="0" applyNumberFormat="1" applyFont="1" applyBorder="1" applyAlignment="1" applyProtection="1">
      <alignment horizontal="center" vertical="center" wrapText="1"/>
      <protection locked="0"/>
    </xf>
    <xf numFmtId="164" fontId="47" fillId="0" borderId="109" xfId="0" applyNumberFormat="1" applyFont="1" applyBorder="1" applyAlignment="1" applyProtection="1">
      <alignment horizontal="center" vertical="center" wrapText="1"/>
      <protection locked="0"/>
    </xf>
    <xf numFmtId="0" fontId="29" fillId="10" borderId="131" xfId="0" applyFont="1" applyFill="1" applyBorder="1" applyAlignment="1">
      <alignment horizontal="center" vertical="center" wrapText="1"/>
    </xf>
    <xf numFmtId="0" fontId="29" fillId="10" borderId="128" xfId="0" applyFont="1" applyFill="1" applyBorder="1" applyAlignment="1">
      <alignment horizontal="center" vertical="center" wrapText="1"/>
    </xf>
    <xf numFmtId="164" fontId="55" fillId="3" borderId="21" xfId="0" applyNumberFormat="1" applyFont="1" applyFill="1" applyBorder="1" applyAlignment="1" applyProtection="1">
      <alignment horizontal="left" vertical="top"/>
      <protection locked="0"/>
    </xf>
    <xf numFmtId="164" fontId="55" fillId="3" borderId="18" xfId="0" applyNumberFormat="1" applyFont="1" applyFill="1" applyBorder="1" applyAlignment="1" applyProtection="1">
      <alignment horizontal="left" vertical="top"/>
      <protection locked="0"/>
    </xf>
    <xf numFmtId="0" fontId="48" fillId="3" borderId="28" xfId="0" applyFont="1" applyFill="1" applyBorder="1" applyAlignment="1">
      <alignment horizontal="center" vertical="center" wrapText="1"/>
    </xf>
    <xf numFmtId="0" fontId="48" fillId="3" borderId="29" xfId="0" applyFont="1" applyFill="1" applyBorder="1" applyAlignment="1">
      <alignment horizontal="center" vertical="center" wrapText="1"/>
    </xf>
    <xf numFmtId="0" fontId="70" fillId="0" borderId="0" xfId="0" applyFont="1" applyBorder="1" applyAlignment="1">
      <alignment horizontal="left" vertical="top" wrapText="1"/>
    </xf>
    <xf numFmtId="164" fontId="55" fillId="3" borderId="142" xfId="0" applyNumberFormat="1" applyFont="1" applyFill="1" applyBorder="1" applyAlignment="1" applyProtection="1">
      <alignment horizontal="left" vertical="top"/>
      <protection locked="0"/>
    </xf>
    <xf numFmtId="164" fontId="55" fillId="3" borderId="140" xfId="0" applyNumberFormat="1" applyFont="1" applyFill="1" applyBorder="1" applyAlignment="1" applyProtection="1">
      <alignment horizontal="left" vertical="top"/>
      <protection locked="0"/>
    </xf>
    <xf numFmtId="164" fontId="17" fillId="0" borderId="56" xfId="0" applyNumberFormat="1" applyFont="1" applyBorder="1" applyAlignment="1" applyProtection="1">
      <alignment horizontal="center" vertical="center"/>
      <protection locked="0"/>
    </xf>
    <xf numFmtId="164" fontId="17" fillId="0" borderId="47" xfId="0" applyNumberFormat="1" applyFont="1" applyBorder="1" applyAlignment="1" applyProtection="1">
      <alignment horizontal="center" vertical="center"/>
      <protection locked="0"/>
    </xf>
    <xf numFmtId="0" fontId="17" fillId="0" borderId="87" xfId="0" applyFont="1" applyBorder="1" applyAlignment="1" applyProtection="1">
      <alignment horizontal="center" vertical="center"/>
      <protection locked="0"/>
    </xf>
    <xf numFmtId="164" fontId="17" fillId="0" borderId="107" xfId="0" applyNumberFormat="1" applyFont="1" applyBorder="1" applyAlignment="1" applyProtection="1">
      <alignment horizontal="center" vertical="center"/>
      <protection locked="0"/>
    </xf>
    <xf numFmtId="1" fontId="76" fillId="3" borderId="136" xfId="0" applyNumberFormat="1" applyFont="1" applyFill="1" applyBorder="1" applyAlignment="1" applyProtection="1">
      <alignment horizontal="center" vertical="center" wrapText="1"/>
    </xf>
    <xf numFmtId="0" fontId="58" fillId="6" borderId="4" xfId="0" applyFont="1" applyFill="1" applyBorder="1" applyAlignment="1">
      <alignment horizontal="center" vertical="center" wrapText="1"/>
    </xf>
    <xf numFmtId="0" fontId="58" fillId="6" borderId="2" xfId="0" applyFont="1" applyFill="1" applyBorder="1" applyAlignment="1">
      <alignment vertical="center" wrapText="1"/>
    </xf>
    <xf numFmtId="0" fontId="57" fillId="14" borderId="4" xfId="0" applyFont="1" applyFill="1" applyBorder="1" applyAlignment="1">
      <alignment horizontal="center" vertical="center" wrapText="1"/>
    </xf>
    <xf numFmtId="0" fontId="57" fillId="14" borderId="2" xfId="0" applyFont="1" applyFill="1" applyBorder="1" applyAlignment="1">
      <alignment vertical="center" wrapText="1"/>
    </xf>
    <xf numFmtId="0" fontId="77" fillId="2" borderId="27" xfId="0" applyFont="1" applyFill="1" applyBorder="1" applyAlignment="1">
      <alignment horizontal="center" vertical="center" wrapText="1"/>
    </xf>
    <xf numFmtId="0" fontId="77" fillId="2" borderId="20" xfId="0" applyFont="1" applyFill="1" applyBorder="1" applyAlignment="1">
      <alignment horizontal="center" vertical="center" wrapText="1"/>
    </xf>
    <xf numFmtId="0" fontId="77" fillId="2" borderId="119" xfId="0" applyFont="1" applyFill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/>
    </xf>
    <xf numFmtId="0" fontId="0" fillId="0" borderId="62" xfId="0" applyFont="1" applyBorder="1" applyAlignment="1">
      <alignment vertical="center"/>
    </xf>
    <xf numFmtId="166" fontId="17" fillId="0" borderId="41" xfId="0" applyNumberFormat="1" applyFont="1" applyBorder="1" applyAlignment="1" applyProtection="1">
      <alignment horizontal="center" vertical="center"/>
      <protection locked="0"/>
    </xf>
    <xf numFmtId="0" fontId="33" fillId="10" borderId="119" xfId="0" applyFont="1" applyFill="1" applyBorder="1" applyAlignment="1">
      <alignment horizontal="center" vertical="top" wrapText="1"/>
    </xf>
    <xf numFmtId="0" fontId="33" fillId="10" borderId="41" xfId="0" applyFont="1" applyFill="1" applyBorder="1" applyAlignment="1">
      <alignment horizontal="center" vertical="top" wrapText="1"/>
    </xf>
    <xf numFmtId="0" fontId="70" fillId="3" borderId="5" xfId="0" applyFont="1" applyFill="1" applyBorder="1" applyAlignment="1">
      <alignment horizontal="left" vertical="top" wrapText="1"/>
    </xf>
    <xf numFmtId="0" fontId="70" fillId="3" borderId="13" xfId="0" applyFont="1" applyFill="1" applyBorder="1" applyAlignment="1">
      <alignment horizontal="left" vertical="top" wrapText="1"/>
    </xf>
    <xf numFmtId="0" fontId="70" fillId="3" borderId="0" xfId="0" applyFont="1" applyFill="1" applyBorder="1" applyAlignment="1">
      <alignment horizontal="left" vertical="top" wrapText="1"/>
    </xf>
    <xf numFmtId="0" fontId="70" fillId="3" borderId="48" xfId="0" applyFont="1" applyFill="1" applyBorder="1" applyAlignment="1">
      <alignment horizontal="left" vertical="top" wrapText="1"/>
    </xf>
    <xf numFmtId="0" fontId="70" fillId="3" borderId="10" xfId="0" applyFont="1" applyFill="1" applyBorder="1" applyAlignment="1">
      <alignment horizontal="left" vertical="top" wrapText="1"/>
    </xf>
    <xf numFmtId="164" fontId="33" fillId="3" borderId="12" xfId="0" applyNumberFormat="1" applyFont="1" applyFill="1" applyBorder="1" applyAlignment="1" applyProtection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33" fillId="0" borderId="13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3" fillId="0" borderId="48" xfId="0" applyFont="1" applyBorder="1" applyAlignment="1">
      <alignment horizontal="left" vertical="top" wrapText="1"/>
    </xf>
    <xf numFmtId="0" fontId="33" fillId="0" borderId="10" xfId="0" applyFont="1" applyBorder="1" applyAlignment="1">
      <alignment horizontal="left" vertical="top" wrapText="1"/>
    </xf>
    <xf numFmtId="164" fontId="53" fillId="3" borderId="160" xfId="0" applyNumberFormat="1" applyFont="1" applyFill="1" applyBorder="1" applyAlignment="1" applyProtection="1">
      <alignment horizontal="left" vertical="top"/>
      <protection locked="0"/>
    </xf>
    <xf numFmtId="164" fontId="53" fillId="3" borderId="162" xfId="0" applyNumberFormat="1" applyFont="1" applyFill="1" applyBorder="1" applyAlignment="1" applyProtection="1">
      <alignment horizontal="left" vertical="top"/>
      <protection locked="0"/>
    </xf>
    <xf numFmtId="0" fontId="70" fillId="10" borderId="16" xfId="0" applyFont="1" applyFill="1" applyBorder="1" applyAlignment="1" applyProtection="1">
      <alignment horizontal="center" vertical="center" wrapText="1"/>
      <protection locked="0"/>
    </xf>
    <xf numFmtId="164" fontId="19" fillId="3" borderId="12" xfId="0" applyNumberFormat="1" applyFont="1" applyFill="1" applyBorder="1" applyAlignment="1" applyProtection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48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164" fontId="55" fillId="3" borderId="78" xfId="0" applyNumberFormat="1" applyFont="1" applyFill="1" applyBorder="1" applyAlignment="1" applyProtection="1">
      <alignment vertical="top"/>
      <protection locked="0"/>
    </xf>
    <xf numFmtId="164" fontId="55" fillId="3" borderId="80" xfId="0" applyNumberFormat="1" applyFont="1" applyFill="1" applyBorder="1" applyAlignment="1" applyProtection="1">
      <alignment vertical="top"/>
      <protection locked="0"/>
    </xf>
    <xf numFmtId="0" fontId="33" fillId="3" borderId="5" xfId="0" applyFont="1" applyFill="1" applyBorder="1" applyAlignment="1">
      <alignment horizontal="left" vertical="top" wrapText="1"/>
    </xf>
    <xf numFmtId="0" fontId="33" fillId="3" borderId="13" xfId="0" applyFont="1" applyFill="1" applyBorder="1" applyAlignment="1">
      <alignment horizontal="left" vertical="top" wrapText="1"/>
    </xf>
    <xf numFmtId="0" fontId="33" fillId="3" borderId="0" xfId="0" applyFont="1" applyFill="1" applyBorder="1" applyAlignment="1">
      <alignment horizontal="left" vertical="top" wrapText="1"/>
    </xf>
    <xf numFmtId="0" fontId="33" fillId="3" borderId="48" xfId="0" applyFont="1" applyFill="1" applyBorder="1" applyAlignment="1">
      <alignment horizontal="left" vertical="top" wrapText="1"/>
    </xf>
    <xf numFmtId="0" fontId="33" fillId="3" borderId="10" xfId="0" applyFont="1" applyFill="1" applyBorder="1" applyAlignment="1">
      <alignment horizontal="left" vertical="top" wrapText="1"/>
    </xf>
    <xf numFmtId="0" fontId="70" fillId="3" borderId="0" xfId="0" applyFont="1" applyFill="1" applyAlignment="1">
      <alignment horizontal="left" vertical="top" wrapText="1"/>
    </xf>
    <xf numFmtId="0" fontId="8" fillId="3" borderId="29" xfId="0" applyFont="1" applyFill="1" applyBorder="1" applyAlignment="1">
      <alignment horizontal="left" vertical="top" wrapText="1"/>
    </xf>
    <xf numFmtId="0" fontId="8" fillId="3" borderId="30" xfId="0" applyFont="1" applyFill="1" applyBorder="1" applyAlignment="1">
      <alignment horizontal="left" vertical="top" wrapText="1"/>
    </xf>
    <xf numFmtId="0" fontId="17" fillId="3" borderId="110" xfId="0" applyFont="1" applyFill="1" applyBorder="1" applyAlignment="1">
      <alignment horizontal="center" vertical="center" wrapText="1"/>
    </xf>
    <xf numFmtId="0" fontId="17" fillId="3" borderId="66" xfId="0" applyFont="1" applyFill="1" applyBorder="1" applyAlignment="1">
      <alignment horizontal="center" vertical="center" wrapText="1"/>
    </xf>
    <xf numFmtId="0" fontId="17" fillId="3" borderId="118" xfId="0" applyFont="1" applyFill="1" applyBorder="1" applyAlignment="1">
      <alignment horizontal="center" vertical="center" wrapText="1"/>
    </xf>
    <xf numFmtId="0" fontId="82" fillId="3" borderId="13" xfId="0" applyFont="1" applyFill="1" applyBorder="1" applyAlignment="1">
      <alignment horizontal="center" vertical="center" wrapText="1"/>
    </xf>
    <xf numFmtId="0" fontId="82" fillId="3" borderId="0" xfId="0" applyFont="1" applyFill="1" applyBorder="1" applyAlignment="1">
      <alignment horizontal="center" vertical="center" wrapText="1"/>
    </xf>
    <xf numFmtId="0" fontId="82" fillId="3" borderId="8" xfId="0" applyFont="1" applyFill="1" applyBorder="1" applyAlignment="1">
      <alignment horizontal="center" vertical="center" wrapText="1"/>
    </xf>
    <xf numFmtId="0" fontId="82" fillId="3" borderId="48" xfId="0" applyFont="1" applyFill="1" applyBorder="1" applyAlignment="1">
      <alignment horizontal="center" vertical="center" wrapText="1"/>
    </xf>
    <xf numFmtId="0" fontId="82" fillId="3" borderId="10" xfId="0" applyFont="1" applyFill="1" applyBorder="1" applyAlignment="1">
      <alignment horizontal="center" vertical="center" wrapText="1"/>
    </xf>
    <xf numFmtId="0" fontId="82" fillId="3" borderId="9" xfId="0" applyFont="1" applyFill="1" applyBorder="1" applyAlignment="1">
      <alignment horizontal="center" vertical="center" wrapText="1"/>
    </xf>
    <xf numFmtId="164" fontId="66" fillId="3" borderId="78" xfId="0" applyNumberFormat="1" applyFont="1" applyFill="1" applyBorder="1" applyAlignment="1" applyProtection="1">
      <alignment horizontal="left" vertical="top"/>
      <protection locked="0"/>
    </xf>
    <xf numFmtId="164" fontId="66" fillId="3" borderId="80" xfId="0" applyNumberFormat="1" applyFont="1" applyFill="1" applyBorder="1" applyAlignment="1" applyProtection="1">
      <alignment horizontal="left" vertical="top"/>
      <protection locked="0"/>
    </xf>
    <xf numFmtId="0" fontId="53" fillId="6" borderId="28" xfId="0" applyFont="1" applyFill="1" applyBorder="1" applyAlignment="1">
      <alignment horizontal="center" vertical="center" wrapText="1"/>
    </xf>
    <xf numFmtId="0" fontId="53" fillId="6" borderId="29" xfId="0" applyFont="1" applyFill="1" applyBorder="1" applyAlignment="1">
      <alignment horizontal="center" vertical="center" wrapText="1"/>
    </xf>
    <xf numFmtId="164" fontId="17" fillId="3" borderId="21" xfId="0" applyNumberFormat="1" applyFont="1" applyFill="1" applyBorder="1" applyAlignment="1" applyProtection="1">
      <alignment horizontal="center" vertical="center"/>
      <protection locked="0"/>
    </xf>
    <xf numFmtId="164" fontId="17" fillId="3" borderId="18" xfId="0" applyNumberFormat="1" applyFont="1" applyFill="1" applyBorder="1" applyAlignment="1" applyProtection="1">
      <alignment horizontal="center" vertical="center"/>
      <protection locked="0"/>
    </xf>
    <xf numFmtId="0" fontId="53" fillId="3" borderId="28" xfId="0" applyFont="1" applyFill="1" applyBorder="1" applyAlignment="1">
      <alignment horizontal="center" vertical="center" wrapText="1"/>
    </xf>
    <xf numFmtId="0" fontId="53" fillId="3" borderId="29" xfId="0" applyFont="1" applyFill="1" applyBorder="1" applyAlignment="1">
      <alignment horizontal="center" vertical="center" wrapText="1"/>
    </xf>
    <xf numFmtId="0" fontId="66" fillId="3" borderId="110" xfId="0" applyFont="1" applyFill="1" applyBorder="1" applyAlignment="1">
      <alignment horizontal="left" vertical="top" wrapText="1"/>
    </xf>
    <xf numFmtId="0" fontId="66" fillId="3" borderId="66" xfId="0" applyFont="1" applyFill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48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0" fontId="19" fillId="3" borderId="5" xfId="0" applyFont="1" applyFill="1" applyBorder="1" applyAlignment="1">
      <alignment horizontal="left" vertical="top" wrapText="1"/>
    </xf>
    <xf numFmtId="0" fontId="19" fillId="3" borderId="13" xfId="0" applyFont="1" applyFill="1" applyBorder="1" applyAlignment="1">
      <alignment horizontal="left" vertical="top" wrapText="1"/>
    </xf>
    <xf numFmtId="0" fontId="19" fillId="3" borderId="0" xfId="0" applyFont="1" applyFill="1" applyBorder="1" applyAlignment="1">
      <alignment horizontal="left" vertical="top" wrapText="1"/>
    </xf>
    <xf numFmtId="0" fontId="19" fillId="3" borderId="48" xfId="0" applyFont="1" applyFill="1" applyBorder="1" applyAlignment="1">
      <alignment horizontal="left" vertical="top" wrapText="1"/>
    </xf>
    <xf numFmtId="0" fontId="19" fillId="3" borderId="10" xfId="0" applyFont="1" applyFill="1" applyBorder="1" applyAlignment="1">
      <alignment horizontal="left" vertical="top" wrapText="1"/>
    </xf>
    <xf numFmtId="1" fontId="1" fillId="6" borderId="108" xfId="0" applyNumberFormat="1" applyFont="1" applyFill="1" applyBorder="1" applyAlignment="1">
      <alignment horizontal="center" vertical="center" wrapText="1"/>
    </xf>
    <xf numFmtId="0" fontId="0" fillId="6" borderId="109" xfId="0" applyFont="1" applyFill="1" applyBorder="1" applyAlignment="1">
      <alignment horizontal="center" vertical="center" wrapText="1"/>
    </xf>
    <xf numFmtId="1" fontId="1" fillId="13" borderId="108" xfId="0" applyNumberFormat="1" applyFont="1" applyFill="1" applyBorder="1" applyAlignment="1">
      <alignment horizontal="center" vertical="center" wrapText="1"/>
    </xf>
    <xf numFmtId="0" fontId="0" fillId="13" borderId="109" xfId="0" applyFont="1" applyFill="1" applyBorder="1" applyAlignment="1">
      <alignment horizontal="center" vertical="center" wrapText="1"/>
    </xf>
    <xf numFmtId="1" fontId="50" fillId="14" borderId="12" xfId="0" applyNumberFormat="1" applyFont="1" applyFill="1" applyBorder="1" applyAlignment="1">
      <alignment horizontal="center" vertical="center" wrapText="1"/>
    </xf>
    <xf numFmtId="0" fontId="20" fillId="14" borderId="48" xfId="0" applyFont="1" applyFill="1" applyBorder="1" applyAlignment="1">
      <alignment horizontal="center" vertical="center" wrapText="1"/>
    </xf>
    <xf numFmtId="1" fontId="33" fillId="6" borderId="75" xfId="0" applyNumberFormat="1" applyFont="1" applyFill="1" applyBorder="1" applyAlignment="1">
      <alignment horizontal="center" vertical="center" wrapText="1"/>
    </xf>
    <xf numFmtId="0" fontId="11" fillId="6" borderId="116" xfId="0" applyFont="1" applyFill="1" applyBorder="1" applyAlignment="1">
      <alignment horizontal="center" vertical="center" wrapText="1"/>
    </xf>
    <xf numFmtId="167" fontId="33" fillId="6" borderId="115" xfId="0" applyNumberFormat="1" applyFont="1" applyFill="1" applyBorder="1" applyAlignment="1">
      <alignment horizontal="center" vertical="center" wrapText="1"/>
    </xf>
    <xf numFmtId="167" fontId="11" fillId="6" borderId="46" xfId="0" applyNumberFormat="1" applyFont="1" applyFill="1" applyBorder="1" applyAlignment="1">
      <alignment horizontal="center" vertical="center" wrapText="1"/>
    </xf>
    <xf numFmtId="1" fontId="6" fillId="19" borderId="75" xfId="0" applyNumberFormat="1" applyFont="1" applyFill="1" applyBorder="1" applyAlignment="1">
      <alignment horizontal="center" vertical="center" wrapText="1"/>
    </xf>
    <xf numFmtId="0" fontId="51" fillId="19" borderId="116" xfId="0" applyFont="1" applyFill="1" applyBorder="1" applyAlignment="1">
      <alignment horizontal="center" vertical="center" wrapText="1"/>
    </xf>
    <xf numFmtId="167" fontId="6" fillId="19" borderId="115" xfId="0" applyNumberFormat="1" applyFont="1" applyFill="1" applyBorder="1" applyAlignment="1">
      <alignment horizontal="center" vertical="center" wrapText="1"/>
    </xf>
    <xf numFmtId="167" fontId="51" fillId="19" borderId="46" xfId="0" applyNumberFormat="1" applyFont="1" applyFill="1" applyBorder="1" applyAlignment="1">
      <alignment horizontal="center" vertical="center" wrapText="1"/>
    </xf>
    <xf numFmtId="1" fontId="6" fillId="18" borderId="75" xfId="0" applyNumberFormat="1" applyFont="1" applyFill="1" applyBorder="1" applyAlignment="1">
      <alignment horizontal="center" vertical="center" wrapText="1"/>
    </xf>
    <xf numFmtId="0" fontId="51" fillId="18" borderId="116" xfId="0" applyFont="1" applyFill="1" applyBorder="1" applyAlignment="1">
      <alignment horizontal="center" vertical="center" wrapText="1"/>
    </xf>
    <xf numFmtId="167" fontId="6" fillId="18" borderId="115" xfId="0" applyNumberFormat="1" applyFont="1" applyFill="1" applyBorder="1" applyAlignment="1">
      <alignment horizontal="center" vertical="center" wrapText="1"/>
    </xf>
    <xf numFmtId="167" fontId="51" fillId="18" borderId="46" xfId="0" applyNumberFormat="1" applyFont="1" applyFill="1" applyBorder="1" applyAlignment="1">
      <alignment horizontal="center" vertical="center" wrapText="1"/>
    </xf>
    <xf numFmtId="1" fontId="6" fillId="20" borderId="122" xfId="0" applyNumberFormat="1" applyFont="1" applyFill="1" applyBorder="1" applyAlignment="1">
      <alignment horizontal="center" vertical="center" wrapText="1"/>
    </xf>
    <xf numFmtId="0" fontId="51" fillId="20" borderId="109" xfId="0" applyFont="1" applyFill="1" applyBorder="1" applyAlignment="1">
      <alignment horizontal="center" vertical="center" wrapText="1"/>
    </xf>
    <xf numFmtId="0" fontId="18" fillId="19" borderId="71" xfId="0" applyFont="1" applyFill="1" applyBorder="1" applyAlignment="1">
      <alignment horizontal="center" vertical="center" wrapText="1"/>
    </xf>
    <xf numFmtId="0" fontId="7" fillId="19" borderId="75" xfId="0" applyFont="1" applyFill="1" applyBorder="1" applyAlignment="1">
      <alignment horizontal="center" vertical="center" wrapText="1"/>
    </xf>
    <xf numFmtId="1" fontId="6" fillId="19" borderId="90" xfId="0" applyNumberFormat="1" applyFont="1" applyFill="1" applyBorder="1" applyAlignment="1">
      <alignment horizontal="center" vertical="center" wrapText="1"/>
    </xf>
    <xf numFmtId="0" fontId="51" fillId="19" borderId="115" xfId="0" applyFont="1" applyFill="1" applyBorder="1" applyAlignment="1">
      <alignment horizontal="center" vertical="center" wrapText="1"/>
    </xf>
    <xf numFmtId="0" fontId="18" fillId="18" borderId="71" xfId="0" applyFont="1" applyFill="1" applyBorder="1" applyAlignment="1">
      <alignment horizontal="center" vertical="center" wrapText="1"/>
    </xf>
    <xf numFmtId="0" fontId="7" fillId="18" borderId="75" xfId="0" applyFont="1" applyFill="1" applyBorder="1" applyAlignment="1">
      <alignment horizontal="center" vertical="center" wrapText="1"/>
    </xf>
    <xf numFmtId="1" fontId="6" fillId="18" borderId="90" xfId="0" applyNumberFormat="1" applyFont="1" applyFill="1" applyBorder="1" applyAlignment="1">
      <alignment horizontal="center" vertical="center" wrapText="1"/>
    </xf>
    <xf numFmtId="0" fontId="51" fillId="18" borderId="115" xfId="0" applyFont="1" applyFill="1" applyBorder="1" applyAlignment="1">
      <alignment horizontal="center" vertical="center" wrapText="1"/>
    </xf>
    <xf numFmtId="1" fontId="6" fillId="20" borderId="132" xfId="0" applyNumberFormat="1" applyFont="1" applyFill="1" applyBorder="1" applyAlignment="1">
      <alignment horizontal="center" vertical="center" wrapText="1"/>
    </xf>
    <xf numFmtId="0" fontId="51" fillId="20" borderId="87" xfId="0" applyFont="1" applyFill="1" applyBorder="1" applyAlignment="1">
      <alignment horizontal="center" vertical="center" wrapText="1"/>
    </xf>
    <xf numFmtId="14" fontId="12" fillId="21" borderId="12" xfId="0" applyNumberFormat="1" applyFont="1" applyFill="1" applyBorder="1" applyAlignment="1" applyProtection="1">
      <alignment horizontal="center" vertical="center" wrapText="1"/>
      <protection locked="0"/>
    </xf>
    <xf numFmtId="14" fontId="12" fillId="21" borderId="5" xfId="0" applyNumberFormat="1" applyFont="1" applyFill="1" applyBorder="1" applyAlignment="1" applyProtection="1">
      <alignment horizontal="center" vertical="center" wrapText="1"/>
      <protection locked="0"/>
    </xf>
    <xf numFmtId="14" fontId="12" fillId="21" borderId="45" xfId="0" applyNumberFormat="1" applyFont="1" applyFill="1" applyBorder="1" applyAlignment="1" applyProtection="1">
      <alignment horizontal="center" vertical="center" wrapText="1"/>
      <protection locked="0"/>
    </xf>
    <xf numFmtId="0" fontId="14" fillId="21" borderId="48" xfId="0" applyFont="1" applyFill="1" applyBorder="1" applyAlignment="1" applyProtection="1">
      <alignment horizontal="center" vertical="center" wrapText="1"/>
      <protection locked="0"/>
    </xf>
    <xf numFmtId="0" fontId="0" fillId="21" borderId="10" xfId="0" applyFont="1" applyFill="1" applyBorder="1" applyAlignment="1">
      <alignment horizontal="center" vertical="center" wrapText="1"/>
    </xf>
    <xf numFmtId="0" fontId="0" fillId="21" borderId="9" xfId="0" applyFont="1" applyFill="1" applyBorder="1" applyAlignment="1">
      <alignment horizontal="center" vertical="center" wrapText="1"/>
    </xf>
    <xf numFmtId="0" fontId="67" fillId="21" borderId="12" xfId="0" applyFont="1" applyFill="1" applyBorder="1" applyAlignment="1">
      <alignment horizontal="center" vertical="center" wrapText="1"/>
    </xf>
    <xf numFmtId="0" fontId="67" fillId="21" borderId="5" xfId="0" applyFont="1" applyFill="1" applyBorder="1" applyAlignment="1">
      <alignment horizontal="center" vertical="center" wrapText="1"/>
    </xf>
    <xf numFmtId="0" fontId="68" fillId="21" borderId="13" xfId="0" applyFont="1" applyFill="1" applyBorder="1" applyAlignment="1">
      <alignment horizontal="center" vertical="center" wrapText="1"/>
    </xf>
    <xf numFmtId="0" fontId="68" fillId="21" borderId="0" xfId="0" applyFont="1" applyFill="1" applyBorder="1" applyAlignment="1">
      <alignment horizontal="center" vertical="center" wrapText="1"/>
    </xf>
    <xf numFmtId="0" fontId="14" fillId="21" borderId="13" xfId="0" applyFont="1" applyFill="1" applyBorder="1" applyAlignment="1" applyProtection="1">
      <alignment horizontal="center" vertical="center"/>
      <protection locked="0"/>
    </xf>
    <xf numFmtId="0" fontId="0" fillId="21" borderId="0" xfId="0" applyFont="1" applyFill="1" applyBorder="1" applyAlignment="1">
      <alignment horizontal="center" vertical="center"/>
    </xf>
    <xf numFmtId="0" fontId="0" fillId="21" borderId="8" xfId="0" applyFont="1" applyFill="1" applyBorder="1" applyAlignment="1">
      <alignment horizontal="center" vertical="center"/>
    </xf>
    <xf numFmtId="0" fontId="12" fillId="21" borderId="13" xfId="0" applyFont="1" applyFill="1" applyBorder="1" applyAlignment="1" applyProtection="1">
      <alignment horizontal="center" vertical="center" wrapText="1"/>
      <protection locked="0"/>
    </xf>
    <xf numFmtId="0" fontId="20" fillId="21" borderId="0" xfId="0" applyFont="1" applyFill="1" applyAlignment="1">
      <alignment horizontal="center" vertical="center" wrapText="1"/>
    </xf>
    <xf numFmtId="0" fontId="20" fillId="21" borderId="8" xfId="0" applyFont="1" applyFill="1" applyBorder="1" applyAlignment="1">
      <alignment horizontal="center" vertical="center" wrapText="1"/>
    </xf>
    <xf numFmtId="169" fontId="17" fillId="0" borderId="77" xfId="0" applyNumberFormat="1" applyFont="1" applyBorder="1" applyAlignment="1" applyProtection="1">
      <alignment horizontal="center" vertical="center"/>
      <protection locked="0"/>
    </xf>
    <xf numFmtId="0" fontId="67" fillId="3" borderId="29" xfId="0" applyFont="1" applyFill="1" applyBorder="1" applyAlignment="1">
      <alignment horizontal="left" vertical="top" wrapText="1"/>
    </xf>
    <xf numFmtId="0" fontId="67" fillId="3" borderId="30" xfId="0" applyFont="1" applyFill="1" applyBorder="1" applyAlignment="1">
      <alignment horizontal="left" vertical="top" wrapText="1"/>
    </xf>
    <xf numFmtId="0" fontId="67" fillId="6" borderId="28" xfId="0" applyFont="1" applyFill="1" applyBorder="1" applyAlignment="1">
      <alignment horizontal="center" vertical="center" wrapText="1"/>
    </xf>
    <xf numFmtId="0" fontId="67" fillId="6" borderId="29" xfId="0" applyFont="1" applyFill="1" applyBorder="1" applyAlignment="1">
      <alignment horizontal="center" vertical="center" wrapText="1"/>
    </xf>
    <xf numFmtId="0" fontId="67" fillId="3" borderId="60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164" fontId="55" fillId="3" borderId="161" xfId="0" applyNumberFormat="1" applyFont="1" applyFill="1" applyBorder="1" applyAlignment="1" applyProtection="1">
      <alignment horizontal="left" vertical="top"/>
      <protection locked="0"/>
    </xf>
    <xf numFmtId="164" fontId="55" fillId="3" borderId="163" xfId="0" applyNumberFormat="1" applyFont="1" applyFill="1" applyBorder="1" applyAlignment="1" applyProtection="1">
      <alignment horizontal="left" vertical="top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0" borderId="91" xfId="0" applyFont="1" applyBorder="1" applyAlignment="1">
      <alignment horizontal="left" vertical="center" wrapText="1"/>
    </xf>
    <xf numFmtId="0" fontId="6" fillId="0" borderId="92" xfId="0" applyFont="1" applyBorder="1" applyAlignment="1">
      <alignment horizontal="left" vertical="center" wrapText="1"/>
    </xf>
    <xf numFmtId="0" fontId="6" fillId="0" borderId="93" xfId="0" applyFont="1" applyBorder="1" applyAlignment="1">
      <alignment horizontal="left" vertical="center" wrapText="1"/>
    </xf>
    <xf numFmtId="0" fontId="0" fillId="0" borderId="91" xfId="0" applyBorder="1" applyAlignment="1">
      <alignment horizontal="left" vertical="center" wrapText="1"/>
    </xf>
    <xf numFmtId="0" fontId="0" fillId="0" borderId="92" xfId="0" applyBorder="1" applyAlignment="1">
      <alignment horizontal="left" vertical="center" wrapText="1"/>
    </xf>
    <xf numFmtId="0" fontId="0" fillId="0" borderId="93" xfId="0" applyBorder="1" applyAlignment="1">
      <alignment horizontal="left" vertical="center" wrapText="1"/>
    </xf>
    <xf numFmtId="0" fontId="20" fillId="0" borderId="91" xfId="0" applyFont="1" applyBorder="1" applyAlignment="1">
      <alignment horizontal="left" vertical="center" wrapText="1"/>
    </xf>
    <xf numFmtId="0" fontId="20" fillId="0" borderId="92" xfId="0" applyFont="1" applyBorder="1" applyAlignment="1">
      <alignment horizontal="left" vertical="center" wrapText="1"/>
    </xf>
    <xf numFmtId="0" fontId="20" fillId="0" borderId="93" xfId="0" applyFont="1" applyBorder="1" applyAlignment="1">
      <alignment horizontal="left" vertical="center" wrapText="1"/>
    </xf>
    <xf numFmtId="0" fontId="16" fillId="3" borderId="81" xfId="0" applyFont="1" applyFill="1" applyBorder="1" applyAlignment="1" applyProtection="1">
      <alignment horizontal="left" vertical="center"/>
    </xf>
    <xf numFmtId="0" fontId="16" fillId="3" borderId="37" xfId="0" applyFont="1" applyFill="1" applyBorder="1" applyAlignment="1" applyProtection="1">
      <alignment horizontal="left" vertical="center"/>
    </xf>
    <xf numFmtId="0" fontId="40" fillId="3" borderId="6" xfId="0" applyFont="1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29" fillId="3" borderId="11" xfId="0" applyFont="1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16" fillId="3" borderId="34" xfId="0" applyFont="1" applyFill="1" applyBorder="1" applyAlignment="1" applyProtection="1">
      <alignment horizontal="left" vertical="center"/>
    </xf>
    <xf numFmtId="0" fontId="0" fillId="3" borderId="35" xfId="0" applyFont="1" applyFill="1" applyBorder="1" applyAlignment="1" applyProtection="1">
      <alignment horizontal="left" vertical="center"/>
    </xf>
    <xf numFmtId="0" fontId="9" fillId="3" borderId="73" xfId="0" applyFont="1" applyFill="1" applyBorder="1" applyAlignment="1">
      <alignment horizontal="left" vertical="center"/>
    </xf>
    <xf numFmtId="0" fontId="9" fillId="0" borderId="73" xfId="0" applyFont="1" applyBorder="1" applyAlignment="1">
      <alignment horizontal="left" vertical="center"/>
    </xf>
    <xf numFmtId="0" fontId="9" fillId="0" borderId="74" xfId="0" applyFont="1" applyBorder="1" applyAlignment="1">
      <alignment horizontal="left" vertical="center"/>
    </xf>
    <xf numFmtId="0" fontId="15" fillId="10" borderId="6" xfId="0" applyFont="1" applyFill="1" applyBorder="1" applyAlignment="1">
      <alignment vertic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11" fillId="17" borderId="77" xfId="0" applyFont="1" applyFill="1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9" fillId="17" borderId="77" xfId="0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49" fontId="13" fillId="3" borderId="72" xfId="0" applyNumberFormat="1" applyFont="1" applyFill="1" applyBorder="1" applyAlignment="1">
      <alignment horizontal="left" vertical="center" wrapText="1"/>
    </xf>
    <xf numFmtId="49" fontId="13" fillId="3" borderId="6" xfId="0" applyNumberFormat="1" applyFont="1" applyFill="1" applyBorder="1" applyAlignment="1">
      <alignment horizontal="left" vertical="center" wrapText="1"/>
    </xf>
    <xf numFmtId="0" fontId="3" fillId="2" borderId="7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1" fillId="3" borderId="72" xfId="0" applyFont="1" applyFill="1" applyBorder="1" applyAlignment="1">
      <alignment horizontal="left" vertical="center"/>
    </xf>
    <xf numFmtId="164" fontId="14" fillId="0" borderId="72" xfId="0" applyNumberFormat="1" applyFont="1" applyBorder="1" applyAlignment="1" applyProtection="1">
      <alignment horizontal="center" vertical="center"/>
      <protection locked="0"/>
    </xf>
    <xf numFmtId="164" fontId="14" fillId="0" borderId="6" xfId="0" applyNumberFormat="1" applyFont="1" applyBorder="1" applyAlignment="1" applyProtection="1">
      <alignment horizontal="center" vertical="center"/>
      <protection locked="0"/>
    </xf>
    <xf numFmtId="0" fontId="15" fillId="10" borderId="72" xfId="0" applyFont="1" applyFill="1" applyBorder="1" applyAlignment="1">
      <alignment vertical="center"/>
    </xf>
    <xf numFmtId="0" fontId="11" fillId="17" borderId="52" xfId="0" applyFont="1" applyFill="1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9" fillId="17" borderId="52" xfId="0" applyFont="1" applyFill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45" xfId="0" applyFont="1" applyFill="1" applyBorder="1" applyAlignment="1">
      <alignment horizontal="left" vertical="center"/>
    </xf>
    <xf numFmtId="0" fontId="11" fillId="17" borderId="83" xfId="0" applyFont="1" applyFill="1" applyBorder="1" applyAlignment="1">
      <alignment horizontal="center" vertical="center" wrapText="1"/>
    </xf>
    <xf numFmtId="0" fontId="11" fillId="17" borderId="18" xfId="0" applyFont="1" applyFill="1" applyBorder="1" applyAlignment="1">
      <alignment horizontal="center" vertical="center" wrapText="1"/>
    </xf>
    <xf numFmtId="0" fontId="11" fillId="17" borderId="19" xfId="0" applyFont="1" applyFill="1" applyBorder="1" applyAlignment="1">
      <alignment horizontal="center" vertical="center" wrapText="1"/>
    </xf>
    <xf numFmtId="0" fontId="11" fillId="17" borderId="86" xfId="0" applyFont="1" applyFill="1" applyBorder="1" applyAlignment="1">
      <alignment horizontal="center" vertical="center" wrapText="1"/>
    </xf>
    <xf numFmtId="0" fontId="11" fillId="17" borderId="53" xfId="0" applyFont="1" applyFill="1" applyBorder="1" applyAlignment="1">
      <alignment horizontal="center" vertical="center" wrapText="1"/>
    </xf>
    <xf numFmtId="0" fontId="11" fillId="17" borderId="54" xfId="0" applyFont="1" applyFill="1" applyBorder="1" applyAlignment="1">
      <alignment horizontal="center" vertical="center" wrapText="1"/>
    </xf>
    <xf numFmtId="0" fontId="9" fillId="17" borderId="84" xfId="0" applyFont="1" applyFill="1" applyBorder="1" applyAlignment="1">
      <alignment horizontal="center" vertical="center" wrapText="1"/>
    </xf>
    <xf numFmtId="0" fontId="9" fillId="17" borderId="8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10" borderId="37" xfId="0" applyFont="1" applyFill="1" applyBorder="1" applyAlignment="1">
      <alignment vertical="center"/>
    </xf>
    <xf numFmtId="49" fontId="13" fillId="3" borderId="37" xfId="0" applyNumberFormat="1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14" fillId="0" borderId="37" xfId="0" applyFont="1" applyBorder="1" applyAlignment="1" applyProtection="1">
      <alignment horizontal="center" vertical="center"/>
      <protection locked="0"/>
    </xf>
    <xf numFmtId="0" fontId="7" fillId="10" borderId="12" xfId="0" applyFont="1" applyFill="1" applyBorder="1" applyAlignment="1">
      <alignment vertical="center" wrapText="1"/>
    </xf>
    <xf numFmtId="0" fontId="7" fillId="10" borderId="5" xfId="0" applyFont="1" applyFill="1" applyBorder="1" applyAlignment="1">
      <alignment vertical="center" wrapText="1"/>
    </xf>
    <xf numFmtId="0" fontId="7" fillId="10" borderId="23" xfId="0" applyFont="1" applyFill="1" applyBorder="1" applyAlignment="1">
      <alignment vertical="center" wrapText="1"/>
    </xf>
    <xf numFmtId="0" fontId="9" fillId="10" borderId="25" xfId="0" applyFont="1" applyFill="1" applyBorder="1" applyAlignment="1">
      <alignment vertical="center" wrapText="1"/>
    </xf>
    <xf numFmtId="0" fontId="0" fillId="10" borderId="5" xfId="0" applyFill="1" applyBorder="1" applyAlignment="1">
      <alignment vertical="center" wrapText="1"/>
    </xf>
    <xf numFmtId="0" fontId="0" fillId="10" borderId="23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5" fillId="10" borderId="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7" fillId="10" borderId="13" xfId="0" applyFont="1" applyFill="1" applyBorder="1" applyAlignment="1">
      <alignment vertical="center" wrapText="1"/>
    </xf>
    <xf numFmtId="0" fontId="7" fillId="10" borderId="0" xfId="0" applyFont="1" applyFill="1" applyBorder="1" applyAlignment="1">
      <alignment vertical="center" wrapText="1"/>
    </xf>
    <xf numFmtId="0" fontId="7" fillId="10" borderId="24" xfId="0" applyFont="1" applyFill="1" applyBorder="1" applyAlignment="1">
      <alignment vertical="center" wrapText="1"/>
    </xf>
    <xf numFmtId="0" fontId="9" fillId="10" borderId="20" xfId="0" applyFont="1" applyFill="1" applyBorder="1" applyAlignment="1">
      <alignment vertical="center" wrapText="1"/>
    </xf>
    <xf numFmtId="0" fontId="0" fillId="10" borderId="21" xfId="0" applyFill="1" applyBorder="1" applyAlignment="1">
      <alignment vertical="center" wrapText="1"/>
    </xf>
    <xf numFmtId="0" fontId="0" fillId="10" borderId="16" xfId="0" applyFill="1" applyBorder="1" applyAlignment="1">
      <alignment vertical="center" wrapText="1"/>
    </xf>
    <xf numFmtId="0" fontId="16" fillId="3" borderId="89" xfId="0" applyFont="1" applyFill="1" applyBorder="1" applyAlignment="1" applyProtection="1">
      <alignment horizontal="left" vertical="center"/>
    </xf>
    <xf numFmtId="0" fontId="16" fillId="3" borderId="73" xfId="0" applyFont="1" applyFill="1" applyBorder="1" applyAlignment="1" applyProtection="1">
      <alignment horizontal="left" vertical="center"/>
    </xf>
    <xf numFmtId="0" fontId="40" fillId="3" borderId="72" xfId="0" applyFont="1" applyFill="1" applyBorder="1" applyAlignment="1">
      <alignment horizontal="left" vertical="center" wrapText="1"/>
    </xf>
    <xf numFmtId="0" fontId="0" fillId="3" borderId="72" xfId="0" applyFill="1" applyBorder="1" applyAlignment="1">
      <alignment horizontal="left" vertical="center" wrapText="1"/>
    </xf>
    <xf numFmtId="0" fontId="0" fillId="3" borderId="90" xfId="0" applyFill="1" applyBorder="1" applyAlignment="1">
      <alignment horizontal="left" vertical="center" wrapText="1"/>
    </xf>
    <xf numFmtId="0" fontId="0" fillId="3" borderId="46" xfId="0" applyFill="1" applyBorder="1" applyAlignment="1">
      <alignment horizontal="left" vertical="center" wrapText="1"/>
    </xf>
    <xf numFmtId="0" fontId="9" fillId="3" borderId="89" xfId="0" applyFont="1" applyFill="1" applyBorder="1" applyAlignment="1">
      <alignment horizontal="left" vertical="center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" fillId="0" borderId="42" xfId="0" applyFont="1" applyBorder="1" applyAlignment="1">
      <alignment vertical="center" wrapText="1"/>
    </xf>
    <xf numFmtId="0" fontId="1" fillId="0" borderId="63" xfId="0" applyFont="1" applyBorder="1" applyAlignment="1">
      <alignment vertical="center" wrapText="1"/>
    </xf>
    <xf numFmtId="0" fontId="1" fillId="0" borderId="64" xfId="0" applyFont="1" applyBorder="1" applyAlignment="1">
      <alignment vertical="center" wrapText="1"/>
    </xf>
    <xf numFmtId="0" fontId="25" fillId="10" borderId="65" xfId="0" applyFont="1" applyFill="1" applyBorder="1" applyAlignment="1">
      <alignment horizontal="left" vertical="center" wrapText="1"/>
    </xf>
    <xf numFmtId="0" fontId="26" fillId="10" borderId="26" xfId="0" applyFont="1" applyFill="1" applyBorder="1" applyAlignment="1">
      <alignment horizontal="left" vertical="center" wrapText="1"/>
    </xf>
    <xf numFmtId="0" fontId="27" fillId="10" borderId="66" xfId="0" applyFont="1" applyFill="1" applyBorder="1" applyAlignment="1">
      <alignment horizontal="right" vertical="center"/>
    </xf>
    <xf numFmtId="165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66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0" xfId="0" applyNumberFormat="1" applyFont="1" applyFill="1" applyBorder="1" applyAlignment="1" applyProtection="1">
      <alignment horizontal="center" vertical="center" wrapText="1"/>
      <protection locked="0"/>
    </xf>
    <xf numFmtId="0" fontId="18" fillId="10" borderId="17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0" fillId="10" borderId="70" xfId="0" applyFont="1" applyFill="1" applyBorder="1" applyAlignment="1">
      <alignment horizontal="center" vertical="center" wrapText="1"/>
    </xf>
    <xf numFmtId="0" fontId="30" fillId="10" borderId="18" xfId="0" applyFont="1" applyFill="1" applyBorder="1" applyAlignment="1">
      <alignment horizontal="center" vertical="center" wrapText="1"/>
    </xf>
    <xf numFmtId="0" fontId="30" fillId="10" borderId="19" xfId="0" applyFont="1" applyFill="1" applyBorder="1" applyAlignment="1">
      <alignment horizontal="center" vertical="center" wrapText="1"/>
    </xf>
    <xf numFmtId="0" fontId="6" fillId="0" borderId="166" xfId="0" applyFont="1" applyBorder="1" applyAlignment="1">
      <alignment horizontal="center" vertical="center" wrapText="1"/>
    </xf>
    <xf numFmtId="0" fontId="0" fillId="0" borderId="167" xfId="0" applyBorder="1" applyAlignment="1">
      <alignment vertical="center" wrapText="1"/>
    </xf>
    <xf numFmtId="0" fontId="0" fillId="0" borderId="167" xfId="0" applyBorder="1" applyAlignment="1">
      <alignment horizontal="center" vertical="center" wrapText="1"/>
    </xf>
    <xf numFmtId="0" fontId="83" fillId="24" borderId="12" xfId="0" applyFont="1" applyFill="1" applyBorder="1" applyAlignment="1">
      <alignment horizontal="center" vertical="center" wrapText="1"/>
    </xf>
    <xf numFmtId="0" fontId="84" fillId="24" borderId="5" xfId="0" applyFont="1" applyFill="1" applyBorder="1" applyAlignment="1">
      <alignment horizontal="center" wrapText="1"/>
    </xf>
    <xf numFmtId="0" fontId="84" fillId="24" borderId="45" xfId="0" applyFont="1" applyFill="1" applyBorder="1" applyAlignment="1">
      <alignment horizontal="center" wrapText="1"/>
    </xf>
    <xf numFmtId="0" fontId="83" fillId="24" borderId="48" xfId="0" applyFont="1" applyFill="1" applyBorder="1" applyAlignment="1">
      <alignment horizontal="center" vertical="center" wrapText="1"/>
    </xf>
    <xf numFmtId="0" fontId="84" fillId="24" borderId="10" xfId="0" applyFont="1" applyFill="1" applyBorder="1" applyAlignment="1">
      <alignment horizontal="center" wrapText="1"/>
    </xf>
    <xf numFmtId="0" fontId="84" fillId="24" borderId="9" xfId="0" applyFont="1" applyFill="1" applyBorder="1" applyAlignment="1">
      <alignment horizontal="center" wrapText="1"/>
    </xf>
    <xf numFmtId="0" fontId="14" fillId="25" borderId="110" xfId="0" applyFont="1" applyFill="1" applyBorder="1" applyAlignment="1">
      <alignment horizontal="center" vertical="center" wrapText="1"/>
    </xf>
    <xf numFmtId="0" fontId="14" fillId="25" borderId="66" xfId="0" applyFont="1" applyFill="1" applyBorder="1" applyAlignment="1">
      <alignment horizontal="center" vertical="center" wrapText="1"/>
    </xf>
    <xf numFmtId="0" fontId="14" fillId="25" borderId="118" xfId="0" applyFont="1" applyFill="1" applyBorder="1" applyAlignment="1">
      <alignment horizontal="center" vertical="center" wrapText="1"/>
    </xf>
    <xf numFmtId="0" fontId="65" fillId="25" borderId="13" xfId="0" applyFont="1" applyFill="1" applyBorder="1" applyAlignment="1">
      <alignment horizontal="center" vertical="center" wrapText="1"/>
    </xf>
    <xf numFmtId="0" fontId="65" fillId="25" borderId="0" xfId="0" applyFont="1" applyFill="1" applyBorder="1" applyAlignment="1">
      <alignment horizontal="center" vertical="center" wrapText="1"/>
    </xf>
    <xf numFmtId="0" fontId="65" fillId="25" borderId="8" xfId="0" applyFont="1" applyFill="1" applyBorder="1" applyAlignment="1">
      <alignment horizontal="center" vertical="center" wrapText="1"/>
    </xf>
    <xf numFmtId="0" fontId="65" fillId="25" borderId="48" xfId="0" applyFont="1" applyFill="1" applyBorder="1" applyAlignment="1">
      <alignment horizontal="center" vertical="center" wrapText="1"/>
    </xf>
    <xf numFmtId="0" fontId="65" fillId="25" borderId="10" xfId="0" applyFont="1" applyFill="1" applyBorder="1" applyAlignment="1">
      <alignment horizontal="center" vertical="center" wrapText="1"/>
    </xf>
    <xf numFmtId="0" fontId="65" fillId="25" borderId="9" xfId="0" applyFont="1" applyFill="1" applyBorder="1" applyAlignment="1">
      <alignment horizontal="center" vertical="center" wrapText="1"/>
    </xf>
    <xf numFmtId="164" fontId="54" fillId="25" borderId="12" xfId="0" applyNumberFormat="1" applyFont="1" applyFill="1" applyBorder="1" applyAlignment="1" applyProtection="1">
      <alignment horizontal="left" vertical="top" wrapText="1"/>
    </xf>
    <xf numFmtId="0" fontId="54" fillId="25" borderId="5" xfId="0" applyFont="1" applyFill="1" applyBorder="1" applyAlignment="1">
      <alignment horizontal="left" vertical="top" wrapText="1"/>
    </xf>
    <xf numFmtId="0" fontId="54" fillId="25" borderId="13" xfId="0" applyFont="1" applyFill="1" applyBorder="1" applyAlignment="1">
      <alignment horizontal="left" vertical="top" wrapText="1"/>
    </xf>
    <xf numFmtId="0" fontId="54" fillId="25" borderId="0" xfId="0" applyFont="1" applyFill="1" applyAlignment="1">
      <alignment horizontal="left" vertical="top" wrapText="1"/>
    </xf>
    <xf numFmtId="0" fontId="54" fillId="25" borderId="48" xfId="0" applyFont="1" applyFill="1" applyBorder="1" applyAlignment="1">
      <alignment horizontal="left" vertical="top" wrapText="1"/>
    </xf>
    <xf numFmtId="0" fontId="54" fillId="25" borderId="10" xfId="0" applyFont="1" applyFill="1" applyBorder="1" applyAlignment="1">
      <alignment horizontal="left" vertical="top" wrapText="1"/>
    </xf>
    <xf numFmtId="1" fontId="53" fillId="25" borderId="22" xfId="0" applyNumberFormat="1" applyFont="1" applyFill="1" applyBorder="1" applyAlignment="1" applyProtection="1">
      <alignment horizontal="center" vertical="center" wrapText="1"/>
    </xf>
    <xf numFmtId="1" fontId="53" fillId="25" borderId="39" xfId="0" applyNumberFormat="1" applyFont="1" applyFill="1" applyBorder="1" applyAlignment="1" applyProtection="1">
      <alignment horizontal="center" vertical="center" wrapText="1"/>
    </xf>
    <xf numFmtId="1" fontId="53" fillId="25" borderId="94" xfId="0" applyNumberFormat="1" applyFont="1" applyFill="1" applyBorder="1" applyAlignment="1" applyProtection="1">
      <alignment horizontal="center" vertical="center" wrapText="1"/>
    </xf>
    <xf numFmtId="1" fontId="53" fillId="25" borderId="2" xfId="0" applyNumberFormat="1" applyFont="1" applyFill="1" applyBorder="1" applyAlignment="1" applyProtection="1">
      <alignment horizontal="center" vertical="center" wrapText="1"/>
    </xf>
    <xf numFmtId="0" fontId="16" fillId="25" borderId="138" xfId="0" applyNumberFormat="1" applyFont="1" applyFill="1" applyBorder="1" applyAlignment="1" applyProtection="1">
      <alignment horizontal="center" vertical="center" wrapText="1"/>
    </xf>
    <xf numFmtId="0" fontId="16" fillId="25" borderId="139" xfId="0" applyNumberFormat="1" applyFont="1" applyFill="1" applyBorder="1" applyAlignment="1" applyProtection="1">
      <alignment horizontal="center" vertical="center" wrapText="1"/>
    </xf>
    <xf numFmtId="164" fontId="53" fillId="25" borderId="12" xfId="0" applyNumberFormat="1" applyFont="1" applyFill="1" applyBorder="1" applyAlignment="1" applyProtection="1">
      <alignment horizontal="left" vertical="top" wrapText="1"/>
    </xf>
    <xf numFmtId="0" fontId="81" fillId="25" borderId="5" xfId="0" applyFont="1" applyFill="1" applyBorder="1" applyAlignment="1">
      <alignment horizontal="left" vertical="top" wrapText="1"/>
    </xf>
    <xf numFmtId="0" fontId="81" fillId="25" borderId="13" xfId="0" applyFont="1" applyFill="1" applyBorder="1" applyAlignment="1">
      <alignment horizontal="left" vertical="top" wrapText="1"/>
    </xf>
    <xf numFmtId="0" fontId="81" fillId="25" borderId="0" xfId="0" applyFont="1" applyFill="1" applyAlignment="1">
      <alignment horizontal="left" vertical="top" wrapText="1"/>
    </xf>
    <xf numFmtId="0" fontId="81" fillId="25" borderId="48" xfId="0" applyFont="1" applyFill="1" applyBorder="1" applyAlignment="1">
      <alignment horizontal="left" vertical="top" wrapText="1"/>
    </xf>
    <xf numFmtId="0" fontId="81" fillId="25" borderId="10" xfId="0" applyFont="1" applyFill="1" applyBorder="1" applyAlignment="1">
      <alignment horizontal="left" vertical="top" wrapText="1"/>
    </xf>
    <xf numFmtId="0" fontId="19" fillId="25" borderId="126" xfId="0" applyFont="1" applyFill="1" applyBorder="1" applyAlignment="1" applyProtection="1">
      <alignment horizontal="center" vertical="center"/>
    </xf>
    <xf numFmtId="0" fontId="53" fillId="3" borderId="94" xfId="0" applyNumberFormat="1" applyFont="1" applyFill="1" applyBorder="1" applyAlignment="1" applyProtection="1">
      <alignment horizontal="center" vertical="center" wrapText="1"/>
    </xf>
    <xf numFmtId="0" fontId="53" fillId="3" borderId="2" xfId="0" applyNumberFormat="1" applyFont="1" applyFill="1" applyBorder="1" applyAlignment="1" applyProtection="1">
      <alignment horizontal="center" vertical="center" wrapText="1"/>
    </xf>
    <xf numFmtId="0" fontId="70" fillId="3" borderId="132" xfId="0" applyNumberFormat="1" applyFont="1" applyFill="1" applyBorder="1" applyAlignment="1" applyProtection="1">
      <alignment horizontal="center" vertical="center" wrapText="1"/>
    </xf>
    <xf numFmtId="0" fontId="70" fillId="3" borderId="109" xfId="0" applyNumberFormat="1" applyFont="1" applyFill="1" applyBorder="1" applyAlignment="1" applyProtection="1">
      <alignment horizontal="center" vertical="center" wrapText="1"/>
    </xf>
    <xf numFmtId="0" fontId="16" fillId="3" borderId="138" xfId="0" applyNumberFormat="1" applyFont="1" applyFill="1" applyBorder="1" applyAlignment="1" applyProtection="1">
      <alignment horizontal="center" vertical="center" wrapText="1"/>
    </xf>
    <xf numFmtId="0" fontId="16" fillId="3" borderId="139" xfId="0" applyNumberFormat="1" applyFont="1" applyFill="1" applyBorder="1" applyAlignment="1" applyProtection="1">
      <alignment horizontal="center" vertical="center" wrapText="1"/>
    </xf>
    <xf numFmtId="164" fontId="19" fillId="3" borderId="53" xfId="0" applyNumberFormat="1" applyFont="1" applyFill="1" applyBorder="1" applyAlignment="1" applyProtection="1">
      <alignment horizontal="center" vertical="center"/>
    </xf>
    <xf numFmtId="164" fontId="19" fillId="3" borderId="18" xfId="0" applyNumberFormat="1" applyFont="1" applyFill="1" applyBorder="1" applyAlignment="1" applyProtection="1">
      <alignment horizontal="center" vertical="center"/>
    </xf>
    <xf numFmtId="0" fontId="7" fillId="3" borderId="31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164" fontId="53" fillId="3" borderId="137" xfId="0" applyNumberFormat="1" applyFont="1" applyFill="1" applyBorder="1" applyAlignment="1" applyProtection="1">
      <alignment horizontal="center" vertical="center"/>
    </xf>
    <xf numFmtId="0" fontId="53" fillId="3" borderId="121" xfId="0" applyFont="1" applyFill="1" applyBorder="1" applyAlignment="1" applyProtection="1">
      <alignment horizontal="center" vertical="center"/>
    </xf>
    <xf numFmtId="1" fontId="53" fillId="3" borderId="22" xfId="0" applyNumberFormat="1" applyFont="1" applyFill="1" applyBorder="1" applyAlignment="1" applyProtection="1">
      <alignment horizontal="center" vertical="center" wrapText="1"/>
    </xf>
    <xf numFmtId="0" fontId="54" fillId="3" borderId="31" xfId="0" applyNumberFormat="1" applyFont="1" applyFill="1" applyBorder="1" applyAlignment="1" applyProtection="1">
      <alignment horizontal="center" vertical="center" wrapText="1"/>
    </xf>
    <xf numFmtId="1" fontId="53" fillId="3" borderId="39" xfId="0" applyNumberFormat="1" applyFont="1" applyFill="1" applyBorder="1" applyAlignment="1" applyProtection="1">
      <alignment horizontal="center" vertical="center" wrapText="1"/>
    </xf>
    <xf numFmtId="0" fontId="54" fillId="3" borderId="36" xfId="0" applyNumberFormat="1" applyFont="1" applyFill="1" applyBorder="1" applyAlignment="1" applyProtection="1">
      <alignment horizontal="center" vertical="center" wrapText="1"/>
    </xf>
    <xf numFmtId="164" fontId="14" fillId="3" borderId="21" xfId="0" applyNumberFormat="1" applyFont="1" applyFill="1" applyBorder="1" applyAlignment="1" applyProtection="1">
      <alignment horizontal="center" vertical="center"/>
      <protection locked="0"/>
    </xf>
    <xf numFmtId="164" fontId="14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31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164" fontId="54" fillId="3" borderId="25" xfId="0" applyNumberFormat="1" applyFont="1" applyFill="1" applyBorder="1" applyAlignment="1" applyProtection="1">
      <alignment horizontal="center" vertical="center" wrapText="1"/>
    </xf>
    <xf numFmtId="164" fontId="53" fillId="3" borderId="74" xfId="0" applyNumberFormat="1" applyFont="1" applyFill="1" applyBorder="1" applyAlignment="1" applyProtection="1">
      <alignment horizontal="left" vertical="top" wrapText="1"/>
    </xf>
    <xf numFmtId="164" fontId="54" fillId="3" borderId="35" xfId="0" applyNumberFormat="1" applyFont="1" applyFill="1" applyBorder="1" applyAlignment="1" applyProtection="1">
      <alignment horizontal="center" vertical="center" wrapText="1"/>
    </xf>
    <xf numFmtId="0" fontId="29" fillId="3" borderId="100" xfId="0" applyFont="1" applyFill="1" applyBorder="1" applyAlignment="1">
      <alignment horizontal="left" vertical="top" wrapText="1"/>
    </xf>
    <xf numFmtId="0" fontId="6" fillId="3" borderId="57" xfId="0" applyFont="1" applyFill="1" applyBorder="1" applyAlignment="1">
      <alignment horizontal="center" vertical="center" wrapText="1"/>
    </xf>
    <xf numFmtId="0" fontId="19" fillId="3" borderId="138" xfId="0" applyNumberFormat="1" applyFont="1" applyFill="1" applyBorder="1" applyAlignment="1" applyProtection="1">
      <alignment horizontal="center" vertical="center" wrapText="1"/>
    </xf>
    <xf numFmtId="0" fontId="19" fillId="3" borderId="139" xfId="0" applyNumberFormat="1" applyFont="1" applyFill="1" applyBorder="1" applyAlignment="1" applyProtection="1">
      <alignment horizontal="center" vertical="center" wrapText="1"/>
    </xf>
    <xf numFmtId="164" fontId="53" fillId="3" borderId="100" xfId="0" applyNumberFormat="1" applyFont="1" applyFill="1" applyBorder="1" applyAlignment="1" applyProtection="1">
      <alignment horizontal="left" vertical="top" wrapText="1"/>
    </xf>
    <xf numFmtId="164" fontId="54" fillId="3" borderId="0" xfId="0" applyNumberFormat="1" applyFont="1" applyFill="1" applyBorder="1" applyAlignment="1" applyProtection="1">
      <alignment horizontal="center" vertical="center" wrapText="1"/>
    </xf>
    <xf numFmtId="164" fontId="53" fillId="3" borderId="96" xfId="0" applyNumberFormat="1" applyFont="1" applyFill="1" applyBorder="1" applyAlignment="1" applyProtection="1">
      <alignment horizontal="left" vertical="top" wrapText="1"/>
    </xf>
    <xf numFmtId="164" fontId="54" fillId="3" borderId="39" xfId="0" applyNumberFormat="1" applyFont="1" applyFill="1" applyBorder="1" applyAlignment="1" applyProtection="1">
      <alignment horizontal="center" vertical="center" wrapText="1"/>
    </xf>
    <xf numFmtId="0" fontId="11" fillId="26" borderId="36" xfId="0" applyFont="1" applyFill="1" applyBorder="1" applyAlignment="1">
      <alignment horizontal="center" vertical="top" wrapText="1"/>
    </xf>
    <xf numFmtId="0" fontId="11" fillId="26" borderId="9" xfId="0" applyFont="1" applyFill="1" applyBorder="1" applyAlignment="1">
      <alignment horizontal="center" vertical="top" wrapText="1"/>
    </xf>
    <xf numFmtId="0" fontId="29" fillId="26" borderId="131" xfId="0" applyFont="1" applyFill="1" applyBorder="1" applyAlignment="1">
      <alignment horizontal="center" vertical="center" wrapText="1"/>
    </xf>
    <xf numFmtId="0" fontId="29" fillId="26" borderId="128" xfId="0" applyFont="1" applyFill="1" applyBorder="1" applyAlignment="1">
      <alignment horizontal="center" vertical="center" wrapText="1"/>
    </xf>
    <xf numFmtId="0" fontId="7" fillId="26" borderId="131" xfId="0" applyFont="1" applyFill="1" applyBorder="1" applyAlignment="1">
      <alignment horizontal="center" vertical="center" wrapText="1"/>
    </xf>
    <xf numFmtId="0" fontId="7" fillId="26" borderId="128" xfId="0" applyFont="1" applyFill="1" applyBorder="1" applyAlignment="1">
      <alignment horizontal="center" vertical="center" wrapText="1"/>
    </xf>
    <xf numFmtId="49" fontId="19" fillId="27" borderId="137" xfId="0" applyNumberFormat="1" applyFont="1" applyFill="1" applyBorder="1" applyAlignment="1" applyProtection="1">
      <alignment horizontal="center" vertical="center"/>
    </xf>
    <xf numFmtId="49" fontId="52" fillId="28" borderId="101" xfId="0" applyNumberFormat="1" applyFont="1" applyFill="1" applyBorder="1" applyAlignment="1" applyProtection="1">
      <alignment horizontal="center" vertical="center"/>
    </xf>
    <xf numFmtId="0" fontId="72" fillId="26" borderId="147" xfId="0" applyFont="1" applyFill="1" applyBorder="1" applyAlignment="1">
      <alignment horizontal="center" vertical="center" wrapText="1"/>
    </xf>
    <xf numFmtId="0" fontId="19" fillId="26" borderId="137" xfId="0" applyFont="1" applyFill="1" applyBorder="1" applyAlignment="1">
      <alignment horizontal="center" vertical="center" wrapText="1"/>
    </xf>
    <xf numFmtId="0" fontId="19" fillId="26" borderId="164" xfId="0" applyFont="1" applyFill="1" applyBorder="1" applyAlignment="1">
      <alignment horizontal="center" vertical="center" wrapText="1"/>
    </xf>
    <xf numFmtId="49" fontId="19" fillId="28" borderId="101" xfId="0" applyNumberFormat="1" applyFont="1" applyFill="1" applyBorder="1" applyAlignment="1" applyProtection="1">
      <alignment horizontal="center" vertical="center"/>
    </xf>
    <xf numFmtId="49" fontId="64" fillId="28" borderId="101" xfId="0" applyNumberFormat="1" applyFont="1" applyFill="1" applyBorder="1" applyAlignment="1" applyProtection="1">
      <alignment horizontal="center" vertical="center"/>
    </xf>
    <xf numFmtId="0" fontId="29" fillId="26" borderId="156" xfId="0" applyFont="1" applyFill="1" applyBorder="1" applyAlignment="1">
      <alignment horizontal="center" vertical="center" wrapText="1"/>
    </xf>
    <xf numFmtId="0" fontId="29" fillId="26" borderId="157" xfId="0" applyFont="1" applyFill="1" applyBorder="1" applyAlignment="1">
      <alignment horizontal="center" vertical="center" wrapText="1"/>
    </xf>
    <xf numFmtId="49" fontId="52" fillId="28" borderId="165" xfId="0" applyNumberFormat="1" applyFont="1" applyFill="1" applyBorder="1" applyAlignment="1" applyProtection="1">
      <alignment horizontal="center" vertical="center"/>
    </xf>
    <xf numFmtId="49" fontId="52" fillId="27" borderId="154" xfId="0" applyNumberFormat="1" applyFont="1" applyFill="1" applyBorder="1" applyAlignment="1" applyProtection="1">
      <alignment horizontal="center" vertical="center"/>
    </xf>
    <xf numFmtId="49" fontId="52" fillId="27" borderId="137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FFCC"/>
      <color rgb="FF0000CC"/>
      <color rgb="FF66FF33"/>
      <color rgb="FFFFCC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7620</xdr:colOff>
      <xdr:row>25</xdr:row>
      <xdr:rowOff>7620</xdr:rowOff>
    </xdr:to>
    <xdr:pic>
      <xdr:nvPicPr>
        <xdr:cNvPr id="11" name="Picture 10" descr="https://secure.adnxs.com/seg?add=1986008&amp;t=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</xdr:colOff>
      <xdr:row>25</xdr:row>
      <xdr:rowOff>7620</xdr:rowOff>
    </xdr:to>
    <xdr:pic>
      <xdr:nvPicPr>
        <xdr:cNvPr id="61" name="Picture 60" descr="https://secure.adnxs.com/seg?add=1986008&amp;t=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25</xdr:row>
      <xdr:rowOff>0</xdr:rowOff>
    </xdr:from>
    <xdr:ext cx="7620" cy="7620"/>
    <xdr:pic>
      <xdr:nvPicPr>
        <xdr:cNvPr id="4" name="Picture 3" descr="https://secure.adnxs.com/seg?add=1986008&amp;t=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855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7620" cy="7620"/>
    <xdr:pic>
      <xdr:nvPicPr>
        <xdr:cNvPr id="5" name="Picture 4" descr="https://secure.adnxs.com/seg?add=1986008&amp;t=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855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7620</xdr:colOff>
      <xdr:row>29</xdr:row>
      <xdr:rowOff>7620</xdr:rowOff>
    </xdr:to>
    <xdr:pic>
      <xdr:nvPicPr>
        <xdr:cNvPr id="8" name="Picture 7" descr="https://secure.adnxs.com/seg?add=1986008&amp;t=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239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</xdr:colOff>
      <xdr:row>29</xdr:row>
      <xdr:rowOff>7620</xdr:rowOff>
    </xdr:to>
    <xdr:pic>
      <xdr:nvPicPr>
        <xdr:cNvPr id="9" name="Picture 8" descr="https://secure.adnxs.com/seg?add=1986008&amp;t=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239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746760</xdr:colOff>
      <xdr:row>6</xdr:row>
      <xdr:rowOff>144780</xdr:rowOff>
    </xdr:from>
    <xdr:to>
      <xdr:col>15</xdr:col>
      <xdr:colOff>807720</xdr:colOff>
      <xdr:row>9</xdr:row>
      <xdr:rowOff>53340</xdr:rowOff>
    </xdr:to>
    <xdr:sp macro="" textlink="">
      <xdr:nvSpPr>
        <xdr:cNvPr id="2" name="Down Arrow 1"/>
        <xdr:cNvSpPr/>
      </xdr:nvSpPr>
      <xdr:spPr>
        <a:xfrm>
          <a:off x="8496300" y="16916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853440</xdr:colOff>
      <xdr:row>51</xdr:row>
      <xdr:rowOff>91440</xdr:rowOff>
    </xdr:from>
    <xdr:to>
      <xdr:col>15</xdr:col>
      <xdr:colOff>960120</xdr:colOff>
      <xdr:row>54</xdr:row>
      <xdr:rowOff>144780</xdr:rowOff>
    </xdr:to>
    <xdr:sp macro="" textlink="">
      <xdr:nvSpPr>
        <xdr:cNvPr id="3" name="Down Arrow 2"/>
        <xdr:cNvSpPr/>
      </xdr:nvSpPr>
      <xdr:spPr>
        <a:xfrm>
          <a:off x="8602980" y="10210800"/>
          <a:ext cx="45720" cy="62484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853440</xdr:colOff>
      <xdr:row>57</xdr:row>
      <xdr:rowOff>91440</xdr:rowOff>
    </xdr:from>
    <xdr:to>
      <xdr:col>15</xdr:col>
      <xdr:colOff>960120</xdr:colOff>
      <xdr:row>60</xdr:row>
      <xdr:rowOff>144780</xdr:rowOff>
    </xdr:to>
    <xdr:sp macro="" textlink="">
      <xdr:nvSpPr>
        <xdr:cNvPr id="4" name="Down Arrow 3"/>
        <xdr:cNvSpPr/>
      </xdr:nvSpPr>
      <xdr:spPr>
        <a:xfrm>
          <a:off x="8602980" y="11353800"/>
          <a:ext cx="45720" cy="62484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746760</xdr:colOff>
      <xdr:row>12</xdr:row>
      <xdr:rowOff>144780</xdr:rowOff>
    </xdr:from>
    <xdr:to>
      <xdr:col>15</xdr:col>
      <xdr:colOff>807720</xdr:colOff>
      <xdr:row>15</xdr:row>
      <xdr:rowOff>53340</xdr:rowOff>
    </xdr:to>
    <xdr:sp macro="" textlink="">
      <xdr:nvSpPr>
        <xdr:cNvPr id="5" name="Down Arrow 4"/>
        <xdr:cNvSpPr/>
      </xdr:nvSpPr>
      <xdr:spPr>
        <a:xfrm>
          <a:off x="8496300" y="28346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746760</xdr:colOff>
      <xdr:row>18</xdr:row>
      <xdr:rowOff>144780</xdr:rowOff>
    </xdr:from>
    <xdr:to>
      <xdr:col>15</xdr:col>
      <xdr:colOff>807720</xdr:colOff>
      <xdr:row>21</xdr:row>
      <xdr:rowOff>53340</xdr:rowOff>
    </xdr:to>
    <xdr:sp macro="" textlink="">
      <xdr:nvSpPr>
        <xdr:cNvPr id="6" name="Down Arrow 5"/>
        <xdr:cNvSpPr/>
      </xdr:nvSpPr>
      <xdr:spPr>
        <a:xfrm>
          <a:off x="8496300" y="39776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746760</xdr:colOff>
      <xdr:row>24</xdr:row>
      <xdr:rowOff>144780</xdr:rowOff>
    </xdr:from>
    <xdr:to>
      <xdr:col>15</xdr:col>
      <xdr:colOff>807720</xdr:colOff>
      <xdr:row>27</xdr:row>
      <xdr:rowOff>53340</xdr:rowOff>
    </xdr:to>
    <xdr:sp macro="" textlink="">
      <xdr:nvSpPr>
        <xdr:cNvPr id="7" name="Down Arrow 6"/>
        <xdr:cNvSpPr/>
      </xdr:nvSpPr>
      <xdr:spPr>
        <a:xfrm>
          <a:off x="8496300" y="51206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746760</xdr:colOff>
      <xdr:row>30</xdr:row>
      <xdr:rowOff>144780</xdr:rowOff>
    </xdr:from>
    <xdr:to>
      <xdr:col>15</xdr:col>
      <xdr:colOff>807720</xdr:colOff>
      <xdr:row>33</xdr:row>
      <xdr:rowOff>53340</xdr:rowOff>
    </xdr:to>
    <xdr:sp macro="" textlink="">
      <xdr:nvSpPr>
        <xdr:cNvPr id="8" name="Down Arrow 7"/>
        <xdr:cNvSpPr/>
      </xdr:nvSpPr>
      <xdr:spPr>
        <a:xfrm>
          <a:off x="8496300" y="62636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746760</xdr:colOff>
      <xdr:row>39</xdr:row>
      <xdr:rowOff>144780</xdr:rowOff>
    </xdr:from>
    <xdr:to>
      <xdr:col>15</xdr:col>
      <xdr:colOff>807720</xdr:colOff>
      <xdr:row>42</xdr:row>
      <xdr:rowOff>53340</xdr:rowOff>
    </xdr:to>
    <xdr:sp macro="" textlink="">
      <xdr:nvSpPr>
        <xdr:cNvPr id="9" name="Down Arrow 8"/>
        <xdr:cNvSpPr/>
      </xdr:nvSpPr>
      <xdr:spPr>
        <a:xfrm>
          <a:off x="8496300" y="79781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746760</xdr:colOff>
      <xdr:row>45</xdr:row>
      <xdr:rowOff>144780</xdr:rowOff>
    </xdr:from>
    <xdr:to>
      <xdr:col>15</xdr:col>
      <xdr:colOff>807720</xdr:colOff>
      <xdr:row>48</xdr:row>
      <xdr:rowOff>53340</xdr:rowOff>
    </xdr:to>
    <xdr:sp macro="" textlink="">
      <xdr:nvSpPr>
        <xdr:cNvPr id="10" name="Down Arrow 9"/>
        <xdr:cNvSpPr/>
      </xdr:nvSpPr>
      <xdr:spPr>
        <a:xfrm>
          <a:off x="8496300" y="91211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746760</xdr:colOff>
      <xdr:row>63</xdr:row>
      <xdr:rowOff>144780</xdr:rowOff>
    </xdr:from>
    <xdr:to>
      <xdr:col>15</xdr:col>
      <xdr:colOff>807720</xdr:colOff>
      <xdr:row>66</xdr:row>
      <xdr:rowOff>53340</xdr:rowOff>
    </xdr:to>
    <xdr:sp macro="" textlink="">
      <xdr:nvSpPr>
        <xdr:cNvPr id="11" name="Down Arrow 10"/>
        <xdr:cNvSpPr/>
      </xdr:nvSpPr>
      <xdr:spPr>
        <a:xfrm>
          <a:off x="8496300" y="125501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9"/>
  <sheetViews>
    <sheetView tabSelected="1" zoomScale="130" zoomScaleNormal="130" workbookViewId="0">
      <pane ySplit="6" topLeftCell="A7" activePane="bottomLeft" state="frozenSplit"/>
      <selection activeCell="Q1" sqref="Q1:W1"/>
      <selection pane="bottomLeft" activeCell="P275" sqref="P275:P276"/>
    </sheetView>
  </sheetViews>
  <sheetFormatPr defaultRowHeight="21" x14ac:dyDescent="0.25"/>
  <cols>
    <col min="1" max="1" width="10.28515625" style="1" customWidth="1"/>
    <col min="2" max="2" width="10.42578125" style="302" customWidth="1"/>
    <col min="3" max="3" width="5.28515625" style="2" hidden="1" customWidth="1"/>
    <col min="4" max="4" width="4.7109375" style="303" customWidth="1"/>
    <col min="5" max="5" width="12.5703125" style="202" customWidth="1"/>
    <col min="6" max="6" width="14" style="202" customWidth="1"/>
    <col min="7" max="7" width="7.7109375" style="303" customWidth="1"/>
    <col min="8" max="8" width="8.140625" style="303" customWidth="1"/>
    <col min="9" max="9" width="7.7109375" style="303" customWidth="1"/>
    <col min="10" max="10" width="6.140625" style="303" customWidth="1"/>
    <col min="11" max="11" width="5.7109375" style="303" customWidth="1"/>
    <col min="12" max="12" width="7.42578125" style="202" customWidth="1"/>
    <col min="13" max="13" width="6.28515625" style="181" customWidth="1"/>
    <col min="14" max="14" width="6.85546875" style="181" customWidth="1"/>
    <col min="15" max="15" width="7.140625" style="181" customWidth="1"/>
    <col min="16" max="16" width="17.85546875" style="202" customWidth="1"/>
    <col min="17" max="17" width="3.7109375" style="304" customWidth="1"/>
    <col min="18" max="18" width="2.28515625" style="305" customWidth="1"/>
    <col min="19" max="20" width="2.28515625" style="306" customWidth="1"/>
    <col min="21" max="21" width="2.42578125" style="307" customWidth="1"/>
    <col min="22" max="22" width="4.42578125" style="306" customWidth="1"/>
    <col min="23" max="23" width="4.42578125" style="305" customWidth="1"/>
    <col min="24" max="24" width="4.42578125" style="306" customWidth="1"/>
  </cols>
  <sheetData>
    <row r="1" spans="1:24" s="8" customFormat="1" ht="10.9" customHeight="1" thickTop="1" x14ac:dyDescent="0.25">
      <c r="A1" s="343" t="s">
        <v>403</v>
      </c>
      <c r="B1" s="345">
        <f>G300</f>
        <v>41</v>
      </c>
      <c r="C1" s="168"/>
      <c r="D1" s="233"/>
      <c r="E1" s="347" t="s">
        <v>79</v>
      </c>
      <c r="F1" s="349">
        <f>M300</f>
        <v>7</v>
      </c>
      <c r="G1" s="526" t="s">
        <v>576</v>
      </c>
      <c r="H1" s="528">
        <f>K300</f>
        <v>0</v>
      </c>
      <c r="I1" s="530" t="s">
        <v>404</v>
      </c>
      <c r="J1" s="532">
        <f>I300</f>
        <v>41</v>
      </c>
      <c r="K1" s="534">
        <v>0</v>
      </c>
      <c r="L1" s="542" t="s">
        <v>571</v>
      </c>
      <c r="M1" s="543"/>
      <c r="N1" s="543"/>
      <c r="O1" s="543"/>
      <c r="P1" s="543"/>
      <c r="Q1" s="536">
        <v>43208</v>
      </c>
      <c r="R1" s="537"/>
      <c r="S1" s="537"/>
      <c r="T1" s="537"/>
      <c r="U1" s="538"/>
      <c r="V1" s="506">
        <f>V300</f>
        <v>0</v>
      </c>
      <c r="W1" s="508">
        <f>W300</f>
        <v>0</v>
      </c>
      <c r="X1" s="510">
        <f>X300</f>
        <v>0</v>
      </c>
    </row>
    <row r="2" spans="1:24" s="8" customFormat="1" ht="14.45" customHeight="1" thickBot="1" x14ac:dyDescent="0.3">
      <c r="A2" s="344"/>
      <c r="B2" s="346"/>
      <c r="C2" s="169"/>
      <c r="D2" s="234"/>
      <c r="E2" s="348"/>
      <c r="F2" s="350"/>
      <c r="G2" s="527"/>
      <c r="H2" s="529"/>
      <c r="I2" s="531"/>
      <c r="J2" s="533"/>
      <c r="K2" s="535"/>
      <c r="L2" s="544"/>
      <c r="M2" s="545"/>
      <c r="N2" s="545"/>
      <c r="O2" s="545"/>
      <c r="P2" s="545"/>
      <c r="Q2" s="546">
        <v>2017</v>
      </c>
      <c r="R2" s="547"/>
      <c r="S2" s="547"/>
      <c r="T2" s="547"/>
      <c r="U2" s="548"/>
      <c r="V2" s="507"/>
      <c r="W2" s="509"/>
      <c r="X2" s="511"/>
    </row>
    <row r="3" spans="1:24" s="8" customFormat="1" ht="10.15" customHeight="1" thickTop="1" x14ac:dyDescent="0.25">
      <c r="A3" s="677" t="s">
        <v>587</v>
      </c>
      <c r="B3" s="678"/>
      <c r="C3" s="678"/>
      <c r="D3" s="679"/>
      <c r="E3" s="512">
        <f>V1</f>
        <v>0</v>
      </c>
      <c r="F3" s="514">
        <f>E3/F1</f>
        <v>0</v>
      </c>
      <c r="G3" s="516">
        <f>W1</f>
        <v>0</v>
      </c>
      <c r="H3" s="518">
        <v>0</v>
      </c>
      <c r="I3" s="520">
        <f>X1</f>
        <v>0</v>
      </c>
      <c r="J3" s="522">
        <v>0</v>
      </c>
      <c r="K3" s="524">
        <v>0</v>
      </c>
      <c r="L3" s="544"/>
      <c r="M3" s="545"/>
      <c r="N3" s="545"/>
      <c r="O3" s="545"/>
      <c r="P3" s="545"/>
      <c r="Q3" s="549" t="s">
        <v>588</v>
      </c>
      <c r="R3" s="550"/>
      <c r="S3" s="550"/>
      <c r="T3" s="550"/>
      <c r="U3" s="551"/>
      <c r="V3" s="235" t="s">
        <v>0</v>
      </c>
      <c r="W3" s="236" t="s">
        <v>0</v>
      </c>
      <c r="X3" s="236" t="s">
        <v>0</v>
      </c>
    </row>
    <row r="4" spans="1:24" s="8" customFormat="1" ht="14.45" customHeight="1" thickBot="1" x14ac:dyDescent="0.3">
      <c r="A4" s="680"/>
      <c r="B4" s="681"/>
      <c r="C4" s="681"/>
      <c r="D4" s="682"/>
      <c r="E4" s="513"/>
      <c r="F4" s="515"/>
      <c r="G4" s="517"/>
      <c r="H4" s="519"/>
      <c r="I4" s="521"/>
      <c r="J4" s="523"/>
      <c r="K4" s="525"/>
      <c r="L4" s="544"/>
      <c r="M4" s="545"/>
      <c r="N4" s="545"/>
      <c r="O4" s="545"/>
      <c r="P4" s="545"/>
      <c r="Q4" s="539" t="s">
        <v>521</v>
      </c>
      <c r="R4" s="540"/>
      <c r="S4" s="540"/>
      <c r="T4" s="540"/>
      <c r="U4" s="541"/>
      <c r="V4" s="237"/>
      <c r="W4" s="238"/>
      <c r="X4" s="238"/>
    </row>
    <row r="5" spans="1:24" s="8" customFormat="1" ht="27.6" hidden="1" customHeight="1" thickBot="1" x14ac:dyDescent="0.3">
      <c r="A5" s="406" t="s">
        <v>0</v>
      </c>
      <c r="B5" s="407"/>
      <c r="C5" s="407"/>
      <c r="D5" s="407"/>
      <c r="E5" s="407"/>
      <c r="F5" s="401" t="s">
        <v>0</v>
      </c>
      <c r="G5" s="402"/>
      <c r="H5" s="12" t="s">
        <v>0</v>
      </c>
      <c r="I5" s="239" t="s">
        <v>42</v>
      </c>
      <c r="J5" s="395" t="s">
        <v>0</v>
      </c>
      <c r="K5" s="396"/>
      <c r="L5" s="397"/>
      <c r="M5" s="240" t="s">
        <v>0</v>
      </c>
      <c r="N5" s="174"/>
      <c r="O5" s="174"/>
      <c r="P5" s="241"/>
      <c r="Q5" s="443" t="s">
        <v>4</v>
      </c>
      <c r="R5" s="391" t="s">
        <v>522</v>
      </c>
      <c r="S5" s="438" t="s">
        <v>523</v>
      </c>
      <c r="T5" s="436" t="s">
        <v>524</v>
      </c>
      <c r="U5" s="393" t="s">
        <v>6</v>
      </c>
      <c r="V5" s="385" t="s">
        <v>524</v>
      </c>
      <c r="W5" s="387" t="s">
        <v>522</v>
      </c>
      <c r="X5" s="389" t="s">
        <v>523</v>
      </c>
    </row>
    <row r="6" spans="1:24" s="8" customFormat="1" ht="44.45" customHeight="1" thickTop="1" thickBot="1" x14ac:dyDescent="0.3">
      <c r="A6" s="403" t="s">
        <v>584</v>
      </c>
      <c r="B6" s="404"/>
      <c r="C6" s="404"/>
      <c r="D6" s="404"/>
      <c r="E6" s="404"/>
      <c r="F6" s="405"/>
      <c r="G6" s="166" t="s">
        <v>25</v>
      </c>
      <c r="H6" s="157">
        <v>0.8</v>
      </c>
      <c r="I6" s="242" t="s">
        <v>2</v>
      </c>
      <c r="J6" s="410" t="s">
        <v>0</v>
      </c>
      <c r="K6" s="411"/>
      <c r="L6" s="398" t="s">
        <v>411</v>
      </c>
      <c r="M6" s="399"/>
      <c r="N6" s="399"/>
      <c r="O6" s="399"/>
      <c r="P6" s="400"/>
      <c r="Q6" s="444"/>
      <c r="R6" s="392"/>
      <c r="S6" s="439"/>
      <c r="T6" s="437"/>
      <c r="U6" s="394"/>
      <c r="V6" s="386"/>
      <c r="W6" s="388"/>
      <c r="X6" s="390"/>
    </row>
    <row r="7" spans="1:24" s="10" customFormat="1" ht="9" customHeight="1" thickTop="1" thickBot="1" x14ac:dyDescent="0.3">
      <c r="A7" s="208" t="s">
        <v>405</v>
      </c>
      <c r="B7" s="243" t="s">
        <v>11</v>
      </c>
      <c r="C7" s="244"/>
      <c r="D7" s="244" t="s">
        <v>12</v>
      </c>
      <c r="E7" s="245" t="s">
        <v>13</v>
      </c>
      <c r="F7" s="245" t="s">
        <v>14</v>
      </c>
      <c r="G7" s="204" t="s">
        <v>15</v>
      </c>
      <c r="H7" s="204" t="s">
        <v>16</v>
      </c>
      <c r="I7" s="204" t="s">
        <v>21</v>
      </c>
      <c r="J7" s="205" t="s">
        <v>18</v>
      </c>
      <c r="K7" s="205" t="s">
        <v>19</v>
      </c>
      <c r="L7" s="206" t="s">
        <v>26</v>
      </c>
      <c r="M7" s="207" t="s">
        <v>24</v>
      </c>
      <c r="N7" s="207" t="s">
        <v>76</v>
      </c>
      <c r="O7" s="207" t="s">
        <v>77</v>
      </c>
      <c r="P7" s="246" t="s">
        <v>526</v>
      </c>
      <c r="Q7" s="247"/>
      <c r="R7" s="248"/>
      <c r="S7" s="249"/>
      <c r="T7" s="250"/>
      <c r="U7" s="251"/>
      <c r="V7" s="209" t="s">
        <v>524</v>
      </c>
      <c r="W7" s="209" t="s">
        <v>522</v>
      </c>
      <c r="X7" s="210" t="s">
        <v>523</v>
      </c>
    </row>
    <row r="8" spans="1:24" s="8" customFormat="1" ht="15" customHeight="1" thickBot="1" x14ac:dyDescent="0.25">
      <c r="A8" s="15" t="s">
        <v>3</v>
      </c>
      <c r="B8" s="408" t="s">
        <v>80</v>
      </c>
      <c r="C8" s="440" t="s">
        <v>0</v>
      </c>
      <c r="D8" s="753" t="s">
        <v>527</v>
      </c>
      <c r="E8" s="211" t="s">
        <v>358</v>
      </c>
      <c r="F8" s="183" t="s">
        <v>406</v>
      </c>
      <c r="G8" s="358" t="s">
        <v>0</v>
      </c>
      <c r="H8" s="431" t="s">
        <v>0</v>
      </c>
      <c r="I8" s="429">
        <v>6.8</v>
      </c>
      <c r="J8" s="429">
        <v>0.4</v>
      </c>
      <c r="K8" s="717">
        <f>IF(I8=" "," ",(I8+$H$6-J8))</f>
        <v>7.1999999999999993</v>
      </c>
      <c r="L8" s="737">
        <v>500</v>
      </c>
      <c r="M8" s="674">
        <v>2016</v>
      </c>
      <c r="N8" s="435" t="str">
        <f>IF(V8=1,"VERIFIED",IF(W8=1,"CHECKED",IF(R8=1,"CHECK",IF(T8=1,"VERIFY",IF(U8=1,"NEED APP","NOT SCHED")))))</f>
        <v>NOT SCHED</v>
      </c>
      <c r="O8" s="741" t="s">
        <v>359</v>
      </c>
      <c r="P8" s="742" t="s">
        <v>360</v>
      </c>
      <c r="Q8" s="252">
        <f>IF(A9=" "," ",1)</f>
        <v>1</v>
      </c>
      <c r="R8" s="253" t="s">
        <v>0</v>
      </c>
      <c r="S8" s="254">
        <v>1</v>
      </c>
      <c r="T8" s="255" t="s">
        <v>0</v>
      </c>
      <c r="U8" s="256" t="s">
        <v>0</v>
      </c>
      <c r="V8" s="257" t="s">
        <v>0</v>
      </c>
      <c r="W8" s="258" t="s">
        <v>0</v>
      </c>
      <c r="X8" s="259" t="s">
        <v>0</v>
      </c>
    </row>
    <row r="9" spans="1:24" s="8" customFormat="1" ht="15" customHeight="1" thickTop="1" thickBot="1" x14ac:dyDescent="0.25">
      <c r="A9" s="161">
        <v>14727</v>
      </c>
      <c r="B9" s="321"/>
      <c r="C9" s="441"/>
      <c r="D9" s="753" t="s">
        <v>78</v>
      </c>
      <c r="E9" s="212" t="s">
        <v>358</v>
      </c>
      <c r="F9" s="182" t="s">
        <v>406</v>
      </c>
      <c r="G9" s="359"/>
      <c r="H9" s="432"/>
      <c r="I9" s="430"/>
      <c r="J9" s="430"/>
      <c r="K9" s="718"/>
      <c r="L9" s="737"/>
      <c r="M9" s="675"/>
      <c r="N9" s="326"/>
      <c r="O9" s="743" t="s">
        <v>362</v>
      </c>
      <c r="P9" s="736"/>
      <c r="Q9" s="360" t="s">
        <v>581</v>
      </c>
      <c r="R9" s="361"/>
      <c r="S9" s="361"/>
      <c r="T9" s="361"/>
      <c r="U9" s="362"/>
      <c r="V9" s="415" t="s">
        <v>580</v>
      </c>
      <c r="W9" s="416"/>
      <c r="X9" s="417"/>
    </row>
    <row r="10" spans="1:24" s="11" customFormat="1" ht="9" customHeight="1" thickTop="1" thickBot="1" x14ac:dyDescent="0.3">
      <c r="A10" s="151">
        <v>200100237591</v>
      </c>
      <c r="B10" s="321"/>
      <c r="C10" s="441"/>
      <c r="D10" s="750" t="s">
        <v>59</v>
      </c>
      <c r="E10" s="760" t="s">
        <v>531</v>
      </c>
      <c r="F10" s="761" t="s">
        <v>532</v>
      </c>
      <c r="G10" s="185" t="s">
        <v>20</v>
      </c>
      <c r="H10" s="186" t="s">
        <v>512</v>
      </c>
      <c r="I10" s="186" t="s">
        <v>23</v>
      </c>
      <c r="J10" s="185" t="s">
        <v>22</v>
      </c>
      <c r="K10" s="186" t="s">
        <v>5</v>
      </c>
      <c r="L10" s="187" t="s">
        <v>510</v>
      </c>
      <c r="M10" s="379" t="s">
        <v>525</v>
      </c>
      <c r="N10" s="428"/>
      <c r="O10" s="380"/>
      <c r="P10" s="380"/>
      <c r="Q10" s="363"/>
      <c r="R10" s="364"/>
      <c r="S10" s="364"/>
      <c r="T10" s="364"/>
      <c r="U10" s="365"/>
      <c r="V10" s="363"/>
      <c r="W10" s="364"/>
      <c r="X10" s="365"/>
    </row>
    <row r="11" spans="1:24" s="8" customFormat="1" ht="15" customHeight="1" thickBot="1" x14ac:dyDescent="0.3">
      <c r="A11" s="163">
        <v>1</v>
      </c>
      <c r="B11" s="321"/>
      <c r="C11" s="441"/>
      <c r="D11" s="753" t="s">
        <v>528</v>
      </c>
      <c r="E11" s="744" t="s">
        <v>368</v>
      </c>
      <c r="F11" s="745"/>
      <c r="G11" s="357" t="s">
        <v>0</v>
      </c>
      <c r="H11" s="433" t="s">
        <v>0</v>
      </c>
      <c r="I11" s="431" t="s">
        <v>0</v>
      </c>
      <c r="J11" s="711" t="s">
        <v>361</v>
      </c>
      <c r="K11" s="700" t="str">
        <f>IF(S8=1,"Needs a photo",IF(S8=2,"24/7",IF(S8=3,"Has Photo","")))</f>
        <v>Needs a photo</v>
      </c>
      <c r="L11" s="738" t="s">
        <v>529</v>
      </c>
      <c r="M11" s="381"/>
      <c r="N11" s="382"/>
      <c r="O11" s="382"/>
      <c r="P11" s="382"/>
      <c r="Q11" s="363"/>
      <c r="R11" s="364"/>
      <c r="S11" s="364"/>
      <c r="T11" s="364"/>
      <c r="U11" s="365"/>
      <c r="V11" s="363"/>
      <c r="W11" s="364"/>
      <c r="X11" s="365"/>
    </row>
    <row r="12" spans="1:24" s="8" customFormat="1" ht="15" customHeight="1" thickTop="1" thickBot="1" x14ac:dyDescent="0.3">
      <c r="A12" s="260" t="str">
        <f>IF(V8=1,"VERIFIED",IF(W8=1,"CHECKED",IF(R8=1,"CHECK",IF(T8=1,"VERIFY",IF(U8=1,"NEED APP","NOT SCHED")))))</f>
        <v>NOT SCHED</v>
      </c>
      <c r="B12" s="409"/>
      <c r="C12" s="442"/>
      <c r="D12" s="753" t="s">
        <v>59</v>
      </c>
      <c r="E12" s="213" t="s">
        <v>0</v>
      </c>
      <c r="F12" s="188" t="s">
        <v>0</v>
      </c>
      <c r="G12" s="352"/>
      <c r="H12" s="354"/>
      <c r="I12" s="434"/>
      <c r="J12" s="712"/>
      <c r="K12" s="701"/>
      <c r="L12" s="739"/>
      <c r="M12" s="383"/>
      <c r="N12" s="384"/>
      <c r="O12" s="384"/>
      <c r="P12" s="384"/>
      <c r="Q12" s="366"/>
      <c r="R12" s="367"/>
      <c r="S12" s="367"/>
      <c r="T12" s="367"/>
      <c r="U12" s="368"/>
      <c r="V12" s="366"/>
      <c r="W12" s="367"/>
      <c r="X12" s="368"/>
    </row>
    <row r="13" spans="1:24" s="20" customFormat="1" ht="4.9000000000000004" customHeight="1" thickTop="1" thickBot="1" x14ac:dyDescent="0.3">
      <c r="A13" s="170"/>
      <c r="B13" s="261"/>
      <c r="C13" s="262"/>
      <c r="D13" s="263"/>
      <c r="E13" s="189"/>
      <c r="F13" s="189"/>
      <c r="G13" s="18"/>
      <c r="H13" s="17"/>
      <c r="I13" s="19"/>
      <c r="J13" s="19"/>
      <c r="K13" s="264"/>
      <c r="L13" s="265"/>
      <c r="M13" s="175"/>
      <c r="N13" s="175"/>
      <c r="O13" s="175"/>
      <c r="P13" s="266"/>
      <c r="Q13" s="267"/>
      <c r="R13" s="268"/>
      <c r="S13" s="269"/>
      <c r="T13" s="270"/>
      <c r="U13" s="271"/>
      <c r="V13" s="272"/>
      <c r="W13" s="268"/>
      <c r="X13" s="269"/>
    </row>
    <row r="14" spans="1:24" s="10" customFormat="1" ht="9" customHeight="1" thickTop="1" thickBot="1" x14ac:dyDescent="0.3">
      <c r="A14" s="208" t="s">
        <v>405</v>
      </c>
      <c r="B14" s="243" t="s">
        <v>11</v>
      </c>
      <c r="C14" s="244"/>
      <c r="D14" s="752" t="s">
        <v>12</v>
      </c>
      <c r="E14" s="245" t="s">
        <v>13</v>
      </c>
      <c r="F14" s="245" t="s">
        <v>14</v>
      </c>
      <c r="G14" s="204" t="s">
        <v>15</v>
      </c>
      <c r="H14" s="204" t="s">
        <v>16</v>
      </c>
      <c r="I14" s="204" t="s">
        <v>21</v>
      </c>
      <c r="J14" s="205" t="s">
        <v>18</v>
      </c>
      <c r="K14" s="205" t="s">
        <v>19</v>
      </c>
      <c r="L14" s="206" t="s">
        <v>26</v>
      </c>
      <c r="M14" s="207" t="s">
        <v>24</v>
      </c>
      <c r="N14" s="207" t="s">
        <v>76</v>
      </c>
      <c r="O14" s="207" t="s">
        <v>77</v>
      </c>
      <c r="P14" s="246" t="s">
        <v>526</v>
      </c>
      <c r="Q14" s="247"/>
      <c r="R14" s="248"/>
      <c r="S14" s="249"/>
      <c r="T14" s="250"/>
      <c r="U14" s="251"/>
      <c r="V14" s="209" t="s">
        <v>524</v>
      </c>
      <c r="W14" s="209" t="s">
        <v>522</v>
      </c>
      <c r="X14" s="210" t="s">
        <v>523</v>
      </c>
    </row>
    <row r="15" spans="1:24" s="8" customFormat="1" ht="15" customHeight="1" thickTop="1" thickBot="1" x14ac:dyDescent="0.25">
      <c r="A15" s="15" t="s">
        <v>3</v>
      </c>
      <c r="B15" s="412" t="s">
        <v>84</v>
      </c>
      <c r="C15" s="323" t="s">
        <v>0</v>
      </c>
      <c r="D15" s="753" t="s">
        <v>527</v>
      </c>
      <c r="E15" s="194" t="s">
        <v>414</v>
      </c>
      <c r="F15" s="194" t="s">
        <v>415</v>
      </c>
      <c r="G15" s="335" t="s">
        <v>0</v>
      </c>
      <c r="H15" s="339" t="s">
        <v>0</v>
      </c>
      <c r="I15" s="429">
        <v>12</v>
      </c>
      <c r="J15" s="429">
        <v>0.4</v>
      </c>
      <c r="K15" s="717">
        <f>IF(I15=" "," ",(I15+$H$6-J15))</f>
        <v>12.4</v>
      </c>
      <c r="L15" s="737">
        <v>50</v>
      </c>
      <c r="M15" s="674">
        <v>2016</v>
      </c>
      <c r="N15" s="325" t="str">
        <f>IF(V15=1,"VERIFIED",IF(W15=1,"CHECKED",IF(R15=1,"CHECK",IF(T15=1,"VERIFY",IF(U15=1,"NEED APP","NOT SCHED")))))</f>
        <v>NOT SCHED</v>
      </c>
      <c r="O15" s="733" t="s">
        <v>359</v>
      </c>
      <c r="P15" s="734" t="s">
        <v>363</v>
      </c>
      <c r="Q15" s="273">
        <f>IF(A16=" "," ",1)</f>
        <v>1</v>
      </c>
      <c r="R15" s="274" t="s">
        <v>0</v>
      </c>
      <c r="S15" s="275">
        <v>1</v>
      </c>
      <c r="T15" s="276" t="s">
        <v>0</v>
      </c>
      <c r="U15" s="277" t="s">
        <v>0</v>
      </c>
      <c r="V15" s="278" t="s">
        <v>0</v>
      </c>
      <c r="W15" s="279" t="s">
        <v>0</v>
      </c>
      <c r="X15" s="280" t="s">
        <v>0</v>
      </c>
    </row>
    <row r="16" spans="1:24" s="8" customFormat="1" ht="15" customHeight="1" thickTop="1" thickBot="1" x14ac:dyDescent="0.25">
      <c r="A16" s="160" t="s">
        <v>82</v>
      </c>
      <c r="B16" s="413"/>
      <c r="C16" s="323"/>
      <c r="D16" s="753" t="s">
        <v>78</v>
      </c>
      <c r="E16" s="164" t="s">
        <v>414</v>
      </c>
      <c r="F16" s="164" t="s">
        <v>415</v>
      </c>
      <c r="G16" s="336"/>
      <c r="H16" s="340"/>
      <c r="I16" s="430"/>
      <c r="J16" s="430"/>
      <c r="K16" s="718"/>
      <c r="L16" s="737"/>
      <c r="M16" s="675"/>
      <c r="N16" s="326"/>
      <c r="O16" s="735" t="s">
        <v>362</v>
      </c>
      <c r="P16" s="740"/>
      <c r="Q16" s="360" t="s">
        <v>581</v>
      </c>
      <c r="R16" s="361"/>
      <c r="S16" s="361"/>
      <c r="T16" s="361"/>
      <c r="U16" s="362"/>
      <c r="V16" s="415" t="s">
        <v>580</v>
      </c>
      <c r="W16" s="416"/>
      <c r="X16" s="417"/>
    </row>
    <row r="17" spans="1:24" s="11" customFormat="1" ht="9" customHeight="1" thickTop="1" thickBot="1" x14ac:dyDescent="0.3">
      <c r="A17" s="150" t="s">
        <v>83</v>
      </c>
      <c r="B17" s="413"/>
      <c r="C17" s="323"/>
      <c r="D17" s="750" t="s">
        <v>59</v>
      </c>
      <c r="E17" s="751" t="s">
        <v>530</v>
      </c>
      <c r="F17" s="751" t="s">
        <v>472</v>
      </c>
      <c r="G17" s="185" t="s">
        <v>20</v>
      </c>
      <c r="H17" s="186" t="s">
        <v>512</v>
      </c>
      <c r="I17" s="186" t="s">
        <v>23</v>
      </c>
      <c r="J17" s="185" t="s">
        <v>22</v>
      </c>
      <c r="K17" s="186" t="s">
        <v>5</v>
      </c>
      <c r="L17" s="187" t="s">
        <v>510</v>
      </c>
      <c r="M17" s="379" t="s">
        <v>513</v>
      </c>
      <c r="N17" s="380"/>
      <c r="O17" s="380"/>
      <c r="P17" s="380"/>
      <c r="Q17" s="363"/>
      <c r="R17" s="364"/>
      <c r="S17" s="364"/>
      <c r="T17" s="364"/>
      <c r="U17" s="365"/>
      <c r="V17" s="363"/>
      <c r="W17" s="364"/>
      <c r="X17" s="365"/>
    </row>
    <row r="18" spans="1:24" s="8" customFormat="1" ht="15" customHeight="1" thickTop="1" thickBot="1" x14ac:dyDescent="0.3">
      <c r="A18" s="163">
        <f>A11+1</f>
        <v>2</v>
      </c>
      <c r="B18" s="413"/>
      <c r="C18" s="323"/>
      <c r="D18" s="753" t="s">
        <v>528</v>
      </c>
      <c r="E18" s="744" t="s">
        <v>368</v>
      </c>
      <c r="F18" s="745"/>
      <c r="G18" s="351" t="s">
        <v>0</v>
      </c>
      <c r="H18" s="353" t="s">
        <v>0</v>
      </c>
      <c r="I18" s="339" t="s">
        <v>0</v>
      </c>
      <c r="J18" s="711" t="s">
        <v>361</v>
      </c>
      <c r="K18" s="700" t="str">
        <f>IF(S15=1,"Needs a photo",IF(S15=2,"24/7",IF(S15=3,"Has Photo","")))</f>
        <v>Needs a photo</v>
      </c>
      <c r="L18" s="738" t="s">
        <v>529</v>
      </c>
      <c r="M18" s="381"/>
      <c r="N18" s="382"/>
      <c r="O18" s="382"/>
      <c r="P18" s="382"/>
      <c r="Q18" s="363"/>
      <c r="R18" s="364"/>
      <c r="S18" s="364"/>
      <c r="T18" s="364"/>
      <c r="U18" s="365"/>
      <c r="V18" s="363"/>
      <c r="W18" s="364"/>
      <c r="X18" s="365"/>
    </row>
    <row r="19" spans="1:24" s="8" customFormat="1" ht="15" customHeight="1" thickTop="1" thickBot="1" x14ac:dyDescent="0.3">
      <c r="A19" s="260" t="str">
        <f>IF(V15=1,"VERIFIED",IF(W15=1,"CHECKED",IF(R15=1,"CHECK",IF(T15=1,"VERIFY",IF(U15=1,"NEED APP","NOT SCHED")))))</f>
        <v>NOT SCHED</v>
      </c>
      <c r="B19" s="414"/>
      <c r="C19" s="324"/>
      <c r="D19" s="753" t="s">
        <v>59</v>
      </c>
      <c r="E19" s="188" t="s">
        <v>0</v>
      </c>
      <c r="F19" s="188" t="s">
        <v>0</v>
      </c>
      <c r="G19" s="352"/>
      <c r="H19" s="354"/>
      <c r="I19" s="340"/>
      <c r="J19" s="712"/>
      <c r="K19" s="701"/>
      <c r="L19" s="739"/>
      <c r="M19" s="383"/>
      <c r="N19" s="384"/>
      <c r="O19" s="384"/>
      <c r="P19" s="384"/>
      <c r="Q19" s="366"/>
      <c r="R19" s="367"/>
      <c r="S19" s="367"/>
      <c r="T19" s="367"/>
      <c r="U19" s="368"/>
      <c r="V19" s="366"/>
      <c r="W19" s="367"/>
      <c r="X19" s="368"/>
    </row>
    <row r="20" spans="1:24" s="20" customFormat="1" ht="4.9000000000000004" customHeight="1" thickTop="1" thickBot="1" x14ac:dyDescent="0.3">
      <c r="A20" s="16"/>
      <c r="B20" s="261"/>
      <c r="C20" s="262"/>
      <c r="D20" s="281"/>
      <c r="E20" s="189"/>
      <c r="F20" s="189"/>
      <c r="G20" s="18"/>
      <c r="H20" s="17"/>
      <c r="I20" s="19"/>
      <c r="J20" s="19"/>
      <c r="K20" s="264"/>
      <c r="L20" s="265"/>
      <c r="M20" s="177"/>
      <c r="N20" s="177"/>
      <c r="O20" s="177"/>
      <c r="P20" s="282"/>
      <c r="Q20" s="283"/>
      <c r="R20" s="284"/>
      <c r="S20" s="285"/>
      <c r="T20" s="286"/>
      <c r="U20" s="287"/>
      <c r="V20" s="288"/>
      <c r="W20" s="284"/>
      <c r="X20" s="285"/>
    </row>
    <row r="21" spans="1:24" s="10" customFormat="1" ht="9" customHeight="1" thickTop="1" thickBot="1" x14ac:dyDescent="0.3">
      <c r="A21" s="208" t="s">
        <v>405</v>
      </c>
      <c r="B21" s="243" t="s">
        <v>11</v>
      </c>
      <c r="C21" s="244"/>
      <c r="D21" s="752" t="s">
        <v>12</v>
      </c>
      <c r="E21" s="245" t="s">
        <v>13</v>
      </c>
      <c r="F21" s="245" t="s">
        <v>14</v>
      </c>
      <c r="G21" s="204" t="s">
        <v>15</v>
      </c>
      <c r="H21" s="204" t="s">
        <v>16</v>
      </c>
      <c r="I21" s="218" t="s">
        <v>21</v>
      </c>
      <c r="J21" s="219" t="s">
        <v>18</v>
      </c>
      <c r="K21" s="205" t="s">
        <v>19</v>
      </c>
      <c r="L21" s="206" t="s">
        <v>26</v>
      </c>
      <c r="M21" s="207" t="s">
        <v>24</v>
      </c>
      <c r="N21" s="207" t="s">
        <v>76</v>
      </c>
      <c r="O21" s="207" t="s">
        <v>77</v>
      </c>
      <c r="P21" s="246" t="s">
        <v>526</v>
      </c>
      <c r="Q21" s="247"/>
      <c r="R21" s="248"/>
      <c r="S21" s="249"/>
      <c r="T21" s="250"/>
      <c r="U21" s="251"/>
      <c r="V21" s="209" t="s">
        <v>524</v>
      </c>
      <c r="W21" s="209" t="s">
        <v>522</v>
      </c>
      <c r="X21" s="210" t="s">
        <v>523</v>
      </c>
    </row>
    <row r="22" spans="1:24" s="8" customFormat="1" ht="15" customHeight="1" thickTop="1" thickBot="1" x14ac:dyDescent="0.3">
      <c r="A22" s="15" t="s">
        <v>3</v>
      </c>
      <c r="B22" s="320" t="s">
        <v>95</v>
      </c>
      <c r="C22" s="323" t="s">
        <v>0</v>
      </c>
      <c r="D22" s="753" t="s">
        <v>527</v>
      </c>
      <c r="E22" s="214" t="s">
        <v>416</v>
      </c>
      <c r="F22" s="215" t="s">
        <v>417</v>
      </c>
      <c r="G22" s="335" t="s">
        <v>0</v>
      </c>
      <c r="H22" s="339" t="s">
        <v>0</v>
      </c>
      <c r="I22" s="337">
        <v>8.8000000000000007</v>
      </c>
      <c r="J22" s="337">
        <v>0.23</v>
      </c>
      <c r="K22" s="717">
        <f>IF(I22=" "," ",(I22+$H$6-J22))</f>
        <v>9.370000000000001</v>
      </c>
      <c r="L22" s="737">
        <v>50</v>
      </c>
      <c r="M22" s="674">
        <v>2016</v>
      </c>
      <c r="N22" s="325" t="str">
        <f>IF(V22=1,"VERIFIED",IF(W22=1,"CHECKED",IF(R22=1,"CHECK",IF(T22=1,"VERIFY",IF(U22=1,"NEED APP","NOT SCHED")))))</f>
        <v>NOT SCHED</v>
      </c>
      <c r="O22" s="733" t="s">
        <v>359</v>
      </c>
      <c r="P22" s="734" t="s">
        <v>364</v>
      </c>
      <c r="Q22" s="273">
        <f>IF(A23=" "," ",1)</f>
        <v>1</v>
      </c>
      <c r="R22" s="274" t="s">
        <v>0</v>
      </c>
      <c r="S22" s="275">
        <v>1</v>
      </c>
      <c r="T22" s="276" t="s">
        <v>0</v>
      </c>
      <c r="U22" s="277" t="s">
        <v>0</v>
      </c>
      <c r="V22" s="278" t="s">
        <v>0</v>
      </c>
      <c r="W22" s="279" t="s">
        <v>0</v>
      </c>
      <c r="X22" s="280" t="s">
        <v>0</v>
      </c>
    </row>
    <row r="23" spans="1:24" s="8" customFormat="1" ht="15" customHeight="1" thickTop="1" thickBot="1" x14ac:dyDescent="0.3">
      <c r="A23" s="149" t="s">
        <v>93</v>
      </c>
      <c r="B23" s="321"/>
      <c r="C23" s="323"/>
      <c r="D23" s="753" t="s">
        <v>78</v>
      </c>
      <c r="E23" s="216" t="s">
        <v>416</v>
      </c>
      <c r="F23" s="217" t="s">
        <v>417</v>
      </c>
      <c r="G23" s="336"/>
      <c r="H23" s="340"/>
      <c r="I23" s="338"/>
      <c r="J23" s="338"/>
      <c r="K23" s="718"/>
      <c r="L23" s="737"/>
      <c r="M23" s="675"/>
      <c r="N23" s="326"/>
      <c r="O23" s="735" t="s">
        <v>362</v>
      </c>
      <c r="P23" s="736"/>
      <c r="Q23" s="360" t="s">
        <v>581</v>
      </c>
      <c r="R23" s="361"/>
      <c r="S23" s="361"/>
      <c r="T23" s="361"/>
      <c r="U23" s="362"/>
      <c r="V23" s="415" t="s">
        <v>580</v>
      </c>
      <c r="W23" s="416"/>
      <c r="X23" s="417"/>
    </row>
    <row r="24" spans="1:24" s="11" customFormat="1" ht="9" customHeight="1" thickTop="1" thickBot="1" x14ac:dyDescent="0.3">
      <c r="A24" s="150" t="s">
        <v>94</v>
      </c>
      <c r="B24" s="321"/>
      <c r="C24" s="323"/>
      <c r="D24" s="750" t="s">
        <v>59</v>
      </c>
      <c r="E24" s="751" t="s">
        <v>470</v>
      </c>
      <c r="F24" s="751" t="s">
        <v>471</v>
      </c>
      <c r="G24" s="185" t="s">
        <v>20</v>
      </c>
      <c r="H24" s="186" t="s">
        <v>512</v>
      </c>
      <c r="I24" s="220" t="s">
        <v>23</v>
      </c>
      <c r="J24" s="221" t="s">
        <v>22</v>
      </c>
      <c r="K24" s="186" t="s">
        <v>5</v>
      </c>
      <c r="L24" s="187" t="s">
        <v>510</v>
      </c>
      <c r="M24" s="379" t="s">
        <v>513</v>
      </c>
      <c r="N24" s="380"/>
      <c r="O24" s="380"/>
      <c r="P24" s="380"/>
      <c r="Q24" s="363"/>
      <c r="R24" s="364"/>
      <c r="S24" s="364"/>
      <c r="T24" s="364"/>
      <c r="U24" s="365"/>
      <c r="V24" s="363"/>
      <c r="W24" s="364"/>
      <c r="X24" s="365"/>
    </row>
    <row r="25" spans="1:24" s="8" customFormat="1" ht="15" customHeight="1" thickTop="1" thickBot="1" x14ac:dyDescent="0.3">
      <c r="A25" s="163">
        <f>A18+1</f>
        <v>3</v>
      </c>
      <c r="B25" s="321"/>
      <c r="C25" s="323"/>
      <c r="D25" s="753" t="s">
        <v>528</v>
      </c>
      <c r="E25" s="744" t="s">
        <v>368</v>
      </c>
      <c r="F25" s="745"/>
      <c r="G25" s="351" t="s">
        <v>0</v>
      </c>
      <c r="H25" s="353" t="s">
        <v>0</v>
      </c>
      <c r="I25" s="339" t="s">
        <v>0</v>
      </c>
      <c r="J25" s="711" t="s">
        <v>361</v>
      </c>
      <c r="K25" s="700" t="str">
        <f>IF(S22=1,"Needs a photo",IF(S22=2,"24/7",IF(S22=3,"Has Photo","")))</f>
        <v>Needs a photo</v>
      </c>
      <c r="L25" s="738" t="s">
        <v>529</v>
      </c>
      <c r="M25" s="381"/>
      <c r="N25" s="382"/>
      <c r="O25" s="382"/>
      <c r="P25" s="382"/>
      <c r="Q25" s="363"/>
      <c r="R25" s="364"/>
      <c r="S25" s="364"/>
      <c r="T25" s="364"/>
      <c r="U25" s="365"/>
      <c r="V25" s="363"/>
      <c r="W25" s="364"/>
      <c r="X25" s="365"/>
    </row>
    <row r="26" spans="1:24" s="8" customFormat="1" ht="15" customHeight="1" thickTop="1" thickBot="1" x14ac:dyDescent="0.3">
      <c r="A26" s="260" t="str">
        <f>IF(V22=1,"VERIFIED",IF(W22=1,"CHECKED",IF(R22=1,"CHECK",IF(T22=1,"VERIFY",IF(U22=1,"NEED APP","NOT SCHED")))))</f>
        <v>NOT SCHED</v>
      </c>
      <c r="B26" s="322"/>
      <c r="C26" s="324"/>
      <c r="D26" s="753" t="s">
        <v>59</v>
      </c>
      <c r="E26" s="188" t="s">
        <v>0</v>
      </c>
      <c r="F26" s="188" t="s">
        <v>0</v>
      </c>
      <c r="G26" s="352"/>
      <c r="H26" s="354"/>
      <c r="I26" s="340"/>
      <c r="J26" s="712"/>
      <c r="K26" s="701"/>
      <c r="L26" s="739"/>
      <c r="M26" s="383"/>
      <c r="N26" s="384"/>
      <c r="O26" s="384"/>
      <c r="P26" s="384"/>
      <c r="Q26" s="366"/>
      <c r="R26" s="367"/>
      <c r="S26" s="367"/>
      <c r="T26" s="367"/>
      <c r="U26" s="368"/>
      <c r="V26" s="366"/>
      <c r="W26" s="367"/>
      <c r="X26" s="368"/>
    </row>
    <row r="27" spans="1:24" s="20" customFormat="1" ht="4.9000000000000004" customHeight="1" thickTop="1" thickBot="1" x14ac:dyDescent="0.3">
      <c r="A27" s="16"/>
      <c r="B27" s="261"/>
      <c r="C27" s="262"/>
      <c r="D27" s="281"/>
      <c r="E27" s="189"/>
      <c r="F27" s="189"/>
      <c r="G27" s="18"/>
      <c r="H27" s="17"/>
      <c r="I27" s="19"/>
      <c r="J27" s="19"/>
      <c r="K27" s="264"/>
      <c r="L27" s="265"/>
      <c r="M27" s="177"/>
      <c r="N27" s="177"/>
      <c r="O27" s="177"/>
      <c r="P27" s="282"/>
      <c r="Q27" s="283"/>
      <c r="R27" s="284"/>
      <c r="S27" s="285"/>
      <c r="T27" s="286"/>
      <c r="U27" s="287"/>
      <c r="V27" s="288"/>
      <c r="W27" s="284"/>
      <c r="X27" s="285"/>
    </row>
    <row r="28" spans="1:24" s="10" customFormat="1" ht="9" customHeight="1" thickTop="1" thickBot="1" x14ac:dyDescent="0.3">
      <c r="A28" s="208" t="s">
        <v>405</v>
      </c>
      <c r="B28" s="243" t="s">
        <v>11</v>
      </c>
      <c r="C28" s="244"/>
      <c r="D28" s="752" t="s">
        <v>12</v>
      </c>
      <c r="E28" s="245" t="s">
        <v>13</v>
      </c>
      <c r="F28" s="245" t="s">
        <v>14</v>
      </c>
      <c r="G28" s="204" t="s">
        <v>15</v>
      </c>
      <c r="H28" s="204" t="s">
        <v>16</v>
      </c>
      <c r="I28" s="204" t="s">
        <v>21</v>
      </c>
      <c r="J28" s="205" t="s">
        <v>18</v>
      </c>
      <c r="K28" s="205" t="s">
        <v>19</v>
      </c>
      <c r="L28" s="206" t="s">
        <v>26</v>
      </c>
      <c r="M28" s="207" t="s">
        <v>24</v>
      </c>
      <c r="N28" s="207" t="s">
        <v>76</v>
      </c>
      <c r="O28" s="207" t="s">
        <v>77</v>
      </c>
      <c r="P28" s="246" t="s">
        <v>526</v>
      </c>
      <c r="Q28" s="247"/>
      <c r="R28" s="248"/>
      <c r="S28" s="249"/>
      <c r="T28" s="250"/>
      <c r="U28" s="251"/>
      <c r="V28" s="209" t="s">
        <v>524</v>
      </c>
      <c r="W28" s="209" t="s">
        <v>522</v>
      </c>
      <c r="X28" s="210" t="s">
        <v>523</v>
      </c>
    </row>
    <row r="29" spans="1:24" s="8" customFormat="1" ht="15" customHeight="1" thickTop="1" thickBot="1" x14ac:dyDescent="0.3">
      <c r="A29" s="15" t="s">
        <v>3</v>
      </c>
      <c r="B29" s="320" t="s">
        <v>100</v>
      </c>
      <c r="C29" s="323" t="s">
        <v>0</v>
      </c>
      <c r="D29" s="753" t="s">
        <v>527</v>
      </c>
      <c r="E29" s="214" t="s">
        <v>418</v>
      </c>
      <c r="F29" s="215" t="s">
        <v>419</v>
      </c>
      <c r="G29" s="335" t="s">
        <v>0</v>
      </c>
      <c r="H29" s="339" t="s">
        <v>0</v>
      </c>
      <c r="I29" s="337">
        <v>7</v>
      </c>
      <c r="J29" s="337">
        <v>0.23</v>
      </c>
      <c r="K29" s="717">
        <f>IF(I29=" "," ",(I29+$H$6-J29))</f>
        <v>7.5699999999999994</v>
      </c>
      <c r="L29" s="737">
        <v>50</v>
      </c>
      <c r="M29" s="674">
        <v>2016</v>
      </c>
      <c r="N29" s="325" t="str">
        <f>IF(V29=1,"VERIFIED",IF(W29=1,"CHECKED",IF(R29=1,"CHECK",IF(T29=1,"VERIFY",IF(U29=1,"NEED APP","NOT SCHED")))))</f>
        <v>NOT SCHED</v>
      </c>
      <c r="O29" s="733" t="s">
        <v>359</v>
      </c>
      <c r="P29" s="734" t="s">
        <v>364</v>
      </c>
      <c r="Q29" s="273">
        <f>IF(A30=" "," ",1)</f>
        <v>1</v>
      </c>
      <c r="R29" s="274" t="s">
        <v>0</v>
      </c>
      <c r="S29" s="275">
        <v>1</v>
      </c>
      <c r="T29" s="276" t="s">
        <v>0</v>
      </c>
      <c r="U29" s="277" t="s">
        <v>0</v>
      </c>
      <c r="V29" s="278" t="s">
        <v>0</v>
      </c>
      <c r="W29" s="279" t="s">
        <v>0</v>
      </c>
      <c r="X29" s="280" t="s">
        <v>0</v>
      </c>
    </row>
    <row r="30" spans="1:24" s="8" customFormat="1" ht="15" customHeight="1" thickTop="1" thickBot="1" x14ac:dyDescent="0.3">
      <c r="A30" s="149" t="s">
        <v>98</v>
      </c>
      <c r="B30" s="321"/>
      <c r="C30" s="323"/>
      <c r="D30" s="753" t="s">
        <v>78</v>
      </c>
      <c r="E30" s="216" t="s">
        <v>418</v>
      </c>
      <c r="F30" s="217" t="s">
        <v>419</v>
      </c>
      <c r="G30" s="336"/>
      <c r="H30" s="340"/>
      <c r="I30" s="338"/>
      <c r="J30" s="338"/>
      <c r="K30" s="718"/>
      <c r="L30" s="737"/>
      <c r="M30" s="675"/>
      <c r="N30" s="326"/>
      <c r="O30" s="735" t="s">
        <v>362</v>
      </c>
      <c r="P30" s="736"/>
      <c r="Q30" s="360" t="s">
        <v>581</v>
      </c>
      <c r="R30" s="361"/>
      <c r="S30" s="361"/>
      <c r="T30" s="361"/>
      <c r="U30" s="362"/>
      <c r="V30" s="415" t="s">
        <v>580</v>
      </c>
      <c r="W30" s="416"/>
      <c r="X30" s="417"/>
    </row>
    <row r="31" spans="1:24" s="11" customFormat="1" ht="9" customHeight="1" thickTop="1" thickBot="1" x14ac:dyDescent="0.3">
      <c r="A31" s="150" t="s">
        <v>99</v>
      </c>
      <c r="B31" s="321"/>
      <c r="C31" s="323"/>
      <c r="D31" s="750" t="s">
        <v>59</v>
      </c>
      <c r="E31" s="751" t="s">
        <v>473</v>
      </c>
      <c r="F31" s="751" t="s">
        <v>474</v>
      </c>
      <c r="G31" s="185" t="s">
        <v>20</v>
      </c>
      <c r="H31" s="186" t="s">
        <v>512</v>
      </c>
      <c r="I31" s="186" t="s">
        <v>23</v>
      </c>
      <c r="J31" s="185" t="s">
        <v>22</v>
      </c>
      <c r="K31" s="186" t="s">
        <v>5</v>
      </c>
      <c r="L31" s="187" t="s">
        <v>510</v>
      </c>
      <c r="M31" s="379" t="s">
        <v>513</v>
      </c>
      <c r="N31" s="380"/>
      <c r="O31" s="380"/>
      <c r="P31" s="380"/>
      <c r="Q31" s="363"/>
      <c r="R31" s="364"/>
      <c r="S31" s="364"/>
      <c r="T31" s="364"/>
      <c r="U31" s="365"/>
      <c r="V31" s="363"/>
      <c r="W31" s="364"/>
      <c r="X31" s="365"/>
    </row>
    <row r="32" spans="1:24" s="8" customFormat="1" ht="15" customHeight="1" thickTop="1" thickBot="1" x14ac:dyDescent="0.3">
      <c r="A32" s="163">
        <f>A25+1</f>
        <v>4</v>
      </c>
      <c r="B32" s="321"/>
      <c r="C32" s="323"/>
      <c r="D32" s="753" t="s">
        <v>528</v>
      </c>
      <c r="E32" s="744" t="s">
        <v>368</v>
      </c>
      <c r="F32" s="745"/>
      <c r="G32" s="351" t="s">
        <v>0</v>
      </c>
      <c r="H32" s="353" t="s">
        <v>0</v>
      </c>
      <c r="I32" s="339" t="s">
        <v>0</v>
      </c>
      <c r="J32" s="711" t="s">
        <v>361</v>
      </c>
      <c r="K32" s="700" t="str">
        <f>IF(S29=1,"Needs a photo",IF(S29=2,"24/7",IF(S29=3,"Has Photo","")))</f>
        <v>Needs a photo</v>
      </c>
      <c r="L32" s="738" t="s">
        <v>529</v>
      </c>
      <c r="M32" s="381"/>
      <c r="N32" s="382"/>
      <c r="O32" s="382"/>
      <c r="P32" s="382"/>
      <c r="Q32" s="363"/>
      <c r="R32" s="364"/>
      <c r="S32" s="364"/>
      <c r="T32" s="364"/>
      <c r="U32" s="365"/>
      <c r="V32" s="363"/>
      <c r="W32" s="364"/>
      <c r="X32" s="365"/>
    </row>
    <row r="33" spans="1:24" s="8" customFormat="1" ht="15" customHeight="1" thickTop="1" thickBot="1" x14ac:dyDescent="0.3">
      <c r="A33" s="260" t="str">
        <f>IF(V29=1,"VERIFIED",IF(W29=1,"CHECKED",IF(R29=1,"CHECK",IF(T29=1,"VERIFY",IF(U29=1,"NEED APP","NOT SCHED")))))</f>
        <v>NOT SCHED</v>
      </c>
      <c r="B33" s="322"/>
      <c r="C33" s="324"/>
      <c r="D33" s="753" t="s">
        <v>59</v>
      </c>
      <c r="E33" s="188" t="s">
        <v>0</v>
      </c>
      <c r="F33" s="188" t="s">
        <v>0</v>
      </c>
      <c r="G33" s="352"/>
      <c r="H33" s="354"/>
      <c r="I33" s="340"/>
      <c r="J33" s="712"/>
      <c r="K33" s="701"/>
      <c r="L33" s="739"/>
      <c r="M33" s="383"/>
      <c r="N33" s="384"/>
      <c r="O33" s="384"/>
      <c r="P33" s="384"/>
      <c r="Q33" s="366"/>
      <c r="R33" s="367"/>
      <c r="S33" s="367"/>
      <c r="T33" s="367"/>
      <c r="U33" s="368"/>
      <c r="V33" s="366"/>
      <c r="W33" s="367"/>
      <c r="X33" s="368"/>
    </row>
    <row r="34" spans="1:24" s="20" customFormat="1" ht="4.9000000000000004" customHeight="1" thickTop="1" thickBot="1" x14ac:dyDescent="0.3">
      <c r="A34" s="16"/>
      <c r="B34" s="261"/>
      <c r="C34" s="262"/>
      <c r="D34" s="281"/>
      <c r="E34" s="189"/>
      <c r="F34" s="189"/>
      <c r="G34" s="18"/>
      <c r="H34" s="17"/>
      <c r="I34" s="19"/>
      <c r="J34" s="19"/>
      <c r="K34" s="264"/>
      <c r="L34" s="265"/>
      <c r="M34" s="177"/>
      <c r="N34" s="177"/>
      <c r="O34" s="177"/>
      <c r="P34" s="282"/>
      <c r="Q34" s="283"/>
      <c r="R34" s="284"/>
      <c r="S34" s="285"/>
      <c r="T34" s="286"/>
      <c r="U34" s="287"/>
      <c r="V34" s="288"/>
      <c r="W34" s="284"/>
      <c r="X34" s="285"/>
    </row>
    <row r="35" spans="1:24" s="10" customFormat="1" ht="9" customHeight="1" thickTop="1" thickBot="1" x14ac:dyDescent="0.3">
      <c r="A35" s="208" t="s">
        <v>405</v>
      </c>
      <c r="B35" s="243" t="s">
        <v>11</v>
      </c>
      <c r="C35" s="244"/>
      <c r="D35" s="752" t="s">
        <v>12</v>
      </c>
      <c r="E35" s="245" t="s">
        <v>13</v>
      </c>
      <c r="F35" s="245" t="s">
        <v>14</v>
      </c>
      <c r="G35" s="204" t="s">
        <v>15</v>
      </c>
      <c r="H35" s="204" t="s">
        <v>16</v>
      </c>
      <c r="I35" s="204" t="s">
        <v>21</v>
      </c>
      <c r="J35" s="205" t="s">
        <v>18</v>
      </c>
      <c r="K35" s="205" t="s">
        <v>19</v>
      </c>
      <c r="L35" s="206" t="s">
        <v>26</v>
      </c>
      <c r="M35" s="207" t="s">
        <v>24</v>
      </c>
      <c r="N35" s="207" t="s">
        <v>76</v>
      </c>
      <c r="O35" s="207" t="s">
        <v>77</v>
      </c>
      <c r="P35" s="246" t="s">
        <v>526</v>
      </c>
      <c r="Q35" s="247"/>
      <c r="R35" s="248"/>
      <c r="S35" s="249"/>
      <c r="T35" s="250"/>
      <c r="U35" s="251"/>
      <c r="V35" s="209" t="s">
        <v>524</v>
      </c>
      <c r="W35" s="209" t="s">
        <v>522</v>
      </c>
      <c r="X35" s="210" t="s">
        <v>523</v>
      </c>
    </row>
    <row r="36" spans="1:24" s="8" customFormat="1" ht="15" customHeight="1" thickTop="1" thickBot="1" x14ac:dyDescent="0.25">
      <c r="A36" s="15" t="s">
        <v>3</v>
      </c>
      <c r="B36" s="320" t="s">
        <v>105</v>
      </c>
      <c r="C36" s="323" t="s">
        <v>0</v>
      </c>
      <c r="D36" s="753" t="s">
        <v>527</v>
      </c>
      <c r="E36" s="194" t="s">
        <v>533</v>
      </c>
      <c r="F36" s="195" t="s">
        <v>420</v>
      </c>
      <c r="G36" s="335" t="s">
        <v>0</v>
      </c>
      <c r="H36" s="339" t="s">
        <v>0</v>
      </c>
      <c r="I36" s="337">
        <v>7</v>
      </c>
      <c r="J36" s="337">
        <v>0.4</v>
      </c>
      <c r="K36" s="717">
        <f>IF(I36=" "," ",(I36+$H$6-J36))</f>
        <v>7.3999999999999995</v>
      </c>
      <c r="L36" s="737">
        <v>50</v>
      </c>
      <c r="M36" s="674">
        <v>2016</v>
      </c>
      <c r="N36" s="325" t="str">
        <f>IF(V36=1,"VERIFIED",IF(W36=1,"CHECKED",IF(R36=1,"CHECK",IF(T36=1,"VERIFY",IF(U36=1,"NEED APP","NOT SCHED")))))</f>
        <v>NOT SCHED</v>
      </c>
      <c r="O36" s="733" t="s">
        <v>359</v>
      </c>
      <c r="P36" s="734" t="s">
        <v>363</v>
      </c>
      <c r="Q36" s="273">
        <f>IF(A37=" "," ",1)</f>
        <v>1</v>
      </c>
      <c r="R36" s="274" t="s">
        <v>0</v>
      </c>
      <c r="S36" s="275">
        <v>1</v>
      </c>
      <c r="T36" s="276" t="s">
        <v>0</v>
      </c>
      <c r="U36" s="277" t="s">
        <v>0</v>
      </c>
      <c r="V36" s="278" t="s">
        <v>0</v>
      </c>
      <c r="W36" s="279" t="s">
        <v>0</v>
      </c>
      <c r="X36" s="280" t="s">
        <v>0</v>
      </c>
    </row>
    <row r="37" spans="1:24" s="8" customFormat="1" ht="15" customHeight="1" thickTop="1" thickBot="1" x14ac:dyDescent="0.25">
      <c r="A37" s="149" t="s">
        <v>103</v>
      </c>
      <c r="B37" s="321"/>
      <c r="C37" s="323"/>
      <c r="D37" s="753" t="s">
        <v>78</v>
      </c>
      <c r="E37" s="164" t="s">
        <v>533</v>
      </c>
      <c r="F37" s="165" t="s">
        <v>420</v>
      </c>
      <c r="G37" s="336"/>
      <c r="H37" s="340"/>
      <c r="I37" s="338"/>
      <c r="J37" s="338"/>
      <c r="K37" s="718"/>
      <c r="L37" s="737"/>
      <c r="M37" s="675"/>
      <c r="N37" s="326"/>
      <c r="O37" s="735" t="s">
        <v>362</v>
      </c>
      <c r="P37" s="740"/>
      <c r="Q37" s="360" t="s">
        <v>581</v>
      </c>
      <c r="R37" s="361"/>
      <c r="S37" s="361"/>
      <c r="T37" s="361"/>
      <c r="U37" s="362"/>
      <c r="V37" s="415" t="s">
        <v>580</v>
      </c>
      <c r="W37" s="416"/>
      <c r="X37" s="417"/>
    </row>
    <row r="38" spans="1:24" s="11" customFormat="1" ht="9" customHeight="1" thickTop="1" thickBot="1" x14ac:dyDescent="0.3">
      <c r="A38" s="150" t="s">
        <v>104</v>
      </c>
      <c r="B38" s="321"/>
      <c r="C38" s="323"/>
      <c r="D38" s="750" t="s">
        <v>59</v>
      </c>
      <c r="E38" s="751" t="s">
        <v>534</v>
      </c>
      <c r="F38" s="751" t="s">
        <v>475</v>
      </c>
      <c r="G38" s="185" t="s">
        <v>20</v>
      </c>
      <c r="H38" s="186" t="s">
        <v>512</v>
      </c>
      <c r="I38" s="186" t="s">
        <v>23</v>
      </c>
      <c r="J38" s="185" t="s">
        <v>22</v>
      </c>
      <c r="K38" s="186" t="s">
        <v>5</v>
      </c>
      <c r="L38" s="187" t="s">
        <v>510</v>
      </c>
      <c r="M38" s="379" t="s">
        <v>519</v>
      </c>
      <c r="N38" s="380"/>
      <c r="O38" s="380"/>
      <c r="P38" s="380"/>
      <c r="Q38" s="363"/>
      <c r="R38" s="364"/>
      <c r="S38" s="364"/>
      <c r="T38" s="364"/>
      <c r="U38" s="365"/>
      <c r="V38" s="363"/>
      <c r="W38" s="364"/>
      <c r="X38" s="365"/>
    </row>
    <row r="39" spans="1:24" s="8" customFormat="1" ht="15" customHeight="1" thickTop="1" thickBot="1" x14ac:dyDescent="0.3">
      <c r="A39" s="163">
        <f>A32+1</f>
        <v>5</v>
      </c>
      <c r="B39" s="321"/>
      <c r="C39" s="323"/>
      <c r="D39" s="753" t="s">
        <v>528</v>
      </c>
      <c r="E39" s="744" t="s">
        <v>368</v>
      </c>
      <c r="F39" s="745"/>
      <c r="G39" s="351" t="s">
        <v>0</v>
      </c>
      <c r="H39" s="353" t="s">
        <v>0</v>
      </c>
      <c r="I39" s="339" t="s">
        <v>0</v>
      </c>
      <c r="J39" s="711" t="s">
        <v>361</v>
      </c>
      <c r="K39" s="700" t="str">
        <f>IF(S36=1,"Needs a photo",IF(S36=2,"24/7",IF(S36=3,"Has Photo","")))</f>
        <v>Needs a photo</v>
      </c>
      <c r="L39" s="738" t="s">
        <v>529</v>
      </c>
      <c r="M39" s="381"/>
      <c r="N39" s="382"/>
      <c r="O39" s="382"/>
      <c r="P39" s="382"/>
      <c r="Q39" s="363"/>
      <c r="R39" s="364"/>
      <c r="S39" s="364"/>
      <c r="T39" s="364"/>
      <c r="U39" s="365"/>
      <c r="V39" s="363"/>
      <c r="W39" s="364"/>
      <c r="X39" s="365"/>
    </row>
    <row r="40" spans="1:24" s="8" customFormat="1" ht="15" customHeight="1" thickTop="1" thickBot="1" x14ac:dyDescent="0.3">
      <c r="A40" s="260" t="str">
        <f>IF(V36=1,"VERIFIED",IF(W36=1,"CHECKED",IF(R36=1,"CHECK",IF(T36=1,"VERIFY",IF(U36=1,"NEED APP","NOT SCHED")))))</f>
        <v>NOT SCHED</v>
      </c>
      <c r="B40" s="322"/>
      <c r="C40" s="324"/>
      <c r="D40" s="753" t="s">
        <v>59</v>
      </c>
      <c r="E40" s="188" t="s">
        <v>0</v>
      </c>
      <c r="F40" s="188" t="s">
        <v>0</v>
      </c>
      <c r="G40" s="352"/>
      <c r="H40" s="354"/>
      <c r="I40" s="340"/>
      <c r="J40" s="712"/>
      <c r="K40" s="701"/>
      <c r="L40" s="739"/>
      <c r="M40" s="383"/>
      <c r="N40" s="384"/>
      <c r="O40" s="384"/>
      <c r="P40" s="384"/>
      <c r="Q40" s="366"/>
      <c r="R40" s="367"/>
      <c r="S40" s="367"/>
      <c r="T40" s="367"/>
      <c r="U40" s="368"/>
      <c r="V40" s="366"/>
      <c r="W40" s="367"/>
      <c r="X40" s="368"/>
    </row>
    <row r="41" spans="1:24" s="20" customFormat="1" ht="4.9000000000000004" customHeight="1" thickTop="1" thickBot="1" x14ac:dyDescent="0.3">
      <c r="A41" s="16"/>
      <c r="B41" s="261"/>
      <c r="C41" s="262"/>
      <c r="D41" s="281"/>
      <c r="E41" s="189"/>
      <c r="F41" s="189"/>
      <c r="G41" s="18"/>
      <c r="H41" s="17"/>
      <c r="I41" s="19"/>
      <c r="J41" s="19"/>
      <c r="K41" s="264"/>
      <c r="L41" s="265"/>
      <c r="M41" s="177"/>
      <c r="N41" s="177"/>
      <c r="O41" s="177"/>
      <c r="P41" s="282"/>
      <c r="Q41" s="283"/>
      <c r="R41" s="284"/>
      <c r="S41" s="285"/>
      <c r="T41" s="286"/>
      <c r="U41" s="287"/>
      <c r="V41" s="288"/>
      <c r="W41" s="284"/>
      <c r="X41" s="285"/>
    </row>
    <row r="42" spans="1:24" s="10" customFormat="1" ht="9" customHeight="1" thickTop="1" thickBot="1" x14ac:dyDescent="0.3">
      <c r="A42" s="208" t="s">
        <v>405</v>
      </c>
      <c r="B42" s="243" t="s">
        <v>11</v>
      </c>
      <c r="C42" s="244"/>
      <c r="D42" s="752" t="s">
        <v>12</v>
      </c>
      <c r="E42" s="245" t="s">
        <v>13</v>
      </c>
      <c r="F42" s="245" t="s">
        <v>14</v>
      </c>
      <c r="G42" s="204" t="s">
        <v>15</v>
      </c>
      <c r="H42" s="204" t="s">
        <v>16</v>
      </c>
      <c r="I42" s="218" t="s">
        <v>21</v>
      </c>
      <c r="J42" s="219" t="s">
        <v>18</v>
      </c>
      <c r="K42" s="205" t="s">
        <v>19</v>
      </c>
      <c r="L42" s="206" t="s">
        <v>26</v>
      </c>
      <c r="M42" s="207" t="s">
        <v>24</v>
      </c>
      <c r="N42" s="207" t="s">
        <v>76</v>
      </c>
      <c r="O42" s="207" t="s">
        <v>77</v>
      </c>
      <c r="P42" s="246" t="s">
        <v>526</v>
      </c>
      <c r="Q42" s="247"/>
      <c r="R42" s="248"/>
      <c r="S42" s="249"/>
      <c r="T42" s="250"/>
      <c r="U42" s="251"/>
      <c r="V42" s="209" t="s">
        <v>524</v>
      </c>
      <c r="W42" s="209" t="s">
        <v>522</v>
      </c>
      <c r="X42" s="210" t="s">
        <v>523</v>
      </c>
    </row>
    <row r="43" spans="1:24" s="8" customFormat="1" ht="15" customHeight="1" thickTop="1" thickBot="1" x14ac:dyDescent="0.25">
      <c r="A43" s="15" t="s">
        <v>3</v>
      </c>
      <c r="B43" s="320" t="s">
        <v>369</v>
      </c>
      <c r="C43" s="323" t="s">
        <v>0</v>
      </c>
      <c r="D43" s="753" t="s">
        <v>527</v>
      </c>
      <c r="E43" s="194" t="s">
        <v>365</v>
      </c>
      <c r="F43" s="195" t="s">
        <v>366</v>
      </c>
      <c r="G43" s="335" t="s">
        <v>0</v>
      </c>
      <c r="H43" s="339" t="s">
        <v>0</v>
      </c>
      <c r="I43" s="337">
        <v>10</v>
      </c>
      <c r="J43" s="377">
        <v>0.8</v>
      </c>
      <c r="K43" s="717">
        <f>IF(I43=" "," ",(I43+$H$6-J43))</f>
        <v>10</v>
      </c>
      <c r="L43" s="737">
        <v>500</v>
      </c>
      <c r="M43" s="674">
        <v>2016</v>
      </c>
      <c r="N43" s="325" t="str">
        <f>IF(V43=1,"VERIFIED",IF(W43=1,"CHECKED",IF(R43=1,"CHECK",IF(T43=1,"VERIFY",IF(U43=1,"NEED APP","NOT SCHED")))))</f>
        <v>NOT SCHED</v>
      </c>
      <c r="O43" s="733" t="s">
        <v>359</v>
      </c>
      <c r="P43" s="734" t="s">
        <v>370</v>
      </c>
      <c r="Q43" s="273">
        <f>IF(A44=" "," ",1)</f>
        <v>1</v>
      </c>
      <c r="R43" s="274" t="s">
        <v>0</v>
      </c>
      <c r="S43" s="275">
        <v>1</v>
      </c>
      <c r="T43" s="276" t="s">
        <v>0</v>
      </c>
      <c r="U43" s="277" t="s">
        <v>0</v>
      </c>
      <c r="V43" s="278" t="s">
        <v>0</v>
      </c>
      <c r="W43" s="279" t="s">
        <v>0</v>
      </c>
      <c r="X43" s="280" t="s">
        <v>0</v>
      </c>
    </row>
    <row r="44" spans="1:24" s="8" customFormat="1" ht="15" customHeight="1" thickTop="1" thickBot="1" x14ac:dyDescent="0.3">
      <c r="A44" s="130">
        <v>0</v>
      </c>
      <c r="B44" s="321"/>
      <c r="C44" s="323"/>
      <c r="D44" s="753" t="s">
        <v>78</v>
      </c>
      <c r="E44" s="446" t="s">
        <v>367</v>
      </c>
      <c r="F44" s="447"/>
      <c r="G44" s="336"/>
      <c r="H44" s="340"/>
      <c r="I44" s="338"/>
      <c r="J44" s="378"/>
      <c r="K44" s="718"/>
      <c r="L44" s="737"/>
      <c r="M44" s="675"/>
      <c r="N44" s="326"/>
      <c r="O44" s="735" t="s">
        <v>362</v>
      </c>
      <c r="P44" s="736"/>
      <c r="Q44" s="360" t="s">
        <v>581</v>
      </c>
      <c r="R44" s="361"/>
      <c r="S44" s="361"/>
      <c r="T44" s="361"/>
      <c r="U44" s="362"/>
      <c r="V44" s="415" t="s">
        <v>580</v>
      </c>
      <c r="W44" s="416"/>
      <c r="X44" s="417"/>
    </row>
    <row r="45" spans="1:24" s="11" customFormat="1" ht="9" customHeight="1" thickTop="1" thickBot="1" x14ac:dyDescent="0.3">
      <c r="A45" s="143">
        <v>100117304995</v>
      </c>
      <c r="B45" s="321"/>
      <c r="C45" s="323"/>
      <c r="D45" s="750" t="s">
        <v>59</v>
      </c>
      <c r="E45" s="751" t="s">
        <v>476</v>
      </c>
      <c r="F45" s="751" t="s">
        <v>477</v>
      </c>
      <c r="G45" s="185" t="s">
        <v>20</v>
      </c>
      <c r="H45" s="186" t="s">
        <v>512</v>
      </c>
      <c r="I45" s="220" t="s">
        <v>23</v>
      </c>
      <c r="J45" s="221" t="s">
        <v>22</v>
      </c>
      <c r="K45" s="186" t="s">
        <v>5</v>
      </c>
      <c r="L45" s="187" t="s">
        <v>510</v>
      </c>
      <c r="M45" s="379" t="s">
        <v>451</v>
      </c>
      <c r="N45" s="380"/>
      <c r="O45" s="380"/>
      <c r="P45" s="380"/>
      <c r="Q45" s="363"/>
      <c r="R45" s="364"/>
      <c r="S45" s="364"/>
      <c r="T45" s="364"/>
      <c r="U45" s="365"/>
      <c r="V45" s="363"/>
      <c r="W45" s="364"/>
      <c r="X45" s="365"/>
    </row>
    <row r="46" spans="1:24" s="8" customFormat="1" ht="15" customHeight="1" thickTop="1" thickBot="1" x14ac:dyDescent="0.3">
      <c r="A46" s="163">
        <f>A39+1</f>
        <v>6</v>
      </c>
      <c r="B46" s="321"/>
      <c r="C46" s="323"/>
      <c r="D46" s="753" t="s">
        <v>528</v>
      </c>
      <c r="E46" s="744" t="s">
        <v>368</v>
      </c>
      <c r="F46" s="745"/>
      <c r="G46" s="351" t="s">
        <v>0</v>
      </c>
      <c r="H46" s="353" t="s">
        <v>0</v>
      </c>
      <c r="I46" s="420" t="s">
        <v>0</v>
      </c>
      <c r="J46" s="711" t="s">
        <v>361</v>
      </c>
      <c r="K46" s="700" t="str">
        <f>IF(S43=1,"Needs a photo",IF(S43=2,"24/7",IF(S43=3,"Has Photo","")))</f>
        <v>Needs a photo</v>
      </c>
      <c r="L46" s="715" t="s">
        <v>421</v>
      </c>
      <c r="M46" s="381"/>
      <c r="N46" s="382"/>
      <c r="O46" s="382"/>
      <c r="P46" s="382"/>
      <c r="Q46" s="363"/>
      <c r="R46" s="364"/>
      <c r="S46" s="364"/>
      <c r="T46" s="364"/>
      <c r="U46" s="365"/>
      <c r="V46" s="363"/>
      <c r="W46" s="364"/>
      <c r="X46" s="365"/>
    </row>
    <row r="47" spans="1:24" s="8" customFormat="1" ht="15" customHeight="1" thickTop="1" thickBot="1" x14ac:dyDescent="0.3">
      <c r="A47" s="260" t="str">
        <f>IF(V43=1,"VERIFIED",IF(W43=1,"CHECKED",IF(R43=1,"CHECK",IF(T43=1,"VERIFY",IF(U43=1,"NEED APP","NOT SCHED")))))</f>
        <v>NOT SCHED</v>
      </c>
      <c r="B47" s="322"/>
      <c r="C47" s="324"/>
      <c r="D47" s="753" t="s">
        <v>59</v>
      </c>
      <c r="E47" s="188" t="s">
        <v>0</v>
      </c>
      <c r="F47" s="188" t="s">
        <v>0</v>
      </c>
      <c r="G47" s="352"/>
      <c r="H47" s="354"/>
      <c r="I47" s="421"/>
      <c r="J47" s="712"/>
      <c r="K47" s="701"/>
      <c r="L47" s="716"/>
      <c r="M47" s="383"/>
      <c r="N47" s="384"/>
      <c r="O47" s="384"/>
      <c r="P47" s="384"/>
      <c r="Q47" s="366"/>
      <c r="R47" s="367"/>
      <c r="S47" s="367"/>
      <c r="T47" s="367"/>
      <c r="U47" s="368"/>
      <c r="V47" s="366"/>
      <c r="W47" s="367"/>
      <c r="X47" s="368"/>
    </row>
    <row r="48" spans="1:24" s="8" customFormat="1" ht="59.25" customHeight="1" thickTop="1" thickBot="1" x14ac:dyDescent="0.3">
      <c r="A48" s="373" t="s">
        <v>589</v>
      </c>
      <c r="B48" s="374"/>
      <c r="C48" s="374"/>
      <c r="D48" s="374"/>
      <c r="E48" s="374"/>
      <c r="F48" s="374"/>
      <c r="G48" s="374"/>
      <c r="H48" s="374"/>
      <c r="I48" s="374"/>
      <c r="J48" s="374"/>
      <c r="K48" s="374"/>
      <c r="L48" s="374"/>
      <c r="M48" s="374"/>
      <c r="N48" s="374"/>
      <c r="O48" s="374"/>
      <c r="P48" s="375"/>
      <c r="Q48" s="371" t="s">
        <v>409</v>
      </c>
      <c r="R48" s="372"/>
      <c r="S48" s="372"/>
      <c r="T48" s="372"/>
      <c r="U48" s="372"/>
      <c r="V48" s="308"/>
      <c r="W48" s="309"/>
      <c r="X48" s="310"/>
    </row>
    <row r="49" spans="1:24" s="10" customFormat="1" ht="9" customHeight="1" thickTop="1" thickBot="1" x14ac:dyDescent="0.3">
      <c r="A49" s="208" t="s">
        <v>405</v>
      </c>
      <c r="B49" s="243" t="s">
        <v>11</v>
      </c>
      <c r="C49" s="244"/>
      <c r="D49" s="752" t="s">
        <v>12</v>
      </c>
      <c r="E49" s="245" t="s">
        <v>13</v>
      </c>
      <c r="F49" s="245" t="s">
        <v>14</v>
      </c>
      <c r="G49" s="204" t="s">
        <v>15</v>
      </c>
      <c r="H49" s="204" t="s">
        <v>16</v>
      </c>
      <c r="I49" s="204" t="s">
        <v>21</v>
      </c>
      <c r="J49" s="205" t="s">
        <v>18</v>
      </c>
      <c r="K49" s="205" t="s">
        <v>19</v>
      </c>
      <c r="L49" s="206" t="s">
        <v>26</v>
      </c>
      <c r="M49" s="207" t="s">
        <v>24</v>
      </c>
      <c r="N49" s="207" t="s">
        <v>76</v>
      </c>
      <c r="O49" s="207" t="s">
        <v>77</v>
      </c>
      <c r="P49" s="246" t="s">
        <v>526</v>
      </c>
      <c r="Q49" s="247"/>
      <c r="R49" s="248"/>
      <c r="S49" s="249"/>
      <c r="T49" s="250"/>
      <c r="U49" s="251"/>
      <c r="V49" s="209" t="s">
        <v>524</v>
      </c>
      <c r="W49" s="209" t="s">
        <v>522</v>
      </c>
      <c r="X49" s="210" t="s">
        <v>523</v>
      </c>
    </row>
    <row r="50" spans="1:24" s="8" customFormat="1" ht="15" customHeight="1" thickTop="1" thickBot="1" x14ac:dyDescent="0.25">
      <c r="A50" s="15" t="s">
        <v>3</v>
      </c>
      <c r="B50" s="320" t="s">
        <v>112</v>
      </c>
      <c r="C50" s="323" t="s">
        <v>0</v>
      </c>
      <c r="D50" s="753" t="s">
        <v>527</v>
      </c>
      <c r="E50" s="194" t="s">
        <v>371</v>
      </c>
      <c r="F50" s="195" t="s">
        <v>372</v>
      </c>
      <c r="G50" s="335" t="s">
        <v>0</v>
      </c>
      <c r="H50" s="339" t="s">
        <v>0</v>
      </c>
      <c r="I50" s="369" t="s">
        <v>0</v>
      </c>
      <c r="J50" s="369" t="s">
        <v>0</v>
      </c>
      <c r="K50" s="369" t="s">
        <v>0</v>
      </c>
      <c r="L50" s="737">
        <v>25</v>
      </c>
      <c r="M50" s="674">
        <v>2016</v>
      </c>
      <c r="N50" s="325" t="str">
        <f>IF(V50=1,"VERIFIED",IF(W50=1,"CHECKED",IF(R50=1,"CHECK",IF(T50=1,"VERIFY",IF(U50=1,"NEED APP","NOT SCHED")))))</f>
        <v>NOT SCHED</v>
      </c>
      <c r="O50" s="733" t="s">
        <v>359</v>
      </c>
      <c r="P50" s="734" t="s">
        <v>374</v>
      </c>
      <c r="Q50" s="273">
        <f>IF(A51=" "," ",1)</f>
        <v>1</v>
      </c>
      <c r="R50" s="274" t="s">
        <v>0</v>
      </c>
      <c r="S50" s="275">
        <v>1</v>
      </c>
      <c r="T50" s="276" t="s">
        <v>0</v>
      </c>
      <c r="U50" s="277" t="s">
        <v>0</v>
      </c>
      <c r="V50" s="278" t="s">
        <v>0</v>
      </c>
      <c r="W50" s="279" t="s">
        <v>0</v>
      </c>
      <c r="X50" s="280" t="s">
        <v>0</v>
      </c>
    </row>
    <row r="51" spans="1:24" s="8" customFormat="1" ht="15" customHeight="1" thickTop="1" thickBot="1" x14ac:dyDescent="0.25">
      <c r="A51" s="123" t="s">
        <v>110</v>
      </c>
      <c r="B51" s="321"/>
      <c r="C51" s="323"/>
      <c r="D51" s="753" t="s">
        <v>78</v>
      </c>
      <c r="E51" s="164" t="s">
        <v>371</v>
      </c>
      <c r="F51" s="165" t="s">
        <v>372</v>
      </c>
      <c r="G51" s="336"/>
      <c r="H51" s="340"/>
      <c r="I51" s="370"/>
      <c r="J51" s="370"/>
      <c r="K51" s="370"/>
      <c r="L51" s="737"/>
      <c r="M51" s="675"/>
      <c r="N51" s="326"/>
      <c r="O51" s="735" t="s">
        <v>362</v>
      </c>
      <c r="P51" s="736"/>
      <c r="Q51" s="360" t="s">
        <v>581</v>
      </c>
      <c r="R51" s="361"/>
      <c r="S51" s="361"/>
      <c r="T51" s="361"/>
      <c r="U51" s="362"/>
      <c r="V51" s="415" t="s">
        <v>580</v>
      </c>
      <c r="W51" s="416"/>
      <c r="X51" s="417"/>
    </row>
    <row r="52" spans="1:24" s="11" customFormat="1" ht="9" customHeight="1" thickTop="1" thickBot="1" x14ac:dyDescent="0.3">
      <c r="A52" s="155" t="s">
        <v>111</v>
      </c>
      <c r="B52" s="321"/>
      <c r="C52" s="323"/>
      <c r="D52" s="750" t="s">
        <v>59</v>
      </c>
      <c r="E52" s="751" t="s">
        <v>478</v>
      </c>
      <c r="F52" s="751" t="s">
        <v>535</v>
      </c>
      <c r="G52" s="185" t="s">
        <v>20</v>
      </c>
      <c r="H52" s="186" t="s">
        <v>512</v>
      </c>
      <c r="I52" s="186" t="s">
        <v>23</v>
      </c>
      <c r="J52" s="185" t="s">
        <v>22</v>
      </c>
      <c r="K52" s="186" t="s">
        <v>5</v>
      </c>
      <c r="L52" s="187" t="s">
        <v>510</v>
      </c>
      <c r="M52" s="379" t="s">
        <v>451</v>
      </c>
      <c r="N52" s="380"/>
      <c r="O52" s="380"/>
      <c r="P52" s="380"/>
      <c r="Q52" s="363"/>
      <c r="R52" s="364"/>
      <c r="S52" s="364"/>
      <c r="T52" s="364"/>
      <c r="U52" s="365"/>
      <c r="V52" s="363"/>
      <c r="W52" s="364"/>
      <c r="X52" s="365"/>
    </row>
    <row r="53" spans="1:24" s="8" customFormat="1" ht="15" customHeight="1" thickTop="1" thickBot="1" x14ac:dyDescent="0.25">
      <c r="A53" s="163">
        <f>A46+1</f>
        <v>7</v>
      </c>
      <c r="B53" s="321"/>
      <c r="C53" s="323"/>
      <c r="D53" s="753" t="s">
        <v>528</v>
      </c>
      <c r="E53" s="164" t="s">
        <v>371</v>
      </c>
      <c r="F53" s="165" t="s">
        <v>372</v>
      </c>
      <c r="G53" s="351" t="s">
        <v>0</v>
      </c>
      <c r="H53" s="353" t="s">
        <v>0</v>
      </c>
      <c r="I53" s="369" t="s">
        <v>0</v>
      </c>
      <c r="J53" s="713" t="s">
        <v>373</v>
      </c>
      <c r="K53" s="700" t="str">
        <f>IF(S50=1,"Needs a photo",IF(S50=2,"24/7",IF(S50=3,"Has Photo","")))</f>
        <v>Needs a photo</v>
      </c>
      <c r="L53" s="715" t="s">
        <v>421</v>
      </c>
      <c r="M53" s="381"/>
      <c r="N53" s="382"/>
      <c r="O53" s="382"/>
      <c r="P53" s="382"/>
      <c r="Q53" s="363"/>
      <c r="R53" s="364"/>
      <c r="S53" s="364"/>
      <c r="T53" s="364"/>
      <c r="U53" s="365"/>
      <c r="V53" s="363"/>
      <c r="W53" s="364"/>
      <c r="X53" s="365"/>
    </row>
    <row r="54" spans="1:24" s="8" customFormat="1" ht="15" customHeight="1" thickTop="1" thickBot="1" x14ac:dyDescent="0.3">
      <c r="A54" s="260" t="str">
        <f>IF(V50=1,"VERIFIED",IF(W50=1,"CHECKED",IF(R50=1,"CHECK",IF(T50=1,"VERIFY",IF(U50=1,"NEED APP","NOT SCHED")))))</f>
        <v>NOT SCHED</v>
      </c>
      <c r="B54" s="322"/>
      <c r="C54" s="324"/>
      <c r="D54" s="753" t="s">
        <v>59</v>
      </c>
      <c r="E54" s="188" t="s">
        <v>0</v>
      </c>
      <c r="F54" s="188" t="s">
        <v>0</v>
      </c>
      <c r="G54" s="352"/>
      <c r="H54" s="354"/>
      <c r="I54" s="370"/>
      <c r="J54" s="714"/>
      <c r="K54" s="701"/>
      <c r="L54" s="716"/>
      <c r="M54" s="383"/>
      <c r="N54" s="384"/>
      <c r="O54" s="384"/>
      <c r="P54" s="384"/>
      <c r="Q54" s="366"/>
      <c r="R54" s="367"/>
      <c r="S54" s="367"/>
      <c r="T54" s="367"/>
      <c r="U54" s="368"/>
      <c r="V54" s="366"/>
      <c r="W54" s="367"/>
      <c r="X54" s="368"/>
    </row>
    <row r="55" spans="1:24" s="20" customFormat="1" ht="4.9000000000000004" customHeight="1" thickTop="1" thickBot="1" x14ac:dyDescent="0.3">
      <c r="A55" s="16"/>
      <c r="B55" s="261"/>
      <c r="C55" s="262"/>
      <c r="D55" s="281"/>
      <c r="E55" s="189"/>
      <c r="F55" s="189"/>
      <c r="G55" s="18"/>
      <c r="H55" s="17"/>
      <c r="I55" s="19"/>
      <c r="J55" s="19"/>
      <c r="K55" s="264"/>
      <c r="L55" s="265"/>
      <c r="M55" s="177"/>
      <c r="N55" s="177"/>
      <c r="O55" s="177"/>
      <c r="P55" s="282"/>
      <c r="Q55" s="283"/>
      <c r="R55" s="284"/>
      <c r="S55" s="285"/>
      <c r="T55" s="286"/>
      <c r="U55" s="287"/>
      <c r="V55" s="288"/>
      <c r="W55" s="284"/>
      <c r="X55" s="285"/>
    </row>
    <row r="56" spans="1:24" s="10" customFormat="1" ht="9" customHeight="1" thickTop="1" thickBot="1" x14ac:dyDescent="0.3">
      <c r="A56" s="208" t="s">
        <v>405</v>
      </c>
      <c r="B56" s="243" t="s">
        <v>11</v>
      </c>
      <c r="C56" s="244"/>
      <c r="D56" s="752" t="s">
        <v>12</v>
      </c>
      <c r="E56" s="245" t="s">
        <v>13</v>
      </c>
      <c r="F56" s="245" t="s">
        <v>14</v>
      </c>
      <c r="G56" s="204" t="s">
        <v>15</v>
      </c>
      <c r="H56" s="204" t="s">
        <v>16</v>
      </c>
      <c r="I56" s="204" t="s">
        <v>21</v>
      </c>
      <c r="J56" s="205" t="s">
        <v>18</v>
      </c>
      <c r="K56" s="205" t="s">
        <v>19</v>
      </c>
      <c r="L56" s="206" t="s">
        <v>26</v>
      </c>
      <c r="M56" s="207" t="s">
        <v>24</v>
      </c>
      <c r="N56" s="207" t="s">
        <v>76</v>
      </c>
      <c r="O56" s="207" t="s">
        <v>77</v>
      </c>
      <c r="P56" s="246" t="s">
        <v>526</v>
      </c>
      <c r="Q56" s="247"/>
      <c r="R56" s="248"/>
      <c r="S56" s="249"/>
      <c r="T56" s="250"/>
      <c r="U56" s="251"/>
      <c r="V56" s="209" t="s">
        <v>524</v>
      </c>
      <c r="W56" s="209" t="s">
        <v>522</v>
      </c>
      <c r="X56" s="210" t="s">
        <v>523</v>
      </c>
    </row>
    <row r="57" spans="1:24" s="8" customFormat="1" ht="15" customHeight="1" thickTop="1" thickBot="1" x14ac:dyDescent="0.25">
      <c r="A57" s="15" t="s">
        <v>3</v>
      </c>
      <c r="B57" s="320" t="s">
        <v>117</v>
      </c>
      <c r="C57" s="323" t="s">
        <v>0</v>
      </c>
      <c r="D57" s="753" t="s">
        <v>527</v>
      </c>
      <c r="E57" s="222" t="s">
        <v>407</v>
      </c>
      <c r="F57" s="222" t="s">
        <v>408</v>
      </c>
      <c r="G57" s="335" t="s">
        <v>0</v>
      </c>
      <c r="H57" s="339" t="s">
        <v>0</v>
      </c>
      <c r="I57" s="377">
        <v>5.6</v>
      </c>
      <c r="J57" s="377">
        <v>0.36</v>
      </c>
      <c r="K57" s="717">
        <f>IF(I57=" "," ",(I57+$H$6-J57))</f>
        <v>6.0399999999999991</v>
      </c>
      <c r="L57" s="737">
        <v>500</v>
      </c>
      <c r="M57" s="674">
        <v>2016</v>
      </c>
      <c r="N57" s="325" t="str">
        <f>IF(V57=1,"VERIFIED",IF(W57=1,"CHECKED",IF(R57=1,"CHECK",IF(T57=1,"VERIFY",IF(U57=1,"NEED APP","NOT SCHED")))))</f>
        <v>NOT SCHED</v>
      </c>
      <c r="O57" s="733" t="s">
        <v>359</v>
      </c>
      <c r="P57" s="734" t="s">
        <v>370</v>
      </c>
      <c r="Q57" s="273">
        <f>IF(A58=" "," ",1)</f>
        <v>1</v>
      </c>
      <c r="R57" s="274" t="s">
        <v>0</v>
      </c>
      <c r="S57" s="275">
        <v>1</v>
      </c>
      <c r="T57" s="276" t="s">
        <v>0</v>
      </c>
      <c r="U57" s="277" t="s">
        <v>0</v>
      </c>
      <c r="V57" s="278" t="s">
        <v>0</v>
      </c>
      <c r="W57" s="279" t="s">
        <v>0</v>
      </c>
      <c r="X57" s="280" t="s">
        <v>0</v>
      </c>
    </row>
    <row r="58" spans="1:24" s="8" customFormat="1" ht="15" customHeight="1" thickTop="1" thickBot="1" x14ac:dyDescent="0.3">
      <c r="A58" s="130">
        <v>0</v>
      </c>
      <c r="B58" s="321"/>
      <c r="C58" s="323"/>
      <c r="D58" s="753" t="s">
        <v>78</v>
      </c>
      <c r="E58" s="341" t="s">
        <v>367</v>
      </c>
      <c r="F58" s="342"/>
      <c r="G58" s="336"/>
      <c r="H58" s="340"/>
      <c r="I58" s="378"/>
      <c r="J58" s="378"/>
      <c r="K58" s="718"/>
      <c r="L58" s="737"/>
      <c r="M58" s="675"/>
      <c r="N58" s="326"/>
      <c r="O58" s="735" t="s">
        <v>362</v>
      </c>
      <c r="P58" s="736"/>
      <c r="Q58" s="360" t="s">
        <v>581</v>
      </c>
      <c r="R58" s="361"/>
      <c r="S58" s="361"/>
      <c r="T58" s="361"/>
      <c r="U58" s="362"/>
      <c r="V58" s="415" t="s">
        <v>580</v>
      </c>
      <c r="W58" s="416"/>
      <c r="X58" s="417"/>
    </row>
    <row r="59" spans="1:24" s="11" customFormat="1" ht="9" customHeight="1" thickTop="1" thickBot="1" x14ac:dyDescent="0.3">
      <c r="A59" s="155" t="s">
        <v>116</v>
      </c>
      <c r="B59" s="321"/>
      <c r="C59" s="323"/>
      <c r="D59" s="750" t="s">
        <v>59</v>
      </c>
      <c r="E59" s="751" t="s">
        <v>479</v>
      </c>
      <c r="F59" s="751" t="s">
        <v>536</v>
      </c>
      <c r="G59" s="185" t="s">
        <v>20</v>
      </c>
      <c r="H59" s="186" t="s">
        <v>512</v>
      </c>
      <c r="I59" s="186" t="s">
        <v>23</v>
      </c>
      <c r="J59" s="185" t="s">
        <v>22</v>
      </c>
      <c r="K59" s="186" t="s">
        <v>5</v>
      </c>
      <c r="L59" s="187" t="s">
        <v>510</v>
      </c>
      <c r="M59" s="379" t="s">
        <v>422</v>
      </c>
      <c r="N59" s="448"/>
      <c r="O59" s="448"/>
      <c r="P59" s="448"/>
      <c r="Q59" s="363"/>
      <c r="R59" s="364"/>
      <c r="S59" s="364"/>
      <c r="T59" s="364"/>
      <c r="U59" s="365"/>
      <c r="V59" s="363"/>
      <c r="W59" s="364"/>
      <c r="X59" s="365"/>
    </row>
    <row r="60" spans="1:24" s="8" customFormat="1" ht="15" customHeight="1" thickTop="1" thickBot="1" x14ac:dyDescent="0.3">
      <c r="A60" s="163">
        <f>A53+1</f>
        <v>8</v>
      </c>
      <c r="B60" s="321"/>
      <c r="C60" s="323"/>
      <c r="D60" s="753" t="s">
        <v>528</v>
      </c>
      <c r="E60" s="744" t="s">
        <v>368</v>
      </c>
      <c r="F60" s="745"/>
      <c r="G60" s="351" t="s">
        <v>0</v>
      </c>
      <c r="H60" s="353" t="s">
        <v>0</v>
      </c>
      <c r="I60" s="339" t="s">
        <v>0</v>
      </c>
      <c r="J60" s="711" t="s">
        <v>361</v>
      </c>
      <c r="K60" s="700" t="str">
        <f>IF(S57=1,"Needs a photo",IF(S57=2,"24/7",IF(S57=3,"Has Photo","")))</f>
        <v>Needs a photo</v>
      </c>
      <c r="L60" s="715" t="s">
        <v>421</v>
      </c>
      <c r="M60" s="449"/>
      <c r="N60" s="450"/>
      <c r="O60" s="450"/>
      <c r="P60" s="450"/>
      <c r="Q60" s="363"/>
      <c r="R60" s="364"/>
      <c r="S60" s="364"/>
      <c r="T60" s="364"/>
      <c r="U60" s="365"/>
      <c r="V60" s="363"/>
      <c r="W60" s="364"/>
      <c r="X60" s="365"/>
    </row>
    <row r="61" spans="1:24" s="8" customFormat="1" ht="15" customHeight="1" thickTop="1" thickBot="1" x14ac:dyDescent="0.3">
      <c r="A61" s="260" t="str">
        <f>IF(V57=1,"VERIFIED",IF(W57=1,"CHECKED",IF(R57=1,"CHECK",IF(T57=1,"VERIFY",IF(U57=1,"NEED APP","NOT SCHED")))))</f>
        <v>NOT SCHED</v>
      </c>
      <c r="B61" s="322"/>
      <c r="C61" s="324"/>
      <c r="D61" s="753" t="s">
        <v>59</v>
      </c>
      <c r="E61" s="188" t="s">
        <v>0</v>
      </c>
      <c r="F61" s="188" t="s">
        <v>0</v>
      </c>
      <c r="G61" s="352"/>
      <c r="H61" s="354"/>
      <c r="I61" s="340"/>
      <c r="J61" s="712"/>
      <c r="K61" s="701"/>
      <c r="L61" s="716"/>
      <c r="M61" s="451"/>
      <c r="N61" s="452"/>
      <c r="O61" s="452"/>
      <c r="P61" s="452"/>
      <c r="Q61" s="366"/>
      <c r="R61" s="367"/>
      <c r="S61" s="367"/>
      <c r="T61" s="367"/>
      <c r="U61" s="368"/>
      <c r="V61" s="366"/>
      <c r="W61" s="367"/>
      <c r="X61" s="368"/>
    </row>
    <row r="62" spans="1:24" s="20" customFormat="1" ht="4.9000000000000004" customHeight="1" thickTop="1" thickBot="1" x14ac:dyDescent="0.3">
      <c r="A62" s="16"/>
      <c r="B62" s="261"/>
      <c r="C62" s="262"/>
      <c r="D62" s="281"/>
      <c r="E62" s="189"/>
      <c r="F62" s="189"/>
      <c r="G62" s="18"/>
      <c r="H62" s="17"/>
      <c r="I62" s="19"/>
      <c r="J62" s="19"/>
      <c r="K62" s="264"/>
      <c r="L62" s="265"/>
      <c r="M62" s="177"/>
      <c r="N62" s="177"/>
      <c r="O62" s="177"/>
      <c r="P62" s="282"/>
      <c r="Q62" s="283"/>
      <c r="R62" s="284"/>
      <c r="S62" s="285"/>
      <c r="T62" s="286"/>
      <c r="U62" s="287"/>
      <c r="V62" s="288"/>
      <c r="W62" s="284"/>
      <c r="X62" s="285"/>
    </row>
    <row r="63" spans="1:24" s="10" customFormat="1" ht="9" customHeight="1" thickTop="1" thickBot="1" x14ac:dyDescent="0.3">
      <c r="A63" s="208" t="s">
        <v>405</v>
      </c>
      <c r="B63" s="243" t="s">
        <v>11</v>
      </c>
      <c r="C63" s="244"/>
      <c r="D63" s="752" t="s">
        <v>12</v>
      </c>
      <c r="E63" s="245" t="s">
        <v>13</v>
      </c>
      <c r="F63" s="245" t="s">
        <v>14</v>
      </c>
      <c r="G63" s="204" t="s">
        <v>15</v>
      </c>
      <c r="H63" s="204" t="s">
        <v>16</v>
      </c>
      <c r="I63" s="204" t="s">
        <v>21</v>
      </c>
      <c r="J63" s="205" t="s">
        <v>18</v>
      </c>
      <c r="K63" s="205" t="s">
        <v>19</v>
      </c>
      <c r="L63" s="206" t="s">
        <v>26</v>
      </c>
      <c r="M63" s="207" t="s">
        <v>24</v>
      </c>
      <c r="N63" s="207" t="s">
        <v>76</v>
      </c>
      <c r="O63" s="207" t="s">
        <v>77</v>
      </c>
      <c r="P63" s="246" t="s">
        <v>526</v>
      </c>
      <c r="Q63" s="247"/>
      <c r="R63" s="248"/>
      <c r="S63" s="249"/>
      <c r="T63" s="250"/>
      <c r="U63" s="251"/>
      <c r="V63" s="209" t="s">
        <v>524</v>
      </c>
      <c r="W63" s="209" t="s">
        <v>522</v>
      </c>
      <c r="X63" s="210" t="s">
        <v>523</v>
      </c>
    </row>
    <row r="64" spans="1:24" s="8" customFormat="1" ht="15" customHeight="1" thickTop="1" thickBot="1" x14ac:dyDescent="0.3">
      <c r="A64" s="15" t="s">
        <v>3</v>
      </c>
      <c r="B64" s="320" t="s">
        <v>123</v>
      </c>
      <c r="C64" s="323" t="s">
        <v>0</v>
      </c>
      <c r="D64" s="753" t="s">
        <v>527</v>
      </c>
      <c r="E64" s="223" t="s">
        <v>423</v>
      </c>
      <c r="F64" s="224" t="s">
        <v>375</v>
      </c>
      <c r="G64" s="335" t="s">
        <v>0</v>
      </c>
      <c r="H64" s="339" t="s">
        <v>0</v>
      </c>
      <c r="I64" s="377">
        <v>7</v>
      </c>
      <c r="J64" s="377">
        <v>0.3</v>
      </c>
      <c r="K64" s="717">
        <f>IF(I64=" "," ",(I64+$H$6-J64))</f>
        <v>7.5</v>
      </c>
      <c r="L64" s="737">
        <v>50</v>
      </c>
      <c r="M64" s="674">
        <v>2016</v>
      </c>
      <c r="N64" s="325" t="str">
        <f>IF(V64=1,"VERIFIED",IF(W64=1,"CHECKED",IF(R64=1,"CHECK",IF(T64=1,"VERIFY",IF(U64=1,"NEED APP","NOT SCHED")))))</f>
        <v>NOT SCHED</v>
      </c>
      <c r="O64" s="733" t="s">
        <v>359</v>
      </c>
      <c r="P64" s="734" t="s">
        <v>363</v>
      </c>
      <c r="Q64" s="273">
        <f>IF(A65=" "," ",1)</f>
        <v>1</v>
      </c>
      <c r="R64" s="274" t="s">
        <v>0</v>
      </c>
      <c r="S64" s="275">
        <v>1</v>
      </c>
      <c r="T64" s="276" t="s">
        <v>0</v>
      </c>
      <c r="U64" s="277" t="s">
        <v>0</v>
      </c>
      <c r="V64" s="278" t="s">
        <v>0</v>
      </c>
      <c r="W64" s="279" t="s">
        <v>0</v>
      </c>
      <c r="X64" s="280" t="s">
        <v>0</v>
      </c>
    </row>
    <row r="65" spans="1:24" s="8" customFormat="1" ht="15" customHeight="1" thickTop="1" thickBot="1" x14ac:dyDescent="0.3">
      <c r="A65" s="319" t="s">
        <v>121</v>
      </c>
      <c r="B65" s="321"/>
      <c r="C65" s="323"/>
      <c r="D65" s="753" t="s">
        <v>78</v>
      </c>
      <c r="E65" s="225" t="s">
        <v>423</v>
      </c>
      <c r="F65" s="226" t="s">
        <v>375</v>
      </c>
      <c r="G65" s="336"/>
      <c r="H65" s="340"/>
      <c r="I65" s="378"/>
      <c r="J65" s="378"/>
      <c r="K65" s="718"/>
      <c r="L65" s="737"/>
      <c r="M65" s="675"/>
      <c r="N65" s="326"/>
      <c r="O65" s="735" t="s">
        <v>362</v>
      </c>
      <c r="P65" s="736"/>
      <c r="Q65" s="360" t="s">
        <v>581</v>
      </c>
      <c r="R65" s="361"/>
      <c r="S65" s="361"/>
      <c r="T65" s="361"/>
      <c r="U65" s="362"/>
      <c r="V65" s="415" t="s">
        <v>580</v>
      </c>
      <c r="W65" s="416"/>
      <c r="X65" s="417"/>
    </row>
    <row r="66" spans="1:24" s="11" customFormat="1" ht="9" customHeight="1" thickTop="1" thickBot="1" x14ac:dyDescent="0.3">
      <c r="A66" s="155" t="s">
        <v>122</v>
      </c>
      <c r="B66" s="321"/>
      <c r="C66" s="323"/>
      <c r="D66" s="750" t="s">
        <v>59</v>
      </c>
      <c r="E66" s="751" t="s">
        <v>480</v>
      </c>
      <c r="F66" s="751" t="s">
        <v>481</v>
      </c>
      <c r="G66" s="185" t="s">
        <v>20</v>
      </c>
      <c r="H66" s="186" t="s">
        <v>512</v>
      </c>
      <c r="I66" s="186" t="s">
        <v>23</v>
      </c>
      <c r="J66" s="185" t="s">
        <v>22</v>
      </c>
      <c r="K66" s="186" t="s">
        <v>5</v>
      </c>
      <c r="L66" s="187" t="s">
        <v>510</v>
      </c>
      <c r="M66" s="379" t="s">
        <v>413</v>
      </c>
      <c r="N66" s="380"/>
      <c r="O66" s="380"/>
      <c r="P66" s="380"/>
      <c r="Q66" s="363"/>
      <c r="R66" s="364"/>
      <c r="S66" s="364"/>
      <c r="T66" s="364"/>
      <c r="U66" s="365"/>
      <c r="V66" s="363"/>
      <c r="W66" s="364"/>
      <c r="X66" s="365"/>
    </row>
    <row r="67" spans="1:24" s="8" customFormat="1" ht="15" customHeight="1" thickTop="1" thickBot="1" x14ac:dyDescent="0.3">
      <c r="A67" s="163">
        <f>A60+1</f>
        <v>9</v>
      </c>
      <c r="B67" s="321"/>
      <c r="C67" s="323"/>
      <c r="D67" s="753" t="s">
        <v>528</v>
      </c>
      <c r="E67" s="744" t="s">
        <v>368</v>
      </c>
      <c r="F67" s="745"/>
      <c r="G67" s="351" t="s">
        <v>0</v>
      </c>
      <c r="H67" s="353" t="s">
        <v>0</v>
      </c>
      <c r="I67" s="339" t="s">
        <v>0</v>
      </c>
      <c r="J67" s="711" t="s">
        <v>361</v>
      </c>
      <c r="K67" s="700" t="str">
        <f>IF(S64=1,"Needs a photo",IF(S64=2,"24/7",IF(S64=3,"Has Photo","")))</f>
        <v>Needs a photo</v>
      </c>
      <c r="L67" s="715" t="s">
        <v>421</v>
      </c>
      <c r="M67" s="381"/>
      <c r="N67" s="382"/>
      <c r="O67" s="382"/>
      <c r="P67" s="382"/>
      <c r="Q67" s="363"/>
      <c r="R67" s="364"/>
      <c r="S67" s="364"/>
      <c r="T67" s="364"/>
      <c r="U67" s="365"/>
      <c r="V67" s="363"/>
      <c r="W67" s="364"/>
      <c r="X67" s="365"/>
    </row>
    <row r="68" spans="1:24" s="8" customFormat="1" ht="15" customHeight="1" thickTop="1" thickBot="1" x14ac:dyDescent="0.3">
      <c r="A68" s="260" t="str">
        <f>IF(V64=1,"VERIFIED",IF(W64=1,"CHECKED",IF(R64=1,"CHECK",IF(T64=1,"VERIFY",IF(U64=1,"NEED APP","NOT SCHED")))))</f>
        <v>NOT SCHED</v>
      </c>
      <c r="B68" s="322"/>
      <c r="C68" s="324"/>
      <c r="D68" s="753" t="s">
        <v>59</v>
      </c>
      <c r="E68" s="188" t="s">
        <v>0</v>
      </c>
      <c r="F68" s="188" t="s">
        <v>0</v>
      </c>
      <c r="G68" s="352"/>
      <c r="H68" s="354"/>
      <c r="I68" s="340"/>
      <c r="J68" s="712"/>
      <c r="K68" s="701"/>
      <c r="L68" s="716"/>
      <c r="M68" s="383"/>
      <c r="N68" s="384"/>
      <c r="O68" s="384"/>
      <c r="P68" s="384"/>
      <c r="Q68" s="366"/>
      <c r="R68" s="367"/>
      <c r="S68" s="367"/>
      <c r="T68" s="367"/>
      <c r="U68" s="368"/>
      <c r="V68" s="366"/>
      <c r="W68" s="367"/>
      <c r="X68" s="368"/>
    </row>
    <row r="69" spans="1:24" s="20" customFormat="1" ht="4.9000000000000004" customHeight="1" thickTop="1" thickBot="1" x14ac:dyDescent="0.3">
      <c r="A69" s="16"/>
      <c r="B69" s="261"/>
      <c r="C69" s="262"/>
      <c r="D69" s="281"/>
      <c r="E69" s="189"/>
      <c r="F69" s="189"/>
      <c r="G69" s="18"/>
      <c r="H69" s="17"/>
      <c r="I69" s="19"/>
      <c r="J69" s="19"/>
      <c r="K69" s="264"/>
      <c r="L69" s="265"/>
      <c r="M69" s="177"/>
      <c r="N69" s="177"/>
      <c r="O69" s="177"/>
      <c r="P69" s="282"/>
      <c r="Q69" s="283"/>
      <c r="R69" s="284"/>
      <c r="S69" s="285"/>
      <c r="T69" s="286"/>
      <c r="U69" s="287"/>
      <c r="V69" s="288"/>
      <c r="W69" s="284"/>
      <c r="X69" s="285"/>
    </row>
    <row r="70" spans="1:24" s="20" customFormat="1" ht="4.9000000000000004" customHeight="1" thickTop="1" thickBot="1" x14ac:dyDescent="0.3">
      <c r="A70" s="16"/>
      <c r="B70" s="261"/>
      <c r="C70" s="262"/>
      <c r="D70" s="281"/>
      <c r="E70" s="189"/>
      <c r="F70" s="189"/>
      <c r="G70" s="18"/>
      <c r="H70" s="17"/>
      <c r="I70" s="19"/>
      <c r="J70" s="19"/>
      <c r="K70" s="264"/>
      <c r="L70" s="265"/>
      <c r="M70" s="177"/>
      <c r="N70" s="177"/>
      <c r="O70" s="177"/>
      <c r="P70" s="282"/>
      <c r="Q70" s="283"/>
      <c r="R70" s="284"/>
      <c r="S70" s="285"/>
      <c r="T70" s="286"/>
      <c r="U70" s="287"/>
      <c r="V70" s="288"/>
      <c r="W70" s="284"/>
      <c r="X70" s="285"/>
    </row>
    <row r="71" spans="1:24" s="10" customFormat="1" ht="9" customHeight="1" thickTop="1" thickBot="1" x14ac:dyDescent="0.3">
      <c r="A71" s="208" t="s">
        <v>405</v>
      </c>
      <c r="B71" s="243" t="s">
        <v>11</v>
      </c>
      <c r="C71" s="244"/>
      <c r="D71" s="752" t="s">
        <v>12</v>
      </c>
      <c r="E71" s="245" t="s">
        <v>13</v>
      </c>
      <c r="F71" s="245" t="s">
        <v>14</v>
      </c>
      <c r="G71" s="204" t="s">
        <v>15</v>
      </c>
      <c r="H71" s="204" t="s">
        <v>16</v>
      </c>
      <c r="I71" s="204" t="s">
        <v>21</v>
      </c>
      <c r="J71" s="205" t="s">
        <v>18</v>
      </c>
      <c r="K71" s="205" t="s">
        <v>19</v>
      </c>
      <c r="L71" s="206" t="s">
        <v>26</v>
      </c>
      <c r="M71" s="207" t="s">
        <v>24</v>
      </c>
      <c r="N71" s="207" t="s">
        <v>76</v>
      </c>
      <c r="O71" s="207" t="s">
        <v>77</v>
      </c>
      <c r="P71" s="246" t="s">
        <v>526</v>
      </c>
      <c r="Q71" s="247"/>
      <c r="R71" s="248"/>
      <c r="S71" s="249"/>
      <c r="T71" s="250"/>
      <c r="U71" s="251"/>
      <c r="V71" s="209" t="s">
        <v>524</v>
      </c>
      <c r="W71" s="209" t="s">
        <v>522</v>
      </c>
      <c r="X71" s="210" t="s">
        <v>523</v>
      </c>
    </row>
    <row r="72" spans="1:24" s="8" customFormat="1" ht="15" customHeight="1" thickTop="1" thickBot="1" x14ac:dyDescent="0.3">
      <c r="A72" s="15" t="s">
        <v>3</v>
      </c>
      <c r="B72" s="320" t="s">
        <v>424</v>
      </c>
      <c r="C72" s="323" t="s">
        <v>0</v>
      </c>
      <c r="D72" s="753" t="s">
        <v>527</v>
      </c>
      <c r="E72" s="214" t="s">
        <v>428</v>
      </c>
      <c r="F72" s="215" t="s">
        <v>429</v>
      </c>
      <c r="G72" s="335" t="s">
        <v>0</v>
      </c>
      <c r="H72" s="339" t="s">
        <v>0</v>
      </c>
      <c r="I72" s="355">
        <v>8.4</v>
      </c>
      <c r="J72" s="355">
        <v>0.33</v>
      </c>
      <c r="K72" s="717">
        <f>IF(I72=" "," ",(I72+$H$6-J72))</f>
        <v>8.870000000000001</v>
      </c>
      <c r="L72" s="737">
        <v>50</v>
      </c>
      <c r="M72" s="674">
        <v>2016</v>
      </c>
      <c r="N72" s="325" t="str">
        <f>IF(V72=1,"VERIFIED",IF(W72=1,"CHECKED",IF(R72=1,"CHECK",IF(T72=1,"VERIFY",IF(U72=1,"NEED APP","NOT SCHED")))))</f>
        <v>NOT SCHED</v>
      </c>
      <c r="O72" s="733" t="s">
        <v>359</v>
      </c>
      <c r="P72" s="734" t="s">
        <v>364</v>
      </c>
      <c r="Q72" s="273">
        <f>IF(A73=" "," ",1)</f>
        <v>1</v>
      </c>
      <c r="R72" s="279" t="s">
        <v>0</v>
      </c>
      <c r="S72" s="275">
        <v>1</v>
      </c>
      <c r="T72" s="276" t="s">
        <v>0</v>
      </c>
      <c r="U72" s="277" t="s">
        <v>0</v>
      </c>
      <c r="V72" s="278" t="s">
        <v>0</v>
      </c>
      <c r="W72" s="279" t="s">
        <v>0</v>
      </c>
      <c r="X72" s="280" t="s">
        <v>0</v>
      </c>
    </row>
    <row r="73" spans="1:24" s="8" customFormat="1" ht="15" customHeight="1" thickTop="1" thickBot="1" x14ac:dyDescent="0.3">
      <c r="A73" s="130">
        <v>14725.1</v>
      </c>
      <c r="B73" s="321"/>
      <c r="C73" s="323"/>
      <c r="D73" s="753" t="s">
        <v>78</v>
      </c>
      <c r="E73" s="317" t="s">
        <v>428</v>
      </c>
      <c r="F73" s="318" t="s">
        <v>429</v>
      </c>
      <c r="G73" s="336"/>
      <c r="H73" s="340"/>
      <c r="I73" s="356"/>
      <c r="J73" s="356"/>
      <c r="K73" s="718"/>
      <c r="L73" s="737"/>
      <c r="M73" s="675"/>
      <c r="N73" s="326"/>
      <c r="O73" s="735" t="s">
        <v>362</v>
      </c>
      <c r="P73" s="736"/>
      <c r="Q73" s="360" t="s">
        <v>581</v>
      </c>
      <c r="R73" s="361"/>
      <c r="S73" s="361"/>
      <c r="T73" s="361"/>
      <c r="U73" s="362"/>
      <c r="V73" s="415" t="s">
        <v>580</v>
      </c>
      <c r="W73" s="416"/>
      <c r="X73" s="417"/>
    </row>
    <row r="74" spans="1:24" s="11" customFormat="1" ht="9" customHeight="1" thickTop="1" thickBot="1" x14ac:dyDescent="0.3">
      <c r="A74" s="155">
        <v>100118361718</v>
      </c>
      <c r="B74" s="321"/>
      <c r="C74" s="323"/>
      <c r="D74" s="750" t="s">
        <v>59</v>
      </c>
      <c r="E74" s="759" t="s">
        <v>482</v>
      </c>
      <c r="F74" s="759" t="s">
        <v>483</v>
      </c>
      <c r="G74" s="185" t="s">
        <v>20</v>
      </c>
      <c r="H74" s="186" t="s">
        <v>512</v>
      </c>
      <c r="I74" s="186" t="s">
        <v>23</v>
      </c>
      <c r="J74" s="185" t="s">
        <v>22</v>
      </c>
      <c r="K74" s="186" t="s">
        <v>5</v>
      </c>
      <c r="L74" s="187" t="s">
        <v>510</v>
      </c>
      <c r="M74" s="379" t="s">
        <v>579</v>
      </c>
      <c r="N74" s="380"/>
      <c r="O74" s="380"/>
      <c r="P74" s="380"/>
      <c r="Q74" s="363"/>
      <c r="R74" s="364"/>
      <c r="S74" s="364"/>
      <c r="T74" s="364"/>
      <c r="U74" s="365"/>
      <c r="V74" s="363"/>
      <c r="W74" s="364"/>
      <c r="X74" s="365"/>
    </row>
    <row r="75" spans="1:24" s="8" customFormat="1" ht="15" customHeight="1" thickTop="1" thickBot="1" x14ac:dyDescent="0.3">
      <c r="A75" s="163">
        <v>10</v>
      </c>
      <c r="B75" s="321"/>
      <c r="C75" s="323"/>
      <c r="D75" s="753" t="s">
        <v>528</v>
      </c>
      <c r="E75" s="744" t="s">
        <v>368</v>
      </c>
      <c r="F75" s="745"/>
      <c r="G75" s="351" t="s">
        <v>0</v>
      </c>
      <c r="H75" s="353" t="s">
        <v>0</v>
      </c>
      <c r="I75" s="339" t="s">
        <v>0</v>
      </c>
      <c r="J75" s="711" t="s">
        <v>361</v>
      </c>
      <c r="K75" s="700" t="str">
        <f>IF(S72=1,"Needs a photo",IF(S72=2,"24/7",IF(S72=3,"Has Photo","")))</f>
        <v>Needs a photo</v>
      </c>
      <c r="L75" s="715" t="s">
        <v>421</v>
      </c>
      <c r="M75" s="381"/>
      <c r="N75" s="382"/>
      <c r="O75" s="382"/>
      <c r="P75" s="382"/>
      <c r="Q75" s="363"/>
      <c r="R75" s="364"/>
      <c r="S75" s="364"/>
      <c r="T75" s="364"/>
      <c r="U75" s="365"/>
      <c r="V75" s="363"/>
      <c r="W75" s="364"/>
      <c r="X75" s="365"/>
    </row>
    <row r="76" spans="1:24" s="8" customFormat="1" ht="15" customHeight="1" thickTop="1" thickBot="1" x14ac:dyDescent="0.3">
      <c r="A76" s="260" t="str">
        <f>IF(V72=1,"VERIFIED",IF(W72=1,"CHECKED",IF(R72=1,"CHECK",IF(T72=1,"VERIFY",IF(U72=1,"NEED APP","NOT SCHED")))))</f>
        <v>NOT SCHED</v>
      </c>
      <c r="B76" s="322"/>
      <c r="C76" s="324"/>
      <c r="D76" s="753" t="s">
        <v>59</v>
      </c>
      <c r="E76" s="188" t="s">
        <v>0</v>
      </c>
      <c r="F76" s="188" t="s">
        <v>0</v>
      </c>
      <c r="G76" s="352"/>
      <c r="H76" s="354"/>
      <c r="I76" s="340"/>
      <c r="J76" s="712"/>
      <c r="K76" s="701"/>
      <c r="L76" s="716"/>
      <c r="M76" s="383"/>
      <c r="N76" s="384"/>
      <c r="O76" s="384"/>
      <c r="P76" s="384"/>
      <c r="Q76" s="366"/>
      <c r="R76" s="367"/>
      <c r="S76" s="367"/>
      <c r="T76" s="367"/>
      <c r="U76" s="368"/>
      <c r="V76" s="366"/>
      <c r="W76" s="367"/>
      <c r="X76" s="368"/>
    </row>
    <row r="77" spans="1:24" s="20" customFormat="1" ht="4.9000000000000004" customHeight="1" thickTop="1" thickBot="1" x14ac:dyDescent="0.3">
      <c r="A77" s="16"/>
      <c r="B77" s="261"/>
      <c r="C77" s="262"/>
      <c r="D77" s="281"/>
      <c r="E77" s="189"/>
      <c r="F77" s="189"/>
      <c r="G77" s="18"/>
      <c r="H77" s="17"/>
      <c r="I77" s="19"/>
      <c r="J77" s="19"/>
      <c r="K77" s="264"/>
      <c r="L77" s="265"/>
      <c r="M77" s="177"/>
      <c r="N77" s="177"/>
      <c r="O77" s="177"/>
      <c r="P77" s="282"/>
      <c r="Q77" s="283"/>
      <c r="R77" s="284"/>
      <c r="S77" s="285"/>
      <c r="T77" s="286"/>
      <c r="U77" s="287"/>
      <c r="V77" s="288"/>
      <c r="W77" s="284"/>
      <c r="X77" s="285"/>
    </row>
    <row r="78" spans="1:24" s="10" customFormat="1" ht="9" customHeight="1" thickTop="1" thickBot="1" x14ac:dyDescent="0.3">
      <c r="A78" s="208" t="s">
        <v>405</v>
      </c>
      <c r="B78" s="243" t="s">
        <v>11</v>
      </c>
      <c r="C78" s="244"/>
      <c r="D78" s="752" t="s">
        <v>12</v>
      </c>
      <c r="E78" s="245" t="s">
        <v>13</v>
      </c>
      <c r="F78" s="245" t="s">
        <v>14</v>
      </c>
      <c r="G78" s="204" t="s">
        <v>15</v>
      </c>
      <c r="H78" s="204" t="s">
        <v>16</v>
      </c>
      <c r="I78" s="204" t="s">
        <v>21</v>
      </c>
      <c r="J78" s="205" t="s">
        <v>18</v>
      </c>
      <c r="K78" s="205" t="s">
        <v>19</v>
      </c>
      <c r="L78" s="206" t="s">
        <v>26</v>
      </c>
      <c r="M78" s="207" t="s">
        <v>24</v>
      </c>
      <c r="N78" s="207" t="s">
        <v>76</v>
      </c>
      <c r="O78" s="207" t="s">
        <v>77</v>
      </c>
      <c r="P78" s="246" t="s">
        <v>526</v>
      </c>
      <c r="Q78" s="247"/>
      <c r="R78" s="248"/>
      <c r="S78" s="249"/>
      <c r="T78" s="250"/>
      <c r="U78" s="251"/>
      <c r="V78" s="209" t="s">
        <v>524</v>
      </c>
      <c r="W78" s="209" t="s">
        <v>522</v>
      </c>
      <c r="X78" s="210" t="s">
        <v>523</v>
      </c>
    </row>
    <row r="79" spans="1:24" s="8" customFormat="1" ht="15" customHeight="1" thickTop="1" thickBot="1" x14ac:dyDescent="0.25">
      <c r="A79" s="15" t="s">
        <v>3</v>
      </c>
      <c r="B79" s="320" t="s">
        <v>427</v>
      </c>
      <c r="C79" s="323" t="s">
        <v>0</v>
      </c>
      <c r="D79" s="753" t="s">
        <v>527</v>
      </c>
      <c r="E79" s="194" t="s">
        <v>425</v>
      </c>
      <c r="F79" s="195" t="s">
        <v>426</v>
      </c>
      <c r="G79" s="335" t="s">
        <v>0</v>
      </c>
      <c r="H79" s="339" t="s">
        <v>0</v>
      </c>
      <c r="I79" s="337">
        <v>8.4</v>
      </c>
      <c r="J79" s="337">
        <v>0.33</v>
      </c>
      <c r="K79" s="717">
        <f>IF(I79=" "," ",(I79+$H$6-J79))</f>
        <v>8.870000000000001</v>
      </c>
      <c r="L79" s="737">
        <v>50</v>
      </c>
      <c r="M79" s="674">
        <v>2016</v>
      </c>
      <c r="N79" s="325" t="str">
        <f>IF(V79=1,"VERIFIED",IF(W79=1,"CHECKED",IF(R79=1,"CHECK",IF(T79=1,"VERIFY",IF(U79=1,"NEED APP","NOT SCHED")))))</f>
        <v>NOT SCHED</v>
      </c>
      <c r="O79" s="733" t="s">
        <v>359</v>
      </c>
      <c r="P79" s="734" t="s">
        <v>363</v>
      </c>
      <c r="Q79" s="273">
        <f>IF(A80=" "," ",1)</f>
        <v>1</v>
      </c>
      <c r="R79" s="274" t="s">
        <v>0</v>
      </c>
      <c r="S79" s="275">
        <v>1</v>
      </c>
      <c r="T79" s="276" t="s">
        <v>0</v>
      </c>
      <c r="U79" s="277" t="s">
        <v>0</v>
      </c>
      <c r="V79" s="278" t="s">
        <v>0</v>
      </c>
      <c r="W79" s="279" t="s">
        <v>0</v>
      </c>
      <c r="X79" s="280" t="s">
        <v>0</v>
      </c>
    </row>
    <row r="80" spans="1:24" s="8" customFormat="1" ht="15" customHeight="1" thickTop="1" thickBot="1" x14ac:dyDescent="0.25">
      <c r="A80" s="319">
        <v>14725.2</v>
      </c>
      <c r="B80" s="321"/>
      <c r="C80" s="323"/>
      <c r="D80" s="753" t="s">
        <v>78</v>
      </c>
      <c r="E80" s="164" t="s">
        <v>425</v>
      </c>
      <c r="F80" s="165" t="s">
        <v>426</v>
      </c>
      <c r="G80" s="336"/>
      <c r="H80" s="340"/>
      <c r="I80" s="338"/>
      <c r="J80" s="338"/>
      <c r="K80" s="718"/>
      <c r="L80" s="737"/>
      <c r="M80" s="675"/>
      <c r="N80" s="326"/>
      <c r="O80" s="735" t="s">
        <v>362</v>
      </c>
      <c r="P80" s="736"/>
      <c r="Q80" s="360" t="s">
        <v>581</v>
      </c>
      <c r="R80" s="361"/>
      <c r="S80" s="361"/>
      <c r="T80" s="361"/>
      <c r="U80" s="362"/>
      <c r="V80" s="415" t="s">
        <v>580</v>
      </c>
      <c r="W80" s="416"/>
      <c r="X80" s="417"/>
    </row>
    <row r="81" spans="1:24" s="11" customFormat="1" ht="9" customHeight="1" thickTop="1" thickBot="1" x14ac:dyDescent="0.3">
      <c r="A81" s="155">
        <v>100118361725</v>
      </c>
      <c r="B81" s="321"/>
      <c r="C81" s="323"/>
      <c r="D81" s="750" t="s">
        <v>59</v>
      </c>
      <c r="E81" s="751" t="s">
        <v>484</v>
      </c>
      <c r="F81" s="751" t="s">
        <v>485</v>
      </c>
      <c r="G81" s="185" t="s">
        <v>20</v>
      </c>
      <c r="H81" s="186" t="s">
        <v>512</v>
      </c>
      <c r="I81" s="186" t="s">
        <v>23</v>
      </c>
      <c r="J81" s="185" t="s">
        <v>22</v>
      </c>
      <c r="K81" s="186" t="s">
        <v>5</v>
      </c>
      <c r="L81" s="187" t="s">
        <v>510</v>
      </c>
      <c r="M81" s="329" t="s">
        <v>579</v>
      </c>
      <c r="N81" s="330"/>
      <c r="O81" s="330"/>
      <c r="P81" s="330"/>
      <c r="Q81" s="363"/>
      <c r="R81" s="364"/>
      <c r="S81" s="364"/>
      <c r="T81" s="364"/>
      <c r="U81" s="365"/>
      <c r="V81" s="363"/>
      <c r="W81" s="364"/>
      <c r="X81" s="365"/>
    </row>
    <row r="82" spans="1:24" s="8" customFormat="1" ht="15" customHeight="1" thickTop="1" thickBot="1" x14ac:dyDescent="0.3">
      <c r="A82" s="163">
        <f>A75+1</f>
        <v>11</v>
      </c>
      <c r="B82" s="321"/>
      <c r="C82" s="323"/>
      <c r="D82" s="753" t="s">
        <v>528</v>
      </c>
      <c r="E82" s="744" t="s">
        <v>368</v>
      </c>
      <c r="F82" s="745"/>
      <c r="G82" s="351" t="s">
        <v>0</v>
      </c>
      <c r="H82" s="353" t="s">
        <v>0</v>
      </c>
      <c r="I82" s="339" t="s">
        <v>0</v>
      </c>
      <c r="J82" s="711" t="s">
        <v>361</v>
      </c>
      <c r="K82" s="700" t="str">
        <f>IF(S79=1,"Needs a photo",IF(S79=2,"24/7",IF(S79=3,"Has Photo","")))</f>
        <v>Needs a photo</v>
      </c>
      <c r="L82" s="715" t="s">
        <v>421</v>
      </c>
      <c r="M82" s="331"/>
      <c r="N82" s="332"/>
      <c r="O82" s="332"/>
      <c r="P82" s="332"/>
      <c r="Q82" s="363"/>
      <c r="R82" s="364"/>
      <c r="S82" s="364"/>
      <c r="T82" s="364"/>
      <c r="U82" s="365"/>
      <c r="V82" s="363"/>
      <c r="W82" s="364"/>
      <c r="X82" s="365"/>
    </row>
    <row r="83" spans="1:24" s="8" customFormat="1" ht="15" customHeight="1" thickTop="1" thickBot="1" x14ac:dyDescent="0.3">
      <c r="A83" s="260" t="str">
        <f>IF(V79=1,"VERIFIED",IF(W79=1,"CHECKED",IF(R79=1,"CHECK",IF(T79=1,"VERIFY",IF(U79=1,"NEED APP","NOT SCHED")))))</f>
        <v>NOT SCHED</v>
      </c>
      <c r="B83" s="322"/>
      <c r="C83" s="324"/>
      <c r="D83" s="753" t="s">
        <v>59</v>
      </c>
      <c r="E83" s="188" t="s">
        <v>0</v>
      </c>
      <c r="F83" s="188" t="s">
        <v>0</v>
      </c>
      <c r="G83" s="352"/>
      <c r="H83" s="354"/>
      <c r="I83" s="340"/>
      <c r="J83" s="712"/>
      <c r="K83" s="701"/>
      <c r="L83" s="716"/>
      <c r="M83" s="333"/>
      <c r="N83" s="334"/>
      <c r="O83" s="334"/>
      <c r="P83" s="334"/>
      <c r="Q83" s="366"/>
      <c r="R83" s="367"/>
      <c r="S83" s="367"/>
      <c r="T83" s="367"/>
      <c r="U83" s="368"/>
      <c r="V83" s="366"/>
      <c r="W83" s="367"/>
      <c r="X83" s="368"/>
    </row>
    <row r="84" spans="1:24" s="20" customFormat="1" ht="4.9000000000000004" customHeight="1" thickTop="1" thickBot="1" x14ac:dyDescent="0.3">
      <c r="A84" s="16"/>
      <c r="B84" s="261"/>
      <c r="C84" s="262"/>
      <c r="D84" s="281"/>
      <c r="E84" s="189"/>
      <c r="F84" s="189"/>
      <c r="G84" s="18"/>
      <c r="H84" s="17"/>
      <c r="I84" s="19"/>
      <c r="J84" s="19"/>
      <c r="K84" s="264"/>
      <c r="L84" s="265"/>
      <c r="M84" s="177"/>
      <c r="N84" s="177"/>
      <c r="O84" s="177"/>
      <c r="P84" s="282"/>
      <c r="Q84" s="283"/>
      <c r="R84" s="284"/>
      <c r="S84" s="285"/>
      <c r="T84" s="286"/>
      <c r="U84" s="287"/>
      <c r="V84" s="288"/>
      <c r="W84" s="284"/>
      <c r="X84" s="285"/>
    </row>
    <row r="85" spans="1:24" s="10" customFormat="1" ht="9" customHeight="1" thickTop="1" thickBot="1" x14ac:dyDescent="0.3">
      <c r="A85" s="208" t="s">
        <v>405</v>
      </c>
      <c r="B85" s="243" t="s">
        <v>11</v>
      </c>
      <c r="C85" s="244"/>
      <c r="D85" s="752" t="s">
        <v>12</v>
      </c>
      <c r="E85" s="245" t="s">
        <v>13</v>
      </c>
      <c r="F85" s="245" t="s">
        <v>14</v>
      </c>
      <c r="G85" s="204" t="s">
        <v>15</v>
      </c>
      <c r="H85" s="204" t="s">
        <v>16</v>
      </c>
      <c r="I85" s="204" t="s">
        <v>21</v>
      </c>
      <c r="J85" s="205" t="s">
        <v>18</v>
      </c>
      <c r="K85" s="205" t="s">
        <v>19</v>
      </c>
      <c r="L85" s="206" t="s">
        <v>26</v>
      </c>
      <c r="M85" s="207" t="s">
        <v>24</v>
      </c>
      <c r="N85" s="207" t="s">
        <v>76</v>
      </c>
      <c r="O85" s="207" t="s">
        <v>77</v>
      </c>
      <c r="P85" s="246" t="s">
        <v>526</v>
      </c>
      <c r="Q85" s="247"/>
      <c r="R85" s="248"/>
      <c r="S85" s="249"/>
      <c r="T85" s="250"/>
      <c r="U85" s="251"/>
      <c r="V85" s="209" t="s">
        <v>524</v>
      </c>
      <c r="W85" s="209" t="s">
        <v>522</v>
      </c>
      <c r="X85" s="210" t="s">
        <v>523</v>
      </c>
    </row>
    <row r="86" spans="1:24" s="8" customFormat="1" ht="15" customHeight="1" thickTop="1" thickBot="1" x14ac:dyDescent="0.25">
      <c r="A86" s="15" t="s">
        <v>3</v>
      </c>
      <c r="B86" s="320" t="s">
        <v>139</v>
      </c>
      <c r="C86" s="323" t="s">
        <v>0</v>
      </c>
      <c r="D86" s="753" t="s">
        <v>527</v>
      </c>
      <c r="E86" s="194" t="s">
        <v>430</v>
      </c>
      <c r="F86" s="195" t="s">
        <v>431</v>
      </c>
      <c r="G86" s="335" t="s">
        <v>0</v>
      </c>
      <c r="H86" s="339" t="s">
        <v>0</v>
      </c>
      <c r="I86" s="337">
        <v>5.7</v>
      </c>
      <c r="J86" s="337">
        <v>0.2</v>
      </c>
      <c r="K86" s="717">
        <f>IF(I86=" "," ",(I86+$H$6-J86))</f>
        <v>6.3</v>
      </c>
      <c r="L86" s="737">
        <v>50</v>
      </c>
      <c r="M86" s="674">
        <v>2016</v>
      </c>
      <c r="N86" s="325" t="str">
        <f>IF(V86=1,"VERIFIED",IF(W86=1,"CHECKED",IF(R86=1,"CHECK",IF(T86=1,"VERIFY",IF(U86=1,"NEED APP","NOT SCHED")))))</f>
        <v>NOT SCHED</v>
      </c>
      <c r="O86" s="733" t="s">
        <v>359</v>
      </c>
      <c r="P86" s="734" t="s">
        <v>364</v>
      </c>
      <c r="Q86" s="273">
        <f>IF(A87=" "," ",1)</f>
        <v>1</v>
      </c>
      <c r="R86" s="274" t="s">
        <v>0</v>
      </c>
      <c r="S86" s="275">
        <v>1</v>
      </c>
      <c r="T86" s="276" t="s">
        <v>0</v>
      </c>
      <c r="U86" s="277" t="s">
        <v>0</v>
      </c>
      <c r="V86" s="278" t="s">
        <v>0</v>
      </c>
      <c r="W86" s="279" t="s">
        <v>0</v>
      </c>
      <c r="X86" s="280" t="s">
        <v>0</v>
      </c>
    </row>
    <row r="87" spans="1:24" s="8" customFormat="1" ht="15" customHeight="1" thickTop="1" thickBot="1" x14ac:dyDescent="0.25">
      <c r="A87" s="123" t="s">
        <v>137</v>
      </c>
      <c r="B87" s="321"/>
      <c r="C87" s="323"/>
      <c r="D87" s="753" t="s">
        <v>78</v>
      </c>
      <c r="E87" s="164" t="s">
        <v>430</v>
      </c>
      <c r="F87" s="165" t="s">
        <v>431</v>
      </c>
      <c r="G87" s="336"/>
      <c r="H87" s="340"/>
      <c r="I87" s="338"/>
      <c r="J87" s="338"/>
      <c r="K87" s="718"/>
      <c r="L87" s="737"/>
      <c r="M87" s="675"/>
      <c r="N87" s="326"/>
      <c r="O87" s="735" t="s">
        <v>362</v>
      </c>
      <c r="P87" s="736"/>
      <c r="Q87" s="360" t="s">
        <v>581</v>
      </c>
      <c r="R87" s="361"/>
      <c r="S87" s="361"/>
      <c r="T87" s="361"/>
      <c r="U87" s="362"/>
      <c r="V87" s="415" t="s">
        <v>580</v>
      </c>
      <c r="W87" s="416"/>
      <c r="X87" s="417"/>
    </row>
    <row r="88" spans="1:24" s="11" customFormat="1" ht="9" customHeight="1" thickTop="1" thickBot="1" x14ac:dyDescent="0.3">
      <c r="A88" s="155" t="s">
        <v>138</v>
      </c>
      <c r="B88" s="321"/>
      <c r="C88" s="323"/>
      <c r="D88" s="750" t="s">
        <v>59</v>
      </c>
      <c r="E88" s="751" t="s">
        <v>537</v>
      </c>
      <c r="F88" s="751" t="s">
        <v>538</v>
      </c>
      <c r="G88" s="185" t="s">
        <v>20</v>
      </c>
      <c r="H88" s="186" t="s">
        <v>512</v>
      </c>
      <c r="I88" s="186" t="s">
        <v>23</v>
      </c>
      <c r="J88" s="185" t="s">
        <v>22</v>
      </c>
      <c r="K88" s="186" t="s">
        <v>5</v>
      </c>
      <c r="L88" s="187" t="s">
        <v>510</v>
      </c>
      <c r="M88" s="329" t="s">
        <v>539</v>
      </c>
      <c r="N88" s="330"/>
      <c r="O88" s="330"/>
      <c r="P88" s="330"/>
      <c r="Q88" s="363"/>
      <c r="R88" s="364"/>
      <c r="S88" s="364"/>
      <c r="T88" s="364"/>
      <c r="U88" s="365"/>
      <c r="V88" s="363"/>
      <c r="W88" s="364"/>
      <c r="X88" s="365"/>
    </row>
    <row r="89" spans="1:24" s="8" customFormat="1" ht="15" customHeight="1" thickTop="1" thickBot="1" x14ac:dyDescent="0.3">
      <c r="A89" s="163">
        <v>12</v>
      </c>
      <c r="B89" s="321"/>
      <c r="C89" s="323"/>
      <c r="D89" s="753" t="s">
        <v>528</v>
      </c>
      <c r="E89" s="744" t="s">
        <v>368</v>
      </c>
      <c r="F89" s="745"/>
      <c r="G89" s="351" t="str">
        <f>IF($J$6="","",$J$6)</f>
        <v xml:space="preserve"> </v>
      </c>
      <c r="H89" s="353" t="s">
        <v>0</v>
      </c>
      <c r="I89" s="339" t="s">
        <v>0</v>
      </c>
      <c r="J89" s="711" t="s">
        <v>361</v>
      </c>
      <c r="K89" s="700" t="str">
        <f>IF(S86=1,"Needs a photo",IF(S86=2,"24/7",IF(S86=3,"Has Photo","")))</f>
        <v>Needs a photo</v>
      </c>
      <c r="L89" s="715" t="s">
        <v>421</v>
      </c>
      <c r="M89" s="331"/>
      <c r="N89" s="332"/>
      <c r="O89" s="332"/>
      <c r="P89" s="332"/>
      <c r="Q89" s="363"/>
      <c r="R89" s="364"/>
      <c r="S89" s="364"/>
      <c r="T89" s="364"/>
      <c r="U89" s="365"/>
      <c r="V89" s="363"/>
      <c r="W89" s="364"/>
      <c r="X89" s="365"/>
    </row>
    <row r="90" spans="1:24" s="8" customFormat="1" ht="15" customHeight="1" thickTop="1" thickBot="1" x14ac:dyDescent="0.3">
      <c r="A90" s="260" t="str">
        <f>IF(V86=1,"VERIFIED",IF(W86=1,"CHECKED",IF(R86=1,"CHECK",IF(T86=1,"VERIFY",IF(U86=1,"NEED APP","NOT SCHED")))))</f>
        <v>NOT SCHED</v>
      </c>
      <c r="B90" s="322"/>
      <c r="C90" s="324"/>
      <c r="D90" s="753" t="s">
        <v>59</v>
      </c>
      <c r="E90" s="188" t="s">
        <v>0</v>
      </c>
      <c r="F90" s="188" t="s">
        <v>0</v>
      </c>
      <c r="G90" s="352"/>
      <c r="H90" s="354"/>
      <c r="I90" s="340"/>
      <c r="J90" s="712"/>
      <c r="K90" s="701"/>
      <c r="L90" s="716"/>
      <c r="M90" s="333"/>
      <c r="N90" s="334"/>
      <c r="O90" s="334"/>
      <c r="P90" s="334"/>
      <c r="Q90" s="366"/>
      <c r="R90" s="367"/>
      <c r="S90" s="367"/>
      <c r="T90" s="367"/>
      <c r="U90" s="368"/>
      <c r="V90" s="366"/>
      <c r="W90" s="367"/>
      <c r="X90" s="368"/>
    </row>
    <row r="91" spans="1:24" s="8" customFormat="1" ht="57.75" customHeight="1" thickTop="1" thickBot="1" x14ac:dyDescent="0.3">
      <c r="A91" s="373" t="s">
        <v>590</v>
      </c>
      <c r="B91" s="553"/>
      <c r="C91" s="553"/>
      <c r="D91" s="553"/>
      <c r="E91" s="553"/>
      <c r="F91" s="553"/>
      <c r="G91" s="553"/>
      <c r="H91" s="553"/>
      <c r="I91" s="553"/>
      <c r="J91" s="553"/>
      <c r="K91" s="553"/>
      <c r="L91" s="553"/>
      <c r="M91" s="553"/>
      <c r="N91" s="553"/>
      <c r="O91" s="553"/>
      <c r="P91" s="554"/>
      <c r="Q91" s="372" t="str">
        <f>L1</f>
        <v xml:space="preserve"> BE-4  East Bay, Centerville, Hyannis</v>
      </c>
      <c r="R91" s="376"/>
      <c r="S91" s="376"/>
      <c r="T91" s="376"/>
      <c r="U91" s="376"/>
      <c r="V91" s="308"/>
      <c r="W91" s="309"/>
      <c r="X91" s="309"/>
    </row>
    <row r="92" spans="1:24" s="10" customFormat="1" ht="9" customHeight="1" thickTop="1" thickBot="1" x14ac:dyDescent="0.3">
      <c r="A92" s="208" t="s">
        <v>405</v>
      </c>
      <c r="B92" s="243" t="s">
        <v>11</v>
      </c>
      <c r="C92" s="244"/>
      <c r="D92" s="752" t="s">
        <v>12</v>
      </c>
      <c r="E92" s="245" t="s">
        <v>13</v>
      </c>
      <c r="F92" s="245" t="s">
        <v>14</v>
      </c>
      <c r="G92" s="204" t="s">
        <v>15</v>
      </c>
      <c r="H92" s="204" t="s">
        <v>16</v>
      </c>
      <c r="I92" s="204" t="s">
        <v>21</v>
      </c>
      <c r="J92" s="205" t="s">
        <v>18</v>
      </c>
      <c r="K92" s="205" t="s">
        <v>19</v>
      </c>
      <c r="L92" s="206" t="s">
        <v>26</v>
      </c>
      <c r="M92" s="207" t="s">
        <v>24</v>
      </c>
      <c r="N92" s="207" t="s">
        <v>76</v>
      </c>
      <c r="O92" s="207" t="s">
        <v>77</v>
      </c>
      <c r="P92" s="246" t="s">
        <v>526</v>
      </c>
      <c r="Q92" s="247"/>
      <c r="R92" s="248"/>
      <c r="S92" s="249"/>
      <c r="T92" s="250"/>
      <c r="U92" s="251"/>
      <c r="V92" s="209" t="s">
        <v>524</v>
      </c>
      <c r="W92" s="209" t="s">
        <v>522</v>
      </c>
      <c r="X92" s="210" t="s">
        <v>523</v>
      </c>
    </row>
    <row r="93" spans="1:24" s="8" customFormat="1" ht="15" customHeight="1" thickTop="1" thickBot="1" x14ac:dyDescent="0.3">
      <c r="A93" s="15" t="s">
        <v>3</v>
      </c>
      <c r="B93" s="320" t="s">
        <v>144</v>
      </c>
      <c r="C93" s="323" t="s">
        <v>0</v>
      </c>
      <c r="D93" s="753" t="s">
        <v>527</v>
      </c>
      <c r="E93" s="214" t="s">
        <v>433</v>
      </c>
      <c r="F93" s="215" t="s">
        <v>432</v>
      </c>
      <c r="G93" s="335" t="s">
        <v>0</v>
      </c>
      <c r="H93" s="339" t="s">
        <v>0</v>
      </c>
      <c r="I93" s="337">
        <v>8.5</v>
      </c>
      <c r="J93" s="337">
        <v>0.3</v>
      </c>
      <c r="K93" s="717">
        <f>IF(I93=" "," ",(I93+$H$6-J93))</f>
        <v>9</v>
      </c>
      <c r="L93" s="737">
        <v>50</v>
      </c>
      <c r="M93" s="674">
        <v>2016</v>
      </c>
      <c r="N93" s="325" t="str">
        <f>IF(V93=1,"VERIFIED",IF(W93=1,"CHECKED",IF(R93=1,"CHECK",IF(T93=1,"VERIFY",IF(U93=1,"NEED APP","NOT SCHED")))))</f>
        <v>NOT SCHED</v>
      </c>
      <c r="O93" s="733" t="s">
        <v>359</v>
      </c>
      <c r="P93" s="734" t="s">
        <v>363</v>
      </c>
      <c r="Q93" s="273">
        <f>IF(A94=" "," ",1)</f>
        <v>1</v>
      </c>
      <c r="R93" s="274" t="s">
        <v>0</v>
      </c>
      <c r="S93" s="275">
        <v>1</v>
      </c>
      <c r="T93" s="276" t="s">
        <v>0</v>
      </c>
      <c r="U93" s="277" t="s">
        <v>0</v>
      </c>
      <c r="V93" s="278" t="s">
        <v>0</v>
      </c>
      <c r="W93" s="279" t="s">
        <v>0</v>
      </c>
      <c r="X93" s="280" t="s">
        <v>0</v>
      </c>
    </row>
    <row r="94" spans="1:24" s="8" customFormat="1" ht="15" customHeight="1" thickTop="1" thickBot="1" x14ac:dyDescent="0.3">
      <c r="A94" s="123" t="s">
        <v>142</v>
      </c>
      <c r="B94" s="321"/>
      <c r="C94" s="323"/>
      <c r="D94" s="753" t="s">
        <v>78</v>
      </c>
      <c r="E94" s="216" t="s">
        <v>433</v>
      </c>
      <c r="F94" s="217" t="s">
        <v>432</v>
      </c>
      <c r="G94" s="336"/>
      <c r="H94" s="340"/>
      <c r="I94" s="338"/>
      <c r="J94" s="338"/>
      <c r="K94" s="718"/>
      <c r="L94" s="737"/>
      <c r="M94" s="675"/>
      <c r="N94" s="326"/>
      <c r="O94" s="735" t="s">
        <v>362</v>
      </c>
      <c r="P94" s="736"/>
      <c r="Q94" s="360" t="s">
        <v>581</v>
      </c>
      <c r="R94" s="361"/>
      <c r="S94" s="361"/>
      <c r="T94" s="361"/>
      <c r="U94" s="362"/>
      <c r="V94" s="415" t="s">
        <v>580</v>
      </c>
      <c r="W94" s="416"/>
      <c r="X94" s="417"/>
    </row>
    <row r="95" spans="1:24" s="11" customFormat="1" ht="9" customHeight="1" thickTop="1" thickBot="1" x14ac:dyDescent="0.3">
      <c r="A95" s="155" t="s">
        <v>143</v>
      </c>
      <c r="B95" s="321"/>
      <c r="C95" s="323"/>
      <c r="D95" s="750" t="s">
        <v>59</v>
      </c>
      <c r="E95" s="751" t="s">
        <v>540</v>
      </c>
      <c r="F95" s="751" t="s">
        <v>541</v>
      </c>
      <c r="G95" s="185" t="s">
        <v>20</v>
      </c>
      <c r="H95" s="186" t="s">
        <v>512</v>
      </c>
      <c r="I95" s="186" t="s">
        <v>23</v>
      </c>
      <c r="J95" s="185" t="s">
        <v>22</v>
      </c>
      <c r="K95" s="186" t="s">
        <v>5</v>
      </c>
      <c r="L95" s="187" t="s">
        <v>510</v>
      </c>
      <c r="M95" s="379" t="s">
        <v>513</v>
      </c>
      <c r="N95" s="380"/>
      <c r="O95" s="380"/>
      <c r="P95" s="380"/>
      <c r="Q95" s="363"/>
      <c r="R95" s="364"/>
      <c r="S95" s="364"/>
      <c r="T95" s="364"/>
      <c r="U95" s="365"/>
      <c r="V95" s="363"/>
      <c r="W95" s="364"/>
      <c r="X95" s="365"/>
    </row>
    <row r="96" spans="1:24" s="8" customFormat="1" ht="15" customHeight="1" thickTop="1" thickBot="1" x14ac:dyDescent="0.3">
      <c r="A96" s="163">
        <v>13</v>
      </c>
      <c r="B96" s="321"/>
      <c r="C96" s="323"/>
      <c r="D96" s="753" t="s">
        <v>528</v>
      </c>
      <c r="E96" s="744" t="s">
        <v>368</v>
      </c>
      <c r="F96" s="745"/>
      <c r="G96" s="351" t="str">
        <f>IF($J$6="","",$J$6)</f>
        <v xml:space="preserve"> </v>
      </c>
      <c r="H96" s="353" t="s">
        <v>0</v>
      </c>
      <c r="I96" s="339" t="s">
        <v>0</v>
      </c>
      <c r="J96" s="711" t="s">
        <v>361</v>
      </c>
      <c r="K96" s="700" t="str">
        <f>IF(S93=1,"Needs a photo",IF(S93=2,"24/7",IF(S93=3,"Has Photo","")))</f>
        <v>Needs a photo</v>
      </c>
      <c r="L96" s="715" t="s">
        <v>421</v>
      </c>
      <c r="M96" s="381"/>
      <c r="N96" s="382"/>
      <c r="O96" s="382"/>
      <c r="P96" s="382"/>
      <c r="Q96" s="363"/>
      <c r="R96" s="364"/>
      <c r="S96" s="364"/>
      <c r="T96" s="364"/>
      <c r="U96" s="365"/>
      <c r="V96" s="363"/>
      <c r="W96" s="364"/>
      <c r="X96" s="365"/>
    </row>
    <row r="97" spans="1:24" s="8" customFormat="1" ht="15" customHeight="1" thickTop="1" thickBot="1" x14ac:dyDescent="0.3">
      <c r="A97" s="260" t="str">
        <f>IF(V93=1,"VERIFIED",IF(W93=1,"CHECKED",IF(R93=1,"CHECK",IF(T93=1,"VERIFY",IF(U93=1,"NEED APP","NOT SCHED")))))</f>
        <v>NOT SCHED</v>
      </c>
      <c r="B97" s="322"/>
      <c r="C97" s="324"/>
      <c r="D97" s="753" t="s">
        <v>59</v>
      </c>
      <c r="E97" s="188" t="s">
        <v>0</v>
      </c>
      <c r="F97" s="188" t="s">
        <v>0</v>
      </c>
      <c r="G97" s="352"/>
      <c r="H97" s="354"/>
      <c r="I97" s="340"/>
      <c r="J97" s="712"/>
      <c r="K97" s="701"/>
      <c r="L97" s="716"/>
      <c r="M97" s="383"/>
      <c r="N97" s="384"/>
      <c r="O97" s="384"/>
      <c r="P97" s="384"/>
      <c r="Q97" s="366"/>
      <c r="R97" s="367"/>
      <c r="S97" s="367"/>
      <c r="T97" s="367"/>
      <c r="U97" s="368"/>
      <c r="V97" s="366"/>
      <c r="W97" s="367"/>
      <c r="X97" s="368"/>
    </row>
    <row r="98" spans="1:24" s="20" customFormat="1" ht="4.9000000000000004" customHeight="1" thickTop="1" thickBot="1" x14ac:dyDescent="0.3">
      <c r="A98" s="16"/>
      <c r="B98" s="261"/>
      <c r="C98" s="262"/>
      <c r="D98" s="281"/>
      <c r="E98" s="189"/>
      <c r="F98" s="189"/>
      <c r="G98" s="18"/>
      <c r="H98" s="17"/>
      <c r="I98" s="19"/>
      <c r="J98" s="19"/>
      <c r="K98" s="264"/>
      <c r="L98" s="265"/>
      <c r="M98" s="177"/>
      <c r="N98" s="177"/>
      <c r="O98" s="177"/>
      <c r="P98" s="282"/>
      <c r="Q98" s="283"/>
      <c r="R98" s="284"/>
      <c r="S98" s="285"/>
      <c r="T98" s="286"/>
      <c r="U98" s="287"/>
      <c r="V98" s="288"/>
      <c r="W98" s="284"/>
      <c r="X98" s="285"/>
    </row>
    <row r="99" spans="1:24" s="10" customFormat="1" ht="9" customHeight="1" thickTop="1" thickBot="1" x14ac:dyDescent="0.3">
      <c r="A99" s="208" t="s">
        <v>405</v>
      </c>
      <c r="B99" s="243" t="s">
        <v>11</v>
      </c>
      <c r="C99" s="244"/>
      <c r="D99" s="752" t="s">
        <v>12</v>
      </c>
      <c r="E99" s="245" t="s">
        <v>13</v>
      </c>
      <c r="F99" s="245" t="s">
        <v>14</v>
      </c>
      <c r="G99" s="204" t="s">
        <v>15</v>
      </c>
      <c r="H99" s="204" t="s">
        <v>16</v>
      </c>
      <c r="I99" s="204" t="s">
        <v>21</v>
      </c>
      <c r="J99" s="205" t="s">
        <v>18</v>
      </c>
      <c r="K99" s="205" t="s">
        <v>19</v>
      </c>
      <c r="L99" s="206" t="s">
        <v>26</v>
      </c>
      <c r="M99" s="207" t="s">
        <v>24</v>
      </c>
      <c r="N99" s="207" t="s">
        <v>76</v>
      </c>
      <c r="O99" s="207" t="s">
        <v>77</v>
      </c>
      <c r="P99" s="246" t="s">
        <v>526</v>
      </c>
      <c r="Q99" s="247"/>
      <c r="R99" s="248"/>
      <c r="S99" s="249"/>
      <c r="T99" s="250"/>
      <c r="U99" s="251"/>
      <c r="V99" s="209" t="s">
        <v>524</v>
      </c>
      <c r="W99" s="209" t="s">
        <v>522</v>
      </c>
      <c r="X99" s="210" t="s">
        <v>523</v>
      </c>
    </row>
    <row r="100" spans="1:24" s="8" customFormat="1" ht="15" customHeight="1" thickTop="1" thickBot="1" x14ac:dyDescent="0.3">
      <c r="A100" s="15" t="s">
        <v>3</v>
      </c>
      <c r="B100" s="320" t="s">
        <v>150</v>
      </c>
      <c r="C100" s="323" t="s">
        <v>0</v>
      </c>
      <c r="D100" s="753" t="s">
        <v>527</v>
      </c>
      <c r="E100" s="214" t="s">
        <v>434</v>
      </c>
      <c r="F100" s="215" t="s">
        <v>435</v>
      </c>
      <c r="G100" s="335" t="s">
        <v>0</v>
      </c>
      <c r="H100" s="339" t="s">
        <v>0</v>
      </c>
      <c r="I100" s="337">
        <v>6</v>
      </c>
      <c r="J100" s="337">
        <v>0.3</v>
      </c>
      <c r="K100" s="717">
        <f>IF(I100=" "," ",(I100+$H$6-J100))</f>
        <v>6.5</v>
      </c>
      <c r="L100" s="737">
        <v>50</v>
      </c>
      <c r="M100" s="674">
        <v>2016</v>
      </c>
      <c r="N100" s="325" t="str">
        <f>IF(V100=1,"VERIFIED",IF(W100=1,"CHECKED",IF(R100=1,"CHECK",IF(T100=1,"VERIFY",IF(U100=1,"NEED APP","NOT SCHED")))))</f>
        <v>NOT SCHED</v>
      </c>
      <c r="O100" s="733" t="s">
        <v>359</v>
      </c>
      <c r="P100" s="734" t="s">
        <v>364</v>
      </c>
      <c r="Q100" s="273">
        <f>IF(A101=" "," ",1)</f>
        <v>1</v>
      </c>
      <c r="R100" s="274" t="s">
        <v>0</v>
      </c>
      <c r="S100" s="275">
        <v>1</v>
      </c>
      <c r="T100" s="276" t="s">
        <v>0</v>
      </c>
      <c r="U100" s="277" t="s">
        <v>0</v>
      </c>
      <c r="V100" s="278" t="s">
        <v>0</v>
      </c>
      <c r="W100" s="279" t="s">
        <v>0</v>
      </c>
      <c r="X100" s="280" t="s">
        <v>0</v>
      </c>
    </row>
    <row r="101" spans="1:24" s="8" customFormat="1" ht="15" customHeight="1" thickTop="1" thickBot="1" x14ac:dyDescent="0.3">
      <c r="A101" s="123" t="s">
        <v>148</v>
      </c>
      <c r="B101" s="321"/>
      <c r="C101" s="323"/>
      <c r="D101" s="753" t="s">
        <v>78</v>
      </c>
      <c r="E101" s="216" t="s">
        <v>434</v>
      </c>
      <c r="F101" s="217" t="s">
        <v>435</v>
      </c>
      <c r="G101" s="336"/>
      <c r="H101" s="340"/>
      <c r="I101" s="338"/>
      <c r="J101" s="338"/>
      <c r="K101" s="718"/>
      <c r="L101" s="737"/>
      <c r="M101" s="675"/>
      <c r="N101" s="326"/>
      <c r="O101" s="735" t="s">
        <v>362</v>
      </c>
      <c r="P101" s="736"/>
      <c r="Q101" s="360" t="s">
        <v>581</v>
      </c>
      <c r="R101" s="361"/>
      <c r="S101" s="361"/>
      <c r="T101" s="361"/>
      <c r="U101" s="362"/>
      <c r="V101" s="415" t="s">
        <v>580</v>
      </c>
      <c r="W101" s="416"/>
      <c r="X101" s="417"/>
    </row>
    <row r="102" spans="1:24" s="11" customFormat="1" ht="9" customHeight="1" thickTop="1" thickBot="1" x14ac:dyDescent="0.3">
      <c r="A102" s="155" t="s">
        <v>149</v>
      </c>
      <c r="B102" s="321"/>
      <c r="C102" s="323"/>
      <c r="D102" s="750" t="s">
        <v>59</v>
      </c>
      <c r="E102" s="751" t="s">
        <v>486</v>
      </c>
      <c r="F102" s="751" t="s">
        <v>542</v>
      </c>
      <c r="G102" s="185" t="s">
        <v>20</v>
      </c>
      <c r="H102" s="186" t="s">
        <v>512</v>
      </c>
      <c r="I102" s="186" t="s">
        <v>23</v>
      </c>
      <c r="J102" s="185" t="s">
        <v>22</v>
      </c>
      <c r="K102" s="186" t="s">
        <v>5</v>
      </c>
      <c r="L102" s="187" t="s">
        <v>510</v>
      </c>
      <c r="M102" s="329" t="s">
        <v>543</v>
      </c>
      <c r="N102" s="330"/>
      <c r="O102" s="330"/>
      <c r="P102" s="330"/>
      <c r="Q102" s="363"/>
      <c r="R102" s="364"/>
      <c r="S102" s="364"/>
      <c r="T102" s="364"/>
      <c r="U102" s="365"/>
      <c r="V102" s="363"/>
      <c r="W102" s="364"/>
      <c r="X102" s="365"/>
    </row>
    <row r="103" spans="1:24" s="8" customFormat="1" ht="15" customHeight="1" thickTop="1" thickBot="1" x14ac:dyDescent="0.3">
      <c r="A103" s="163">
        <f>A96+1</f>
        <v>14</v>
      </c>
      <c r="B103" s="321"/>
      <c r="C103" s="323"/>
      <c r="D103" s="753" t="s">
        <v>528</v>
      </c>
      <c r="E103" s="744" t="s">
        <v>368</v>
      </c>
      <c r="F103" s="745"/>
      <c r="G103" s="351" t="s">
        <v>0</v>
      </c>
      <c r="H103" s="353" t="s">
        <v>0</v>
      </c>
      <c r="I103" s="339" t="s">
        <v>0</v>
      </c>
      <c r="J103" s="711" t="s">
        <v>361</v>
      </c>
      <c r="K103" s="700" t="str">
        <f>IF(S100=1,"Needs a photo",IF(S100=2,"24/7",IF(S100=3,"Has Photo","")))</f>
        <v>Needs a photo</v>
      </c>
      <c r="L103" s="715" t="s">
        <v>421</v>
      </c>
      <c r="M103" s="331"/>
      <c r="N103" s="332"/>
      <c r="O103" s="332"/>
      <c r="P103" s="332"/>
      <c r="Q103" s="363"/>
      <c r="R103" s="364"/>
      <c r="S103" s="364"/>
      <c r="T103" s="364"/>
      <c r="U103" s="365"/>
      <c r="V103" s="363"/>
      <c r="W103" s="364"/>
      <c r="X103" s="365"/>
    </row>
    <row r="104" spans="1:24" s="8" customFormat="1" ht="15" customHeight="1" thickTop="1" thickBot="1" x14ac:dyDescent="0.3">
      <c r="A104" s="260" t="str">
        <f>IF(V100=1,"VERIFIED",IF(W100=1,"CHECKED",IF(R100=1,"CHECK",IF(T100=1,"VERIFY",IF(U100=1,"NEED APP","NOT SCHED")))))</f>
        <v>NOT SCHED</v>
      </c>
      <c r="B104" s="322"/>
      <c r="C104" s="324"/>
      <c r="D104" s="753" t="s">
        <v>59</v>
      </c>
      <c r="E104" s="188" t="s">
        <v>0</v>
      </c>
      <c r="F104" s="188" t="s">
        <v>0</v>
      </c>
      <c r="G104" s="352"/>
      <c r="H104" s="354"/>
      <c r="I104" s="340"/>
      <c r="J104" s="712"/>
      <c r="K104" s="701"/>
      <c r="L104" s="716"/>
      <c r="M104" s="333"/>
      <c r="N104" s="334"/>
      <c r="O104" s="334"/>
      <c r="P104" s="334"/>
      <c r="Q104" s="366"/>
      <c r="R104" s="367"/>
      <c r="S104" s="367"/>
      <c r="T104" s="367"/>
      <c r="U104" s="368"/>
      <c r="V104" s="366"/>
      <c r="W104" s="367"/>
      <c r="X104" s="368"/>
    </row>
    <row r="105" spans="1:24" s="20" customFormat="1" ht="4.9000000000000004" customHeight="1" thickTop="1" thickBot="1" x14ac:dyDescent="0.3">
      <c r="A105" s="16"/>
      <c r="B105" s="261"/>
      <c r="C105" s="262"/>
      <c r="D105" s="281"/>
      <c r="E105" s="189"/>
      <c r="F105" s="189"/>
      <c r="G105" s="18"/>
      <c r="H105" s="17"/>
      <c r="I105" s="19"/>
      <c r="J105" s="19"/>
      <c r="K105" s="264"/>
      <c r="L105" s="265"/>
      <c r="M105" s="177"/>
      <c r="N105" s="177"/>
      <c r="O105" s="177"/>
      <c r="P105" s="282"/>
      <c r="Q105" s="283"/>
      <c r="R105" s="284"/>
      <c r="S105" s="285"/>
      <c r="T105" s="286"/>
      <c r="U105" s="287"/>
      <c r="V105" s="288"/>
      <c r="W105" s="284"/>
      <c r="X105" s="285"/>
    </row>
    <row r="106" spans="1:24" s="10" customFormat="1" ht="9" customHeight="1" thickTop="1" thickBot="1" x14ac:dyDescent="0.3">
      <c r="A106" s="208" t="s">
        <v>405</v>
      </c>
      <c r="B106" s="243" t="s">
        <v>11</v>
      </c>
      <c r="C106" s="244"/>
      <c r="D106" s="752" t="s">
        <v>12</v>
      </c>
      <c r="E106" s="245" t="s">
        <v>13</v>
      </c>
      <c r="F106" s="245" t="s">
        <v>14</v>
      </c>
      <c r="G106" s="204" t="s">
        <v>15</v>
      </c>
      <c r="H106" s="204" t="s">
        <v>16</v>
      </c>
      <c r="I106" s="204" t="s">
        <v>21</v>
      </c>
      <c r="J106" s="205" t="s">
        <v>18</v>
      </c>
      <c r="K106" s="205" t="s">
        <v>19</v>
      </c>
      <c r="L106" s="206" t="s">
        <v>26</v>
      </c>
      <c r="M106" s="207" t="s">
        <v>24</v>
      </c>
      <c r="N106" s="207" t="s">
        <v>76</v>
      </c>
      <c r="O106" s="207" t="s">
        <v>77</v>
      </c>
      <c r="P106" s="246" t="s">
        <v>526</v>
      </c>
      <c r="Q106" s="247"/>
      <c r="R106" s="248"/>
      <c r="S106" s="249"/>
      <c r="T106" s="250"/>
      <c r="U106" s="251"/>
      <c r="V106" s="209" t="s">
        <v>524</v>
      </c>
      <c r="W106" s="209" t="s">
        <v>522</v>
      </c>
      <c r="X106" s="210" t="s">
        <v>523</v>
      </c>
    </row>
    <row r="107" spans="1:24" s="8" customFormat="1" ht="15" customHeight="1" thickTop="1" thickBot="1" x14ac:dyDescent="0.3">
      <c r="A107" s="15" t="s">
        <v>3</v>
      </c>
      <c r="B107" s="320" t="s">
        <v>155</v>
      </c>
      <c r="C107" s="323" t="s">
        <v>0</v>
      </c>
      <c r="D107" s="753" t="s">
        <v>527</v>
      </c>
      <c r="E107" s="214" t="s">
        <v>436</v>
      </c>
      <c r="F107" s="215" t="s">
        <v>437</v>
      </c>
      <c r="G107" s="335" t="s">
        <v>0</v>
      </c>
      <c r="H107" s="339" t="s">
        <v>0</v>
      </c>
      <c r="I107" s="337">
        <v>6.2</v>
      </c>
      <c r="J107" s="337">
        <v>0.3</v>
      </c>
      <c r="K107" s="717">
        <f>IF(I107=" "," ",(I107+$H$6-J107))</f>
        <v>6.7</v>
      </c>
      <c r="L107" s="737">
        <v>50</v>
      </c>
      <c r="M107" s="674">
        <v>2016</v>
      </c>
      <c r="N107" s="325" t="str">
        <f>IF(V107=1,"VERIFIED",IF(W107=1,"CHECKED",IF(R107=1,"CHECK",IF(T107=1,"VERIFY",IF(U107=1,"NEED APP","NOT SCHED")))))</f>
        <v>NOT SCHED</v>
      </c>
      <c r="O107" s="733" t="s">
        <v>359</v>
      </c>
      <c r="P107" s="734" t="s">
        <v>363</v>
      </c>
      <c r="Q107" s="273">
        <f>IF(A108=" "," ",1)</f>
        <v>1</v>
      </c>
      <c r="R107" s="274" t="s">
        <v>0</v>
      </c>
      <c r="S107" s="275">
        <v>1</v>
      </c>
      <c r="T107" s="276" t="s">
        <v>0</v>
      </c>
      <c r="U107" s="277" t="s">
        <v>0</v>
      </c>
      <c r="V107" s="278" t="s">
        <v>0</v>
      </c>
      <c r="W107" s="279" t="s">
        <v>0</v>
      </c>
      <c r="X107" s="280" t="s">
        <v>0</v>
      </c>
    </row>
    <row r="108" spans="1:24" s="8" customFormat="1" ht="15" customHeight="1" thickTop="1" thickBot="1" x14ac:dyDescent="0.3">
      <c r="A108" s="123" t="s">
        <v>153</v>
      </c>
      <c r="B108" s="321"/>
      <c r="C108" s="323"/>
      <c r="D108" s="753" t="s">
        <v>78</v>
      </c>
      <c r="E108" s="216" t="s">
        <v>436</v>
      </c>
      <c r="F108" s="217" t="s">
        <v>437</v>
      </c>
      <c r="G108" s="336"/>
      <c r="H108" s="340"/>
      <c r="I108" s="338"/>
      <c r="J108" s="338"/>
      <c r="K108" s="718"/>
      <c r="L108" s="737"/>
      <c r="M108" s="675"/>
      <c r="N108" s="326"/>
      <c r="O108" s="735" t="s">
        <v>362</v>
      </c>
      <c r="P108" s="736"/>
      <c r="Q108" s="360" t="s">
        <v>581</v>
      </c>
      <c r="R108" s="361"/>
      <c r="S108" s="361"/>
      <c r="T108" s="361"/>
      <c r="U108" s="362"/>
      <c r="V108" s="415" t="s">
        <v>580</v>
      </c>
      <c r="W108" s="416"/>
      <c r="X108" s="417"/>
    </row>
    <row r="109" spans="1:24" s="11" customFormat="1" ht="9" customHeight="1" thickTop="1" thickBot="1" x14ac:dyDescent="0.3">
      <c r="A109" s="155" t="s">
        <v>154</v>
      </c>
      <c r="B109" s="321"/>
      <c r="C109" s="323"/>
      <c r="D109" s="750" t="s">
        <v>59</v>
      </c>
      <c r="E109" s="751" t="s">
        <v>545</v>
      </c>
      <c r="F109" s="751" t="s">
        <v>487</v>
      </c>
      <c r="G109" s="185" t="s">
        <v>20</v>
      </c>
      <c r="H109" s="186" t="s">
        <v>512</v>
      </c>
      <c r="I109" s="186" t="s">
        <v>23</v>
      </c>
      <c r="J109" s="185" t="s">
        <v>22</v>
      </c>
      <c r="K109" s="186" t="s">
        <v>5</v>
      </c>
      <c r="L109" s="187" t="s">
        <v>510</v>
      </c>
      <c r="M109" s="379" t="s">
        <v>544</v>
      </c>
      <c r="N109" s="380"/>
      <c r="O109" s="380"/>
      <c r="P109" s="380"/>
      <c r="Q109" s="363"/>
      <c r="R109" s="364"/>
      <c r="S109" s="364"/>
      <c r="T109" s="364"/>
      <c r="U109" s="365"/>
      <c r="V109" s="363"/>
      <c r="W109" s="364"/>
      <c r="X109" s="365"/>
    </row>
    <row r="110" spans="1:24" s="8" customFormat="1" ht="15" customHeight="1" thickTop="1" thickBot="1" x14ac:dyDescent="0.3">
      <c r="A110" s="163">
        <f>A103+1</f>
        <v>15</v>
      </c>
      <c r="B110" s="321"/>
      <c r="C110" s="323"/>
      <c r="D110" s="753" t="s">
        <v>528</v>
      </c>
      <c r="E110" s="744" t="s">
        <v>368</v>
      </c>
      <c r="F110" s="745"/>
      <c r="G110" s="351" t="str">
        <f>IF($J$6="","",$J$6)</f>
        <v xml:space="preserve"> </v>
      </c>
      <c r="H110" s="353" t="s">
        <v>0</v>
      </c>
      <c r="I110" s="339" t="s">
        <v>0</v>
      </c>
      <c r="J110" s="711" t="s">
        <v>361</v>
      </c>
      <c r="K110" s="700" t="str">
        <f>IF(S107=1,"Needs a photo",IF(S107=2,"24/7",IF(S107=3,"Has Photo","")))</f>
        <v>Needs a photo</v>
      </c>
      <c r="L110" s="715" t="s">
        <v>421</v>
      </c>
      <c r="M110" s="381"/>
      <c r="N110" s="382"/>
      <c r="O110" s="382"/>
      <c r="P110" s="382"/>
      <c r="Q110" s="363"/>
      <c r="R110" s="364"/>
      <c r="S110" s="364"/>
      <c r="T110" s="364"/>
      <c r="U110" s="365"/>
      <c r="V110" s="363"/>
      <c r="W110" s="364"/>
      <c r="X110" s="365"/>
    </row>
    <row r="111" spans="1:24" s="8" customFormat="1" ht="15" customHeight="1" thickTop="1" thickBot="1" x14ac:dyDescent="0.3">
      <c r="A111" s="260" t="str">
        <f>IF(V107=1,"VERIFIED",IF(W107=1,"CHECKED",IF(R107=1,"CHECK",IF(T107=1,"VERIFY",IF(U107=1,"NEED APP","NOT SCHED")))))</f>
        <v>NOT SCHED</v>
      </c>
      <c r="B111" s="322"/>
      <c r="C111" s="324"/>
      <c r="D111" s="753" t="s">
        <v>59</v>
      </c>
      <c r="E111" s="188" t="s">
        <v>0</v>
      </c>
      <c r="F111" s="188" t="s">
        <v>0</v>
      </c>
      <c r="G111" s="352"/>
      <c r="H111" s="354"/>
      <c r="I111" s="340"/>
      <c r="J111" s="712"/>
      <c r="K111" s="701"/>
      <c r="L111" s="716"/>
      <c r="M111" s="383"/>
      <c r="N111" s="384"/>
      <c r="O111" s="384"/>
      <c r="P111" s="384"/>
      <c r="Q111" s="366"/>
      <c r="R111" s="367"/>
      <c r="S111" s="367"/>
      <c r="T111" s="367"/>
      <c r="U111" s="368"/>
      <c r="V111" s="366"/>
      <c r="W111" s="367"/>
      <c r="X111" s="368"/>
    </row>
    <row r="112" spans="1:24" s="20" customFormat="1" ht="4.9000000000000004" customHeight="1" thickTop="1" thickBot="1" x14ac:dyDescent="0.3">
      <c r="A112" s="16"/>
      <c r="B112" s="261"/>
      <c r="C112" s="262"/>
      <c r="D112" s="281"/>
      <c r="E112" s="189"/>
      <c r="F112" s="189"/>
      <c r="G112" s="18"/>
      <c r="H112" s="17"/>
      <c r="I112" s="19"/>
      <c r="J112" s="19"/>
      <c r="K112" s="264"/>
      <c r="L112" s="265"/>
      <c r="M112" s="177"/>
      <c r="N112" s="177"/>
      <c r="O112" s="177"/>
      <c r="P112" s="282"/>
      <c r="Q112" s="283"/>
      <c r="R112" s="284"/>
      <c r="S112" s="285"/>
      <c r="T112" s="286"/>
      <c r="U112" s="287"/>
      <c r="V112" s="288"/>
      <c r="W112" s="284"/>
      <c r="X112" s="285"/>
    </row>
    <row r="113" spans="1:24" s="10" customFormat="1" ht="9" customHeight="1" thickTop="1" thickBot="1" x14ac:dyDescent="0.3">
      <c r="A113" s="208" t="s">
        <v>405</v>
      </c>
      <c r="B113" s="243" t="s">
        <v>11</v>
      </c>
      <c r="C113" s="244"/>
      <c r="D113" s="752" t="s">
        <v>12</v>
      </c>
      <c r="E113" s="245" t="s">
        <v>13</v>
      </c>
      <c r="F113" s="245" t="s">
        <v>14</v>
      </c>
      <c r="G113" s="204" t="s">
        <v>15</v>
      </c>
      <c r="H113" s="204" t="s">
        <v>16</v>
      </c>
      <c r="I113" s="204" t="s">
        <v>21</v>
      </c>
      <c r="J113" s="205" t="s">
        <v>18</v>
      </c>
      <c r="K113" s="205" t="s">
        <v>19</v>
      </c>
      <c r="L113" s="206" t="s">
        <v>26</v>
      </c>
      <c r="M113" s="207" t="s">
        <v>24</v>
      </c>
      <c r="N113" s="207" t="s">
        <v>76</v>
      </c>
      <c r="O113" s="207" t="s">
        <v>77</v>
      </c>
      <c r="P113" s="246" t="s">
        <v>526</v>
      </c>
      <c r="Q113" s="247"/>
      <c r="R113" s="248"/>
      <c r="S113" s="249"/>
      <c r="T113" s="250"/>
      <c r="U113" s="251"/>
      <c r="V113" s="209" t="s">
        <v>524</v>
      </c>
      <c r="W113" s="209" t="s">
        <v>522</v>
      </c>
      <c r="X113" s="210" t="s">
        <v>523</v>
      </c>
    </row>
    <row r="114" spans="1:24" s="8" customFormat="1" ht="15" customHeight="1" thickTop="1" thickBot="1" x14ac:dyDescent="0.3">
      <c r="A114" s="15" t="s">
        <v>3</v>
      </c>
      <c r="B114" s="320" t="s">
        <v>160</v>
      </c>
      <c r="C114" s="323" t="s">
        <v>0</v>
      </c>
      <c r="D114" s="753" t="s">
        <v>527</v>
      </c>
      <c r="E114" s="227" t="s">
        <v>438</v>
      </c>
      <c r="F114" s="227" t="s">
        <v>439</v>
      </c>
      <c r="G114" s="552" t="s">
        <v>0</v>
      </c>
      <c r="H114" s="339" t="s">
        <v>0</v>
      </c>
      <c r="I114" s="337">
        <v>5.9</v>
      </c>
      <c r="J114" s="337">
        <v>0.3</v>
      </c>
      <c r="K114" s="717">
        <f>IF(I114=" "," ",(I114+$H$6-J114))</f>
        <v>6.4</v>
      </c>
      <c r="L114" s="737">
        <v>50</v>
      </c>
      <c r="M114" s="674">
        <v>2016</v>
      </c>
      <c r="N114" s="325" t="str">
        <f>IF(V114=1,"VERIFIED",IF(W114=1,"CHECKED",IF(R114=1,"CHECK",IF(T114=1,"VERIFY",IF(U114=1,"NEED APP","NOT SCHED")))))</f>
        <v>NOT SCHED</v>
      </c>
      <c r="O114" s="733" t="s">
        <v>359</v>
      </c>
      <c r="P114" s="734" t="s">
        <v>364</v>
      </c>
      <c r="Q114" s="273">
        <f>IF(A115=" "," ",1)</f>
        <v>1</v>
      </c>
      <c r="R114" s="274" t="s">
        <v>0</v>
      </c>
      <c r="S114" s="275">
        <v>1</v>
      </c>
      <c r="T114" s="276" t="s">
        <v>0</v>
      </c>
      <c r="U114" s="277" t="s">
        <v>0</v>
      </c>
      <c r="V114" s="278" t="s">
        <v>0</v>
      </c>
      <c r="W114" s="279" t="s">
        <v>0</v>
      </c>
      <c r="X114" s="280" t="s">
        <v>0</v>
      </c>
    </row>
    <row r="115" spans="1:24" s="8" customFormat="1" ht="15" customHeight="1" thickTop="1" thickBot="1" x14ac:dyDescent="0.3">
      <c r="A115" s="123" t="s">
        <v>158</v>
      </c>
      <c r="B115" s="321"/>
      <c r="C115" s="323"/>
      <c r="D115" s="753" t="s">
        <v>78</v>
      </c>
      <c r="E115" s="191" t="s">
        <v>438</v>
      </c>
      <c r="F115" s="191" t="s">
        <v>439</v>
      </c>
      <c r="G115" s="336"/>
      <c r="H115" s="340"/>
      <c r="I115" s="338"/>
      <c r="J115" s="338"/>
      <c r="K115" s="718"/>
      <c r="L115" s="737"/>
      <c r="M115" s="675"/>
      <c r="N115" s="326"/>
      <c r="O115" s="735" t="s">
        <v>362</v>
      </c>
      <c r="P115" s="736"/>
      <c r="Q115" s="360" t="s">
        <v>581</v>
      </c>
      <c r="R115" s="361"/>
      <c r="S115" s="361"/>
      <c r="T115" s="361"/>
      <c r="U115" s="362"/>
      <c r="V115" s="415" t="s">
        <v>580</v>
      </c>
      <c r="W115" s="416"/>
      <c r="X115" s="417"/>
    </row>
    <row r="116" spans="1:24" s="11" customFormat="1" ht="9" customHeight="1" thickTop="1" thickBot="1" x14ac:dyDescent="0.3">
      <c r="A116" s="155" t="s">
        <v>159</v>
      </c>
      <c r="B116" s="321"/>
      <c r="C116" s="323"/>
      <c r="D116" s="750" t="s">
        <v>59</v>
      </c>
      <c r="E116" s="751" t="s">
        <v>546</v>
      </c>
      <c r="F116" s="751" t="s">
        <v>488</v>
      </c>
      <c r="G116" s="185" t="s">
        <v>20</v>
      </c>
      <c r="H116" s="186" t="s">
        <v>512</v>
      </c>
      <c r="I116" s="186" t="s">
        <v>23</v>
      </c>
      <c r="J116" s="185" t="s">
        <v>22</v>
      </c>
      <c r="K116" s="186" t="s">
        <v>5</v>
      </c>
      <c r="L116" s="187" t="s">
        <v>510</v>
      </c>
      <c r="M116" s="379" t="s">
        <v>544</v>
      </c>
      <c r="N116" s="380"/>
      <c r="O116" s="380"/>
      <c r="P116" s="380"/>
      <c r="Q116" s="363"/>
      <c r="R116" s="364"/>
      <c r="S116" s="364"/>
      <c r="T116" s="364"/>
      <c r="U116" s="365"/>
      <c r="V116" s="363"/>
      <c r="W116" s="364"/>
      <c r="X116" s="365"/>
    </row>
    <row r="117" spans="1:24" s="8" customFormat="1" ht="15" customHeight="1" thickTop="1" thickBot="1" x14ac:dyDescent="0.3">
      <c r="A117" s="163">
        <f>A110+1</f>
        <v>16</v>
      </c>
      <c r="B117" s="321"/>
      <c r="C117" s="323"/>
      <c r="D117" s="753" t="s">
        <v>528</v>
      </c>
      <c r="E117" s="744" t="s">
        <v>368</v>
      </c>
      <c r="F117" s="745"/>
      <c r="G117" s="351" t="str">
        <f>IF($J$6="","",$J$6)</f>
        <v xml:space="preserve"> </v>
      </c>
      <c r="H117" s="353" t="s">
        <v>0</v>
      </c>
      <c r="I117" s="339" t="s">
        <v>0</v>
      </c>
      <c r="J117" s="711" t="s">
        <v>361</v>
      </c>
      <c r="K117" s="700" t="str">
        <f>IF(S114=1,"Needs a photo",IF(S114=2,"24/7",IF(S114=3,"Has Photo","")))</f>
        <v>Needs a photo</v>
      </c>
      <c r="L117" s="715" t="s">
        <v>421</v>
      </c>
      <c r="M117" s="381"/>
      <c r="N117" s="382"/>
      <c r="O117" s="382"/>
      <c r="P117" s="382"/>
      <c r="Q117" s="363"/>
      <c r="R117" s="364"/>
      <c r="S117" s="364"/>
      <c r="T117" s="364"/>
      <c r="U117" s="365"/>
      <c r="V117" s="363"/>
      <c r="W117" s="364"/>
      <c r="X117" s="365"/>
    </row>
    <row r="118" spans="1:24" s="8" customFormat="1" ht="15" customHeight="1" thickTop="1" thickBot="1" x14ac:dyDescent="0.3">
      <c r="A118" s="260" t="str">
        <f>IF(V114=1,"VERIFIED",IF(W114=1,"CHECKED",IF(R114=1,"CHECK",IF(T114=1,"VERIFY",IF(U114=1,"NEED APP","NOT SCHED")))))</f>
        <v>NOT SCHED</v>
      </c>
      <c r="B118" s="322"/>
      <c r="C118" s="324"/>
      <c r="D118" s="753" t="s">
        <v>59</v>
      </c>
      <c r="E118" s="188" t="s">
        <v>0</v>
      </c>
      <c r="F118" s="188" t="s">
        <v>0</v>
      </c>
      <c r="G118" s="352"/>
      <c r="H118" s="354"/>
      <c r="I118" s="340"/>
      <c r="J118" s="712"/>
      <c r="K118" s="701"/>
      <c r="L118" s="716"/>
      <c r="M118" s="383"/>
      <c r="N118" s="384"/>
      <c r="O118" s="384"/>
      <c r="P118" s="384"/>
      <c r="Q118" s="366"/>
      <c r="R118" s="367"/>
      <c r="S118" s="367"/>
      <c r="T118" s="367"/>
      <c r="U118" s="368"/>
      <c r="V118" s="366"/>
      <c r="W118" s="367"/>
      <c r="X118" s="368"/>
    </row>
    <row r="119" spans="1:24" s="20" customFormat="1" ht="4.9000000000000004" customHeight="1" thickTop="1" thickBot="1" x14ac:dyDescent="0.3">
      <c r="A119" s="16"/>
      <c r="B119" s="261"/>
      <c r="C119" s="262"/>
      <c r="D119" s="281"/>
      <c r="E119" s="189"/>
      <c r="F119" s="189"/>
      <c r="G119" s="18"/>
      <c r="H119" s="17"/>
      <c r="I119" s="134" t="s">
        <v>17</v>
      </c>
      <c r="J119" s="19"/>
      <c r="K119" s="264"/>
      <c r="L119" s="265"/>
      <c r="M119" s="177"/>
      <c r="N119" s="177"/>
      <c r="O119" s="177"/>
      <c r="P119" s="282"/>
      <c r="Q119" s="283"/>
      <c r="R119" s="284"/>
      <c r="S119" s="285"/>
      <c r="T119" s="286"/>
      <c r="U119" s="287"/>
      <c r="V119" s="288"/>
      <c r="W119" s="284"/>
      <c r="X119" s="285"/>
    </row>
    <row r="120" spans="1:24" s="10" customFormat="1" ht="9" customHeight="1" thickTop="1" thickBot="1" x14ac:dyDescent="0.3">
      <c r="A120" s="208" t="s">
        <v>405</v>
      </c>
      <c r="B120" s="243" t="s">
        <v>11</v>
      </c>
      <c r="C120" s="244"/>
      <c r="D120" s="752" t="s">
        <v>12</v>
      </c>
      <c r="E120" s="245" t="s">
        <v>13</v>
      </c>
      <c r="F120" s="245" t="s">
        <v>14</v>
      </c>
      <c r="G120" s="204" t="s">
        <v>15</v>
      </c>
      <c r="H120" s="204" t="s">
        <v>16</v>
      </c>
      <c r="I120" s="204" t="s">
        <v>21</v>
      </c>
      <c r="J120" s="205" t="s">
        <v>18</v>
      </c>
      <c r="K120" s="205" t="s">
        <v>19</v>
      </c>
      <c r="L120" s="206" t="s">
        <v>26</v>
      </c>
      <c r="M120" s="207" t="s">
        <v>24</v>
      </c>
      <c r="N120" s="207" t="s">
        <v>76</v>
      </c>
      <c r="O120" s="207" t="s">
        <v>77</v>
      </c>
      <c r="P120" s="246" t="s">
        <v>526</v>
      </c>
      <c r="Q120" s="247"/>
      <c r="R120" s="248"/>
      <c r="S120" s="249"/>
      <c r="T120" s="250"/>
      <c r="U120" s="251"/>
      <c r="V120" s="209" t="s">
        <v>524</v>
      </c>
      <c r="W120" s="209" t="s">
        <v>522</v>
      </c>
      <c r="X120" s="210" t="s">
        <v>523</v>
      </c>
    </row>
    <row r="121" spans="1:24" s="8" customFormat="1" ht="15" customHeight="1" thickTop="1" thickBot="1" x14ac:dyDescent="0.25">
      <c r="A121" s="15" t="s">
        <v>3</v>
      </c>
      <c r="B121" s="320" t="s">
        <v>165</v>
      </c>
      <c r="C121" s="323" t="s">
        <v>0</v>
      </c>
      <c r="D121" s="753" t="s">
        <v>527</v>
      </c>
      <c r="E121" s="194" t="s">
        <v>440</v>
      </c>
      <c r="F121" s="195" t="s">
        <v>441</v>
      </c>
      <c r="G121" s="335" t="s">
        <v>0</v>
      </c>
      <c r="H121" s="339" t="s">
        <v>0</v>
      </c>
      <c r="I121" s="337">
        <v>5.8</v>
      </c>
      <c r="J121" s="337">
        <v>0.3</v>
      </c>
      <c r="K121" s="717">
        <f>IF(I121=" "," ",(I121+$H$6-J121))</f>
        <v>6.3</v>
      </c>
      <c r="L121" s="737">
        <v>50</v>
      </c>
      <c r="M121" s="674">
        <v>2016</v>
      </c>
      <c r="N121" s="325" t="str">
        <f>IF(V121=1,"VERIFIED",IF(W121=1,"CHECKED",IF(R121=1,"CHECK",IF(T121=1,"VERIFY",IF(U121=1,"NEED APP","NOT SCHED")))))</f>
        <v>NOT SCHED</v>
      </c>
      <c r="O121" s="733" t="s">
        <v>359</v>
      </c>
      <c r="P121" s="734" t="s">
        <v>363</v>
      </c>
      <c r="Q121" s="273">
        <f>IF(A122=" "," ",1)</f>
        <v>1</v>
      </c>
      <c r="R121" s="274" t="s">
        <v>0</v>
      </c>
      <c r="S121" s="275">
        <v>1</v>
      </c>
      <c r="T121" s="276" t="s">
        <v>0</v>
      </c>
      <c r="U121" s="277" t="s">
        <v>0</v>
      </c>
      <c r="V121" s="278" t="s">
        <v>0</v>
      </c>
      <c r="W121" s="279" t="s">
        <v>0</v>
      </c>
      <c r="X121" s="280" t="s">
        <v>0</v>
      </c>
    </row>
    <row r="122" spans="1:24" s="8" customFormat="1" ht="15" customHeight="1" thickTop="1" thickBot="1" x14ac:dyDescent="0.25">
      <c r="A122" s="123" t="s">
        <v>163</v>
      </c>
      <c r="B122" s="321"/>
      <c r="C122" s="323"/>
      <c r="D122" s="753" t="s">
        <v>78</v>
      </c>
      <c r="E122" s="164" t="s">
        <v>440</v>
      </c>
      <c r="F122" s="165" t="s">
        <v>441</v>
      </c>
      <c r="G122" s="336"/>
      <c r="H122" s="340"/>
      <c r="I122" s="338"/>
      <c r="J122" s="338"/>
      <c r="K122" s="718"/>
      <c r="L122" s="737"/>
      <c r="M122" s="675"/>
      <c r="N122" s="326"/>
      <c r="O122" s="735" t="s">
        <v>362</v>
      </c>
      <c r="P122" s="736"/>
      <c r="Q122" s="360" t="s">
        <v>581</v>
      </c>
      <c r="R122" s="361"/>
      <c r="S122" s="361"/>
      <c r="T122" s="361"/>
      <c r="U122" s="362"/>
      <c r="V122" s="415" t="s">
        <v>580</v>
      </c>
      <c r="W122" s="416"/>
      <c r="X122" s="417"/>
    </row>
    <row r="123" spans="1:24" s="11" customFormat="1" ht="9" customHeight="1" thickTop="1" thickBot="1" x14ac:dyDescent="0.3">
      <c r="A123" s="155" t="s">
        <v>164</v>
      </c>
      <c r="B123" s="321"/>
      <c r="C123" s="323"/>
      <c r="D123" s="750" t="s">
        <v>59</v>
      </c>
      <c r="E123" s="751" t="s">
        <v>547</v>
      </c>
      <c r="F123" s="751" t="s">
        <v>489</v>
      </c>
      <c r="G123" s="185" t="s">
        <v>20</v>
      </c>
      <c r="H123" s="186" t="s">
        <v>512</v>
      </c>
      <c r="I123" s="186" t="s">
        <v>23</v>
      </c>
      <c r="J123" s="185" t="s">
        <v>22</v>
      </c>
      <c r="K123" s="186" t="s">
        <v>5</v>
      </c>
      <c r="L123" s="187" t="s">
        <v>510</v>
      </c>
      <c r="M123" s="379" t="s">
        <v>544</v>
      </c>
      <c r="N123" s="380"/>
      <c r="O123" s="380"/>
      <c r="P123" s="380"/>
      <c r="Q123" s="363"/>
      <c r="R123" s="364"/>
      <c r="S123" s="364"/>
      <c r="T123" s="364"/>
      <c r="U123" s="365"/>
      <c r="V123" s="363"/>
      <c r="W123" s="364"/>
      <c r="X123" s="365"/>
    </row>
    <row r="124" spans="1:24" s="8" customFormat="1" ht="15" customHeight="1" thickTop="1" thickBot="1" x14ac:dyDescent="0.3">
      <c r="A124" s="163">
        <f>A117+1</f>
        <v>17</v>
      </c>
      <c r="B124" s="321"/>
      <c r="C124" s="323"/>
      <c r="D124" s="753" t="s">
        <v>528</v>
      </c>
      <c r="E124" s="744" t="s">
        <v>368</v>
      </c>
      <c r="F124" s="745"/>
      <c r="G124" s="351" t="str">
        <f>IF($J$6="","",$J$6)</f>
        <v xml:space="preserve"> </v>
      </c>
      <c r="H124" s="353" t="s">
        <v>0</v>
      </c>
      <c r="I124" s="339" t="s">
        <v>0</v>
      </c>
      <c r="J124" s="711" t="s">
        <v>361</v>
      </c>
      <c r="K124" s="700" t="str">
        <f>IF(S121=1,"Needs a photo",IF(S121=2,"24/7",IF(S121=3,"Has Photo","")))</f>
        <v>Needs a photo</v>
      </c>
      <c r="L124" s="715" t="s">
        <v>421</v>
      </c>
      <c r="M124" s="381"/>
      <c r="N124" s="382"/>
      <c r="O124" s="382"/>
      <c r="P124" s="382"/>
      <c r="Q124" s="363"/>
      <c r="R124" s="364"/>
      <c r="S124" s="364"/>
      <c r="T124" s="364"/>
      <c r="U124" s="365"/>
      <c r="V124" s="363"/>
      <c r="W124" s="364"/>
      <c r="X124" s="365"/>
    </row>
    <row r="125" spans="1:24" s="8" customFormat="1" ht="15" customHeight="1" thickTop="1" thickBot="1" x14ac:dyDescent="0.25">
      <c r="A125" s="260" t="str">
        <f>IF(V121=1,"VERIFIED",IF(W121=1,"CHECKED",IF(R121=1,"CHECK",IF(T121=1,"VERIFY",IF(U121=1,"NEED APP","NOT SCHED")))))</f>
        <v>NOT SCHED</v>
      </c>
      <c r="B125" s="322"/>
      <c r="C125" s="324"/>
      <c r="D125" s="753" t="s">
        <v>59</v>
      </c>
      <c r="E125" s="192" t="s">
        <v>0</v>
      </c>
      <c r="F125" s="192" t="s">
        <v>0</v>
      </c>
      <c r="G125" s="445"/>
      <c r="H125" s="354"/>
      <c r="I125" s="340"/>
      <c r="J125" s="712"/>
      <c r="K125" s="701"/>
      <c r="L125" s="716"/>
      <c r="M125" s="383"/>
      <c r="N125" s="384"/>
      <c r="O125" s="384"/>
      <c r="P125" s="384"/>
      <c r="Q125" s="366"/>
      <c r="R125" s="367"/>
      <c r="S125" s="367"/>
      <c r="T125" s="367"/>
      <c r="U125" s="368"/>
      <c r="V125" s="366"/>
      <c r="W125" s="367"/>
      <c r="X125" s="368"/>
    </row>
    <row r="126" spans="1:24" s="20" customFormat="1" ht="4.9000000000000004" customHeight="1" thickTop="1" thickBot="1" x14ac:dyDescent="0.3">
      <c r="A126" s="16"/>
      <c r="B126" s="261"/>
      <c r="C126" s="262"/>
      <c r="D126" s="281"/>
      <c r="E126" s="193"/>
      <c r="F126" s="193"/>
      <c r="G126" s="18"/>
      <c r="H126" s="17"/>
      <c r="I126" s="19"/>
      <c r="J126" s="19"/>
      <c r="K126" s="264"/>
      <c r="L126" s="265"/>
      <c r="M126" s="177"/>
      <c r="N126" s="177"/>
      <c r="O126" s="177"/>
      <c r="P126" s="282"/>
      <c r="Q126" s="283"/>
      <c r="R126" s="284"/>
      <c r="S126" s="285"/>
      <c r="T126" s="286"/>
      <c r="U126" s="287"/>
      <c r="V126" s="288"/>
      <c r="W126" s="284"/>
      <c r="X126" s="285"/>
    </row>
    <row r="127" spans="1:24" s="10" customFormat="1" ht="9" customHeight="1" thickTop="1" thickBot="1" x14ac:dyDescent="0.3">
      <c r="A127" s="208" t="s">
        <v>405</v>
      </c>
      <c r="B127" s="243" t="s">
        <v>11</v>
      </c>
      <c r="C127" s="244"/>
      <c r="D127" s="752" t="s">
        <v>12</v>
      </c>
      <c r="E127" s="245" t="s">
        <v>13</v>
      </c>
      <c r="F127" s="245" t="s">
        <v>14</v>
      </c>
      <c r="G127" s="204" t="s">
        <v>15</v>
      </c>
      <c r="H127" s="204" t="s">
        <v>16</v>
      </c>
      <c r="I127" s="204" t="s">
        <v>21</v>
      </c>
      <c r="J127" s="205" t="s">
        <v>18</v>
      </c>
      <c r="K127" s="205" t="s">
        <v>19</v>
      </c>
      <c r="L127" s="206" t="s">
        <v>26</v>
      </c>
      <c r="M127" s="207" t="s">
        <v>24</v>
      </c>
      <c r="N127" s="207" t="s">
        <v>76</v>
      </c>
      <c r="O127" s="207" t="s">
        <v>77</v>
      </c>
      <c r="P127" s="246" t="s">
        <v>526</v>
      </c>
      <c r="Q127" s="247"/>
      <c r="R127" s="248"/>
      <c r="S127" s="249"/>
      <c r="T127" s="250"/>
      <c r="U127" s="251"/>
      <c r="V127" s="209" t="s">
        <v>524</v>
      </c>
      <c r="W127" s="209" t="s">
        <v>522</v>
      </c>
      <c r="X127" s="210" t="s">
        <v>523</v>
      </c>
    </row>
    <row r="128" spans="1:24" s="8" customFormat="1" ht="15" customHeight="1" thickTop="1" thickBot="1" x14ac:dyDescent="0.25">
      <c r="A128" s="15" t="s">
        <v>3</v>
      </c>
      <c r="B128" s="320" t="s">
        <v>169</v>
      </c>
      <c r="C128" s="323" t="s">
        <v>0</v>
      </c>
      <c r="D128" s="753" t="s">
        <v>527</v>
      </c>
      <c r="E128" s="194" t="s">
        <v>442</v>
      </c>
      <c r="F128" s="195" t="s">
        <v>443</v>
      </c>
      <c r="G128" s="335" t="s">
        <v>0</v>
      </c>
      <c r="H128" s="339" t="s">
        <v>0</v>
      </c>
      <c r="I128" s="337">
        <v>4</v>
      </c>
      <c r="J128" s="337">
        <v>0.3</v>
      </c>
      <c r="K128" s="717">
        <f>IF(I128=" "," ",(I128+$H$6-J128))</f>
        <v>4.5</v>
      </c>
      <c r="L128" s="737">
        <v>500</v>
      </c>
      <c r="M128" s="674">
        <v>2016</v>
      </c>
      <c r="N128" s="325" t="str">
        <f>IF(V128=1,"VERIFIED",IF(W128=1,"CHECKED",IF(R128=1,"CHECK",IF(T128=1,"VERIFY",IF(U128=1,"NEED APP","NOT SCHED")))))</f>
        <v>NOT SCHED</v>
      </c>
      <c r="O128" s="733" t="s">
        <v>359</v>
      </c>
      <c r="P128" s="734" t="s">
        <v>370</v>
      </c>
      <c r="Q128" s="273">
        <f>IF(A129=" "," ",1)</f>
        <v>1</v>
      </c>
      <c r="R128" s="274" t="s">
        <v>0</v>
      </c>
      <c r="S128" s="275">
        <v>1</v>
      </c>
      <c r="T128" s="276" t="s">
        <v>0</v>
      </c>
      <c r="U128" s="277" t="s">
        <v>0</v>
      </c>
      <c r="V128" s="278" t="s">
        <v>0</v>
      </c>
      <c r="W128" s="279" t="s">
        <v>0</v>
      </c>
      <c r="X128" s="280" t="s">
        <v>0</v>
      </c>
    </row>
    <row r="129" spans="1:24" s="8" customFormat="1" ht="15" customHeight="1" thickTop="1" thickBot="1" x14ac:dyDescent="0.3">
      <c r="A129" s="130">
        <v>0</v>
      </c>
      <c r="B129" s="321"/>
      <c r="C129" s="323"/>
      <c r="D129" s="753" t="s">
        <v>78</v>
      </c>
      <c r="E129" s="422" t="s">
        <v>367</v>
      </c>
      <c r="F129" s="423"/>
      <c r="G129" s="336"/>
      <c r="H129" s="340"/>
      <c r="I129" s="338"/>
      <c r="J129" s="338"/>
      <c r="K129" s="718"/>
      <c r="L129" s="737"/>
      <c r="M129" s="675"/>
      <c r="N129" s="326"/>
      <c r="O129" s="735" t="s">
        <v>362</v>
      </c>
      <c r="P129" s="736"/>
      <c r="Q129" s="360" t="s">
        <v>581</v>
      </c>
      <c r="R129" s="361"/>
      <c r="S129" s="361"/>
      <c r="T129" s="361"/>
      <c r="U129" s="362"/>
      <c r="V129" s="415" t="s">
        <v>580</v>
      </c>
      <c r="W129" s="416"/>
      <c r="X129" s="417"/>
    </row>
    <row r="130" spans="1:24" s="11" customFormat="1" ht="9" customHeight="1" thickTop="1" thickBot="1" x14ac:dyDescent="0.3">
      <c r="A130" s="155" t="s">
        <v>168</v>
      </c>
      <c r="B130" s="321"/>
      <c r="C130" s="323"/>
      <c r="D130" s="750" t="s">
        <v>59</v>
      </c>
      <c r="E130" s="751" t="s">
        <v>490</v>
      </c>
      <c r="F130" s="751" t="s">
        <v>548</v>
      </c>
      <c r="G130" s="185" t="s">
        <v>20</v>
      </c>
      <c r="H130" s="186" t="s">
        <v>512</v>
      </c>
      <c r="I130" s="186" t="s">
        <v>23</v>
      </c>
      <c r="J130" s="185" t="s">
        <v>22</v>
      </c>
      <c r="K130" s="186" t="s">
        <v>5</v>
      </c>
      <c r="L130" s="187" t="s">
        <v>510</v>
      </c>
      <c r="M130" s="379" t="s">
        <v>544</v>
      </c>
      <c r="N130" s="380"/>
      <c r="O130" s="380"/>
      <c r="P130" s="380"/>
      <c r="Q130" s="363"/>
      <c r="R130" s="364"/>
      <c r="S130" s="364"/>
      <c r="T130" s="364"/>
      <c r="U130" s="365"/>
      <c r="V130" s="363"/>
      <c r="W130" s="364"/>
      <c r="X130" s="365"/>
    </row>
    <row r="131" spans="1:24" s="8" customFormat="1" ht="15" customHeight="1" thickTop="1" thickBot="1" x14ac:dyDescent="0.3">
      <c r="A131" s="163">
        <f>A124+1</f>
        <v>18</v>
      </c>
      <c r="B131" s="321"/>
      <c r="C131" s="323"/>
      <c r="D131" s="753" t="s">
        <v>528</v>
      </c>
      <c r="E131" s="744" t="s">
        <v>368</v>
      </c>
      <c r="F131" s="745"/>
      <c r="G131" s="351" t="str">
        <f>IF($J$6="","",$J$6)</f>
        <v xml:space="preserve"> </v>
      </c>
      <c r="H131" s="353" t="s">
        <v>0</v>
      </c>
      <c r="I131" s="339" t="s">
        <v>0</v>
      </c>
      <c r="J131" s="711" t="s">
        <v>361</v>
      </c>
      <c r="K131" s="700" t="str">
        <f>IF(S128=1,"Needs a photo",IF(S128=2,"24/7",IF(S128=3,"Has Photo","")))</f>
        <v>Needs a photo</v>
      </c>
      <c r="L131" s="715" t="s">
        <v>421</v>
      </c>
      <c r="M131" s="381"/>
      <c r="N131" s="382"/>
      <c r="O131" s="382"/>
      <c r="P131" s="382"/>
      <c r="Q131" s="363"/>
      <c r="R131" s="364"/>
      <c r="S131" s="364"/>
      <c r="T131" s="364"/>
      <c r="U131" s="365"/>
      <c r="V131" s="363"/>
      <c r="W131" s="364"/>
      <c r="X131" s="365"/>
    </row>
    <row r="132" spans="1:24" s="8" customFormat="1" ht="15" customHeight="1" thickTop="1" thickBot="1" x14ac:dyDescent="0.3">
      <c r="A132" s="260" t="str">
        <f>IF(V128=1,"VERIFIED",IF(W128=1,"CHECKED",IF(R128=1,"CHECK",IF(T128=1,"VERIFY",IF(U128=1,"NEED APP","NOT SCHED")))))</f>
        <v>NOT SCHED</v>
      </c>
      <c r="B132" s="322"/>
      <c r="C132" s="324"/>
      <c r="D132" s="753" t="s">
        <v>59</v>
      </c>
      <c r="E132" s="188" t="s">
        <v>0</v>
      </c>
      <c r="F132" s="188" t="s">
        <v>0</v>
      </c>
      <c r="G132" s="352"/>
      <c r="H132" s="354"/>
      <c r="I132" s="340"/>
      <c r="J132" s="712"/>
      <c r="K132" s="701"/>
      <c r="L132" s="716"/>
      <c r="M132" s="383"/>
      <c r="N132" s="384"/>
      <c r="O132" s="384"/>
      <c r="P132" s="384"/>
      <c r="Q132" s="366"/>
      <c r="R132" s="367"/>
      <c r="S132" s="367"/>
      <c r="T132" s="367"/>
      <c r="U132" s="368"/>
      <c r="V132" s="366"/>
      <c r="W132" s="367"/>
      <c r="X132" s="368"/>
    </row>
    <row r="133" spans="1:24" s="8" customFormat="1" ht="57.75" customHeight="1" thickTop="1" thickBot="1" x14ac:dyDescent="0.3">
      <c r="A133" s="373" t="s">
        <v>590</v>
      </c>
      <c r="B133" s="553"/>
      <c r="C133" s="553"/>
      <c r="D133" s="553"/>
      <c r="E133" s="553"/>
      <c r="F133" s="553"/>
      <c r="G133" s="553"/>
      <c r="H133" s="553"/>
      <c r="I133" s="553"/>
      <c r="J133" s="553"/>
      <c r="K133" s="553"/>
      <c r="L133" s="553"/>
      <c r="M133" s="553"/>
      <c r="N133" s="553"/>
      <c r="O133" s="553"/>
      <c r="P133" s="554"/>
      <c r="Q133" s="557" t="s">
        <v>409</v>
      </c>
      <c r="R133" s="558"/>
      <c r="S133" s="558"/>
      <c r="T133" s="558"/>
      <c r="U133" s="558"/>
      <c r="V133" s="308"/>
      <c r="W133" s="309"/>
      <c r="X133" s="310"/>
    </row>
    <row r="134" spans="1:24" s="10" customFormat="1" ht="9" customHeight="1" thickTop="1" thickBot="1" x14ac:dyDescent="0.3">
      <c r="A134" s="208" t="s">
        <v>405</v>
      </c>
      <c r="B134" s="243" t="s">
        <v>11</v>
      </c>
      <c r="C134" s="244"/>
      <c r="D134" s="752" t="s">
        <v>12</v>
      </c>
      <c r="E134" s="245" t="s">
        <v>13</v>
      </c>
      <c r="F134" s="245" t="s">
        <v>14</v>
      </c>
      <c r="G134" s="204" t="s">
        <v>15</v>
      </c>
      <c r="H134" s="204" t="s">
        <v>16</v>
      </c>
      <c r="I134" s="204" t="s">
        <v>21</v>
      </c>
      <c r="J134" s="205" t="s">
        <v>18</v>
      </c>
      <c r="K134" s="205" t="s">
        <v>19</v>
      </c>
      <c r="L134" s="206" t="s">
        <v>26</v>
      </c>
      <c r="M134" s="207" t="s">
        <v>24</v>
      </c>
      <c r="N134" s="207" t="s">
        <v>76</v>
      </c>
      <c r="O134" s="207" t="s">
        <v>77</v>
      </c>
      <c r="P134" s="246" t="s">
        <v>526</v>
      </c>
      <c r="Q134" s="247"/>
      <c r="R134" s="248"/>
      <c r="S134" s="249"/>
      <c r="T134" s="250"/>
      <c r="U134" s="251"/>
      <c r="V134" s="209" t="s">
        <v>524</v>
      </c>
      <c r="W134" s="209" t="s">
        <v>522</v>
      </c>
      <c r="X134" s="210" t="s">
        <v>523</v>
      </c>
    </row>
    <row r="135" spans="1:24" s="8" customFormat="1" ht="15" customHeight="1" thickTop="1" thickBot="1" x14ac:dyDescent="0.25">
      <c r="A135" s="15" t="s">
        <v>3</v>
      </c>
      <c r="B135" s="320" t="s">
        <v>174</v>
      </c>
      <c r="C135" s="323" t="s">
        <v>0</v>
      </c>
      <c r="D135" s="753" t="s">
        <v>527</v>
      </c>
      <c r="E135" s="194" t="s">
        <v>449</v>
      </c>
      <c r="F135" s="195" t="s">
        <v>450</v>
      </c>
      <c r="G135" s="335" t="s">
        <v>0</v>
      </c>
      <c r="H135" s="339" t="s">
        <v>0</v>
      </c>
      <c r="I135" s="337">
        <v>5.8</v>
      </c>
      <c r="J135" s="337">
        <v>0.3</v>
      </c>
      <c r="K135" s="717">
        <f>IF(I135=" "," ",(I135+$H$6-J135))</f>
        <v>6.3</v>
      </c>
      <c r="L135" s="737">
        <v>50</v>
      </c>
      <c r="M135" s="674">
        <v>2016</v>
      </c>
      <c r="N135" s="325" t="str">
        <f>IF(V135=1,"VERIFIED",IF(W135=1,"CHECKED",IF(R135=1,"CHECK",IF(T135=1,"VERIFY",IF(U135=1,"NEED APP","NOT SCHED")))))</f>
        <v>NOT SCHED</v>
      </c>
      <c r="O135" s="733" t="s">
        <v>359</v>
      </c>
      <c r="P135" s="734" t="s">
        <v>363</v>
      </c>
      <c r="Q135" s="273">
        <f>IF(A136=" "," ",1)</f>
        <v>1</v>
      </c>
      <c r="R135" s="274" t="s">
        <v>0</v>
      </c>
      <c r="S135" s="275">
        <v>1</v>
      </c>
      <c r="T135" s="276" t="s">
        <v>0</v>
      </c>
      <c r="U135" s="277" t="s">
        <v>0</v>
      </c>
      <c r="V135" s="278" t="s">
        <v>0</v>
      </c>
      <c r="W135" s="279" t="s">
        <v>0</v>
      </c>
      <c r="X135" s="280" t="s">
        <v>0</v>
      </c>
    </row>
    <row r="136" spans="1:24" s="8" customFormat="1" ht="15" customHeight="1" thickTop="1" thickBot="1" x14ac:dyDescent="0.25">
      <c r="A136" s="123" t="s">
        <v>172</v>
      </c>
      <c r="B136" s="321"/>
      <c r="C136" s="323"/>
      <c r="D136" s="753" t="s">
        <v>78</v>
      </c>
      <c r="E136" s="164" t="s">
        <v>449</v>
      </c>
      <c r="F136" s="165" t="s">
        <v>450</v>
      </c>
      <c r="G136" s="336"/>
      <c r="H136" s="340"/>
      <c r="I136" s="338"/>
      <c r="J136" s="338"/>
      <c r="K136" s="718"/>
      <c r="L136" s="737"/>
      <c r="M136" s="675"/>
      <c r="N136" s="326"/>
      <c r="O136" s="735" t="s">
        <v>362</v>
      </c>
      <c r="P136" s="736"/>
      <c r="Q136" s="360" t="s">
        <v>581</v>
      </c>
      <c r="R136" s="361"/>
      <c r="S136" s="361"/>
      <c r="T136" s="361"/>
      <c r="U136" s="362"/>
      <c r="V136" s="415" t="s">
        <v>580</v>
      </c>
      <c r="W136" s="416"/>
      <c r="X136" s="417"/>
    </row>
    <row r="137" spans="1:24" s="11" customFormat="1" ht="9" customHeight="1" thickTop="1" thickBot="1" x14ac:dyDescent="0.3">
      <c r="A137" s="155" t="s">
        <v>173</v>
      </c>
      <c r="B137" s="321"/>
      <c r="C137" s="323"/>
      <c r="D137" s="750" t="s">
        <v>59</v>
      </c>
      <c r="E137" s="751" t="s">
        <v>491</v>
      </c>
      <c r="F137" s="751" t="s">
        <v>492</v>
      </c>
      <c r="G137" s="185" t="s">
        <v>20</v>
      </c>
      <c r="H137" s="186" t="s">
        <v>512</v>
      </c>
      <c r="I137" s="186" t="s">
        <v>23</v>
      </c>
      <c r="J137" s="185" t="s">
        <v>22</v>
      </c>
      <c r="K137" s="186" t="s">
        <v>5</v>
      </c>
      <c r="L137" s="187" t="s">
        <v>510</v>
      </c>
      <c r="M137" s="379" t="s">
        <v>544</v>
      </c>
      <c r="N137" s="380"/>
      <c r="O137" s="380"/>
      <c r="P137" s="380"/>
      <c r="Q137" s="363"/>
      <c r="R137" s="364"/>
      <c r="S137" s="364"/>
      <c r="T137" s="364"/>
      <c r="U137" s="365"/>
      <c r="V137" s="363"/>
      <c r="W137" s="364"/>
      <c r="X137" s="365"/>
    </row>
    <row r="138" spans="1:24" s="8" customFormat="1" ht="15" customHeight="1" thickTop="1" thickBot="1" x14ac:dyDescent="0.3">
      <c r="A138" s="163">
        <f>A131+1</f>
        <v>19</v>
      </c>
      <c r="B138" s="321"/>
      <c r="C138" s="323"/>
      <c r="D138" s="753" t="s">
        <v>528</v>
      </c>
      <c r="E138" s="744" t="s">
        <v>368</v>
      </c>
      <c r="F138" s="745"/>
      <c r="G138" s="351" t="s">
        <v>0</v>
      </c>
      <c r="H138" s="353" t="s">
        <v>0</v>
      </c>
      <c r="I138" s="339" t="s">
        <v>0</v>
      </c>
      <c r="J138" s="711" t="s">
        <v>361</v>
      </c>
      <c r="K138" s="700" t="str">
        <f>IF(S135=1,"Needs a photo",IF(S135=2,"24/7",IF(S135=3,"Has Photo","")))</f>
        <v>Needs a photo</v>
      </c>
      <c r="L138" s="715" t="s">
        <v>421</v>
      </c>
      <c r="M138" s="381"/>
      <c r="N138" s="382"/>
      <c r="O138" s="382"/>
      <c r="P138" s="382"/>
      <c r="Q138" s="363"/>
      <c r="R138" s="364"/>
      <c r="S138" s="364"/>
      <c r="T138" s="364"/>
      <c r="U138" s="365"/>
      <c r="V138" s="363"/>
      <c r="W138" s="364"/>
      <c r="X138" s="365"/>
    </row>
    <row r="139" spans="1:24" s="8" customFormat="1" ht="15" customHeight="1" thickTop="1" thickBot="1" x14ac:dyDescent="0.3">
      <c r="A139" s="260" t="str">
        <f>IF(V135=1,"VERIFIED",IF(W135=1,"CHECKED",IF(R135=1,"CHECK",IF(T135=1,"VERIFY",IF(U135=1,"NEED APP","NOT SCHED")))))</f>
        <v>NOT SCHED</v>
      </c>
      <c r="B139" s="322"/>
      <c r="C139" s="324"/>
      <c r="D139" s="753" t="s">
        <v>59</v>
      </c>
      <c r="E139" s="188" t="s">
        <v>0</v>
      </c>
      <c r="F139" s="188" t="s">
        <v>0</v>
      </c>
      <c r="G139" s="352"/>
      <c r="H139" s="354"/>
      <c r="I139" s="340"/>
      <c r="J139" s="712"/>
      <c r="K139" s="701"/>
      <c r="L139" s="716"/>
      <c r="M139" s="383"/>
      <c r="N139" s="384"/>
      <c r="O139" s="384"/>
      <c r="P139" s="384"/>
      <c r="Q139" s="366"/>
      <c r="R139" s="367"/>
      <c r="S139" s="367"/>
      <c r="T139" s="367"/>
      <c r="U139" s="368"/>
      <c r="V139" s="366"/>
      <c r="W139" s="367"/>
      <c r="X139" s="368"/>
    </row>
    <row r="140" spans="1:24" s="20" customFormat="1" ht="4.9000000000000004" customHeight="1" thickTop="1" thickBot="1" x14ac:dyDescent="0.3">
      <c r="A140" s="16"/>
      <c r="B140" s="261"/>
      <c r="C140" s="262"/>
      <c r="D140" s="281"/>
      <c r="E140" s="189"/>
      <c r="F140" s="189"/>
      <c r="G140" s="18"/>
      <c r="H140" s="17"/>
      <c r="I140" s="19"/>
      <c r="J140" s="19"/>
      <c r="K140" s="264"/>
      <c r="L140" s="265"/>
      <c r="M140" s="177"/>
      <c r="N140" s="177"/>
      <c r="O140" s="177"/>
      <c r="P140" s="282"/>
      <c r="Q140" s="283"/>
      <c r="R140" s="284"/>
      <c r="S140" s="285"/>
      <c r="T140" s="286"/>
      <c r="U140" s="287"/>
      <c r="V140" s="288"/>
      <c r="W140" s="284"/>
      <c r="X140" s="285"/>
    </row>
    <row r="141" spans="1:24" s="10" customFormat="1" ht="9" customHeight="1" thickTop="1" thickBot="1" x14ac:dyDescent="0.3">
      <c r="A141" s="208" t="s">
        <v>405</v>
      </c>
      <c r="B141" s="243" t="s">
        <v>11</v>
      </c>
      <c r="C141" s="244"/>
      <c r="D141" s="752" t="s">
        <v>12</v>
      </c>
      <c r="E141" s="245" t="s">
        <v>13</v>
      </c>
      <c r="F141" s="245" t="s">
        <v>14</v>
      </c>
      <c r="G141" s="204" t="s">
        <v>15</v>
      </c>
      <c r="H141" s="204" t="s">
        <v>16</v>
      </c>
      <c r="I141" s="204" t="s">
        <v>21</v>
      </c>
      <c r="J141" s="205" t="s">
        <v>18</v>
      </c>
      <c r="K141" s="205" t="s">
        <v>19</v>
      </c>
      <c r="L141" s="206" t="s">
        <v>26</v>
      </c>
      <c r="M141" s="207" t="s">
        <v>24</v>
      </c>
      <c r="N141" s="207" t="s">
        <v>76</v>
      </c>
      <c r="O141" s="207" t="s">
        <v>77</v>
      </c>
      <c r="P141" s="246" t="s">
        <v>526</v>
      </c>
      <c r="Q141" s="247"/>
      <c r="R141" s="248"/>
      <c r="S141" s="249"/>
      <c r="T141" s="250"/>
      <c r="U141" s="251"/>
      <c r="V141" s="209" t="s">
        <v>524</v>
      </c>
      <c r="W141" s="209" t="s">
        <v>522</v>
      </c>
      <c r="X141" s="210" t="s">
        <v>523</v>
      </c>
    </row>
    <row r="142" spans="1:24" s="8" customFormat="1" ht="15" customHeight="1" thickTop="1" thickBot="1" x14ac:dyDescent="0.25">
      <c r="A142" s="15" t="s">
        <v>3</v>
      </c>
      <c r="B142" s="320" t="s">
        <v>179</v>
      </c>
      <c r="C142" s="323" t="s">
        <v>0</v>
      </c>
      <c r="D142" s="753" t="s">
        <v>527</v>
      </c>
      <c r="E142" s="194" t="s">
        <v>444</v>
      </c>
      <c r="F142" s="195" t="s">
        <v>445</v>
      </c>
      <c r="G142" s="335" t="s">
        <v>0</v>
      </c>
      <c r="H142" s="339" t="s">
        <v>0</v>
      </c>
      <c r="I142" s="337">
        <v>5.8</v>
      </c>
      <c r="J142" s="337">
        <v>0.3</v>
      </c>
      <c r="K142" s="717">
        <f>IF(I142=" "," ",(I142+$H$6-J142))</f>
        <v>6.3</v>
      </c>
      <c r="L142" s="737">
        <v>50</v>
      </c>
      <c r="M142" s="674">
        <v>2016</v>
      </c>
      <c r="N142" s="325" t="str">
        <f>IF(V142=1,"VERIFIED",IF(W142=1,"CHECKED",IF(R142=1,"CHECK",IF(T142=1,"VERIFY",IF(U142=1,"NEED APP","NOT SCHED")))))</f>
        <v>NOT SCHED</v>
      </c>
      <c r="O142" s="733" t="s">
        <v>359</v>
      </c>
      <c r="P142" s="734" t="s">
        <v>364</v>
      </c>
      <c r="Q142" s="273">
        <f>IF(A143=" "," ",1)</f>
        <v>1</v>
      </c>
      <c r="R142" s="274" t="s">
        <v>0</v>
      </c>
      <c r="S142" s="275">
        <v>1</v>
      </c>
      <c r="T142" s="276" t="s">
        <v>0</v>
      </c>
      <c r="U142" s="277" t="s">
        <v>0</v>
      </c>
      <c r="V142" s="278" t="s">
        <v>0</v>
      </c>
      <c r="W142" s="279" t="s">
        <v>0</v>
      </c>
      <c r="X142" s="280" t="s">
        <v>0</v>
      </c>
    </row>
    <row r="143" spans="1:24" s="8" customFormat="1" ht="15" customHeight="1" thickTop="1" thickBot="1" x14ac:dyDescent="0.25">
      <c r="A143" s="123" t="s">
        <v>177</v>
      </c>
      <c r="B143" s="321"/>
      <c r="C143" s="323"/>
      <c r="D143" s="753" t="s">
        <v>78</v>
      </c>
      <c r="E143" s="164" t="s">
        <v>444</v>
      </c>
      <c r="F143" s="165" t="s">
        <v>445</v>
      </c>
      <c r="G143" s="336"/>
      <c r="H143" s="340"/>
      <c r="I143" s="338"/>
      <c r="J143" s="338"/>
      <c r="K143" s="718"/>
      <c r="L143" s="737"/>
      <c r="M143" s="675"/>
      <c r="N143" s="326"/>
      <c r="O143" s="735" t="s">
        <v>362</v>
      </c>
      <c r="P143" s="736"/>
      <c r="Q143" s="360" t="s">
        <v>581</v>
      </c>
      <c r="R143" s="361"/>
      <c r="S143" s="361"/>
      <c r="T143" s="361"/>
      <c r="U143" s="362"/>
      <c r="V143" s="415" t="s">
        <v>580</v>
      </c>
      <c r="W143" s="416"/>
      <c r="X143" s="417"/>
    </row>
    <row r="144" spans="1:24" s="11" customFormat="1" ht="9" customHeight="1" thickTop="1" thickBot="1" x14ac:dyDescent="0.3">
      <c r="A144" s="155" t="s">
        <v>178</v>
      </c>
      <c r="B144" s="321"/>
      <c r="C144" s="323"/>
      <c r="D144" s="750" t="s">
        <v>59</v>
      </c>
      <c r="E144" s="751" t="s">
        <v>549</v>
      </c>
      <c r="F144" s="751" t="s">
        <v>550</v>
      </c>
      <c r="G144" s="185" t="s">
        <v>20</v>
      </c>
      <c r="H144" s="186" t="s">
        <v>512</v>
      </c>
      <c r="I144" s="186" t="s">
        <v>23</v>
      </c>
      <c r="J144" s="185" t="s">
        <v>22</v>
      </c>
      <c r="K144" s="186" t="s">
        <v>5</v>
      </c>
      <c r="L144" s="187" t="s">
        <v>510</v>
      </c>
      <c r="M144" s="379" t="s">
        <v>544</v>
      </c>
      <c r="N144" s="380"/>
      <c r="O144" s="380"/>
      <c r="P144" s="380"/>
      <c r="Q144" s="363"/>
      <c r="R144" s="364"/>
      <c r="S144" s="364"/>
      <c r="T144" s="364"/>
      <c r="U144" s="365"/>
      <c r="V144" s="363"/>
      <c r="W144" s="364"/>
      <c r="X144" s="365"/>
    </row>
    <row r="145" spans="1:24" s="8" customFormat="1" ht="15" customHeight="1" thickTop="1" thickBot="1" x14ac:dyDescent="0.3">
      <c r="A145" s="163">
        <f>A138+1</f>
        <v>20</v>
      </c>
      <c r="B145" s="321"/>
      <c r="C145" s="323"/>
      <c r="D145" s="753" t="s">
        <v>528</v>
      </c>
      <c r="E145" s="757" t="s">
        <v>368</v>
      </c>
      <c r="F145" s="758"/>
      <c r="G145" s="351" t="str">
        <f>IF($J$6="","",$J$6)</f>
        <v xml:space="preserve"> </v>
      </c>
      <c r="H145" s="353" t="s">
        <v>0</v>
      </c>
      <c r="I145" s="339" t="s">
        <v>0</v>
      </c>
      <c r="J145" s="711" t="s">
        <v>361</v>
      </c>
      <c r="K145" s="700" t="str">
        <f>IF(S142=1,"Needs a photo",IF(S142=2,"24/7",IF(S142=3,"Has Photo","")))</f>
        <v>Needs a photo</v>
      </c>
      <c r="L145" s="715" t="s">
        <v>421</v>
      </c>
      <c r="M145" s="381"/>
      <c r="N145" s="382"/>
      <c r="O145" s="382"/>
      <c r="P145" s="382"/>
      <c r="Q145" s="363"/>
      <c r="R145" s="364"/>
      <c r="S145" s="364"/>
      <c r="T145" s="364"/>
      <c r="U145" s="365"/>
      <c r="V145" s="363"/>
      <c r="W145" s="364"/>
      <c r="X145" s="365"/>
    </row>
    <row r="146" spans="1:24" s="8" customFormat="1" ht="15" customHeight="1" thickTop="1" thickBot="1" x14ac:dyDescent="0.3">
      <c r="A146" s="260" t="str">
        <f>IF(V142=1,"VERIFIED",IF(W142=1,"CHECKED",IF(R142=1,"CHECK",IF(T142=1,"VERIFY",IF(U142=1,"NEED APP","NOT SCHED")))))</f>
        <v>NOT SCHED</v>
      </c>
      <c r="B146" s="322"/>
      <c r="C146" s="324"/>
      <c r="D146" s="753" t="s">
        <v>59</v>
      </c>
      <c r="E146" s="188" t="s">
        <v>0</v>
      </c>
      <c r="F146" s="188" t="s">
        <v>0</v>
      </c>
      <c r="G146" s="352"/>
      <c r="H146" s="354"/>
      <c r="I146" s="340"/>
      <c r="J146" s="712"/>
      <c r="K146" s="701"/>
      <c r="L146" s="716"/>
      <c r="M146" s="383"/>
      <c r="N146" s="384"/>
      <c r="O146" s="384"/>
      <c r="P146" s="384"/>
      <c r="Q146" s="366"/>
      <c r="R146" s="367"/>
      <c r="S146" s="367"/>
      <c r="T146" s="367"/>
      <c r="U146" s="368"/>
      <c r="V146" s="366"/>
      <c r="W146" s="367"/>
      <c r="X146" s="368"/>
    </row>
    <row r="147" spans="1:24" s="20" customFormat="1" ht="4.9000000000000004" customHeight="1" thickTop="1" thickBot="1" x14ac:dyDescent="0.3">
      <c r="A147" s="16"/>
      <c r="B147" s="261"/>
      <c r="C147" s="262"/>
      <c r="D147" s="281"/>
      <c r="E147" s="189"/>
      <c r="F147" s="189"/>
      <c r="G147" s="18"/>
      <c r="H147" s="17"/>
      <c r="I147" s="19"/>
      <c r="J147" s="19"/>
      <c r="K147" s="264"/>
      <c r="L147" s="265"/>
      <c r="M147" s="177"/>
      <c r="N147" s="177"/>
      <c r="O147" s="177"/>
      <c r="P147" s="282"/>
      <c r="Q147" s="283"/>
      <c r="R147" s="284"/>
      <c r="S147" s="285"/>
      <c r="T147" s="286"/>
      <c r="U147" s="287"/>
      <c r="V147" s="288"/>
      <c r="W147" s="284"/>
      <c r="X147" s="285"/>
    </row>
    <row r="148" spans="1:24" s="10" customFormat="1" ht="9" customHeight="1" thickTop="1" thickBot="1" x14ac:dyDescent="0.3">
      <c r="A148" s="208" t="s">
        <v>405</v>
      </c>
      <c r="B148" s="243" t="s">
        <v>11</v>
      </c>
      <c r="C148" s="244"/>
      <c r="D148" s="752" t="s">
        <v>12</v>
      </c>
      <c r="E148" s="245" t="s">
        <v>13</v>
      </c>
      <c r="F148" s="245" t="s">
        <v>14</v>
      </c>
      <c r="G148" s="204" t="s">
        <v>15</v>
      </c>
      <c r="H148" s="204" t="s">
        <v>16</v>
      </c>
      <c r="I148" s="204" t="s">
        <v>21</v>
      </c>
      <c r="J148" s="205" t="s">
        <v>18</v>
      </c>
      <c r="K148" s="205" t="s">
        <v>19</v>
      </c>
      <c r="L148" s="206" t="s">
        <v>26</v>
      </c>
      <c r="M148" s="207" t="s">
        <v>24</v>
      </c>
      <c r="N148" s="207" t="s">
        <v>76</v>
      </c>
      <c r="O148" s="207" t="s">
        <v>77</v>
      </c>
      <c r="P148" s="246" t="s">
        <v>526</v>
      </c>
      <c r="Q148" s="247"/>
      <c r="R148" s="248"/>
      <c r="S148" s="249"/>
      <c r="T148" s="250"/>
      <c r="U148" s="251"/>
      <c r="V148" s="209" t="s">
        <v>524</v>
      </c>
      <c r="W148" s="209" t="s">
        <v>522</v>
      </c>
      <c r="X148" s="210" t="s">
        <v>523</v>
      </c>
    </row>
    <row r="149" spans="1:24" s="8" customFormat="1" ht="15" customHeight="1" thickTop="1" thickBot="1" x14ac:dyDescent="0.25">
      <c r="A149" s="15" t="s">
        <v>3</v>
      </c>
      <c r="B149" s="320" t="s">
        <v>184</v>
      </c>
      <c r="C149" s="323" t="s">
        <v>0</v>
      </c>
      <c r="D149" s="753" t="s">
        <v>527</v>
      </c>
      <c r="E149" s="194" t="s">
        <v>447</v>
      </c>
      <c r="F149" s="195" t="s">
        <v>448</v>
      </c>
      <c r="G149" s="335" t="s">
        <v>0</v>
      </c>
      <c r="H149" s="339" t="s">
        <v>0</v>
      </c>
      <c r="I149" s="337">
        <v>7</v>
      </c>
      <c r="J149" s="337">
        <v>0.3</v>
      </c>
      <c r="K149" s="717">
        <f>IF(I149=" "," ",(I149+$H$6-J149))</f>
        <v>7.5</v>
      </c>
      <c r="L149" s="737">
        <v>50</v>
      </c>
      <c r="M149" s="674">
        <v>2016</v>
      </c>
      <c r="N149" s="325" t="str">
        <f>IF(V149=1,"VERIFIED",IF(W149=1,"CHECKED",IF(R149=1,"CHECK",IF(T149=1,"VERIFY",IF(U149=1,"NEED APP","NOT SCHED")))))</f>
        <v>NOT SCHED</v>
      </c>
      <c r="O149" s="733" t="s">
        <v>359</v>
      </c>
      <c r="P149" s="734" t="s">
        <v>364</v>
      </c>
      <c r="Q149" s="273">
        <f>IF(A150=" "," ",1)</f>
        <v>1</v>
      </c>
      <c r="R149" s="274" t="s">
        <v>0</v>
      </c>
      <c r="S149" s="275">
        <v>1</v>
      </c>
      <c r="T149" s="276" t="s">
        <v>0</v>
      </c>
      <c r="U149" s="277" t="s">
        <v>0</v>
      </c>
      <c r="V149" s="278" t="s">
        <v>0</v>
      </c>
      <c r="W149" s="279" t="s">
        <v>0</v>
      </c>
      <c r="X149" s="280" t="s">
        <v>0</v>
      </c>
    </row>
    <row r="150" spans="1:24" s="8" customFormat="1" ht="15" customHeight="1" thickTop="1" thickBot="1" x14ac:dyDescent="0.25">
      <c r="A150" s="123" t="s">
        <v>182</v>
      </c>
      <c r="B150" s="321"/>
      <c r="C150" s="323"/>
      <c r="D150" s="753" t="s">
        <v>78</v>
      </c>
      <c r="E150" s="164" t="s">
        <v>447</v>
      </c>
      <c r="F150" s="165" t="s">
        <v>448</v>
      </c>
      <c r="G150" s="336"/>
      <c r="H150" s="340"/>
      <c r="I150" s="338"/>
      <c r="J150" s="338"/>
      <c r="K150" s="718"/>
      <c r="L150" s="737"/>
      <c r="M150" s="675"/>
      <c r="N150" s="326"/>
      <c r="O150" s="735" t="s">
        <v>362</v>
      </c>
      <c r="P150" s="736"/>
      <c r="Q150" s="360" t="s">
        <v>581</v>
      </c>
      <c r="R150" s="361"/>
      <c r="S150" s="361"/>
      <c r="T150" s="361"/>
      <c r="U150" s="362"/>
      <c r="V150" s="415" t="s">
        <v>580</v>
      </c>
      <c r="W150" s="416"/>
      <c r="X150" s="417"/>
    </row>
    <row r="151" spans="1:24" s="11" customFormat="1" ht="9" customHeight="1" thickTop="1" thickBot="1" x14ac:dyDescent="0.3">
      <c r="A151" s="291" t="s">
        <v>0</v>
      </c>
      <c r="B151" s="461"/>
      <c r="C151" s="323"/>
      <c r="D151" s="750" t="s">
        <v>59</v>
      </c>
      <c r="E151" s="751" t="s">
        <v>493</v>
      </c>
      <c r="F151" s="751" t="s">
        <v>494</v>
      </c>
      <c r="G151" s="185" t="s">
        <v>20</v>
      </c>
      <c r="H151" s="186" t="s">
        <v>512</v>
      </c>
      <c r="I151" s="186" t="s">
        <v>23</v>
      </c>
      <c r="J151" s="185" t="s">
        <v>22</v>
      </c>
      <c r="K151" s="186" t="s">
        <v>5</v>
      </c>
      <c r="L151" s="187" t="s">
        <v>510</v>
      </c>
      <c r="M151" s="462" t="s">
        <v>544</v>
      </c>
      <c r="N151" s="463"/>
      <c r="O151" s="463"/>
      <c r="P151" s="463"/>
      <c r="Q151" s="363"/>
      <c r="R151" s="364"/>
      <c r="S151" s="364"/>
      <c r="T151" s="364"/>
      <c r="U151" s="365"/>
      <c r="V151" s="363"/>
      <c r="W151" s="364"/>
      <c r="X151" s="365"/>
    </row>
    <row r="152" spans="1:24" s="8" customFormat="1" ht="15" customHeight="1" thickTop="1" thickBot="1" x14ac:dyDescent="0.3">
      <c r="A152" s="163">
        <f>A145+1</f>
        <v>21</v>
      </c>
      <c r="B152" s="321"/>
      <c r="C152" s="323"/>
      <c r="D152" s="753" t="s">
        <v>528</v>
      </c>
      <c r="E152" s="744" t="s">
        <v>368</v>
      </c>
      <c r="F152" s="745"/>
      <c r="G152" s="351" t="str">
        <f>IF($J$6="","",$J$6)</f>
        <v xml:space="preserve"> </v>
      </c>
      <c r="H152" s="353" t="s">
        <v>0</v>
      </c>
      <c r="I152" s="339" t="s">
        <v>0</v>
      </c>
      <c r="J152" s="711" t="s">
        <v>361</v>
      </c>
      <c r="K152" s="700" t="str">
        <f>IF(S149=1,"Needs a photo",IF(S149=2,"24/7",IF(S149=3,"Has Photo","")))</f>
        <v>Needs a photo</v>
      </c>
      <c r="L152" s="715" t="s">
        <v>421</v>
      </c>
      <c r="M152" s="464"/>
      <c r="N152" s="465"/>
      <c r="O152" s="465"/>
      <c r="P152" s="465"/>
      <c r="Q152" s="363"/>
      <c r="R152" s="364"/>
      <c r="S152" s="364"/>
      <c r="T152" s="364"/>
      <c r="U152" s="365"/>
      <c r="V152" s="363"/>
      <c r="W152" s="364"/>
      <c r="X152" s="365"/>
    </row>
    <row r="153" spans="1:24" s="8" customFormat="1" ht="15" customHeight="1" thickTop="1" thickBot="1" x14ac:dyDescent="0.3">
      <c r="A153" s="260" t="str">
        <f>IF(V149=1,"VERIFIED",IF(W149=1,"CHECKED",IF(R149=1,"CHECK",IF(T149=1,"VERIFY",IF(U149=1,"NEED APP","NOT SCHED")))))</f>
        <v>NOT SCHED</v>
      </c>
      <c r="B153" s="322"/>
      <c r="C153" s="324"/>
      <c r="D153" s="753" t="s">
        <v>59</v>
      </c>
      <c r="E153" s="188" t="s">
        <v>0</v>
      </c>
      <c r="F153" s="188" t="s">
        <v>0</v>
      </c>
      <c r="G153" s="352"/>
      <c r="H153" s="354"/>
      <c r="I153" s="340"/>
      <c r="J153" s="712"/>
      <c r="K153" s="701"/>
      <c r="L153" s="716"/>
      <c r="M153" s="466"/>
      <c r="N153" s="467"/>
      <c r="O153" s="467"/>
      <c r="P153" s="467"/>
      <c r="Q153" s="366"/>
      <c r="R153" s="367"/>
      <c r="S153" s="367"/>
      <c r="T153" s="367"/>
      <c r="U153" s="368"/>
      <c r="V153" s="366"/>
      <c r="W153" s="367"/>
      <c r="X153" s="368"/>
    </row>
    <row r="154" spans="1:24" s="20" customFormat="1" ht="4.9000000000000004" customHeight="1" thickTop="1" thickBot="1" x14ac:dyDescent="0.3">
      <c r="A154" s="16"/>
      <c r="B154" s="261"/>
      <c r="C154" s="262"/>
      <c r="D154" s="281"/>
      <c r="E154" s="189"/>
      <c r="F154" s="189"/>
      <c r="G154" s="18"/>
      <c r="H154" s="17"/>
      <c r="I154" s="19"/>
      <c r="J154" s="19"/>
      <c r="K154" s="264"/>
      <c r="L154" s="265"/>
      <c r="M154" s="177"/>
      <c r="N154" s="177"/>
      <c r="O154" s="177"/>
      <c r="P154" s="282"/>
      <c r="Q154" s="283"/>
      <c r="R154" s="284"/>
      <c r="S154" s="285"/>
      <c r="T154" s="286"/>
      <c r="U154" s="287"/>
      <c r="V154" s="288"/>
      <c r="W154" s="284"/>
      <c r="X154" s="285"/>
    </row>
    <row r="155" spans="1:24" s="10" customFormat="1" ht="9" customHeight="1" thickTop="1" thickBot="1" x14ac:dyDescent="0.3">
      <c r="A155" s="208" t="s">
        <v>405</v>
      </c>
      <c r="B155" s="243" t="s">
        <v>11</v>
      </c>
      <c r="C155" s="244"/>
      <c r="D155" s="752" t="s">
        <v>12</v>
      </c>
      <c r="E155" s="245" t="s">
        <v>13</v>
      </c>
      <c r="F155" s="245" t="s">
        <v>14</v>
      </c>
      <c r="G155" s="204" t="s">
        <v>15</v>
      </c>
      <c r="H155" s="204" t="s">
        <v>16</v>
      </c>
      <c r="I155" s="218" t="s">
        <v>21</v>
      </c>
      <c r="J155" s="219" t="s">
        <v>18</v>
      </c>
      <c r="K155" s="205" t="s">
        <v>19</v>
      </c>
      <c r="L155" s="206" t="s">
        <v>26</v>
      </c>
      <c r="M155" s="207" t="s">
        <v>24</v>
      </c>
      <c r="N155" s="207" t="s">
        <v>76</v>
      </c>
      <c r="O155" s="207" t="s">
        <v>77</v>
      </c>
      <c r="P155" s="246" t="s">
        <v>526</v>
      </c>
      <c r="Q155" s="247"/>
      <c r="R155" s="248"/>
      <c r="S155" s="249"/>
      <c r="T155" s="250"/>
      <c r="U155" s="251"/>
      <c r="V155" s="209" t="s">
        <v>524</v>
      </c>
      <c r="W155" s="209" t="s">
        <v>522</v>
      </c>
      <c r="X155" s="210" t="s">
        <v>523</v>
      </c>
    </row>
    <row r="156" spans="1:24" s="8" customFormat="1" ht="15" customHeight="1" thickTop="1" thickBot="1" x14ac:dyDescent="0.25">
      <c r="A156" s="15" t="s">
        <v>3</v>
      </c>
      <c r="B156" s="320" t="s">
        <v>446</v>
      </c>
      <c r="C156" s="323" t="s">
        <v>0</v>
      </c>
      <c r="D156" s="753" t="s">
        <v>527</v>
      </c>
      <c r="E156" s="194" t="s">
        <v>376</v>
      </c>
      <c r="F156" s="195" t="s">
        <v>377</v>
      </c>
      <c r="G156" s="335" t="s">
        <v>0</v>
      </c>
      <c r="H156" s="339" t="s">
        <v>0</v>
      </c>
      <c r="I156" s="459">
        <v>5</v>
      </c>
      <c r="J156" s="559">
        <v>0.8</v>
      </c>
      <c r="K156" s="717">
        <f>IF(I156=" "," ",(I156+$H$6-J156))</f>
        <v>5</v>
      </c>
      <c r="L156" s="737">
        <v>50</v>
      </c>
      <c r="M156" s="674">
        <v>2016</v>
      </c>
      <c r="N156" s="325" t="str">
        <f>IF(V156=1,"VERIFIED",IF(W156=1,"CHECKED",IF(R156=1,"CHECK",IF(T156=1,"VERIFY",IF(U156=1,"NEED APP","NOT SCHED")))))</f>
        <v>NOT SCHED</v>
      </c>
      <c r="O156" s="733" t="s">
        <v>359</v>
      </c>
      <c r="P156" s="734" t="s">
        <v>363</v>
      </c>
      <c r="Q156" s="273">
        <f>IF(A157=" "," ",1)</f>
        <v>1</v>
      </c>
      <c r="R156" s="274" t="s">
        <v>0</v>
      </c>
      <c r="S156" s="275">
        <v>1</v>
      </c>
      <c r="T156" s="276" t="s">
        <v>0</v>
      </c>
      <c r="U156" s="277" t="s">
        <v>0</v>
      </c>
      <c r="V156" s="278" t="s">
        <v>0</v>
      </c>
      <c r="W156" s="279" t="s">
        <v>0</v>
      </c>
      <c r="X156" s="280" t="s">
        <v>0</v>
      </c>
    </row>
    <row r="157" spans="1:24" s="8" customFormat="1" ht="15" customHeight="1" thickTop="1" thickBot="1" x14ac:dyDescent="0.25">
      <c r="A157" s="130">
        <v>14726.9</v>
      </c>
      <c r="B157" s="321"/>
      <c r="C157" s="323"/>
      <c r="D157" s="753" t="s">
        <v>78</v>
      </c>
      <c r="E157" s="164" t="s">
        <v>376</v>
      </c>
      <c r="F157" s="165" t="s">
        <v>377</v>
      </c>
      <c r="G157" s="336"/>
      <c r="H157" s="340"/>
      <c r="I157" s="460"/>
      <c r="J157" s="560"/>
      <c r="K157" s="718"/>
      <c r="L157" s="737"/>
      <c r="M157" s="675"/>
      <c r="N157" s="326"/>
      <c r="O157" s="735" t="s">
        <v>362</v>
      </c>
      <c r="P157" s="736"/>
      <c r="Q157" s="360" t="s">
        <v>581</v>
      </c>
      <c r="R157" s="361"/>
      <c r="S157" s="361"/>
      <c r="T157" s="361"/>
      <c r="U157" s="362"/>
      <c r="V157" s="415" t="s">
        <v>580</v>
      </c>
      <c r="W157" s="416"/>
      <c r="X157" s="417"/>
    </row>
    <row r="158" spans="1:24" s="11" customFormat="1" ht="9" customHeight="1" thickTop="1" thickBot="1" x14ac:dyDescent="0.3">
      <c r="A158" s="171">
        <v>200100237595</v>
      </c>
      <c r="B158" s="321"/>
      <c r="C158" s="323"/>
      <c r="D158" s="750" t="s">
        <v>59</v>
      </c>
      <c r="E158" s="751" t="s">
        <v>495</v>
      </c>
      <c r="F158" s="751" t="s">
        <v>496</v>
      </c>
      <c r="G158" s="185" t="s">
        <v>20</v>
      </c>
      <c r="H158" s="186" t="s">
        <v>512</v>
      </c>
      <c r="I158" s="220" t="s">
        <v>23</v>
      </c>
      <c r="J158" s="221" t="s">
        <v>22</v>
      </c>
      <c r="K158" s="186" t="s">
        <v>5</v>
      </c>
      <c r="L158" s="187" t="s">
        <v>510</v>
      </c>
      <c r="M158" s="453" t="s">
        <v>577</v>
      </c>
      <c r="N158" s="470"/>
      <c r="O158" s="470"/>
      <c r="P158" s="470"/>
      <c r="Q158" s="363"/>
      <c r="R158" s="364"/>
      <c r="S158" s="364"/>
      <c r="T158" s="364"/>
      <c r="U158" s="365"/>
      <c r="V158" s="363"/>
      <c r="W158" s="364"/>
      <c r="X158" s="365"/>
    </row>
    <row r="159" spans="1:24" s="8" customFormat="1" ht="15" customHeight="1" thickTop="1" thickBot="1" x14ac:dyDescent="0.3">
      <c r="A159" s="163">
        <f>A152+1</f>
        <v>22</v>
      </c>
      <c r="B159" s="321"/>
      <c r="C159" s="323"/>
      <c r="D159" s="753" t="s">
        <v>528</v>
      </c>
      <c r="E159" s="744" t="s">
        <v>368</v>
      </c>
      <c r="F159" s="745"/>
      <c r="G159" s="351" t="str">
        <f>IF($J$6="","",$J$6)</f>
        <v xml:space="preserve"> </v>
      </c>
      <c r="H159" s="353" t="s">
        <v>0</v>
      </c>
      <c r="I159" s="339" t="s">
        <v>0</v>
      </c>
      <c r="J159" s="711" t="s">
        <v>361</v>
      </c>
      <c r="K159" s="700" t="str">
        <f>IF(S156=1,"Needs a photo",IF(S156=2,"24/7",IF(S156=3,"Has Photo","")))</f>
        <v>Needs a photo</v>
      </c>
      <c r="L159" s="715" t="s">
        <v>421</v>
      </c>
      <c r="M159" s="471"/>
      <c r="N159" s="472"/>
      <c r="O159" s="472"/>
      <c r="P159" s="472"/>
      <c r="Q159" s="363"/>
      <c r="R159" s="364"/>
      <c r="S159" s="364"/>
      <c r="T159" s="364"/>
      <c r="U159" s="365"/>
      <c r="V159" s="363"/>
      <c r="W159" s="364"/>
      <c r="X159" s="365"/>
    </row>
    <row r="160" spans="1:24" s="8" customFormat="1" ht="15" customHeight="1" thickTop="1" thickBot="1" x14ac:dyDescent="0.3">
      <c r="A160" s="260" t="str">
        <f>IF(V156=1,"VERIFIED",IF(W156=1,"CHECKED",IF(R156=1,"CHECK",IF(T156=1,"VERIFY",IF(U156=1,"NEED APP","NOT SCHED")))))</f>
        <v>NOT SCHED</v>
      </c>
      <c r="B160" s="322"/>
      <c r="C160" s="324"/>
      <c r="D160" s="753" t="s">
        <v>59</v>
      </c>
      <c r="E160" s="188" t="s">
        <v>0</v>
      </c>
      <c r="F160" s="188" t="s">
        <v>0</v>
      </c>
      <c r="G160" s="352"/>
      <c r="H160" s="354"/>
      <c r="I160" s="340"/>
      <c r="J160" s="712"/>
      <c r="K160" s="701"/>
      <c r="L160" s="716"/>
      <c r="M160" s="473"/>
      <c r="N160" s="474"/>
      <c r="O160" s="474"/>
      <c r="P160" s="474"/>
      <c r="Q160" s="366"/>
      <c r="R160" s="367"/>
      <c r="S160" s="367"/>
      <c r="T160" s="367"/>
      <c r="U160" s="368"/>
      <c r="V160" s="366"/>
      <c r="W160" s="367"/>
      <c r="X160" s="368"/>
    </row>
    <row r="161" spans="1:24" s="20" customFormat="1" ht="4.9000000000000004" customHeight="1" thickTop="1" thickBot="1" x14ac:dyDescent="0.3">
      <c r="A161" s="16"/>
      <c r="B161" s="261"/>
      <c r="C161" s="262"/>
      <c r="D161" s="281"/>
      <c r="E161" s="189"/>
      <c r="F161" s="189"/>
      <c r="G161" s="18"/>
      <c r="H161" s="17"/>
      <c r="I161" s="19"/>
      <c r="J161" s="19"/>
      <c r="K161" s="264"/>
      <c r="L161" s="265"/>
      <c r="M161" s="177"/>
      <c r="N161" s="177"/>
      <c r="O161" s="177"/>
      <c r="P161" s="282"/>
      <c r="Q161" s="283"/>
      <c r="R161" s="284"/>
      <c r="S161" s="285"/>
      <c r="T161" s="286"/>
      <c r="U161" s="287"/>
      <c r="V161" s="288"/>
      <c r="W161" s="284"/>
      <c r="X161" s="285"/>
    </row>
    <row r="162" spans="1:24" s="10" customFormat="1" ht="9" customHeight="1" thickTop="1" thickBot="1" x14ac:dyDescent="0.3">
      <c r="A162" s="208" t="s">
        <v>405</v>
      </c>
      <c r="B162" s="243" t="s">
        <v>11</v>
      </c>
      <c r="C162" s="244"/>
      <c r="D162" s="752" t="s">
        <v>12</v>
      </c>
      <c r="E162" s="245" t="s">
        <v>13</v>
      </c>
      <c r="F162" s="245" t="s">
        <v>14</v>
      </c>
      <c r="G162" s="204" t="s">
        <v>15</v>
      </c>
      <c r="H162" s="204" t="s">
        <v>16</v>
      </c>
      <c r="I162" s="218" t="s">
        <v>21</v>
      </c>
      <c r="J162" s="219" t="s">
        <v>18</v>
      </c>
      <c r="K162" s="205" t="s">
        <v>19</v>
      </c>
      <c r="L162" s="206" t="s">
        <v>26</v>
      </c>
      <c r="M162" s="207" t="s">
        <v>24</v>
      </c>
      <c r="N162" s="207" t="s">
        <v>76</v>
      </c>
      <c r="O162" s="207" t="s">
        <v>77</v>
      </c>
      <c r="P162" s="246" t="s">
        <v>526</v>
      </c>
      <c r="Q162" s="247"/>
      <c r="R162" s="248"/>
      <c r="S162" s="249"/>
      <c r="T162" s="250"/>
      <c r="U162" s="251"/>
      <c r="V162" s="209" t="s">
        <v>524</v>
      </c>
      <c r="W162" s="209" t="s">
        <v>522</v>
      </c>
      <c r="X162" s="210" t="s">
        <v>523</v>
      </c>
    </row>
    <row r="163" spans="1:24" s="8" customFormat="1" ht="15" customHeight="1" thickTop="1" thickBot="1" x14ac:dyDescent="0.25">
      <c r="A163" s="15" t="s">
        <v>3</v>
      </c>
      <c r="B163" s="320" t="s">
        <v>188</v>
      </c>
      <c r="C163" s="323" t="s">
        <v>0</v>
      </c>
      <c r="D163" s="753" t="s">
        <v>527</v>
      </c>
      <c r="E163" s="228" t="s">
        <v>514</v>
      </c>
      <c r="F163" s="229" t="s">
        <v>379</v>
      </c>
      <c r="G163" s="335" t="s">
        <v>551</v>
      </c>
      <c r="H163" s="339" t="s">
        <v>0</v>
      </c>
      <c r="I163" s="337">
        <v>15</v>
      </c>
      <c r="J163" s="337">
        <v>0.8</v>
      </c>
      <c r="K163" s="717">
        <f>IF(I163=" "," ",(I163+$H$6-J163))</f>
        <v>15</v>
      </c>
      <c r="L163" s="737">
        <v>500</v>
      </c>
      <c r="M163" s="674">
        <v>2016</v>
      </c>
      <c r="N163" s="325" t="str">
        <f>IF(V163=1,"VERIFIED",IF(W163=1,"CHECKED",IF(R163=1,"CHECK",IF(T163=1,"VERIFY",IF(U163=1,"NEED APP","NOT SCHED")))))</f>
        <v>NOT SCHED</v>
      </c>
      <c r="O163" s="733" t="s">
        <v>359</v>
      </c>
      <c r="P163" s="734" t="s">
        <v>572</v>
      </c>
      <c r="Q163" s="273">
        <f>IF(A164=" "," ",1)</f>
        <v>1</v>
      </c>
      <c r="R163" s="274" t="s">
        <v>0</v>
      </c>
      <c r="S163" s="275">
        <v>1</v>
      </c>
      <c r="T163" s="276" t="s">
        <v>0</v>
      </c>
      <c r="U163" s="277" t="s">
        <v>0</v>
      </c>
      <c r="V163" s="278" t="s">
        <v>0</v>
      </c>
      <c r="W163" s="279" t="s">
        <v>0</v>
      </c>
      <c r="X163" s="280" t="s">
        <v>0</v>
      </c>
    </row>
    <row r="164" spans="1:24" s="8" customFormat="1" ht="15" customHeight="1" thickTop="1" thickBot="1" x14ac:dyDescent="0.3">
      <c r="A164" s="130">
        <v>0</v>
      </c>
      <c r="B164" s="321"/>
      <c r="C164" s="323"/>
      <c r="D164" s="753" t="s">
        <v>78</v>
      </c>
      <c r="E164" s="746" t="s">
        <v>367</v>
      </c>
      <c r="F164" s="747"/>
      <c r="G164" s="336"/>
      <c r="H164" s="340"/>
      <c r="I164" s="338"/>
      <c r="J164" s="338"/>
      <c r="K164" s="718"/>
      <c r="L164" s="737"/>
      <c r="M164" s="675"/>
      <c r="N164" s="326"/>
      <c r="O164" s="735" t="s">
        <v>362</v>
      </c>
      <c r="P164" s="736"/>
      <c r="Q164" s="360" t="s">
        <v>581</v>
      </c>
      <c r="R164" s="361"/>
      <c r="S164" s="361"/>
      <c r="T164" s="361"/>
      <c r="U164" s="362"/>
      <c r="V164" s="415" t="s">
        <v>580</v>
      </c>
      <c r="W164" s="416"/>
      <c r="X164" s="417"/>
    </row>
    <row r="165" spans="1:24" s="11" customFormat="1" ht="9" customHeight="1" thickTop="1" thickBot="1" x14ac:dyDescent="0.3">
      <c r="A165" s="155" t="s">
        <v>187</v>
      </c>
      <c r="B165" s="321"/>
      <c r="C165" s="323"/>
      <c r="D165" s="750" t="s">
        <v>59</v>
      </c>
      <c r="E165" s="751" t="s">
        <v>552</v>
      </c>
      <c r="F165" s="751" t="s">
        <v>553</v>
      </c>
      <c r="G165" s="185" t="s">
        <v>20</v>
      </c>
      <c r="H165" s="186" t="s">
        <v>512</v>
      </c>
      <c r="I165" s="220" t="s">
        <v>23</v>
      </c>
      <c r="J165" s="221" t="s">
        <v>22</v>
      </c>
      <c r="K165" s="186" t="s">
        <v>5</v>
      </c>
      <c r="L165" s="187" t="s">
        <v>510</v>
      </c>
      <c r="M165" s="453" t="s">
        <v>451</v>
      </c>
      <c r="N165" s="454"/>
      <c r="O165" s="454"/>
      <c r="P165" s="454"/>
      <c r="Q165" s="363"/>
      <c r="R165" s="364"/>
      <c r="S165" s="364"/>
      <c r="T165" s="364"/>
      <c r="U165" s="365"/>
      <c r="V165" s="363"/>
      <c r="W165" s="364"/>
      <c r="X165" s="365"/>
    </row>
    <row r="166" spans="1:24" s="8" customFormat="1" ht="15" customHeight="1" thickTop="1" thickBot="1" x14ac:dyDescent="0.3">
      <c r="A166" s="163">
        <v>23</v>
      </c>
      <c r="B166" s="321"/>
      <c r="C166" s="323"/>
      <c r="D166" s="753" t="s">
        <v>528</v>
      </c>
      <c r="E166" s="744" t="s">
        <v>368</v>
      </c>
      <c r="F166" s="745"/>
      <c r="G166" s="351" t="str">
        <f>IF($J$6="","",$J$6)</f>
        <v xml:space="preserve"> </v>
      </c>
      <c r="H166" s="353" t="s">
        <v>0</v>
      </c>
      <c r="I166" s="339" t="s">
        <v>0</v>
      </c>
      <c r="J166" s="711" t="s">
        <v>361</v>
      </c>
      <c r="K166" s="700" t="str">
        <f>IF(S163=1,"Needs a photo",IF(S163=2,"24/7",IF(S163=3,"Has Photo","")))</f>
        <v>Needs a photo</v>
      </c>
      <c r="L166" s="715" t="s">
        <v>421</v>
      </c>
      <c r="M166" s="455"/>
      <c r="N166" s="456"/>
      <c r="O166" s="456"/>
      <c r="P166" s="456"/>
      <c r="Q166" s="363"/>
      <c r="R166" s="364"/>
      <c r="S166" s="364"/>
      <c r="T166" s="364"/>
      <c r="U166" s="365"/>
      <c r="V166" s="363"/>
      <c r="W166" s="364"/>
      <c r="X166" s="365"/>
    </row>
    <row r="167" spans="1:24" s="8" customFormat="1" ht="15" customHeight="1" thickTop="1" thickBot="1" x14ac:dyDescent="0.3">
      <c r="A167" s="260" t="str">
        <f>IF(V163=1,"VERIFIED",IF(W163=1,"CHECKED",IF(R163=1,"CHECK",IF(T163=1,"VERIFY",IF(U163=1,"NEED APP","NOT SCHED")))))</f>
        <v>NOT SCHED</v>
      </c>
      <c r="B167" s="322"/>
      <c r="C167" s="324"/>
      <c r="D167" s="753" t="s">
        <v>59</v>
      </c>
      <c r="E167" s="188" t="s">
        <v>551</v>
      </c>
      <c r="F167" s="188" t="s">
        <v>0</v>
      </c>
      <c r="G167" s="352"/>
      <c r="H167" s="354"/>
      <c r="I167" s="340"/>
      <c r="J167" s="712"/>
      <c r="K167" s="701"/>
      <c r="L167" s="716"/>
      <c r="M167" s="457"/>
      <c r="N167" s="458"/>
      <c r="O167" s="458"/>
      <c r="P167" s="458"/>
      <c r="Q167" s="366"/>
      <c r="R167" s="367"/>
      <c r="S167" s="367"/>
      <c r="T167" s="367"/>
      <c r="U167" s="368"/>
      <c r="V167" s="366"/>
      <c r="W167" s="367"/>
      <c r="X167" s="368"/>
    </row>
    <row r="168" spans="1:24" s="20" customFormat="1" ht="4.9000000000000004" customHeight="1" thickTop="1" thickBot="1" x14ac:dyDescent="0.3">
      <c r="A168" s="16"/>
      <c r="B168" s="261"/>
      <c r="C168" s="262"/>
      <c r="D168" s="281"/>
      <c r="E168" s="189"/>
      <c r="F168" s="189"/>
      <c r="G168" s="18"/>
      <c r="H168" s="17"/>
      <c r="I168" s="19"/>
      <c r="J168" s="19"/>
      <c r="K168" s="264"/>
      <c r="L168" s="265"/>
      <c r="M168" s="177"/>
      <c r="N168" s="177"/>
      <c r="O168" s="177"/>
      <c r="P168" s="282"/>
      <c r="Q168" s="283"/>
      <c r="R168" s="284"/>
      <c r="S168" s="285"/>
      <c r="T168" s="286"/>
      <c r="U168" s="287"/>
      <c r="V168" s="288"/>
      <c r="W168" s="284"/>
      <c r="X168" s="285"/>
    </row>
    <row r="169" spans="1:24" s="10" customFormat="1" ht="9" customHeight="1" thickTop="1" thickBot="1" x14ac:dyDescent="0.3">
      <c r="A169" s="208" t="s">
        <v>405</v>
      </c>
      <c r="B169" s="243" t="s">
        <v>11</v>
      </c>
      <c r="C169" s="244"/>
      <c r="D169" s="752" t="s">
        <v>12</v>
      </c>
      <c r="E169" s="245" t="s">
        <v>13</v>
      </c>
      <c r="F169" s="245" t="s">
        <v>14</v>
      </c>
      <c r="G169" s="204" t="s">
        <v>15</v>
      </c>
      <c r="H169" s="204" t="s">
        <v>16</v>
      </c>
      <c r="I169" s="204" t="s">
        <v>21</v>
      </c>
      <c r="J169" s="205" t="s">
        <v>18</v>
      </c>
      <c r="K169" s="205" t="s">
        <v>19</v>
      </c>
      <c r="L169" s="206" t="s">
        <v>26</v>
      </c>
      <c r="M169" s="207" t="s">
        <v>24</v>
      </c>
      <c r="N169" s="207" t="s">
        <v>76</v>
      </c>
      <c r="O169" s="207" t="s">
        <v>77</v>
      </c>
      <c r="P169" s="246" t="s">
        <v>526</v>
      </c>
      <c r="Q169" s="247"/>
      <c r="R169" s="248"/>
      <c r="S169" s="249"/>
      <c r="T169" s="250"/>
      <c r="U169" s="251"/>
      <c r="V169" s="209" t="s">
        <v>524</v>
      </c>
      <c r="W169" s="209" t="s">
        <v>522</v>
      </c>
      <c r="X169" s="210" t="s">
        <v>523</v>
      </c>
    </row>
    <row r="170" spans="1:24" s="8" customFormat="1" ht="15" customHeight="1" thickTop="1" thickBot="1" x14ac:dyDescent="0.25">
      <c r="A170" s="15" t="s">
        <v>3</v>
      </c>
      <c r="B170" s="320" t="s">
        <v>193</v>
      </c>
      <c r="C170" s="323" t="s">
        <v>0</v>
      </c>
      <c r="D170" s="753" t="s">
        <v>527</v>
      </c>
      <c r="E170" s="194" t="s">
        <v>380</v>
      </c>
      <c r="F170" s="195" t="s">
        <v>381</v>
      </c>
      <c r="G170" s="335" t="s">
        <v>0</v>
      </c>
      <c r="H170" s="339" t="s">
        <v>0</v>
      </c>
      <c r="I170" s="337">
        <v>15</v>
      </c>
      <c r="J170" s="337">
        <v>0.8</v>
      </c>
      <c r="K170" s="717">
        <f>IF(I170=" "," ",(I170+$H$6-J170))</f>
        <v>15</v>
      </c>
      <c r="L170" s="737">
        <v>500</v>
      </c>
      <c r="M170" s="674">
        <v>2016</v>
      </c>
      <c r="N170" s="325" t="str">
        <f>IF(V170=1,"VERIFIED",IF(W170=1,"CHECKED",IF(R170=1,"CHECK",IF(T170=1,"VERIFY",IF(U170=1,"NEED APP","NOT SCHED")))))</f>
        <v>NOT SCHED</v>
      </c>
      <c r="O170" s="733" t="s">
        <v>359</v>
      </c>
      <c r="P170" s="734" t="s">
        <v>572</v>
      </c>
      <c r="Q170" s="273">
        <f>IF(A171=" "," ",1)</f>
        <v>1</v>
      </c>
      <c r="R170" s="274" t="s">
        <v>0</v>
      </c>
      <c r="S170" s="275">
        <v>1</v>
      </c>
      <c r="T170" s="276" t="s">
        <v>0</v>
      </c>
      <c r="U170" s="277" t="s">
        <v>0</v>
      </c>
      <c r="V170" s="278" t="s">
        <v>0</v>
      </c>
      <c r="W170" s="279" t="s">
        <v>0</v>
      </c>
      <c r="X170" s="280" t="s">
        <v>0</v>
      </c>
    </row>
    <row r="171" spans="1:24" s="8" customFormat="1" ht="15" customHeight="1" thickTop="1" thickBot="1" x14ac:dyDescent="0.3">
      <c r="A171" s="130">
        <v>0</v>
      </c>
      <c r="B171" s="321"/>
      <c r="C171" s="323"/>
      <c r="D171" s="753" t="s">
        <v>78</v>
      </c>
      <c r="E171" s="746" t="s">
        <v>367</v>
      </c>
      <c r="F171" s="747"/>
      <c r="G171" s="336"/>
      <c r="H171" s="340"/>
      <c r="I171" s="338"/>
      <c r="J171" s="338"/>
      <c r="K171" s="718"/>
      <c r="L171" s="737"/>
      <c r="M171" s="675"/>
      <c r="N171" s="326"/>
      <c r="O171" s="735" t="s">
        <v>362</v>
      </c>
      <c r="P171" s="736"/>
      <c r="Q171" s="360" t="s">
        <v>581</v>
      </c>
      <c r="R171" s="361"/>
      <c r="S171" s="361"/>
      <c r="T171" s="361"/>
      <c r="U171" s="362"/>
      <c r="V171" s="415" t="s">
        <v>580</v>
      </c>
      <c r="W171" s="416"/>
      <c r="X171" s="417"/>
    </row>
    <row r="172" spans="1:24" s="11" customFormat="1" ht="9" customHeight="1" thickTop="1" thickBot="1" x14ac:dyDescent="0.3">
      <c r="A172" s="155" t="s">
        <v>192</v>
      </c>
      <c r="B172" s="321"/>
      <c r="C172" s="323"/>
      <c r="D172" s="750" t="s">
        <v>59</v>
      </c>
      <c r="E172" s="751" t="s">
        <v>554</v>
      </c>
      <c r="F172" s="751" t="s">
        <v>555</v>
      </c>
      <c r="G172" s="185" t="s">
        <v>20</v>
      </c>
      <c r="H172" s="186" t="s">
        <v>512</v>
      </c>
      <c r="I172" s="186" t="s">
        <v>23</v>
      </c>
      <c r="J172" s="185" t="s">
        <v>22</v>
      </c>
      <c r="K172" s="186" t="s">
        <v>5</v>
      </c>
      <c r="L172" s="187" t="s">
        <v>510</v>
      </c>
      <c r="M172" s="453" t="s">
        <v>515</v>
      </c>
      <c r="N172" s="454"/>
      <c r="O172" s="454"/>
      <c r="P172" s="454"/>
      <c r="Q172" s="363"/>
      <c r="R172" s="364"/>
      <c r="S172" s="364"/>
      <c r="T172" s="364"/>
      <c r="U172" s="365"/>
      <c r="V172" s="363"/>
      <c r="W172" s="364"/>
      <c r="X172" s="365"/>
    </row>
    <row r="173" spans="1:24" s="8" customFormat="1" ht="15" customHeight="1" thickTop="1" thickBot="1" x14ac:dyDescent="0.3">
      <c r="A173" s="163">
        <f>A166+1</f>
        <v>24</v>
      </c>
      <c r="B173" s="321"/>
      <c r="C173" s="323"/>
      <c r="D173" s="753" t="s">
        <v>528</v>
      </c>
      <c r="E173" s="744" t="s">
        <v>368</v>
      </c>
      <c r="F173" s="745"/>
      <c r="G173" s="351" t="str">
        <f>IF($J$6="","",$J$6)</f>
        <v xml:space="preserve"> </v>
      </c>
      <c r="H173" s="353" t="s">
        <v>0</v>
      </c>
      <c r="I173" s="339" t="s">
        <v>0</v>
      </c>
      <c r="J173" s="711" t="s">
        <v>361</v>
      </c>
      <c r="K173" s="700" t="str">
        <f>IF(S170=1,"Needs a photo",IF(S170=2,"24/7",IF(S170=3,"Has Photo","")))</f>
        <v>Needs a photo</v>
      </c>
      <c r="L173" s="715" t="s">
        <v>421</v>
      </c>
      <c r="M173" s="455"/>
      <c r="N173" s="456"/>
      <c r="O173" s="456"/>
      <c r="P173" s="456"/>
      <c r="Q173" s="363"/>
      <c r="R173" s="364"/>
      <c r="S173" s="364"/>
      <c r="T173" s="364"/>
      <c r="U173" s="365"/>
      <c r="V173" s="363"/>
      <c r="W173" s="364"/>
      <c r="X173" s="365"/>
    </row>
    <row r="174" spans="1:24" s="8" customFormat="1" ht="15" customHeight="1" thickTop="1" thickBot="1" x14ac:dyDescent="0.3">
      <c r="A174" s="260" t="str">
        <f>IF(V170=1,"VERIFIED",IF(W170=1,"CHECKED",IF(R170=1,"CHECK",IF(T170=1,"VERIFY",IF(U170=1,"NEED APP","NOT SCHED")))))</f>
        <v>NOT SCHED</v>
      </c>
      <c r="B174" s="322"/>
      <c r="C174" s="324"/>
      <c r="D174" s="753" t="s">
        <v>59</v>
      </c>
      <c r="E174" s="188" t="s">
        <v>0</v>
      </c>
      <c r="F174" s="188" t="s">
        <v>0</v>
      </c>
      <c r="G174" s="352"/>
      <c r="H174" s="354"/>
      <c r="I174" s="340"/>
      <c r="J174" s="712"/>
      <c r="K174" s="701"/>
      <c r="L174" s="716"/>
      <c r="M174" s="457"/>
      <c r="N174" s="458"/>
      <c r="O174" s="458"/>
      <c r="P174" s="458"/>
      <c r="Q174" s="366"/>
      <c r="R174" s="367"/>
      <c r="S174" s="367"/>
      <c r="T174" s="367"/>
      <c r="U174" s="368"/>
      <c r="V174" s="366"/>
      <c r="W174" s="367"/>
      <c r="X174" s="368"/>
    </row>
    <row r="175" spans="1:24" s="8" customFormat="1" ht="59.25" customHeight="1" thickTop="1" thickBot="1" x14ac:dyDescent="0.3">
      <c r="A175" s="373" t="s">
        <v>590</v>
      </c>
      <c r="B175" s="374"/>
      <c r="C175" s="374"/>
      <c r="D175" s="374"/>
      <c r="E175" s="374"/>
      <c r="F175" s="374"/>
      <c r="G175" s="374"/>
      <c r="H175" s="374"/>
      <c r="I175" s="374"/>
      <c r="J175" s="374"/>
      <c r="K175" s="374"/>
      <c r="L175" s="374"/>
      <c r="M175" s="374"/>
      <c r="N175" s="374"/>
      <c r="O175" s="374"/>
      <c r="P175" s="375"/>
      <c r="Q175" s="555" t="s">
        <v>409</v>
      </c>
      <c r="R175" s="556"/>
      <c r="S175" s="556"/>
      <c r="T175" s="556"/>
      <c r="U175" s="556"/>
      <c r="V175" s="289"/>
      <c r="W175" s="290"/>
      <c r="X175" s="290"/>
    </row>
    <row r="176" spans="1:24" s="10" customFormat="1" ht="9" customHeight="1" thickTop="1" thickBot="1" x14ac:dyDescent="0.3">
      <c r="A176" s="208" t="s">
        <v>405</v>
      </c>
      <c r="B176" s="243" t="s">
        <v>11</v>
      </c>
      <c r="C176" s="244"/>
      <c r="D176" s="752" t="s">
        <v>12</v>
      </c>
      <c r="E176" s="245" t="s">
        <v>13</v>
      </c>
      <c r="F176" s="245" t="s">
        <v>14</v>
      </c>
      <c r="G176" s="204" t="s">
        <v>15</v>
      </c>
      <c r="H176" s="204" t="s">
        <v>16</v>
      </c>
      <c r="I176" s="204" t="s">
        <v>21</v>
      </c>
      <c r="J176" s="205" t="s">
        <v>18</v>
      </c>
      <c r="K176" s="205" t="s">
        <v>19</v>
      </c>
      <c r="L176" s="206" t="s">
        <v>26</v>
      </c>
      <c r="M176" s="207" t="s">
        <v>24</v>
      </c>
      <c r="N176" s="207" t="s">
        <v>76</v>
      </c>
      <c r="O176" s="207" t="s">
        <v>77</v>
      </c>
      <c r="P176" s="246" t="s">
        <v>526</v>
      </c>
      <c r="Q176" s="247"/>
      <c r="R176" s="248"/>
      <c r="S176" s="249"/>
      <c r="T176" s="250"/>
      <c r="U176" s="251"/>
      <c r="V176" s="209" t="s">
        <v>524</v>
      </c>
      <c r="W176" s="209" t="s">
        <v>522</v>
      </c>
      <c r="X176" s="210" t="s">
        <v>523</v>
      </c>
    </row>
    <row r="177" spans="1:24" s="8" customFormat="1" ht="15" customHeight="1" thickTop="1" thickBot="1" x14ac:dyDescent="0.25">
      <c r="A177" s="15" t="s">
        <v>3</v>
      </c>
      <c r="B177" s="320" t="s">
        <v>312</v>
      </c>
      <c r="C177" s="323" t="s">
        <v>0</v>
      </c>
      <c r="D177" s="753" t="s">
        <v>527</v>
      </c>
      <c r="E177" s="194" t="s">
        <v>385</v>
      </c>
      <c r="F177" s="195" t="s">
        <v>386</v>
      </c>
      <c r="G177" s="335" t="s">
        <v>0</v>
      </c>
      <c r="H177" s="339" t="s">
        <v>0</v>
      </c>
      <c r="I177" s="424">
        <v>5.7</v>
      </c>
      <c r="J177" s="337">
        <v>0.48</v>
      </c>
      <c r="K177" s="717">
        <f>IF(I177=" "," ",(I177+$H$6-J177))</f>
        <v>6.02</v>
      </c>
      <c r="L177" s="737">
        <v>500</v>
      </c>
      <c r="M177" s="674">
        <v>2016</v>
      </c>
      <c r="N177" s="325" t="str">
        <f>IF(V177=1,"VERIFIED",IF(W177=1,"CHECKED",IF(R177=1,"CHECK",IF(T177=1,"VERIFY",IF(U177=1,"NEED APP","NOT SCHED")))))</f>
        <v>NOT SCHED</v>
      </c>
      <c r="O177" s="733" t="s">
        <v>359</v>
      </c>
      <c r="P177" s="734" t="s">
        <v>378</v>
      </c>
      <c r="Q177" s="273">
        <f>IF(A178=" "," ",1)</f>
        <v>1</v>
      </c>
      <c r="R177" s="274" t="s">
        <v>0</v>
      </c>
      <c r="S177" s="275">
        <v>1</v>
      </c>
      <c r="T177" s="276" t="s">
        <v>0</v>
      </c>
      <c r="U177" s="277" t="s">
        <v>0</v>
      </c>
      <c r="V177" s="278" t="s">
        <v>0</v>
      </c>
      <c r="W177" s="279" t="s">
        <v>0</v>
      </c>
      <c r="X177" s="280" t="s">
        <v>0</v>
      </c>
    </row>
    <row r="178" spans="1:24" s="8" customFormat="1" ht="15" customHeight="1" thickTop="1" thickBot="1" x14ac:dyDescent="0.25">
      <c r="A178" s="123" t="s">
        <v>310</v>
      </c>
      <c r="B178" s="321"/>
      <c r="C178" s="323"/>
      <c r="D178" s="753" t="s">
        <v>78</v>
      </c>
      <c r="E178" s="164" t="s">
        <v>385</v>
      </c>
      <c r="F178" s="165" t="s">
        <v>386</v>
      </c>
      <c r="G178" s="336"/>
      <c r="H178" s="340"/>
      <c r="I178" s="425"/>
      <c r="J178" s="338"/>
      <c r="K178" s="718"/>
      <c r="L178" s="737"/>
      <c r="M178" s="675"/>
      <c r="N178" s="326"/>
      <c r="O178" s="735" t="s">
        <v>362</v>
      </c>
      <c r="P178" s="736"/>
      <c r="Q178" s="360" t="s">
        <v>581</v>
      </c>
      <c r="R178" s="361"/>
      <c r="S178" s="361"/>
      <c r="T178" s="361"/>
      <c r="U178" s="362"/>
      <c r="V178" s="415" t="s">
        <v>580</v>
      </c>
      <c r="W178" s="416"/>
      <c r="X178" s="417"/>
    </row>
    <row r="179" spans="1:24" s="11" customFormat="1" ht="9" customHeight="1" thickTop="1" thickBot="1" x14ac:dyDescent="0.3">
      <c r="A179" s="155" t="s">
        <v>311</v>
      </c>
      <c r="B179" s="321"/>
      <c r="C179" s="323"/>
      <c r="D179" s="750" t="s">
        <v>59</v>
      </c>
      <c r="E179" s="751" t="s">
        <v>508</v>
      </c>
      <c r="F179" s="751" t="s">
        <v>509</v>
      </c>
      <c r="G179" s="185" t="s">
        <v>20</v>
      </c>
      <c r="H179" s="186" t="s">
        <v>512</v>
      </c>
      <c r="I179" s="186" t="s">
        <v>23</v>
      </c>
      <c r="J179" s="185" t="s">
        <v>22</v>
      </c>
      <c r="K179" s="186" t="s">
        <v>5</v>
      </c>
      <c r="L179" s="187" t="s">
        <v>510</v>
      </c>
      <c r="M179" s="462" t="s">
        <v>453</v>
      </c>
      <c r="N179" s="463"/>
      <c r="O179" s="463"/>
      <c r="P179" s="463"/>
      <c r="Q179" s="363"/>
      <c r="R179" s="364"/>
      <c r="S179" s="364"/>
      <c r="T179" s="364"/>
      <c r="U179" s="365"/>
      <c r="V179" s="363"/>
      <c r="W179" s="364"/>
      <c r="X179" s="365"/>
    </row>
    <row r="180" spans="1:24" s="8" customFormat="1" ht="15" customHeight="1" thickTop="1" thickBot="1" x14ac:dyDescent="0.25">
      <c r="A180" s="163">
        <f>A173+1</f>
        <v>25</v>
      </c>
      <c r="B180" s="321"/>
      <c r="C180" s="323"/>
      <c r="D180" s="753" t="s">
        <v>528</v>
      </c>
      <c r="E180" s="164" t="s">
        <v>385</v>
      </c>
      <c r="F180" s="165" t="s">
        <v>386</v>
      </c>
      <c r="G180" s="351" t="str">
        <f>IF($J$6="","",$J$6)</f>
        <v xml:space="preserve"> </v>
      </c>
      <c r="H180" s="353" t="s">
        <v>0</v>
      </c>
      <c r="I180" s="339" t="s">
        <v>0</v>
      </c>
      <c r="J180" s="711" t="s">
        <v>361</v>
      </c>
      <c r="K180" s="700" t="str">
        <f>IF(S177=1,"Needs a photo",IF(S177=2,"24/7",IF(S177=3,"Has Photo","")))</f>
        <v>Needs a photo</v>
      </c>
      <c r="L180" s="715" t="s">
        <v>421</v>
      </c>
      <c r="M180" s="464"/>
      <c r="N180" s="465"/>
      <c r="O180" s="465"/>
      <c r="P180" s="465"/>
      <c r="Q180" s="363"/>
      <c r="R180" s="364"/>
      <c r="S180" s="364"/>
      <c r="T180" s="364"/>
      <c r="U180" s="365"/>
      <c r="V180" s="363"/>
      <c r="W180" s="364"/>
      <c r="X180" s="365"/>
    </row>
    <row r="181" spans="1:24" s="8" customFormat="1" ht="15" customHeight="1" thickTop="1" thickBot="1" x14ac:dyDescent="0.3">
      <c r="A181" s="260" t="str">
        <f>IF(V177=1,"VERIFIED",IF(W177=1,"CHECKED",IF(R177=1,"CHECK",IF(T177=1,"VERIFY",IF(U177=1,"NEED APP","NOT SCHED")))))</f>
        <v>NOT SCHED</v>
      </c>
      <c r="B181" s="322"/>
      <c r="C181" s="324"/>
      <c r="D181" s="753" t="s">
        <v>59</v>
      </c>
      <c r="E181" s="188" t="s">
        <v>0</v>
      </c>
      <c r="F181" s="188" t="s">
        <v>0</v>
      </c>
      <c r="G181" s="352"/>
      <c r="H181" s="354"/>
      <c r="I181" s="340"/>
      <c r="J181" s="712"/>
      <c r="K181" s="701"/>
      <c r="L181" s="716"/>
      <c r="M181" s="466"/>
      <c r="N181" s="467"/>
      <c r="O181" s="467"/>
      <c r="P181" s="467"/>
      <c r="Q181" s="366"/>
      <c r="R181" s="367"/>
      <c r="S181" s="367"/>
      <c r="T181" s="367"/>
      <c r="U181" s="368"/>
      <c r="V181" s="366"/>
      <c r="W181" s="367"/>
      <c r="X181" s="368"/>
    </row>
    <row r="182" spans="1:24" s="20" customFormat="1" ht="4.9000000000000004" customHeight="1" thickTop="1" thickBot="1" x14ac:dyDescent="0.3">
      <c r="A182" s="16"/>
      <c r="B182" s="261"/>
      <c r="C182" s="262"/>
      <c r="D182" s="281"/>
      <c r="E182" s="189"/>
      <c r="F182" s="189"/>
      <c r="G182" s="18"/>
      <c r="H182" s="17"/>
      <c r="I182" s="19"/>
      <c r="J182" s="19"/>
      <c r="K182" s="264"/>
      <c r="L182" s="265"/>
      <c r="M182" s="177"/>
      <c r="N182" s="177"/>
      <c r="O182" s="177"/>
      <c r="P182" s="282"/>
      <c r="Q182" s="283"/>
      <c r="R182" s="284"/>
      <c r="S182" s="285"/>
      <c r="T182" s="286"/>
      <c r="U182" s="287"/>
      <c r="V182" s="288"/>
      <c r="W182" s="284"/>
      <c r="X182" s="285"/>
    </row>
    <row r="183" spans="1:24" s="10" customFormat="1" ht="9" customHeight="1" thickTop="1" thickBot="1" x14ac:dyDescent="0.3">
      <c r="A183" s="208" t="s">
        <v>405</v>
      </c>
      <c r="B183" s="243" t="s">
        <v>11</v>
      </c>
      <c r="C183" s="244"/>
      <c r="D183" s="752" t="s">
        <v>12</v>
      </c>
      <c r="E183" s="245" t="s">
        <v>13</v>
      </c>
      <c r="F183" s="245" t="s">
        <v>14</v>
      </c>
      <c r="G183" s="204" t="s">
        <v>15</v>
      </c>
      <c r="H183" s="204" t="s">
        <v>16</v>
      </c>
      <c r="I183" s="204" t="s">
        <v>21</v>
      </c>
      <c r="J183" s="205" t="s">
        <v>18</v>
      </c>
      <c r="K183" s="205" t="s">
        <v>19</v>
      </c>
      <c r="L183" s="206" t="s">
        <v>26</v>
      </c>
      <c r="M183" s="207" t="s">
        <v>24</v>
      </c>
      <c r="N183" s="207" t="s">
        <v>76</v>
      </c>
      <c r="O183" s="207" t="s">
        <v>77</v>
      </c>
      <c r="P183" s="246" t="s">
        <v>526</v>
      </c>
      <c r="Q183" s="247"/>
      <c r="R183" s="248"/>
      <c r="S183" s="249"/>
      <c r="T183" s="250"/>
      <c r="U183" s="251"/>
      <c r="V183" s="209" t="s">
        <v>524</v>
      </c>
      <c r="W183" s="209" t="s">
        <v>522</v>
      </c>
      <c r="X183" s="210" t="s">
        <v>523</v>
      </c>
    </row>
    <row r="184" spans="1:24" s="8" customFormat="1" ht="15" customHeight="1" thickTop="1" thickBot="1" x14ac:dyDescent="0.25">
      <c r="A184" s="15" t="s">
        <v>3</v>
      </c>
      <c r="B184" s="320" t="s">
        <v>307</v>
      </c>
      <c r="C184" s="323" t="s">
        <v>0</v>
      </c>
      <c r="D184" s="753" t="s">
        <v>527</v>
      </c>
      <c r="E184" s="194" t="s">
        <v>387</v>
      </c>
      <c r="F184" s="195" t="s">
        <v>388</v>
      </c>
      <c r="G184" s="335" t="s">
        <v>0</v>
      </c>
      <c r="H184" s="339" t="s">
        <v>0</v>
      </c>
      <c r="I184" s="468">
        <v>6.3</v>
      </c>
      <c r="J184" s="468">
        <v>0.48</v>
      </c>
      <c r="K184" s="717">
        <f>IF(I184=" "," ",(I184+$H$6-J184))</f>
        <v>6.6199999999999992</v>
      </c>
      <c r="L184" s="737">
        <v>500</v>
      </c>
      <c r="M184" s="674">
        <v>2016</v>
      </c>
      <c r="N184" s="325" t="str">
        <f>IF(V184=1,"VERIFIED",IF(W184=1,"CHECKED",IF(R184=1,"CHECK",IF(T184=1,"VERIFY",IF(U184=1,"NEED APP","NOT SCHED")))))</f>
        <v>NOT SCHED</v>
      </c>
      <c r="O184" s="733" t="s">
        <v>359</v>
      </c>
      <c r="P184" s="734" t="s">
        <v>378</v>
      </c>
      <c r="Q184" s="273">
        <f>IF(A185=" "," ",1)</f>
        <v>1</v>
      </c>
      <c r="R184" s="274" t="s">
        <v>0</v>
      </c>
      <c r="S184" s="275">
        <v>1</v>
      </c>
      <c r="T184" s="276" t="s">
        <v>0</v>
      </c>
      <c r="U184" s="277" t="s">
        <v>0</v>
      </c>
      <c r="V184" s="278" t="s">
        <v>0</v>
      </c>
      <c r="W184" s="279" t="s">
        <v>0</v>
      </c>
      <c r="X184" s="280" t="s">
        <v>0</v>
      </c>
    </row>
    <row r="185" spans="1:24" s="8" customFormat="1" ht="15" customHeight="1" thickTop="1" thickBot="1" x14ac:dyDescent="0.25">
      <c r="A185" s="123" t="s">
        <v>305</v>
      </c>
      <c r="B185" s="321"/>
      <c r="C185" s="323"/>
      <c r="D185" s="753" t="s">
        <v>78</v>
      </c>
      <c r="E185" s="164" t="s">
        <v>387</v>
      </c>
      <c r="F185" s="165" t="s">
        <v>388</v>
      </c>
      <c r="G185" s="336"/>
      <c r="H185" s="340"/>
      <c r="I185" s="469"/>
      <c r="J185" s="469"/>
      <c r="K185" s="718"/>
      <c r="L185" s="737"/>
      <c r="M185" s="675"/>
      <c r="N185" s="326"/>
      <c r="O185" s="735" t="s">
        <v>362</v>
      </c>
      <c r="P185" s="736"/>
      <c r="Q185" s="360" t="s">
        <v>581</v>
      </c>
      <c r="R185" s="361"/>
      <c r="S185" s="361"/>
      <c r="T185" s="361"/>
      <c r="U185" s="362"/>
      <c r="V185" s="415" t="s">
        <v>580</v>
      </c>
      <c r="W185" s="416"/>
      <c r="X185" s="417"/>
    </row>
    <row r="186" spans="1:24" s="11" customFormat="1" ht="9" customHeight="1" thickTop="1" thickBot="1" x14ac:dyDescent="0.3">
      <c r="A186" s="155" t="s">
        <v>306</v>
      </c>
      <c r="B186" s="321"/>
      <c r="C186" s="323"/>
      <c r="D186" s="750" t="s">
        <v>59</v>
      </c>
      <c r="E186" s="751" t="s">
        <v>507</v>
      </c>
      <c r="F186" s="751" t="s">
        <v>556</v>
      </c>
      <c r="G186" s="185" t="s">
        <v>20</v>
      </c>
      <c r="H186" s="186" t="s">
        <v>512</v>
      </c>
      <c r="I186" s="186" t="s">
        <v>23</v>
      </c>
      <c r="J186" s="185" t="s">
        <v>22</v>
      </c>
      <c r="K186" s="186" t="s">
        <v>5</v>
      </c>
      <c r="L186" s="187" t="s">
        <v>510</v>
      </c>
      <c r="M186" s="462" t="s">
        <v>454</v>
      </c>
      <c r="N186" s="463"/>
      <c r="O186" s="463"/>
      <c r="P186" s="463"/>
      <c r="Q186" s="363"/>
      <c r="R186" s="364"/>
      <c r="S186" s="364"/>
      <c r="T186" s="364"/>
      <c r="U186" s="365"/>
      <c r="V186" s="363"/>
      <c r="W186" s="364"/>
      <c r="X186" s="365"/>
    </row>
    <row r="187" spans="1:24" s="8" customFormat="1" ht="15" customHeight="1" thickTop="1" thickBot="1" x14ac:dyDescent="0.25">
      <c r="A187" s="163">
        <f>A180+1</f>
        <v>26</v>
      </c>
      <c r="B187" s="321"/>
      <c r="C187" s="323"/>
      <c r="D187" s="753" t="s">
        <v>528</v>
      </c>
      <c r="E187" s="164" t="s">
        <v>387</v>
      </c>
      <c r="F187" s="165" t="s">
        <v>388</v>
      </c>
      <c r="G187" s="351" t="str">
        <f>IF($J$6="","",$J$6)</f>
        <v xml:space="preserve"> </v>
      </c>
      <c r="H187" s="353" t="s">
        <v>0</v>
      </c>
      <c r="I187" s="339" t="s">
        <v>0</v>
      </c>
      <c r="J187" s="711" t="s">
        <v>361</v>
      </c>
      <c r="K187" s="700" t="str">
        <f>IF(S184=1,"Needs a photo",IF(S184=2,"24/7",IF(S184=3,"Has Photo","")))</f>
        <v>Needs a photo</v>
      </c>
      <c r="L187" s="715" t="s">
        <v>421</v>
      </c>
      <c r="M187" s="464"/>
      <c r="N187" s="465"/>
      <c r="O187" s="465"/>
      <c r="P187" s="465"/>
      <c r="Q187" s="363"/>
      <c r="R187" s="364"/>
      <c r="S187" s="364"/>
      <c r="T187" s="364"/>
      <c r="U187" s="365"/>
      <c r="V187" s="363"/>
      <c r="W187" s="364"/>
      <c r="X187" s="365"/>
    </row>
    <row r="188" spans="1:24" s="8" customFormat="1" ht="15" customHeight="1" thickTop="1" thickBot="1" x14ac:dyDescent="0.3">
      <c r="A188" s="260" t="str">
        <f>IF(V184=1,"VERIFIED",IF(W184=1,"CHECKED",IF(R184=1,"CHECK",IF(T184=1,"VERIFY",IF(U184=1,"NEED APP","NOT SCHED")))))</f>
        <v>NOT SCHED</v>
      </c>
      <c r="B188" s="322"/>
      <c r="C188" s="324"/>
      <c r="D188" s="753" t="s">
        <v>59</v>
      </c>
      <c r="E188" s="188" t="s">
        <v>0</v>
      </c>
      <c r="F188" s="188" t="s">
        <v>0</v>
      </c>
      <c r="G188" s="352"/>
      <c r="H188" s="354"/>
      <c r="I188" s="340"/>
      <c r="J188" s="712"/>
      <c r="K188" s="701"/>
      <c r="L188" s="716"/>
      <c r="M188" s="466"/>
      <c r="N188" s="467"/>
      <c r="O188" s="467"/>
      <c r="P188" s="467"/>
      <c r="Q188" s="366"/>
      <c r="R188" s="367"/>
      <c r="S188" s="367"/>
      <c r="T188" s="367"/>
      <c r="U188" s="368"/>
      <c r="V188" s="366"/>
      <c r="W188" s="367"/>
      <c r="X188" s="368"/>
    </row>
    <row r="189" spans="1:24" s="20" customFormat="1" ht="4.9000000000000004" customHeight="1" thickTop="1" thickBot="1" x14ac:dyDescent="0.3">
      <c r="A189" s="16"/>
      <c r="B189" s="261"/>
      <c r="C189" s="262"/>
      <c r="D189" s="281"/>
      <c r="E189" s="189"/>
      <c r="F189" s="189"/>
      <c r="G189" s="18"/>
      <c r="H189" s="17"/>
      <c r="I189" s="19"/>
      <c r="J189" s="19"/>
      <c r="K189" s="264"/>
      <c r="L189" s="265"/>
      <c r="M189" s="177"/>
      <c r="N189" s="177"/>
      <c r="O189" s="177"/>
      <c r="P189" s="282"/>
      <c r="Q189" s="283"/>
      <c r="R189" s="284"/>
      <c r="S189" s="285"/>
      <c r="T189" s="286"/>
      <c r="U189" s="287"/>
      <c r="V189" s="288"/>
      <c r="W189" s="284"/>
      <c r="X189" s="285"/>
    </row>
    <row r="190" spans="1:24" s="10" customFormat="1" ht="9" customHeight="1" thickTop="1" thickBot="1" x14ac:dyDescent="0.3">
      <c r="A190" s="208" t="s">
        <v>405</v>
      </c>
      <c r="B190" s="243" t="s">
        <v>11</v>
      </c>
      <c r="C190" s="244"/>
      <c r="D190" s="752" t="s">
        <v>12</v>
      </c>
      <c r="E190" s="245" t="s">
        <v>13</v>
      </c>
      <c r="F190" s="245" t="s">
        <v>14</v>
      </c>
      <c r="G190" s="204" t="s">
        <v>15</v>
      </c>
      <c r="H190" s="204" t="s">
        <v>16</v>
      </c>
      <c r="I190" s="204" t="s">
        <v>21</v>
      </c>
      <c r="J190" s="205" t="s">
        <v>18</v>
      </c>
      <c r="K190" s="205" t="s">
        <v>19</v>
      </c>
      <c r="L190" s="206" t="s">
        <v>26</v>
      </c>
      <c r="M190" s="207" t="s">
        <v>24</v>
      </c>
      <c r="N190" s="207" t="s">
        <v>76</v>
      </c>
      <c r="O190" s="207" t="s">
        <v>77</v>
      </c>
      <c r="P190" s="246" t="s">
        <v>526</v>
      </c>
      <c r="Q190" s="247"/>
      <c r="R190" s="248"/>
      <c r="S190" s="249"/>
      <c r="T190" s="250"/>
      <c r="U190" s="251"/>
      <c r="V190" s="209" t="s">
        <v>524</v>
      </c>
      <c r="W190" s="209" t="s">
        <v>522</v>
      </c>
      <c r="X190" s="210" t="s">
        <v>523</v>
      </c>
    </row>
    <row r="191" spans="1:24" s="8" customFormat="1" ht="15" customHeight="1" thickTop="1" thickBot="1" x14ac:dyDescent="0.25">
      <c r="A191" s="15" t="s">
        <v>3</v>
      </c>
      <c r="B191" s="320" t="s">
        <v>301</v>
      </c>
      <c r="C191" s="323" t="s">
        <v>0</v>
      </c>
      <c r="D191" s="753" t="s">
        <v>527</v>
      </c>
      <c r="E191" s="194" t="s">
        <v>389</v>
      </c>
      <c r="F191" s="195" t="s">
        <v>390</v>
      </c>
      <c r="G191" s="353" t="s">
        <v>0</v>
      </c>
      <c r="H191" s="339" t="s">
        <v>0</v>
      </c>
      <c r="I191" s="468">
        <v>5.4</v>
      </c>
      <c r="J191" s="468">
        <v>0.48</v>
      </c>
      <c r="K191" s="717">
        <f>IF(I191=" "," ",(I191+$H$6-J191))</f>
        <v>5.7200000000000006</v>
      </c>
      <c r="L191" s="737">
        <v>500</v>
      </c>
      <c r="M191" s="674">
        <v>2016</v>
      </c>
      <c r="N191" s="325" t="str">
        <f>IF(V191=1,"VERIFIED",IF(W191=1,"CHECKED",IF(R191=1,"CHECK",IF(T191=1,"VERIFY",IF(U191=1,"NEED APP","NOT SCHED")))))</f>
        <v>NOT SCHED</v>
      </c>
      <c r="O191" s="733" t="s">
        <v>359</v>
      </c>
      <c r="P191" s="734" t="s">
        <v>378</v>
      </c>
      <c r="Q191" s="273">
        <f>IF(A192=" "," ",1)</f>
        <v>1</v>
      </c>
      <c r="R191" s="274" t="s">
        <v>0</v>
      </c>
      <c r="S191" s="275">
        <v>1</v>
      </c>
      <c r="T191" s="276" t="s">
        <v>0</v>
      </c>
      <c r="U191" s="277" t="s">
        <v>0</v>
      </c>
      <c r="V191" s="278" t="s">
        <v>0</v>
      </c>
      <c r="W191" s="279" t="s">
        <v>0</v>
      </c>
      <c r="X191" s="280" t="s">
        <v>0</v>
      </c>
    </row>
    <row r="192" spans="1:24" s="8" customFormat="1" ht="15" customHeight="1" thickTop="1" thickBot="1" x14ac:dyDescent="0.25">
      <c r="A192" s="123" t="s">
        <v>299</v>
      </c>
      <c r="B192" s="321"/>
      <c r="C192" s="323"/>
      <c r="D192" s="753" t="s">
        <v>78</v>
      </c>
      <c r="E192" s="164" t="s">
        <v>389</v>
      </c>
      <c r="F192" s="165" t="s">
        <v>390</v>
      </c>
      <c r="G192" s="354"/>
      <c r="H192" s="340"/>
      <c r="I192" s="469"/>
      <c r="J192" s="469"/>
      <c r="K192" s="718"/>
      <c r="L192" s="737"/>
      <c r="M192" s="675"/>
      <c r="N192" s="326"/>
      <c r="O192" s="735" t="s">
        <v>362</v>
      </c>
      <c r="P192" s="736"/>
      <c r="Q192" s="360" t="s">
        <v>581</v>
      </c>
      <c r="R192" s="361"/>
      <c r="S192" s="361"/>
      <c r="T192" s="361"/>
      <c r="U192" s="362"/>
      <c r="V192" s="415" t="s">
        <v>580</v>
      </c>
      <c r="W192" s="416"/>
      <c r="X192" s="417"/>
    </row>
    <row r="193" spans="1:24" s="11" customFormat="1" ht="9" customHeight="1" thickTop="1" thickBot="1" x14ac:dyDescent="0.3">
      <c r="A193" s="155" t="s">
        <v>300</v>
      </c>
      <c r="B193" s="321"/>
      <c r="C193" s="323"/>
      <c r="D193" s="750" t="s">
        <v>59</v>
      </c>
      <c r="E193" s="751" t="s">
        <v>557</v>
      </c>
      <c r="F193" s="751" t="s">
        <v>558</v>
      </c>
      <c r="G193" s="185" t="s">
        <v>20</v>
      </c>
      <c r="H193" s="186" t="s">
        <v>512</v>
      </c>
      <c r="I193" s="186" t="s">
        <v>23</v>
      </c>
      <c r="J193" s="185" t="s">
        <v>22</v>
      </c>
      <c r="K193" s="186" t="s">
        <v>5</v>
      </c>
      <c r="L193" s="187" t="s">
        <v>510</v>
      </c>
      <c r="M193" s="462" t="s">
        <v>455</v>
      </c>
      <c r="N193" s="463"/>
      <c r="O193" s="463"/>
      <c r="P193" s="463"/>
      <c r="Q193" s="363"/>
      <c r="R193" s="364"/>
      <c r="S193" s="364"/>
      <c r="T193" s="364"/>
      <c r="U193" s="365"/>
      <c r="V193" s="363"/>
      <c r="W193" s="364"/>
      <c r="X193" s="365"/>
    </row>
    <row r="194" spans="1:24" s="8" customFormat="1" ht="15" customHeight="1" thickTop="1" thickBot="1" x14ac:dyDescent="0.25">
      <c r="A194" s="163">
        <f>A187+1</f>
        <v>27</v>
      </c>
      <c r="B194" s="321"/>
      <c r="C194" s="323"/>
      <c r="D194" s="753" t="s">
        <v>528</v>
      </c>
      <c r="E194" s="164" t="s">
        <v>389</v>
      </c>
      <c r="F194" s="165" t="s">
        <v>390</v>
      </c>
      <c r="G194" s="351" t="str">
        <f>IF($J$6="","",$J$6)</f>
        <v xml:space="preserve"> </v>
      </c>
      <c r="H194" s="353" t="s">
        <v>0</v>
      </c>
      <c r="I194" s="339" t="s">
        <v>0</v>
      </c>
      <c r="J194" s="711" t="s">
        <v>361</v>
      </c>
      <c r="K194" s="700" t="str">
        <f>IF(S191=1,"Needs a photo",IF(S191=2,"24/7",IF(S191=3,"Has Photo","")))</f>
        <v>Needs a photo</v>
      </c>
      <c r="L194" s="715" t="s">
        <v>421</v>
      </c>
      <c r="M194" s="464"/>
      <c r="N194" s="465"/>
      <c r="O194" s="465"/>
      <c r="P194" s="465"/>
      <c r="Q194" s="363"/>
      <c r="R194" s="364"/>
      <c r="S194" s="364"/>
      <c r="T194" s="364"/>
      <c r="U194" s="365"/>
      <c r="V194" s="363"/>
      <c r="W194" s="364"/>
      <c r="X194" s="365"/>
    </row>
    <row r="195" spans="1:24" s="8" customFormat="1" ht="15" customHeight="1" thickTop="1" thickBot="1" x14ac:dyDescent="0.3">
      <c r="A195" s="260" t="str">
        <f>IF(V191=1,"VERIFIED",IF(W191=1,"CHECKED",IF(R191=1,"CHECK",IF(T191=1,"VERIFY",IF(U191=1,"NEED APP","NOT SCHED")))))</f>
        <v>NOT SCHED</v>
      </c>
      <c r="B195" s="322"/>
      <c r="C195" s="324"/>
      <c r="D195" s="753" t="s">
        <v>59</v>
      </c>
      <c r="E195" s="188" t="s">
        <v>0</v>
      </c>
      <c r="F195" s="188" t="s">
        <v>0</v>
      </c>
      <c r="G195" s="352"/>
      <c r="H195" s="354"/>
      <c r="I195" s="340"/>
      <c r="J195" s="712"/>
      <c r="K195" s="701"/>
      <c r="L195" s="716"/>
      <c r="M195" s="466"/>
      <c r="N195" s="467"/>
      <c r="O195" s="467"/>
      <c r="P195" s="467"/>
      <c r="Q195" s="366"/>
      <c r="R195" s="367"/>
      <c r="S195" s="367"/>
      <c r="T195" s="367"/>
      <c r="U195" s="368"/>
      <c r="V195" s="366"/>
      <c r="W195" s="367"/>
      <c r="X195" s="368"/>
    </row>
    <row r="196" spans="1:24" s="20" customFormat="1" ht="4.9000000000000004" customHeight="1" thickTop="1" thickBot="1" x14ac:dyDescent="0.3">
      <c r="A196" s="16"/>
      <c r="B196" s="261"/>
      <c r="C196" s="262"/>
      <c r="D196" s="281"/>
      <c r="E196" s="189"/>
      <c r="F196" s="189"/>
      <c r="G196" s="18"/>
      <c r="H196" s="17"/>
      <c r="I196" s="19"/>
      <c r="J196" s="19"/>
      <c r="K196" s="264"/>
      <c r="L196" s="265"/>
      <c r="M196" s="177"/>
      <c r="N196" s="177"/>
      <c r="O196" s="177"/>
      <c r="P196" s="282"/>
      <c r="Q196" s="283"/>
      <c r="R196" s="284"/>
      <c r="S196" s="285"/>
      <c r="T196" s="286"/>
      <c r="U196" s="287"/>
      <c r="V196" s="288"/>
      <c r="W196" s="284"/>
      <c r="X196" s="285"/>
    </row>
    <row r="197" spans="1:24" s="10" customFormat="1" ht="9" customHeight="1" thickTop="1" thickBot="1" x14ac:dyDescent="0.3">
      <c r="A197" s="208" t="s">
        <v>405</v>
      </c>
      <c r="B197" s="243" t="s">
        <v>11</v>
      </c>
      <c r="C197" s="244"/>
      <c r="D197" s="752" t="s">
        <v>12</v>
      </c>
      <c r="E197" s="245" t="s">
        <v>13</v>
      </c>
      <c r="F197" s="245" t="s">
        <v>14</v>
      </c>
      <c r="G197" s="204" t="s">
        <v>15</v>
      </c>
      <c r="H197" s="204" t="s">
        <v>16</v>
      </c>
      <c r="I197" s="204" t="s">
        <v>21</v>
      </c>
      <c r="J197" s="205" t="s">
        <v>18</v>
      </c>
      <c r="K197" s="205" t="s">
        <v>19</v>
      </c>
      <c r="L197" s="206" t="s">
        <v>26</v>
      </c>
      <c r="M197" s="207" t="s">
        <v>24</v>
      </c>
      <c r="N197" s="207" t="s">
        <v>76</v>
      </c>
      <c r="O197" s="207" t="s">
        <v>77</v>
      </c>
      <c r="P197" s="246" t="s">
        <v>526</v>
      </c>
      <c r="Q197" s="247"/>
      <c r="R197" s="248"/>
      <c r="S197" s="249"/>
      <c r="T197" s="250"/>
      <c r="U197" s="251"/>
      <c r="V197" s="209" t="s">
        <v>524</v>
      </c>
      <c r="W197" s="209" t="s">
        <v>522</v>
      </c>
      <c r="X197" s="210" t="s">
        <v>523</v>
      </c>
    </row>
    <row r="198" spans="1:24" s="8" customFormat="1" ht="15" customHeight="1" thickTop="1" thickBot="1" x14ac:dyDescent="0.25">
      <c r="A198" s="15" t="s">
        <v>3</v>
      </c>
      <c r="B198" s="320" t="s">
        <v>391</v>
      </c>
      <c r="C198" s="323" t="s">
        <v>0</v>
      </c>
      <c r="D198" s="753" t="s">
        <v>527</v>
      </c>
      <c r="E198" s="194" t="s">
        <v>392</v>
      </c>
      <c r="F198" s="195" t="s">
        <v>393</v>
      </c>
      <c r="G198" s="353" t="s">
        <v>0</v>
      </c>
      <c r="H198" s="339" t="s">
        <v>0</v>
      </c>
      <c r="I198" s="337">
        <v>5</v>
      </c>
      <c r="J198" s="337">
        <v>0.8</v>
      </c>
      <c r="K198" s="717">
        <f>IF(I198=" "," ",(I198+$H$6-J198))</f>
        <v>5</v>
      </c>
      <c r="L198" s="737">
        <v>500</v>
      </c>
      <c r="M198" s="674">
        <v>2016</v>
      </c>
      <c r="N198" s="325" t="str">
        <f>IF(V198=1,"VERIFIED",IF(W198=1,"CHECKED",IF(R198=1,"CHECK",IF(T198=1,"VERIFY",IF(U198=1,"NEED APP","NOT SCHED")))))</f>
        <v>NOT SCHED</v>
      </c>
      <c r="O198" s="733" t="s">
        <v>359</v>
      </c>
      <c r="P198" s="734" t="s">
        <v>573</v>
      </c>
      <c r="Q198" s="273">
        <f>IF(A199=" "," ",1)</f>
        <v>1</v>
      </c>
      <c r="R198" s="274" t="s">
        <v>0</v>
      </c>
      <c r="S198" s="275">
        <v>1</v>
      </c>
      <c r="T198" s="276" t="s">
        <v>0</v>
      </c>
      <c r="U198" s="277" t="s">
        <v>0</v>
      </c>
      <c r="V198" s="278" t="s">
        <v>0</v>
      </c>
      <c r="W198" s="279" t="s">
        <v>0</v>
      </c>
      <c r="X198" s="280" t="s">
        <v>0</v>
      </c>
    </row>
    <row r="199" spans="1:24" s="8" customFormat="1" ht="15" customHeight="1" thickTop="1" thickBot="1" x14ac:dyDescent="0.3">
      <c r="A199" s="130">
        <v>0</v>
      </c>
      <c r="B199" s="321"/>
      <c r="C199" s="323"/>
      <c r="D199" s="753" t="s">
        <v>78</v>
      </c>
      <c r="E199" s="746" t="s">
        <v>367</v>
      </c>
      <c r="F199" s="747"/>
      <c r="G199" s="354"/>
      <c r="H199" s="340"/>
      <c r="I199" s="338"/>
      <c r="J199" s="338"/>
      <c r="K199" s="718"/>
      <c r="L199" s="737"/>
      <c r="M199" s="675"/>
      <c r="N199" s="326"/>
      <c r="O199" s="735" t="s">
        <v>362</v>
      </c>
      <c r="P199" s="736"/>
      <c r="Q199" s="360" t="s">
        <v>581</v>
      </c>
      <c r="R199" s="361"/>
      <c r="S199" s="361"/>
      <c r="T199" s="361"/>
      <c r="U199" s="362"/>
      <c r="V199" s="415" t="s">
        <v>580</v>
      </c>
      <c r="W199" s="416"/>
      <c r="X199" s="417"/>
    </row>
    <row r="200" spans="1:24" s="11" customFormat="1" ht="9" customHeight="1" thickTop="1" thickBot="1" x14ac:dyDescent="0.3">
      <c r="A200" s="143">
        <v>100117305020</v>
      </c>
      <c r="B200" s="321"/>
      <c r="C200" s="323"/>
      <c r="D200" s="750" t="s">
        <v>59</v>
      </c>
      <c r="E200" s="751" t="s">
        <v>559</v>
      </c>
      <c r="F200" s="751" t="s">
        <v>560</v>
      </c>
      <c r="G200" s="185" t="s">
        <v>20</v>
      </c>
      <c r="H200" s="186" t="s">
        <v>512</v>
      </c>
      <c r="I200" s="186" t="s">
        <v>23</v>
      </c>
      <c r="J200" s="185" t="s">
        <v>22</v>
      </c>
      <c r="K200" s="186" t="s">
        <v>5</v>
      </c>
      <c r="L200" s="187" t="s">
        <v>510</v>
      </c>
      <c r="M200" s="462" t="s">
        <v>516</v>
      </c>
      <c r="N200" s="463"/>
      <c r="O200" s="463"/>
      <c r="P200" s="463"/>
      <c r="Q200" s="363"/>
      <c r="R200" s="364"/>
      <c r="S200" s="364"/>
      <c r="T200" s="364"/>
      <c r="U200" s="365"/>
      <c r="V200" s="363"/>
      <c r="W200" s="364"/>
      <c r="X200" s="365"/>
    </row>
    <row r="201" spans="1:24" s="8" customFormat="1" ht="15" customHeight="1" thickTop="1" thickBot="1" x14ac:dyDescent="0.3">
      <c r="A201" s="163">
        <f>A194+1</f>
        <v>28</v>
      </c>
      <c r="B201" s="321"/>
      <c r="C201" s="323"/>
      <c r="D201" s="753" t="s">
        <v>528</v>
      </c>
      <c r="E201" s="757" t="s">
        <v>368</v>
      </c>
      <c r="F201" s="758"/>
      <c r="G201" s="351" t="s">
        <v>551</v>
      </c>
      <c r="H201" s="353" t="s">
        <v>0</v>
      </c>
      <c r="I201" s="420" t="s">
        <v>0</v>
      </c>
      <c r="J201" s="711" t="s">
        <v>361</v>
      </c>
      <c r="K201" s="700" t="str">
        <f>IF(S198=1,"Needs a photo",IF(S198=2,"24/7",IF(S198=3,"Has Photo","")))</f>
        <v>Needs a photo</v>
      </c>
      <c r="L201" s="715" t="s">
        <v>421</v>
      </c>
      <c r="M201" s="464"/>
      <c r="N201" s="465"/>
      <c r="O201" s="465"/>
      <c r="P201" s="465"/>
      <c r="Q201" s="363"/>
      <c r="R201" s="364"/>
      <c r="S201" s="364"/>
      <c r="T201" s="364"/>
      <c r="U201" s="365"/>
      <c r="V201" s="363"/>
      <c r="W201" s="364"/>
      <c r="X201" s="365"/>
    </row>
    <row r="202" spans="1:24" s="8" customFormat="1" ht="15" customHeight="1" thickTop="1" thickBot="1" x14ac:dyDescent="0.3">
      <c r="A202" s="260" t="str">
        <f>IF(V198=1,"VERIFIED",IF(W198=1,"CHECKED",IF(R198=1,"CHECK",IF(T198=1,"VERIFY",IF(U198=1,"NEED APP","NOT SCHED")))))</f>
        <v>NOT SCHED</v>
      </c>
      <c r="B202" s="322"/>
      <c r="C202" s="324"/>
      <c r="D202" s="753" t="s">
        <v>59</v>
      </c>
      <c r="E202" s="188" t="s">
        <v>0</v>
      </c>
      <c r="F202" s="188" t="s">
        <v>0</v>
      </c>
      <c r="G202" s="352"/>
      <c r="H202" s="354"/>
      <c r="I202" s="421"/>
      <c r="J202" s="712"/>
      <c r="K202" s="701"/>
      <c r="L202" s="716"/>
      <c r="M202" s="466"/>
      <c r="N202" s="467"/>
      <c r="O202" s="467"/>
      <c r="P202" s="467"/>
      <c r="Q202" s="366"/>
      <c r="R202" s="367"/>
      <c r="S202" s="367"/>
      <c r="T202" s="367"/>
      <c r="U202" s="368"/>
      <c r="V202" s="366"/>
      <c r="W202" s="367"/>
      <c r="X202" s="368"/>
    </row>
    <row r="203" spans="1:24" s="20" customFormat="1" ht="4.9000000000000004" customHeight="1" thickTop="1" thickBot="1" x14ac:dyDescent="0.3">
      <c r="A203" s="16"/>
      <c r="B203" s="261"/>
      <c r="C203" s="262"/>
      <c r="D203" s="281"/>
      <c r="E203" s="189"/>
      <c r="F203" s="189"/>
      <c r="G203" s="18"/>
      <c r="H203" s="17"/>
      <c r="I203" s="19"/>
      <c r="J203" s="19"/>
      <c r="K203" s="264"/>
      <c r="L203" s="265"/>
      <c r="M203" s="177"/>
      <c r="N203" s="177"/>
      <c r="O203" s="177"/>
      <c r="P203" s="282"/>
      <c r="Q203" s="283"/>
      <c r="R203" s="284"/>
      <c r="S203" s="285"/>
      <c r="T203" s="286"/>
      <c r="U203" s="287"/>
      <c r="V203" s="288"/>
      <c r="W203" s="284"/>
      <c r="X203" s="285"/>
    </row>
    <row r="204" spans="1:24" s="10" customFormat="1" ht="9" customHeight="1" thickTop="1" thickBot="1" x14ac:dyDescent="0.3">
      <c r="A204" s="208" t="s">
        <v>405</v>
      </c>
      <c r="B204" s="243" t="s">
        <v>11</v>
      </c>
      <c r="C204" s="244"/>
      <c r="D204" s="752" t="s">
        <v>12</v>
      </c>
      <c r="E204" s="245" t="s">
        <v>13</v>
      </c>
      <c r="F204" s="245" t="s">
        <v>14</v>
      </c>
      <c r="G204" s="204" t="s">
        <v>15</v>
      </c>
      <c r="H204" s="204" t="s">
        <v>16</v>
      </c>
      <c r="I204" s="218" t="s">
        <v>21</v>
      </c>
      <c r="J204" s="219" t="s">
        <v>18</v>
      </c>
      <c r="K204" s="205" t="s">
        <v>19</v>
      </c>
      <c r="L204" s="206" t="s">
        <v>26</v>
      </c>
      <c r="M204" s="207" t="s">
        <v>24</v>
      </c>
      <c r="N204" s="207" t="s">
        <v>76</v>
      </c>
      <c r="O204" s="207" t="s">
        <v>77</v>
      </c>
      <c r="P204" s="246" t="s">
        <v>526</v>
      </c>
      <c r="Q204" s="247"/>
      <c r="R204" s="248"/>
      <c r="S204" s="249"/>
      <c r="T204" s="250"/>
      <c r="U204" s="251"/>
      <c r="V204" s="209" t="s">
        <v>524</v>
      </c>
      <c r="W204" s="209" t="s">
        <v>522</v>
      </c>
      <c r="X204" s="210" t="s">
        <v>523</v>
      </c>
    </row>
    <row r="205" spans="1:24" s="8" customFormat="1" ht="15" customHeight="1" thickTop="1" thickBot="1" x14ac:dyDescent="0.25">
      <c r="A205" s="15" t="s">
        <v>3</v>
      </c>
      <c r="B205" s="320" t="s">
        <v>200</v>
      </c>
      <c r="C205" s="323" t="s">
        <v>0</v>
      </c>
      <c r="D205" s="753" t="s">
        <v>527</v>
      </c>
      <c r="E205" s="228" t="s">
        <v>383</v>
      </c>
      <c r="F205" s="229" t="s">
        <v>384</v>
      </c>
      <c r="G205" s="335" t="s">
        <v>0</v>
      </c>
      <c r="H205" s="339" t="s">
        <v>0</v>
      </c>
      <c r="I205" s="337">
        <v>8</v>
      </c>
      <c r="J205" s="337">
        <v>0.8</v>
      </c>
      <c r="K205" s="717">
        <f>IF(I205=" "," ",(I205+$H$6-J205))</f>
        <v>8</v>
      </c>
      <c r="L205" s="737">
        <v>500</v>
      </c>
      <c r="M205" s="674">
        <v>2016</v>
      </c>
      <c r="N205" s="325" t="str">
        <f>IF(V205=1,"VERIFIED",IF(W205=1,"CHECKED",IF(R205=1,"CHECK",IF(T205=1,"VERIFY",IF(U205=1,"NEED APP","NOT SCHED")))))</f>
        <v>VERIFY</v>
      </c>
      <c r="O205" s="733" t="s">
        <v>359</v>
      </c>
      <c r="P205" s="734" t="s">
        <v>378</v>
      </c>
      <c r="Q205" s="273">
        <f>IF(A206=" "," ",1)</f>
        <v>1</v>
      </c>
      <c r="R205" s="274" t="s">
        <v>0</v>
      </c>
      <c r="S205" s="275">
        <v>1</v>
      </c>
      <c r="T205" s="276">
        <v>1</v>
      </c>
      <c r="U205" s="277" t="s">
        <v>0</v>
      </c>
      <c r="V205" s="278" t="s">
        <v>0</v>
      </c>
      <c r="W205" s="279" t="s">
        <v>0</v>
      </c>
      <c r="X205" s="280" t="s">
        <v>0</v>
      </c>
    </row>
    <row r="206" spans="1:24" s="8" customFormat="1" ht="15" customHeight="1" thickTop="1" thickBot="1" x14ac:dyDescent="0.3">
      <c r="A206" s="130">
        <v>0</v>
      </c>
      <c r="B206" s="321"/>
      <c r="C206" s="323"/>
      <c r="D206" s="753" t="s">
        <v>78</v>
      </c>
      <c r="E206" s="746" t="s">
        <v>367</v>
      </c>
      <c r="F206" s="747"/>
      <c r="G206" s="336"/>
      <c r="H206" s="340"/>
      <c r="I206" s="338"/>
      <c r="J206" s="338"/>
      <c r="K206" s="718"/>
      <c r="L206" s="737"/>
      <c r="M206" s="675"/>
      <c r="N206" s="326"/>
      <c r="O206" s="735" t="s">
        <v>362</v>
      </c>
      <c r="P206" s="736"/>
      <c r="Q206" s="360" t="s">
        <v>581</v>
      </c>
      <c r="R206" s="361"/>
      <c r="S206" s="361"/>
      <c r="T206" s="361"/>
      <c r="U206" s="362"/>
      <c r="V206" s="415" t="s">
        <v>580</v>
      </c>
      <c r="W206" s="416"/>
      <c r="X206" s="417"/>
    </row>
    <row r="207" spans="1:24" s="11" customFormat="1" ht="9" customHeight="1" thickTop="1" thickBot="1" x14ac:dyDescent="0.3">
      <c r="A207" s="155" t="s">
        <v>199</v>
      </c>
      <c r="B207" s="321"/>
      <c r="C207" s="323"/>
      <c r="D207" s="750" t="s">
        <v>59</v>
      </c>
      <c r="E207" s="751" t="s">
        <v>506</v>
      </c>
      <c r="F207" s="751" t="s">
        <v>561</v>
      </c>
      <c r="G207" s="185" t="s">
        <v>20</v>
      </c>
      <c r="H207" s="186" t="s">
        <v>512</v>
      </c>
      <c r="I207" s="220" t="s">
        <v>23</v>
      </c>
      <c r="J207" s="221" t="s">
        <v>22</v>
      </c>
      <c r="K207" s="186" t="s">
        <v>5</v>
      </c>
      <c r="L207" s="187" t="s">
        <v>510</v>
      </c>
      <c r="M207" s="462" t="s">
        <v>410</v>
      </c>
      <c r="N207" s="463"/>
      <c r="O207" s="463"/>
      <c r="P207" s="463"/>
      <c r="Q207" s="363"/>
      <c r="R207" s="364"/>
      <c r="S207" s="364"/>
      <c r="T207" s="364"/>
      <c r="U207" s="365"/>
      <c r="V207" s="363"/>
      <c r="W207" s="364"/>
      <c r="X207" s="365"/>
    </row>
    <row r="208" spans="1:24" s="8" customFormat="1" ht="15" customHeight="1" thickTop="1" thickBot="1" x14ac:dyDescent="0.3">
      <c r="A208" s="163">
        <f>A201+1</f>
        <v>29</v>
      </c>
      <c r="B208" s="321"/>
      <c r="C208" s="323"/>
      <c r="D208" s="753" t="s">
        <v>528</v>
      </c>
      <c r="E208" s="744" t="s">
        <v>368</v>
      </c>
      <c r="F208" s="745"/>
      <c r="G208" s="351" t="s">
        <v>0</v>
      </c>
      <c r="H208" s="353" t="s">
        <v>0</v>
      </c>
      <c r="I208" s="339" t="s">
        <v>0</v>
      </c>
      <c r="J208" s="711" t="s">
        <v>361</v>
      </c>
      <c r="K208" s="700" t="str">
        <f>IF(S205=1,"Needs a photo",IF(S205=2,"24/7",IF(S205=3,"Has Photo","")))</f>
        <v>Needs a photo</v>
      </c>
      <c r="L208" s="715" t="s">
        <v>421</v>
      </c>
      <c r="M208" s="464"/>
      <c r="N208" s="465"/>
      <c r="O208" s="465"/>
      <c r="P208" s="465"/>
      <c r="Q208" s="363"/>
      <c r="R208" s="364"/>
      <c r="S208" s="364"/>
      <c r="T208" s="364"/>
      <c r="U208" s="365"/>
      <c r="V208" s="363"/>
      <c r="W208" s="364"/>
      <c r="X208" s="365"/>
    </row>
    <row r="209" spans="1:24" s="8" customFormat="1" ht="15" customHeight="1" thickTop="1" thickBot="1" x14ac:dyDescent="0.3">
      <c r="A209" s="710" t="str">
        <f>IF(V205=1,"VERIFIED",IF(W205=1,"CHECKED",IF(R205=1,"CHECK",IF(T205=1,"VERIFY",IF(U205=1,"NEED APP","NOT SCHED")))))</f>
        <v>VERIFY</v>
      </c>
      <c r="B209" s="322"/>
      <c r="C209" s="324"/>
      <c r="D209" s="753" t="s">
        <v>59</v>
      </c>
      <c r="E209" s="190" t="s">
        <v>0</v>
      </c>
      <c r="F209" s="190" t="s">
        <v>0</v>
      </c>
      <c r="G209" s="352"/>
      <c r="H209" s="354"/>
      <c r="I209" s="340"/>
      <c r="J209" s="712"/>
      <c r="K209" s="701"/>
      <c r="L209" s="716"/>
      <c r="M209" s="466"/>
      <c r="N209" s="467"/>
      <c r="O209" s="467"/>
      <c r="P209" s="467"/>
      <c r="Q209" s="366"/>
      <c r="R209" s="367"/>
      <c r="S209" s="367"/>
      <c r="T209" s="367"/>
      <c r="U209" s="368"/>
      <c r="V209" s="366"/>
      <c r="W209" s="367"/>
      <c r="X209" s="368"/>
    </row>
    <row r="210" spans="1:24" s="20" customFormat="1" ht="4.9000000000000004" customHeight="1" thickTop="1" thickBot="1" x14ac:dyDescent="0.3">
      <c r="A210" s="16"/>
      <c r="B210" s="261"/>
      <c r="C210" s="262"/>
      <c r="D210" s="281"/>
      <c r="E210" s="189"/>
      <c r="F210" s="189"/>
      <c r="G210" s="18"/>
      <c r="H210" s="17"/>
      <c r="I210" s="19"/>
      <c r="J210" s="19"/>
      <c r="K210" s="264"/>
      <c r="L210" s="265"/>
      <c r="M210" s="177"/>
      <c r="N210" s="177"/>
      <c r="O210" s="177"/>
      <c r="P210" s="282"/>
      <c r="Q210" s="283"/>
      <c r="R210" s="284"/>
      <c r="S210" s="285"/>
      <c r="T210" s="286"/>
      <c r="U210" s="287"/>
      <c r="V210" s="288"/>
      <c r="W210" s="284"/>
      <c r="X210" s="285"/>
    </row>
    <row r="211" spans="1:24" s="10" customFormat="1" ht="9" customHeight="1" thickTop="1" thickBot="1" x14ac:dyDescent="0.3">
      <c r="A211" s="208" t="s">
        <v>405</v>
      </c>
      <c r="B211" s="243" t="s">
        <v>11</v>
      </c>
      <c r="C211" s="244"/>
      <c r="D211" s="752" t="s">
        <v>12</v>
      </c>
      <c r="E211" s="245" t="s">
        <v>13</v>
      </c>
      <c r="F211" s="245" t="s">
        <v>14</v>
      </c>
      <c r="G211" s="204" t="s">
        <v>15</v>
      </c>
      <c r="H211" s="204" t="s">
        <v>16</v>
      </c>
      <c r="I211" s="204" t="s">
        <v>21</v>
      </c>
      <c r="J211" s="205" t="s">
        <v>18</v>
      </c>
      <c r="K211" s="205" t="s">
        <v>19</v>
      </c>
      <c r="L211" s="206" t="s">
        <v>26</v>
      </c>
      <c r="M211" s="207" t="s">
        <v>24</v>
      </c>
      <c r="N211" s="207" t="s">
        <v>76</v>
      </c>
      <c r="O211" s="207" t="s">
        <v>77</v>
      </c>
      <c r="P211" s="246" t="s">
        <v>526</v>
      </c>
      <c r="Q211" s="247"/>
      <c r="R211" s="248"/>
      <c r="S211" s="249"/>
      <c r="T211" s="250"/>
      <c r="U211" s="251"/>
      <c r="V211" s="209" t="s">
        <v>524</v>
      </c>
      <c r="W211" s="209" t="s">
        <v>522</v>
      </c>
      <c r="X211" s="210" t="s">
        <v>523</v>
      </c>
    </row>
    <row r="212" spans="1:24" s="8" customFormat="1" ht="15" customHeight="1" thickTop="1" thickBot="1" x14ac:dyDescent="0.25">
      <c r="A212" s="15" t="s">
        <v>3</v>
      </c>
      <c r="B212" s="320" t="s">
        <v>205</v>
      </c>
      <c r="C212" s="323" t="s">
        <v>0</v>
      </c>
      <c r="D212" s="753" t="s">
        <v>527</v>
      </c>
      <c r="E212" s="194" t="s">
        <v>400</v>
      </c>
      <c r="F212" s="195" t="s">
        <v>401</v>
      </c>
      <c r="G212" s="335" t="s">
        <v>0</v>
      </c>
      <c r="H212" s="339" t="s">
        <v>0</v>
      </c>
      <c r="I212" s="337">
        <v>7.9</v>
      </c>
      <c r="J212" s="337">
        <v>0.8</v>
      </c>
      <c r="K212" s="717">
        <f>IF(I212=" "," ",(I212+$H$6-J212))</f>
        <v>7.9000000000000012</v>
      </c>
      <c r="L212" s="737">
        <v>500</v>
      </c>
      <c r="M212" s="674">
        <v>2016</v>
      </c>
      <c r="N212" s="325" t="str">
        <f>IF(V212=1,"VERIFIED",IF(W212=1,"CHECKED",IF(R212=1,"CHECK",IF(T212=1,"VERIFY",IF(U212=1,"NEED APP","NOT SCHED")))))</f>
        <v>NOT SCHED</v>
      </c>
      <c r="O212" s="733" t="s">
        <v>359</v>
      </c>
      <c r="P212" s="734" t="s">
        <v>378</v>
      </c>
      <c r="Q212" s="273">
        <f>IF(A213=" "," ",1)</f>
        <v>1</v>
      </c>
      <c r="R212" s="274" t="s">
        <v>0</v>
      </c>
      <c r="S212" s="275">
        <v>1</v>
      </c>
      <c r="T212" s="276" t="s">
        <v>0</v>
      </c>
      <c r="U212" s="277" t="s">
        <v>0</v>
      </c>
      <c r="V212" s="278" t="s">
        <v>0</v>
      </c>
      <c r="W212" s="279" t="s">
        <v>0</v>
      </c>
      <c r="X212" s="280" t="s">
        <v>0</v>
      </c>
    </row>
    <row r="213" spans="1:24" s="8" customFormat="1" ht="15" customHeight="1" thickTop="1" thickBot="1" x14ac:dyDescent="0.3">
      <c r="A213" s="130">
        <v>0</v>
      </c>
      <c r="B213" s="321"/>
      <c r="C213" s="323"/>
      <c r="D213" s="753" t="s">
        <v>78</v>
      </c>
      <c r="E213" s="748" t="s">
        <v>367</v>
      </c>
      <c r="F213" s="749"/>
      <c r="G213" s="336"/>
      <c r="H213" s="340"/>
      <c r="I213" s="338"/>
      <c r="J213" s="338"/>
      <c r="K213" s="718"/>
      <c r="L213" s="737"/>
      <c r="M213" s="675"/>
      <c r="N213" s="326"/>
      <c r="O213" s="735" t="s">
        <v>362</v>
      </c>
      <c r="P213" s="736"/>
      <c r="Q213" s="360" t="s">
        <v>581</v>
      </c>
      <c r="R213" s="361"/>
      <c r="S213" s="361"/>
      <c r="T213" s="361"/>
      <c r="U213" s="362"/>
      <c r="V213" s="415" t="s">
        <v>580</v>
      </c>
      <c r="W213" s="416"/>
      <c r="X213" s="417"/>
    </row>
    <row r="214" spans="1:24" s="11" customFormat="1" ht="9" customHeight="1" thickTop="1" thickBot="1" x14ac:dyDescent="0.3">
      <c r="A214" s="155" t="s">
        <v>204</v>
      </c>
      <c r="B214" s="321"/>
      <c r="C214" s="323"/>
      <c r="D214" s="750" t="s">
        <v>59</v>
      </c>
      <c r="E214" s="751" t="s">
        <v>563</v>
      </c>
      <c r="F214" s="751" t="s">
        <v>505</v>
      </c>
      <c r="G214" s="185" t="s">
        <v>20</v>
      </c>
      <c r="H214" s="186" t="s">
        <v>512</v>
      </c>
      <c r="I214" s="186" t="s">
        <v>23</v>
      </c>
      <c r="J214" s="185" t="s">
        <v>22</v>
      </c>
      <c r="K214" s="186" t="s">
        <v>5</v>
      </c>
      <c r="L214" s="187" t="s">
        <v>510</v>
      </c>
      <c r="M214" s="462" t="s">
        <v>562</v>
      </c>
      <c r="N214" s="463"/>
      <c r="O214" s="463"/>
      <c r="P214" s="463"/>
      <c r="Q214" s="363"/>
      <c r="R214" s="364"/>
      <c r="S214" s="364"/>
      <c r="T214" s="364"/>
      <c r="U214" s="365"/>
      <c r="V214" s="363"/>
      <c r="W214" s="364"/>
      <c r="X214" s="365"/>
    </row>
    <row r="215" spans="1:24" s="8" customFormat="1" ht="15" customHeight="1" thickTop="1" thickBot="1" x14ac:dyDescent="0.3">
      <c r="A215" s="163">
        <f>A208+1</f>
        <v>30</v>
      </c>
      <c r="B215" s="321"/>
      <c r="C215" s="323"/>
      <c r="D215" s="753" t="s">
        <v>528</v>
      </c>
      <c r="E215" s="744" t="s">
        <v>368</v>
      </c>
      <c r="F215" s="745"/>
      <c r="G215" s="351" t="s">
        <v>0</v>
      </c>
      <c r="H215" s="353" t="s">
        <v>0</v>
      </c>
      <c r="I215" s="339" t="s">
        <v>0</v>
      </c>
      <c r="J215" s="711" t="s">
        <v>361</v>
      </c>
      <c r="K215" s="700" t="str">
        <f>IF(S212=1,"Needs a photo",IF(S212=2,"24/7",IF(S212=3,"Has Photo","")))</f>
        <v>Needs a photo</v>
      </c>
      <c r="L215" s="715" t="s">
        <v>421</v>
      </c>
      <c r="M215" s="464"/>
      <c r="N215" s="465"/>
      <c r="O215" s="465"/>
      <c r="P215" s="465"/>
      <c r="Q215" s="363"/>
      <c r="R215" s="364"/>
      <c r="S215" s="364"/>
      <c r="T215" s="364"/>
      <c r="U215" s="365"/>
      <c r="V215" s="363"/>
      <c r="W215" s="364"/>
      <c r="X215" s="365"/>
    </row>
    <row r="216" spans="1:24" s="8" customFormat="1" ht="15" customHeight="1" thickTop="1" thickBot="1" x14ac:dyDescent="0.3">
      <c r="A216" s="260" t="str">
        <f>IF(V212=1,"VERIFIED",IF(W212=1,"CHECKED",IF(R212=1,"CHECK",IF(T212=1,"VERIFY",IF(U212=1,"NEED APP","NOT SCHED")))))</f>
        <v>NOT SCHED</v>
      </c>
      <c r="B216" s="322"/>
      <c r="C216" s="324"/>
      <c r="D216" s="753" t="s">
        <v>59</v>
      </c>
      <c r="E216" s="190" t="s">
        <v>0</v>
      </c>
      <c r="F216" s="190" t="s">
        <v>0</v>
      </c>
      <c r="G216" s="352"/>
      <c r="H216" s="354"/>
      <c r="I216" s="340"/>
      <c r="J216" s="712"/>
      <c r="K216" s="701"/>
      <c r="L216" s="716"/>
      <c r="M216" s="466"/>
      <c r="N216" s="467"/>
      <c r="O216" s="467"/>
      <c r="P216" s="467"/>
      <c r="Q216" s="366"/>
      <c r="R216" s="367"/>
      <c r="S216" s="367"/>
      <c r="T216" s="367"/>
      <c r="U216" s="368"/>
      <c r="V216" s="366"/>
      <c r="W216" s="367"/>
      <c r="X216" s="368"/>
    </row>
    <row r="217" spans="1:24" s="8" customFormat="1" ht="74.25" customHeight="1" thickTop="1" thickBot="1" x14ac:dyDescent="0.3">
      <c r="A217" s="373" t="s">
        <v>590</v>
      </c>
      <c r="B217" s="374"/>
      <c r="C217" s="374"/>
      <c r="D217" s="374"/>
      <c r="E217" s="374"/>
      <c r="F217" s="374"/>
      <c r="G217" s="374"/>
      <c r="H217" s="374"/>
      <c r="I217" s="374"/>
      <c r="J217" s="374"/>
      <c r="K217" s="374"/>
      <c r="L217" s="374"/>
      <c r="M217" s="374"/>
      <c r="N217" s="374"/>
      <c r="O217" s="374"/>
      <c r="P217" s="375"/>
      <c r="Q217" s="493" t="str">
        <f>$L$1</f>
        <v xml:space="preserve"> BE-4  East Bay, Centerville, Hyannis</v>
      </c>
      <c r="R217" s="494"/>
      <c r="S217" s="494"/>
      <c r="T217" s="494"/>
      <c r="U217" s="494"/>
      <c r="V217" s="308"/>
      <c r="W217" s="309"/>
      <c r="X217" s="310"/>
    </row>
    <row r="218" spans="1:24" s="10" customFormat="1" ht="9" customHeight="1" thickTop="1" thickBot="1" x14ac:dyDescent="0.3">
      <c r="A218" s="208" t="s">
        <v>405</v>
      </c>
      <c r="B218" s="243" t="s">
        <v>11</v>
      </c>
      <c r="C218" s="244"/>
      <c r="D218" s="752" t="s">
        <v>12</v>
      </c>
      <c r="E218" s="245" t="s">
        <v>13</v>
      </c>
      <c r="F218" s="245" t="s">
        <v>14</v>
      </c>
      <c r="G218" s="204" t="s">
        <v>15</v>
      </c>
      <c r="H218" s="204" t="s">
        <v>16</v>
      </c>
      <c r="I218" s="218" t="s">
        <v>21</v>
      </c>
      <c r="J218" s="219" t="s">
        <v>18</v>
      </c>
      <c r="K218" s="205" t="s">
        <v>19</v>
      </c>
      <c r="L218" s="206" t="s">
        <v>26</v>
      </c>
      <c r="M218" s="207" t="s">
        <v>24</v>
      </c>
      <c r="N218" s="207" t="s">
        <v>76</v>
      </c>
      <c r="O218" s="207" t="s">
        <v>77</v>
      </c>
      <c r="P218" s="246" t="s">
        <v>526</v>
      </c>
      <c r="Q218" s="247"/>
      <c r="R218" s="248"/>
      <c r="S218" s="249"/>
      <c r="T218" s="250"/>
      <c r="U218" s="251"/>
      <c r="V218" s="209" t="s">
        <v>524</v>
      </c>
      <c r="W218" s="209" t="s">
        <v>522</v>
      </c>
      <c r="X218" s="210" t="s">
        <v>523</v>
      </c>
    </row>
    <row r="219" spans="1:24" s="8" customFormat="1" ht="15" customHeight="1" thickTop="1" thickBot="1" x14ac:dyDescent="0.25">
      <c r="A219" s="15" t="s">
        <v>3</v>
      </c>
      <c r="B219" s="320" t="s">
        <v>395</v>
      </c>
      <c r="C219" s="323" t="s">
        <v>0</v>
      </c>
      <c r="D219" s="753" t="s">
        <v>527</v>
      </c>
      <c r="E219" s="222" t="s">
        <v>458</v>
      </c>
      <c r="F219" s="230" t="s">
        <v>459</v>
      </c>
      <c r="G219" s="335" t="s">
        <v>0</v>
      </c>
      <c r="H219" s="339" t="s">
        <v>0</v>
      </c>
      <c r="I219" s="337">
        <v>11.7</v>
      </c>
      <c r="J219" s="337">
        <v>0.7</v>
      </c>
      <c r="K219" s="717">
        <f>IF(I219=" "," ",(I219+$H$6-J219))</f>
        <v>11.8</v>
      </c>
      <c r="L219" s="737">
        <v>500</v>
      </c>
      <c r="M219" s="674">
        <v>2016</v>
      </c>
      <c r="N219" s="325" t="str">
        <f>IF(V219=1,"VERIFIED",IF(W219=1,"CHECKED",IF(R219=1,"CHECK",IF(T219=1,"VERIFY",IF(U219=1,"NEED APP","NOT SCHED")))))</f>
        <v>NOT SCHED</v>
      </c>
      <c r="O219" s="733" t="s">
        <v>359</v>
      </c>
      <c r="P219" s="734" t="s">
        <v>378</v>
      </c>
      <c r="Q219" s="273">
        <f>IF(A220=" "," ",1)</f>
        <v>1</v>
      </c>
      <c r="R219" s="274" t="s">
        <v>0</v>
      </c>
      <c r="S219" s="275">
        <v>1</v>
      </c>
      <c r="T219" s="276" t="s">
        <v>0</v>
      </c>
      <c r="U219" s="277" t="s">
        <v>0</v>
      </c>
      <c r="V219" s="278" t="s">
        <v>0</v>
      </c>
      <c r="W219" s="279" t="s">
        <v>0</v>
      </c>
      <c r="X219" s="280" t="s">
        <v>0</v>
      </c>
    </row>
    <row r="220" spans="1:24" s="8" customFormat="1" ht="15" customHeight="1" thickTop="1" thickBot="1" x14ac:dyDescent="0.3">
      <c r="A220" s="130">
        <v>0</v>
      </c>
      <c r="B220" s="321"/>
      <c r="C220" s="323"/>
      <c r="D220" s="753" t="s">
        <v>78</v>
      </c>
      <c r="E220" s="748" t="s">
        <v>367</v>
      </c>
      <c r="F220" s="749"/>
      <c r="G220" s="336"/>
      <c r="H220" s="340"/>
      <c r="I220" s="338"/>
      <c r="J220" s="338"/>
      <c r="K220" s="718"/>
      <c r="L220" s="737"/>
      <c r="M220" s="675"/>
      <c r="N220" s="326"/>
      <c r="O220" s="735" t="s">
        <v>362</v>
      </c>
      <c r="P220" s="736"/>
      <c r="Q220" s="360" t="s">
        <v>581</v>
      </c>
      <c r="R220" s="361"/>
      <c r="S220" s="361"/>
      <c r="T220" s="361"/>
      <c r="U220" s="362"/>
      <c r="V220" s="415" t="s">
        <v>580</v>
      </c>
      <c r="W220" s="416"/>
      <c r="X220" s="417"/>
    </row>
    <row r="221" spans="1:24" s="11" customFormat="1" ht="9" customHeight="1" thickTop="1" thickBot="1" x14ac:dyDescent="0.3">
      <c r="A221" s="143">
        <v>100117305436</v>
      </c>
      <c r="B221" s="321"/>
      <c r="C221" s="323"/>
      <c r="D221" s="750" t="s">
        <v>59</v>
      </c>
      <c r="E221" s="751" t="s">
        <v>460</v>
      </c>
      <c r="F221" s="751" t="s">
        <v>461</v>
      </c>
      <c r="G221" s="185" t="s">
        <v>20</v>
      </c>
      <c r="H221" s="186" t="s">
        <v>512</v>
      </c>
      <c r="I221" s="220" t="s">
        <v>23</v>
      </c>
      <c r="J221" s="221" t="s">
        <v>22</v>
      </c>
      <c r="K221" s="186" t="s">
        <v>5</v>
      </c>
      <c r="L221" s="187" t="s">
        <v>510</v>
      </c>
      <c r="M221" s="379" t="s">
        <v>517</v>
      </c>
      <c r="N221" s="380"/>
      <c r="O221" s="380"/>
      <c r="P221" s="380"/>
      <c r="Q221" s="363"/>
      <c r="R221" s="364"/>
      <c r="S221" s="364"/>
      <c r="T221" s="364"/>
      <c r="U221" s="365"/>
      <c r="V221" s="363"/>
      <c r="W221" s="364"/>
      <c r="X221" s="365"/>
    </row>
    <row r="222" spans="1:24" s="8" customFormat="1" ht="15" customHeight="1" thickTop="1" thickBot="1" x14ac:dyDescent="0.3">
      <c r="A222" s="163">
        <f>A215+1</f>
        <v>31</v>
      </c>
      <c r="B222" s="321"/>
      <c r="C222" s="323"/>
      <c r="D222" s="753" t="s">
        <v>528</v>
      </c>
      <c r="E222" s="744" t="s">
        <v>368</v>
      </c>
      <c r="F222" s="745"/>
      <c r="G222" s="351" t="str">
        <f>IF($J$6="","",$J$6)</f>
        <v xml:space="preserve"> </v>
      </c>
      <c r="H222" s="353" t="s">
        <v>0</v>
      </c>
      <c r="I222" s="339" t="s">
        <v>0</v>
      </c>
      <c r="J222" s="711" t="s">
        <v>361</v>
      </c>
      <c r="K222" s="700" t="str">
        <f>IF(S219=1,"Needs a photo",IF(S219=2,"24/7",IF(S219=3,"Has Photo","")))</f>
        <v>Needs a photo</v>
      </c>
      <c r="L222" s="715" t="s">
        <v>421</v>
      </c>
      <c r="M222" s="381"/>
      <c r="N222" s="382"/>
      <c r="O222" s="382"/>
      <c r="P222" s="382"/>
      <c r="Q222" s="363"/>
      <c r="R222" s="364"/>
      <c r="S222" s="364"/>
      <c r="T222" s="364"/>
      <c r="U222" s="365"/>
      <c r="V222" s="363"/>
      <c r="W222" s="364"/>
      <c r="X222" s="365"/>
    </row>
    <row r="223" spans="1:24" s="8" customFormat="1" ht="15" customHeight="1" thickTop="1" thickBot="1" x14ac:dyDescent="0.3">
      <c r="A223" s="260" t="str">
        <f>IF(V219=1,"VERIFIED",IF(W219=1,"CHECKED",IF(R219=1,"CHECK",IF(T219=1,"VERIFY",IF(U219=1,"NEED APP","NOT SCHED")))))</f>
        <v>NOT SCHED</v>
      </c>
      <c r="B223" s="322"/>
      <c r="C223" s="324"/>
      <c r="D223" s="753" t="s">
        <v>59</v>
      </c>
      <c r="E223" s="188" t="s">
        <v>0</v>
      </c>
      <c r="F223" s="188" t="s">
        <v>0</v>
      </c>
      <c r="G223" s="352"/>
      <c r="H223" s="354"/>
      <c r="I223" s="340"/>
      <c r="J223" s="712"/>
      <c r="K223" s="701"/>
      <c r="L223" s="716"/>
      <c r="M223" s="383"/>
      <c r="N223" s="384"/>
      <c r="O223" s="384"/>
      <c r="P223" s="384"/>
      <c r="Q223" s="366"/>
      <c r="R223" s="367"/>
      <c r="S223" s="367"/>
      <c r="T223" s="367"/>
      <c r="U223" s="368"/>
      <c r="V223" s="366"/>
      <c r="W223" s="367"/>
      <c r="X223" s="368"/>
    </row>
    <row r="224" spans="1:24" s="20" customFormat="1" ht="4.9000000000000004" customHeight="1" thickTop="1" thickBot="1" x14ac:dyDescent="0.3">
      <c r="A224" s="16"/>
      <c r="B224" s="261"/>
      <c r="C224" s="262"/>
      <c r="D224" s="281"/>
      <c r="E224" s="189"/>
      <c r="F224" s="189"/>
      <c r="G224" s="18"/>
      <c r="H224" s="17"/>
      <c r="I224" s="19"/>
      <c r="J224" s="19"/>
      <c r="K224" s="264"/>
      <c r="L224" s="265"/>
      <c r="M224" s="177"/>
      <c r="N224" s="177"/>
      <c r="O224" s="177"/>
      <c r="P224" s="282"/>
      <c r="Q224" s="283"/>
      <c r="R224" s="284"/>
      <c r="S224" s="285"/>
      <c r="T224" s="286"/>
      <c r="U224" s="287"/>
      <c r="V224" s="288"/>
      <c r="W224" s="284"/>
      <c r="X224" s="285"/>
    </row>
    <row r="225" spans="1:24" s="10" customFormat="1" ht="9" customHeight="1" thickTop="1" thickBot="1" x14ac:dyDescent="0.3">
      <c r="A225" s="208" t="s">
        <v>405</v>
      </c>
      <c r="B225" s="243" t="s">
        <v>11</v>
      </c>
      <c r="C225" s="244"/>
      <c r="D225" s="752" t="s">
        <v>12</v>
      </c>
      <c r="E225" s="245" t="s">
        <v>13</v>
      </c>
      <c r="F225" s="245" t="s">
        <v>14</v>
      </c>
      <c r="G225" s="204" t="s">
        <v>15</v>
      </c>
      <c r="H225" s="204" t="s">
        <v>16</v>
      </c>
      <c r="I225" s="204" t="s">
        <v>21</v>
      </c>
      <c r="J225" s="205" t="s">
        <v>18</v>
      </c>
      <c r="K225" s="205" t="s">
        <v>19</v>
      </c>
      <c r="L225" s="206" t="s">
        <v>26</v>
      </c>
      <c r="M225" s="207" t="s">
        <v>24</v>
      </c>
      <c r="N225" s="207" t="s">
        <v>76</v>
      </c>
      <c r="O225" s="207" t="s">
        <v>77</v>
      </c>
      <c r="P225" s="246" t="s">
        <v>526</v>
      </c>
      <c r="Q225" s="247"/>
      <c r="R225" s="248"/>
      <c r="S225" s="249"/>
      <c r="T225" s="250"/>
      <c r="U225" s="251"/>
      <c r="V225" s="209" t="s">
        <v>524</v>
      </c>
      <c r="W225" s="209" t="s">
        <v>522</v>
      </c>
      <c r="X225" s="210" t="s">
        <v>523</v>
      </c>
    </row>
    <row r="226" spans="1:24" s="8" customFormat="1" ht="15" customHeight="1" thickTop="1" thickBot="1" x14ac:dyDescent="0.25">
      <c r="A226" s="15" t="s">
        <v>3</v>
      </c>
      <c r="B226" s="320" t="s">
        <v>396</v>
      </c>
      <c r="C226" s="323" t="s">
        <v>0</v>
      </c>
      <c r="D226" s="753" t="s">
        <v>527</v>
      </c>
      <c r="E226" s="222" t="s">
        <v>456</v>
      </c>
      <c r="F226" s="230" t="s">
        <v>457</v>
      </c>
      <c r="G226" s="335" t="s">
        <v>0</v>
      </c>
      <c r="H226" s="339" t="s">
        <v>0</v>
      </c>
      <c r="I226" s="337">
        <v>7</v>
      </c>
      <c r="J226" s="337">
        <v>0.7</v>
      </c>
      <c r="K226" s="717">
        <f>IF(I226=" "," ",(I226+$H$6-J226))</f>
        <v>7.1</v>
      </c>
      <c r="L226" s="737">
        <v>500</v>
      </c>
      <c r="M226" s="674">
        <v>2016</v>
      </c>
      <c r="N226" s="325" t="str">
        <f>IF(V226=1,"VERIFIED",IF(W226=1,"CHECKED",IF(R226=1,"CHECK",IF(T226=1,"VERIFY",IF(U226=1,"NEED APP","NOT SCHED")))))</f>
        <v>NOT SCHED</v>
      </c>
      <c r="O226" s="733" t="s">
        <v>359</v>
      </c>
      <c r="P226" s="734" t="s">
        <v>378</v>
      </c>
      <c r="Q226" s="273">
        <f>IF(A227=" "," ",1)</f>
        <v>1</v>
      </c>
      <c r="R226" s="274" t="s">
        <v>0</v>
      </c>
      <c r="S226" s="275">
        <v>1</v>
      </c>
      <c r="T226" s="276" t="s">
        <v>0</v>
      </c>
      <c r="U226" s="277" t="s">
        <v>0</v>
      </c>
      <c r="V226" s="278" t="s">
        <v>0</v>
      </c>
      <c r="W226" s="279" t="s">
        <v>0</v>
      </c>
      <c r="X226" s="280" t="s">
        <v>0</v>
      </c>
    </row>
    <row r="227" spans="1:24" s="8" customFormat="1" ht="15" customHeight="1" thickTop="1" thickBot="1" x14ac:dyDescent="0.3">
      <c r="A227" s="130">
        <v>0</v>
      </c>
      <c r="B227" s="321"/>
      <c r="C227" s="323"/>
      <c r="D227" s="753" t="s">
        <v>78</v>
      </c>
      <c r="E227" s="748" t="s">
        <v>367</v>
      </c>
      <c r="F227" s="749"/>
      <c r="G227" s="336"/>
      <c r="H227" s="340"/>
      <c r="I227" s="338"/>
      <c r="J227" s="338"/>
      <c r="K227" s="718"/>
      <c r="L227" s="737"/>
      <c r="M227" s="675"/>
      <c r="N227" s="326"/>
      <c r="O227" s="735" t="s">
        <v>362</v>
      </c>
      <c r="P227" s="736"/>
      <c r="Q227" s="360" t="s">
        <v>581</v>
      </c>
      <c r="R227" s="361"/>
      <c r="S227" s="361"/>
      <c r="T227" s="361"/>
      <c r="U227" s="362"/>
      <c r="V227" s="415" t="s">
        <v>580</v>
      </c>
      <c r="W227" s="416"/>
      <c r="X227" s="417"/>
    </row>
    <row r="228" spans="1:24" s="11" customFormat="1" ht="9" customHeight="1" thickTop="1" thickBot="1" x14ac:dyDescent="0.3">
      <c r="A228" s="143">
        <v>100117305448</v>
      </c>
      <c r="B228" s="321"/>
      <c r="C228" s="323"/>
      <c r="D228" s="750" t="s">
        <v>59</v>
      </c>
      <c r="E228" s="751" t="s">
        <v>462</v>
      </c>
      <c r="F228" s="751" t="s">
        <v>564</v>
      </c>
      <c r="G228" s="185" t="s">
        <v>20</v>
      </c>
      <c r="H228" s="186" t="s">
        <v>512</v>
      </c>
      <c r="I228" s="186" t="s">
        <v>23</v>
      </c>
      <c r="J228" s="185" t="s">
        <v>22</v>
      </c>
      <c r="K228" s="186" t="s">
        <v>5</v>
      </c>
      <c r="L228" s="187" t="s">
        <v>510</v>
      </c>
      <c r="M228" s="379" t="s">
        <v>517</v>
      </c>
      <c r="N228" s="380"/>
      <c r="O228" s="380"/>
      <c r="P228" s="380"/>
      <c r="Q228" s="363"/>
      <c r="R228" s="364"/>
      <c r="S228" s="364"/>
      <c r="T228" s="364"/>
      <c r="U228" s="365"/>
      <c r="V228" s="363"/>
      <c r="W228" s="364"/>
      <c r="X228" s="365"/>
    </row>
    <row r="229" spans="1:24" s="8" customFormat="1" ht="15" customHeight="1" thickTop="1" thickBot="1" x14ac:dyDescent="0.3">
      <c r="A229" s="163">
        <f>A222+1</f>
        <v>32</v>
      </c>
      <c r="B229" s="321"/>
      <c r="C229" s="323"/>
      <c r="D229" s="753" t="s">
        <v>528</v>
      </c>
      <c r="E229" s="744" t="s">
        <v>368</v>
      </c>
      <c r="F229" s="745"/>
      <c r="G229" s="351" t="str">
        <f>IF($J$6="","",$J$6)</f>
        <v xml:space="preserve"> </v>
      </c>
      <c r="H229" s="353" t="s">
        <v>0</v>
      </c>
      <c r="I229" s="339" t="s">
        <v>0</v>
      </c>
      <c r="J229" s="711" t="s">
        <v>361</v>
      </c>
      <c r="K229" s="700" t="str">
        <f>IF(S226=1,"Needs a photo",IF(S226=2,"24/7",IF(S226=3,"Has Photo","")))</f>
        <v>Needs a photo</v>
      </c>
      <c r="L229" s="715" t="s">
        <v>421</v>
      </c>
      <c r="M229" s="381"/>
      <c r="N229" s="382"/>
      <c r="O229" s="382"/>
      <c r="P229" s="382"/>
      <c r="Q229" s="363"/>
      <c r="R229" s="364"/>
      <c r="S229" s="364"/>
      <c r="T229" s="364"/>
      <c r="U229" s="365"/>
      <c r="V229" s="363"/>
      <c r="W229" s="364"/>
      <c r="X229" s="365"/>
    </row>
    <row r="230" spans="1:24" s="8" customFormat="1" ht="15" customHeight="1" thickTop="1" thickBot="1" x14ac:dyDescent="0.3">
      <c r="A230" s="260" t="str">
        <f>IF(V226=1,"VERIFIED",IF(W226=1,"CHECKED",IF(R226=1,"CHECK",IF(T226=1,"VERIFY",IF(U226=1,"NEED APP","NOT SCHED")))))</f>
        <v>NOT SCHED</v>
      </c>
      <c r="B230" s="322"/>
      <c r="C230" s="324"/>
      <c r="D230" s="753" t="s">
        <v>59</v>
      </c>
      <c r="E230" s="188" t="s">
        <v>0</v>
      </c>
      <c r="F230" s="188" t="s">
        <v>0</v>
      </c>
      <c r="G230" s="352"/>
      <c r="H230" s="354"/>
      <c r="I230" s="340"/>
      <c r="J230" s="712"/>
      <c r="K230" s="701"/>
      <c r="L230" s="716"/>
      <c r="M230" s="383"/>
      <c r="N230" s="384"/>
      <c r="O230" s="384"/>
      <c r="P230" s="384"/>
      <c r="Q230" s="366"/>
      <c r="R230" s="367"/>
      <c r="S230" s="367"/>
      <c r="T230" s="367"/>
      <c r="U230" s="368"/>
      <c r="V230" s="366"/>
      <c r="W230" s="367"/>
      <c r="X230" s="368"/>
    </row>
    <row r="231" spans="1:24" s="20" customFormat="1" ht="4.9000000000000004" customHeight="1" thickTop="1" thickBot="1" x14ac:dyDescent="0.3">
      <c r="A231" s="16"/>
      <c r="B231" s="261"/>
      <c r="C231" s="262"/>
      <c r="D231" s="281"/>
      <c r="E231" s="189"/>
      <c r="F231" s="189"/>
      <c r="G231" s="18"/>
      <c r="H231" s="17"/>
      <c r="I231" s="19"/>
      <c r="J231" s="19"/>
      <c r="K231" s="264"/>
      <c r="L231" s="265"/>
      <c r="M231" s="177"/>
      <c r="N231" s="177"/>
      <c r="O231" s="177"/>
      <c r="P231" s="282"/>
      <c r="Q231" s="283"/>
      <c r="R231" s="284"/>
      <c r="S231" s="285"/>
      <c r="T231" s="286"/>
      <c r="U231" s="287"/>
      <c r="V231" s="288"/>
      <c r="W231" s="284"/>
      <c r="X231" s="285"/>
    </row>
    <row r="232" spans="1:24" s="10" customFormat="1" ht="9" customHeight="1" thickTop="1" thickBot="1" x14ac:dyDescent="0.3">
      <c r="A232" s="208" t="s">
        <v>405</v>
      </c>
      <c r="B232" s="243" t="s">
        <v>11</v>
      </c>
      <c r="C232" s="244"/>
      <c r="D232" s="752" t="s">
        <v>12</v>
      </c>
      <c r="E232" s="245" t="s">
        <v>13</v>
      </c>
      <c r="F232" s="245" t="s">
        <v>14</v>
      </c>
      <c r="G232" s="204" t="s">
        <v>15</v>
      </c>
      <c r="H232" s="204" t="s">
        <v>16</v>
      </c>
      <c r="I232" s="218" t="s">
        <v>21</v>
      </c>
      <c r="J232" s="219" t="s">
        <v>18</v>
      </c>
      <c r="K232" s="205" t="s">
        <v>19</v>
      </c>
      <c r="L232" s="206" t="s">
        <v>26</v>
      </c>
      <c r="M232" s="207" t="s">
        <v>24</v>
      </c>
      <c r="N232" s="207" t="s">
        <v>76</v>
      </c>
      <c r="O232" s="207" t="s">
        <v>77</v>
      </c>
      <c r="P232" s="246" t="s">
        <v>526</v>
      </c>
      <c r="Q232" s="247"/>
      <c r="R232" s="248"/>
      <c r="S232" s="249"/>
      <c r="T232" s="250"/>
      <c r="U232" s="251"/>
      <c r="V232" s="209" t="s">
        <v>524</v>
      </c>
      <c r="W232" s="209" t="s">
        <v>522</v>
      </c>
      <c r="X232" s="210" t="s">
        <v>523</v>
      </c>
    </row>
    <row r="233" spans="1:24" s="8" customFormat="1" ht="15" customHeight="1" thickTop="1" thickBot="1" x14ac:dyDescent="0.25">
      <c r="A233" s="15" t="s">
        <v>3</v>
      </c>
      <c r="B233" s="320" t="s">
        <v>329</v>
      </c>
      <c r="C233" s="323" t="s">
        <v>0</v>
      </c>
      <c r="D233" s="753" t="s">
        <v>527</v>
      </c>
      <c r="E233" s="194" t="s">
        <v>463</v>
      </c>
      <c r="F233" s="195" t="s">
        <v>464</v>
      </c>
      <c r="G233" s="335" t="s">
        <v>0</v>
      </c>
      <c r="H233" s="339" t="s">
        <v>0</v>
      </c>
      <c r="I233" s="337">
        <v>28.7</v>
      </c>
      <c r="J233" s="337">
        <v>0.6</v>
      </c>
      <c r="K233" s="717">
        <f>IF(I233=" "," ",(I233+$H$6-J233))</f>
        <v>28.9</v>
      </c>
      <c r="L233" s="737">
        <v>500</v>
      </c>
      <c r="M233" s="674">
        <v>2016</v>
      </c>
      <c r="N233" s="325" t="str">
        <f>IF(V233=1,"VERIFIED",IF(W233=1,"CHECKED",IF(R233=1,"CHECK",IF(T233=1,"VERIFY",IF(U233=1,"NEED APP","NOT SCHED")))))</f>
        <v>NOT SCHED</v>
      </c>
      <c r="O233" s="733" t="s">
        <v>359</v>
      </c>
      <c r="P233" s="734" t="s">
        <v>370</v>
      </c>
      <c r="Q233" s="273">
        <f>IF(A234=" "," ",1)</f>
        <v>1</v>
      </c>
      <c r="R233" s="274" t="s">
        <v>0</v>
      </c>
      <c r="S233" s="275">
        <v>1</v>
      </c>
      <c r="T233" s="276" t="s">
        <v>0</v>
      </c>
      <c r="U233" s="277" t="s">
        <v>0</v>
      </c>
      <c r="V233" s="278" t="s">
        <v>0</v>
      </c>
      <c r="W233" s="279" t="s">
        <v>0</v>
      </c>
      <c r="X233" s="280" t="s">
        <v>0</v>
      </c>
    </row>
    <row r="234" spans="1:24" s="8" customFormat="1" ht="15" customHeight="1" thickTop="1" thickBot="1" x14ac:dyDescent="0.3">
      <c r="A234" s="130">
        <v>0</v>
      </c>
      <c r="B234" s="321"/>
      <c r="C234" s="323"/>
      <c r="D234" s="753" t="s">
        <v>78</v>
      </c>
      <c r="E234" s="748" t="s">
        <v>367</v>
      </c>
      <c r="F234" s="749"/>
      <c r="G234" s="336"/>
      <c r="H234" s="340"/>
      <c r="I234" s="338"/>
      <c r="J234" s="338"/>
      <c r="K234" s="718"/>
      <c r="L234" s="737"/>
      <c r="M234" s="675"/>
      <c r="N234" s="326"/>
      <c r="O234" s="735" t="s">
        <v>362</v>
      </c>
      <c r="P234" s="736"/>
      <c r="Q234" s="360" t="s">
        <v>581</v>
      </c>
      <c r="R234" s="361"/>
      <c r="S234" s="361"/>
      <c r="T234" s="361"/>
      <c r="U234" s="362"/>
      <c r="V234" s="415" t="s">
        <v>580</v>
      </c>
      <c r="W234" s="416"/>
      <c r="X234" s="417"/>
    </row>
    <row r="235" spans="1:24" s="11" customFormat="1" ht="9" customHeight="1" thickTop="1" thickBot="1" x14ac:dyDescent="0.3">
      <c r="A235" s="155" t="s">
        <v>328</v>
      </c>
      <c r="B235" s="321"/>
      <c r="C235" s="323"/>
      <c r="D235" s="750" t="s">
        <v>59</v>
      </c>
      <c r="E235" s="751" t="s">
        <v>465</v>
      </c>
      <c r="F235" s="751" t="s">
        <v>565</v>
      </c>
      <c r="G235" s="185" t="s">
        <v>20</v>
      </c>
      <c r="H235" s="186" t="s">
        <v>512</v>
      </c>
      <c r="I235" s="220" t="s">
        <v>23</v>
      </c>
      <c r="J235" s="221" t="s">
        <v>22</v>
      </c>
      <c r="K235" s="186" t="s">
        <v>5</v>
      </c>
      <c r="L235" s="187" t="s">
        <v>510</v>
      </c>
      <c r="M235" s="379" t="s">
        <v>517</v>
      </c>
      <c r="N235" s="380"/>
      <c r="O235" s="380"/>
      <c r="P235" s="380"/>
      <c r="Q235" s="363"/>
      <c r="R235" s="364"/>
      <c r="S235" s="364"/>
      <c r="T235" s="364"/>
      <c r="U235" s="365"/>
      <c r="V235" s="363"/>
      <c r="W235" s="364"/>
      <c r="X235" s="365"/>
    </row>
    <row r="236" spans="1:24" s="8" customFormat="1" ht="15" customHeight="1" thickTop="1" thickBot="1" x14ac:dyDescent="0.3">
      <c r="A236" s="163">
        <v>33</v>
      </c>
      <c r="B236" s="321"/>
      <c r="C236" s="323"/>
      <c r="D236" s="753" t="s">
        <v>528</v>
      </c>
      <c r="E236" s="744" t="s">
        <v>368</v>
      </c>
      <c r="F236" s="745"/>
      <c r="G236" s="351" t="str">
        <f>IF($J$6="","",$J$6)</f>
        <v xml:space="preserve"> </v>
      </c>
      <c r="H236" s="353" t="s">
        <v>0</v>
      </c>
      <c r="I236" s="339" t="s">
        <v>0</v>
      </c>
      <c r="J236" s="711" t="s">
        <v>361</v>
      </c>
      <c r="K236" s="700" t="str">
        <f>IF(S233=1,"Needs a photo",IF(S233=2,"24/7",IF(S233=3,"Has Photo","")))</f>
        <v>Needs a photo</v>
      </c>
      <c r="L236" s="715" t="s">
        <v>421</v>
      </c>
      <c r="M236" s="381"/>
      <c r="N236" s="382"/>
      <c r="O236" s="382"/>
      <c r="P236" s="382"/>
      <c r="Q236" s="363"/>
      <c r="R236" s="364"/>
      <c r="S236" s="364"/>
      <c r="T236" s="364"/>
      <c r="U236" s="365"/>
      <c r="V236" s="363"/>
      <c r="W236" s="364"/>
      <c r="X236" s="365"/>
    </row>
    <row r="237" spans="1:24" s="8" customFormat="1" ht="15" customHeight="1" thickTop="1" thickBot="1" x14ac:dyDescent="0.3">
      <c r="A237" s="260" t="str">
        <f>IF(V233=1,"VERIFIED",IF(W233=1,"CHECKED",IF(R233=1,"CHECK",IF(T233=1,"VERIFY",IF(U233=1,"NEED APP","NOT SCHED")))))</f>
        <v>NOT SCHED</v>
      </c>
      <c r="B237" s="322"/>
      <c r="C237" s="324"/>
      <c r="D237" s="753" t="s">
        <v>59</v>
      </c>
      <c r="E237" s="188" t="s">
        <v>0</v>
      </c>
      <c r="F237" s="188" t="s">
        <v>0</v>
      </c>
      <c r="G237" s="352"/>
      <c r="H237" s="354"/>
      <c r="I237" s="340"/>
      <c r="J237" s="712"/>
      <c r="K237" s="701"/>
      <c r="L237" s="716"/>
      <c r="M237" s="383"/>
      <c r="N237" s="384"/>
      <c r="O237" s="384"/>
      <c r="P237" s="384"/>
      <c r="Q237" s="366"/>
      <c r="R237" s="367"/>
      <c r="S237" s="367"/>
      <c r="T237" s="367"/>
      <c r="U237" s="368"/>
      <c r="V237" s="366"/>
      <c r="W237" s="367"/>
      <c r="X237" s="368"/>
    </row>
    <row r="238" spans="1:24" s="20" customFormat="1" ht="4.9000000000000004" customHeight="1" thickTop="1" thickBot="1" x14ac:dyDescent="0.3">
      <c r="A238" s="16"/>
      <c r="B238" s="261"/>
      <c r="C238" s="262"/>
      <c r="D238" s="281"/>
      <c r="E238" s="189"/>
      <c r="F238" s="189"/>
      <c r="G238" s="18"/>
      <c r="H238" s="17"/>
      <c r="I238" s="19"/>
      <c r="J238" s="19"/>
      <c r="K238" s="264"/>
      <c r="L238" s="265"/>
      <c r="M238" s="177"/>
      <c r="N238" s="177"/>
      <c r="O238" s="177"/>
      <c r="P238" s="282"/>
      <c r="Q238" s="283"/>
      <c r="R238" s="284"/>
      <c r="S238" s="285"/>
      <c r="T238" s="286"/>
      <c r="U238" s="287"/>
      <c r="V238" s="288"/>
      <c r="W238" s="284"/>
      <c r="X238" s="285"/>
    </row>
    <row r="239" spans="1:24" s="10" customFormat="1" ht="9" customHeight="1" thickTop="1" thickBot="1" x14ac:dyDescent="0.3">
      <c r="A239" s="208" t="s">
        <v>405</v>
      </c>
      <c r="B239" s="243" t="s">
        <v>11</v>
      </c>
      <c r="C239" s="244"/>
      <c r="D239" s="752" t="s">
        <v>12</v>
      </c>
      <c r="E239" s="245" t="s">
        <v>13</v>
      </c>
      <c r="F239" s="245" t="s">
        <v>14</v>
      </c>
      <c r="G239" s="204" t="s">
        <v>15</v>
      </c>
      <c r="H239" s="204" t="s">
        <v>16</v>
      </c>
      <c r="I239" s="218" t="s">
        <v>21</v>
      </c>
      <c r="J239" s="219" t="s">
        <v>18</v>
      </c>
      <c r="K239" s="205" t="s">
        <v>19</v>
      </c>
      <c r="L239" s="206" t="s">
        <v>26</v>
      </c>
      <c r="M239" s="207" t="s">
        <v>24</v>
      </c>
      <c r="N239" s="207" t="s">
        <v>76</v>
      </c>
      <c r="O239" s="207" t="s">
        <v>77</v>
      </c>
      <c r="P239" s="246" t="s">
        <v>526</v>
      </c>
      <c r="Q239" s="247"/>
      <c r="R239" s="248"/>
      <c r="S239" s="249"/>
      <c r="T239" s="250"/>
      <c r="U239" s="251"/>
      <c r="V239" s="209" t="s">
        <v>524</v>
      </c>
      <c r="W239" s="209" t="s">
        <v>522</v>
      </c>
      <c r="X239" s="210" t="s">
        <v>523</v>
      </c>
    </row>
    <row r="240" spans="1:24" s="8" customFormat="1" ht="15" customHeight="1" thickTop="1" thickBot="1" x14ac:dyDescent="0.25">
      <c r="A240" s="15" t="s">
        <v>3</v>
      </c>
      <c r="B240" s="320" t="s">
        <v>333</v>
      </c>
      <c r="C240" s="323" t="s">
        <v>0</v>
      </c>
      <c r="D240" s="753" t="s">
        <v>527</v>
      </c>
      <c r="E240" s="194" t="s">
        <v>383</v>
      </c>
      <c r="F240" s="195" t="s">
        <v>384</v>
      </c>
      <c r="G240" s="335" t="s">
        <v>0</v>
      </c>
      <c r="H240" s="339" t="s">
        <v>0</v>
      </c>
      <c r="I240" s="487">
        <v>8</v>
      </c>
      <c r="J240" s="487">
        <v>0.8</v>
      </c>
      <c r="K240" s="717">
        <f>IF(I240=" "," ",(I240+$H$6-J240))</f>
        <v>8</v>
      </c>
      <c r="L240" s="737">
        <v>500</v>
      </c>
      <c r="M240" s="674">
        <v>2013</v>
      </c>
      <c r="N240" s="325" t="str">
        <f>IF(V240=1,"VERIFIED",IF(W240=1,"CHECKED",IF(R240=1,"CHECK",IF(T240=1,"VERIFY",IF(U240=1,"NEED APP","NOT SCHED")))))</f>
        <v>VERIFY</v>
      </c>
      <c r="O240" s="733" t="s">
        <v>359</v>
      </c>
      <c r="P240" s="734" t="s">
        <v>370</v>
      </c>
      <c r="Q240" s="273">
        <f>IF(A241=" "," ",1)</f>
        <v>1</v>
      </c>
      <c r="R240" s="274" t="s">
        <v>0</v>
      </c>
      <c r="S240" s="275">
        <v>1</v>
      </c>
      <c r="T240" s="276">
        <v>1</v>
      </c>
      <c r="U240" s="277" t="s">
        <v>0</v>
      </c>
      <c r="V240" s="278" t="s">
        <v>0</v>
      </c>
      <c r="W240" s="279" t="s">
        <v>0</v>
      </c>
      <c r="X240" s="280" t="s">
        <v>0</v>
      </c>
    </row>
    <row r="241" spans="1:24" s="8" customFormat="1" ht="15" customHeight="1" thickTop="1" thickBot="1" x14ac:dyDescent="0.3">
      <c r="A241" s="130">
        <v>0</v>
      </c>
      <c r="B241" s="321"/>
      <c r="C241" s="323"/>
      <c r="D241" s="753" t="s">
        <v>78</v>
      </c>
      <c r="E241" s="748" t="s">
        <v>367</v>
      </c>
      <c r="F241" s="749"/>
      <c r="G241" s="336"/>
      <c r="H241" s="340"/>
      <c r="I241" s="488"/>
      <c r="J241" s="488"/>
      <c r="K241" s="718"/>
      <c r="L241" s="737"/>
      <c r="M241" s="675"/>
      <c r="N241" s="326"/>
      <c r="O241" s="735" t="s">
        <v>362</v>
      </c>
      <c r="P241" s="736"/>
      <c r="Q241" s="478" t="s">
        <v>520</v>
      </c>
      <c r="R241" s="479"/>
      <c r="S241" s="479"/>
      <c r="T241" s="479"/>
      <c r="U241" s="480"/>
      <c r="V241" s="415" t="s">
        <v>580</v>
      </c>
      <c r="W241" s="416"/>
      <c r="X241" s="417"/>
    </row>
    <row r="242" spans="1:24" s="11" customFormat="1" ht="9" customHeight="1" thickTop="1" thickBot="1" x14ac:dyDescent="0.3">
      <c r="A242" s="155" t="s">
        <v>332</v>
      </c>
      <c r="B242" s="321"/>
      <c r="C242" s="323"/>
      <c r="D242" s="750" t="s">
        <v>59</v>
      </c>
      <c r="E242" s="751" t="s">
        <v>566</v>
      </c>
      <c r="F242" s="751" t="s">
        <v>561</v>
      </c>
      <c r="G242" s="185" t="s">
        <v>20</v>
      </c>
      <c r="H242" s="186" t="s">
        <v>512</v>
      </c>
      <c r="I242" s="220" t="s">
        <v>23</v>
      </c>
      <c r="J242" s="221" t="s">
        <v>22</v>
      </c>
      <c r="K242" s="186" t="s">
        <v>5</v>
      </c>
      <c r="L242" s="187" t="s">
        <v>510</v>
      </c>
      <c r="M242" s="379" t="s">
        <v>412</v>
      </c>
      <c r="N242" s="448"/>
      <c r="O242" s="448"/>
      <c r="P242" s="448"/>
      <c r="Q242" s="481"/>
      <c r="R242" s="482"/>
      <c r="S242" s="482"/>
      <c r="T242" s="482"/>
      <c r="U242" s="483"/>
      <c r="V242" s="363"/>
      <c r="W242" s="364"/>
      <c r="X242" s="365"/>
    </row>
    <row r="243" spans="1:24" s="8" customFormat="1" ht="15" customHeight="1" thickTop="1" thickBot="1" x14ac:dyDescent="0.3">
      <c r="A243" s="163">
        <f>A236+1</f>
        <v>34</v>
      </c>
      <c r="B243" s="321"/>
      <c r="C243" s="323"/>
      <c r="D243" s="753" t="s">
        <v>528</v>
      </c>
      <c r="E243" s="744" t="s">
        <v>368</v>
      </c>
      <c r="F243" s="745"/>
      <c r="G243" s="351"/>
      <c r="H243" s="353" t="s">
        <v>0</v>
      </c>
      <c r="I243" s="339" t="s">
        <v>0</v>
      </c>
      <c r="J243" s="711" t="s">
        <v>361</v>
      </c>
      <c r="K243" s="700" t="str">
        <f>IF(S240=1,"Needs a photo",IF(S240=2,"24/7",IF(S240=3,"Has Photo","")))</f>
        <v>Needs a photo</v>
      </c>
      <c r="L243" s="715" t="s">
        <v>421</v>
      </c>
      <c r="M243" s="449"/>
      <c r="N243" s="475"/>
      <c r="O243" s="475"/>
      <c r="P243" s="475"/>
      <c r="Q243" s="481"/>
      <c r="R243" s="482"/>
      <c r="S243" s="482"/>
      <c r="T243" s="482"/>
      <c r="U243" s="483"/>
      <c r="V243" s="363"/>
      <c r="W243" s="364"/>
      <c r="X243" s="365"/>
    </row>
    <row r="244" spans="1:24" s="8" customFormat="1" ht="15" customHeight="1" thickTop="1" thickBot="1" x14ac:dyDescent="0.3">
      <c r="A244" s="710" t="str">
        <f>IF(V240=1,"VERIFIED",IF(W240=1,"CHECKED",IF(R240=1,"CHECK",IF(T240=1,"VERIFY",IF(U240=1,"NEED APP","NOT SCHED")))))</f>
        <v>VERIFY</v>
      </c>
      <c r="B244" s="322"/>
      <c r="C244" s="324"/>
      <c r="D244" s="753" t="s">
        <v>59</v>
      </c>
      <c r="E244" s="190" t="s">
        <v>0</v>
      </c>
      <c r="F244" s="190" t="s">
        <v>0</v>
      </c>
      <c r="G244" s="352"/>
      <c r="H244" s="354"/>
      <c r="I244" s="340"/>
      <c r="J244" s="712"/>
      <c r="K244" s="701"/>
      <c r="L244" s="716"/>
      <c r="M244" s="451"/>
      <c r="N244" s="452"/>
      <c r="O244" s="452"/>
      <c r="P244" s="452"/>
      <c r="Q244" s="484"/>
      <c r="R244" s="485"/>
      <c r="S244" s="485"/>
      <c r="T244" s="485"/>
      <c r="U244" s="486"/>
      <c r="V244" s="366"/>
      <c r="W244" s="367"/>
      <c r="X244" s="368"/>
    </row>
    <row r="245" spans="1:24" s="20" customFormat="1" ht="4.9000000000000004" customHeight="1" thickTop="1" thickBot="1" x14ac:dyDescent="0.3">
      <c r="A245" s="16"/>
      <c r="B245" s="261"/>
      <c r="C245" s="262"/>
      <c r="D245" s="281"/>
      <c r="E245" s="189"/>
      <c r="F245" s="189"/>
      <c r="G245" s="18"/>
      <c r="H245" s="17"/>
      <c r="I245" s="19"/>
      <c r="J245" s="19"/>
      <c r="K245" s="264"/>
      <c r="L245" s="265"/>
      <c r="M245" s="177"/>
      <c r="N245" s="177"/>
      <c r="O245" s="177"/>
      <c r="P245" s="282"/>
      <c r="Q245" s="283"/>
      <c r="R245" s="284"/>
      <c r="S245" s="285"/>
      <c r="T245" s="286"/>
      <c r="U245" s="287"/>
      <c r="V245" s="288"/>
      <c r="W245" s="284"/>
      <c r="X245" s="285"/>
    </row>
    <row r="246" spans="1:24" s="10" customFormat="1" ht="9" customHeight="1" thickTop="1" thickBot="1" x14ac:dyDescent="0.3">
      <c r="A246" s="208" t="s">
        <v>405</v>
      </c>
      <c r="B246" s="243" t="s">
        <v>11</v>
      </c>
      <c r="C246" s="244"/>
      <c r="D246" s="752" t="s">
        <v>12</v>
      </c>
      <c r="E246" s="245" t="s">
        <v>13</v>
      </c>
      <c r="F246" s="245" t="s">
        <v>14</v>
      </c>
      <c r="G246" s="204" t="s">
        <v>15</v>
      </c>
      <c r="H246" s="204" t="s">
        <v>16</v>
      </c>
      <c r="I246" s="204" t="s">
        <v>21</v>
      </c>
      <c r="J246" s="205" t="s">
        <v>18</v>
      </c>
      <c r="K246" s="205" t="s">
        <v>19</v>
      </c>
      <c r="L246" s="206" t="s">
        <v>26</v>
      </c>
      <c r="M246" s="207" t="s">
        <v>24</v>
      </c>
      <c r="N246" s="207" t="s">
        <v>76</v>
      </c>
      <c r="O246" s="207" t="s">
        <v>77</v>
      </c>
      <c r="P246" s="246" t="s">
        <v>526</v>
      </c>
      <c r="Q246" s="247"/>
      <c r="R246" s="248"/>
      <c r="S246" s="249"/>
      <c r="T246" s="250"/>
      <c r="U246" s="251"/>
      <c r="V246" s="209" t="s">
        <v>524</v>
      </c>
      <c r="W246" s="209" t="s">
        <v>522</v>
      </c>
      <c r="X246" s="210" t="s">
        <v>523</v>
      </c>
    </row>
    <row r="247" spans="1:24" s="8" customFormat="1" ht="15" customHeight="1" thickTop="1" thickBot="1" x14ac:dyDescent="0.3">
      <c r="A247" s="15" t="s">
        <v>3</v>
      </c>
      <c r="B247" s="320" t="s">
        <v>316</v>
      </c>
      <c r="C247" s="323" t="s">
        <v>0</v>
      </c>
      <c r="D247" s="754" t="s">
        <v>527</v>
      </c>
      <c r="E247" s="231" t="s">
        <v>466</v>
      </c>
      <c r="F247" s="232" t="s">
        <v>467</v>
      </c>
      <c r="G247" s="335" t="s">
        <v>0</v>
      </c>
      <c r="H247" s="339" t="s">
        <v>0</v>
      </c>
      <c r="I247" s="337">
        <v>7.9</v>
      </c>
      <c r="J247" s="337">
        <v>0.33</v>
      </c>
      <c r="K247" s="717">
        <f>IF(I247=" "," ",(I247+$H$6-J247))</f>
        <v>8.370000000000001</v>
      </c>
      <c r="L247" s="737">
        <v>500</v>
      </c>
      <c r="M247" s="674">
        <v>2016</v>
      </c>
      <c r="N247" s="325" t="str">
        <f>IF(V247=1,"VERIFIED",IF(W247=1,"CHECKED",IF(R247=1,"CHECK",IF(T247=1,"VERIFY",IF(U247=1,"NEED APP","NOT SCHED")))))</f>
        <v>NOT SCHED</v>
      </c>
      <c r="O247" s="733" t="s">
        <v>359</v>
      </c>
      <c r="P247" s="734" t="s">
        <v>370</v>
      </c>
      <c r="Q247" s="273">
        <f>IF(A248=" "," ",1)</f>
        <v>1</v>
      </c>
      <c r="R247" s="274" t="s">
        <v>0</v>
      </c>
      <c r="S247" s="275">
        <v>1</v>
      </c>
      <c r="T247" s="276" t="s">
        <v>0</v>
      </c>
      <c r="U247" s="277" t="s">
        <v>0</v>
      </c>
      <c r="V247" s="278" t="s">
        <v>0</v>
      </c>
      <c r="W247" s="279" t="s">
        <v>0</v>
      </c>
      <c r="X247" s="280" t="s">
        <v>0</v>
      </c>
    </row>
    <row r="248" spans="1:24" s="8" customFormat="1" ht="15" customHeight="1" thickTop="1" thickBot="1" x14ac:dyDescent="0.3">
      <c r="A248" s="130">
        <v>0</v>
      </c>
      <c r="B248" s="321"/>
      <c r="C248" s="323"/>
      <c r="D248" s="754" t="s">
        <v>78</v>
      </c>
      <c r="E248" s="748" t="s">
        <v>367</v>
      </c>
      <c r="F248" s="749"/>
      <c r="G248" s="336"/>
      <c r="H248" s="340"/>
      <c r="I248" s="338"/>
      <c r="J248" s="338"/>
      <c r="K248" s="718"/>
      <c r="L248" s="737"/>
      <c r="M248" s="675"/>
      <c r="N248" s="326"/>
      <c r="O248" s="735" t="s">
        <v>362</v>
      </c>
      <c r="P248" s="736"/>
      <c r="Q248" s="360" t="s">
        <v>581</v>
      </c>
      <c r="R248" s="361"/>
      <c r="S248" s="361"/>
      <c r="T248" s="361"/>
      <c r="U248" s="362"/>
      <c r="V248" s="415" t="s">
        <v>580</v>
      </c>
      <c r="W248" s="416"/>
      <c r="X248" s="417"/>
    </row>
    <row r="249" spans="1:24" s="11" customFormat="1" ht="9" customHeight="1" thickTop="1" thickBot="1" x14ac:dyDescent="0.3">
      <c r="A249" s="155" t="s">
        <v>315</v>
      </c>
      <c r="B249" s="321"/>
      <c r="C249" s="323"/>
      <c r="D249" s="750" t="s">
        <v>59</v>
      </c>
      <c r="E249" s="755" t="s">
        <v>468</v>
      </c>
      <c r="F249" s="755" t="s">
        <v>469</v>
      </c>
      <c r="G249" s="185" t="s">
        <v>20</v>
      </c>
      <c r="H249" s="186" t="s">
        <v>512</v>
      </c>
      <c r="I249" s="186" t="s">
        <v>23</v>
      </c>
      <c r="J249" s="185" t="s">
        <v>22</v>
      </c>
      <c r="K249" s="186" t="s">
        <v>5</v>
      </c>
      <c r="L249" s="187" t="s">
        <v>510</v>
      </c>
      <c r="M249" s="379" t="s">
        <v>511</v>
      </c>
      <c r="N249" s="380"/>
      <c r="O249" s="380"/>
      <c r="P249" s="380"/>
      <c r="Q249" s="363"/>
      <c r="R249" s="364"/>
      <c r="S249" s="364"/>
      <c r="T249" s="364"/>
      <c r="U249" s="365"/>
      <c r="V249" s="363"/>
      <c r="W249" s="364"/>
      <c r="X249" s="365"/>
    </row>
    <row r="250" spans="1:24" s="8" customFormat="1" ht="15" customHeight="1" thickTop="1" thickBot="1" x14ac:dyDescent="0.3">
      <c r="A250" s="163">
        <f>A257+1</f>
        <v>36</v>
      </c>
      <c r="B250" s="321"/>
      <c r="C250" s="323"/>
      <c r="D250" s="753" t="s">
        <v>528</v>
      </c>
      <c r="E250" s="744" t="s">
        <v>368</v>
      </c>
      <c r="F250" s="745"/>
      <c r="G250" s="351" t="str">
        <f>IF($J$6="","",$J$6)</f>
        <v xml:space="preserve"> </v>
      </c>
      <c r="H250" s="353" t="s">
        <v>0</v>
      </c>
      <c r="I250" s="339" t="s">
        <v>0</v>
      </c>
      <c r="J250" s="711" t="s">
        <v>361</v>
      </c>
      <c r="K250" s="700" t="str">
        <f>IF(S247=1,"Needs a photo",IF(S247=2,"24/7",IF(S247=3,"Has Photo","")))</f>
        <v>Needs a photo</v>
      </c>
      <c r="L250" s="715" t="s">
        <v>421</v>
      </c>
      <c r="M250" s="381"/>
      <c r="N250" s="382"/>
      <c r="O250" s="382"/>
      <c r="P250" s="382"/>
      <c r="Q250" s="363"/>
      <c r="R250" s="364"/>
      <c r="S250" s="364"/>
      <c r="T250" s="364"/>
      <c r="U250" s="365"/>
      <c r="V250" s="363"/>
      <c r="W250" s="364"/>
      <c r="X250" s="365"/>
    </row>
    <row r="251" spans="1:24" s="8" customFormat="1" ht="15" customHeight="1" thickTop="1" thickBot="1" x14ac:dyDescent="0.3">
      <c r="A251" s="260" t="str">
        <f>IF(V247=1,"VERIFIED",IF(W247=1,"CHECKED",IF(R247=1,"CHECK",IF(T247=1,"VERIFY",IF(U247=1,"NEED APP","NOT SCHED")))))</f>
        <v>NOT SCHED</v>
      </c>
      <c r="B251" s="322"/>
      <c r="C251" s="324"/>
      <c r="D251" s="753" t="s">
        <v>59</v>
      </c>
      <c r="E251" s="188" t="s">
        <v>0</v>
      </c>
      <c r="F251" s="188" t="s">
        <v>0</v>
      </c>
      <c r="G251" s="352"/>
      <c r="H251" s="354"/>
      <c r="I251" s="340"/>
      <c r="J251" s="712"/>
      <c r="K251" s="701"/>
      <c r="L251" s="716"/>
      <c r="M251" s="383"/>
      <c r="N251" s="384"/>
      <c r="O251" s="384"/>
      <c r="P251" s="384"/>
      <c r="Q251" s="366"/>
      <c r="R251" s="367"/>
      <c r="S251" s="367"/>
      <c r="T251" s="367"/>
      <c r="U251" s="368"/>
      <c r="V251" s="366"/>
      <c r="W251" s="367"/>
      <c r="X251" s="368"/>
    </row>
    <row r="252" spans="1:24" s="20" customFormat="1" ht="4.9000000000000004" customHeight="1" thickTop="1" thickBot="1" x14ac:dyDescent="0.3">
      <c r="A252" s="16"/>
      <c r="B252" s="261"/>
      <c r="C252" s="262"/>
      <c r="D252" s="281"/>
      <c r="E252" s="189"/>
      <c r="F252" s="189"/>
      <c r="G252" s="18"/>
      <c r="H252" s="17"/>
      <c r="I252" s="19"/>
      <c r="J252" s="19"/>
      <c r="K252" s="264"/>
      <c r="L252" s="265"/>
      <c r="M252" s="177"/>
      <c r="N252" s="177"/>
      <c r="O252" s="177"/>
      <c r="P252" s="282"/>
      <c r="Q252" s="283"/>
      <c r="R252" s="284"/>
      <c r="S252" s="285"/>
      <c r="T252" s="286"/>
      <c r="U252" s="287"/>
      <c r="V252" s="288"/>
      <c r="W252" s="284"/>
      <c r="X252" s="285"/>
    </row>
    <row r="253" spans="1:24" s="10" customFormat="1" ht="9" customHeight="1" thickTop="1" thickBot="1" x14ac:dyDescent="0.3">
      <c r="A253" s="208" t="s">
        <v>405</v>
      </c>
      <c r="B253" s="243" t="s">
        <v>11</v>
      </c>
      <c r="C253" s="244"/>
      <c r="D253" s="752" t="s">
        <v>12</v>
      </c>
      <c r="E253" s="245" t="s">
        <v>13</v>
      </c>
      <c r="F253" s="245" t="s">
        <v>14</v>
      </c>
      <c r="G253" s="204" t="s">
        <v>15</v>
      </c>
      <c r="H253" s="204" t="s">
        <v>16</v>
      </c>
      <c r="I253" s="218" t="s">
        <v>21</v>
      </c>
      <c r="J253" s="219" t="s">
        <v>18</v>
      </c>
      <c r="K253" s="205" t="s">
        <v>19</v>
      </c>
      <c r="L253" s="206" t="s">
        <v>26</v>
      </c>
      <c r="M253" s="207" t="s">
        <v>24</v>
      </c>
      <c r="N253" s="207" t="s">
        <v>76</v>
      </c>
      <c r="O253" s="207" t="s">
        <v>77</v>
      </c>
      <c r="P253" s="246" t="s">
        <v>526</v>
      </c>
      <c r="Q253" s="247"/>
      <c r="R253" s="248"/>
      <c r="S253" s="249"/>
      <c r="T253" s="250"/>
      <c r="U253" s="251"/>
      <c r="V253" s="209" t="s">
        <v>524</v>
      </c>
      <c r="W253" s="209" t="s">
        <v>522</v>
      </c>
      <c r="X253" s="210" t="s">
        <v>523</v>
      </c>
    </row>
    <row r="254" spans="1:24" s="8" customFormat="1" ht="15" customHeight="1" thickTop="1" thickBot="1" x14ac:dyDescent="0.25">
      <c r="A254" s="15" t="s">
        <v>3</v>
      </c>
      <c r="B254" s="320" t="s">
        <v>325</v>
      </c>
      <c r="C254" s="323" t="s">
        <v>0</v>
      </c>
      <c r="D254" s="753" t="s">
        <v>527</v>
      </c>
      <c r="E254" s="194" t="s">
        <v>586</v>
      </c>
      <c r="F254" s="195" t="s">
        <v>585</v>
      </c>
      <c r="G254" s="335" t="s">
        <v>0</v>
      </c>
      <c r="H254" s="339" t="s">
        <v>0</v>
      </c>
      <c r="I254" s="337">
        <v>13</v>
      </c>
      <c r="J254" s="337">
        <v>0.33</v>
      </c>
      <c r="K254" s="717">
        <f>IF(I254=" "," ",(I254+$H$6-J254))</f>
        <v>13.47</v>
      </c>
      <c r="L254" s="737">
        <v>500</v>
      </c>
      <c r="M254" s="674">
        <v>2016</v>
      </c>
      <c r="N254" s="325" t="str">
        <f>IF(V254=1,"VERIFIED",IF(W254=1,"CHECKED",IF(R254=1,"CHECK",IF(T254=1,"VERIFY",IF(U254=1,"NEED APP","NOT SCHED")))))</f>
        <v>NOT SCHED</v>
      </c>
      <c r="O254" s="733" t="s">
        <v>359</v>
      </c>
      <c r="P254" s="734" t="s">
        <v>370</v>
      </c>
      <c r="Q254" s="273">
        <f>IF(A255=" "," ",1)</f>
        <v>1</v>
      </c>
      <c r="R254" s="274" t="s">
        <v>0</v>
      </c>
      <c r="S254" s="275">
        <v>1</v>
      </c>
      <c r="T254" s="276" t="s">
        <v>0</v>
      </c>
      <c r="U254" s="277" t="s">
        <v>0</v>
      </c>
      <c r="V254" s="278" t="s">
        <v>0</v>
      </c>
      <c r="W254" s="279" t="s">
        <v>0</v>
      </c>
      <c r="X254" s="280" t="s">
        <v>0</v>
      </c>
    </row>
    <row r="255" spans="1:24" s="8" customFormat="1" ht="15" customHeight="1" thickTop="1" thickBot="1" x14ac:dyDescent="0.3">
      <c r="A255" s="130">
        <v>0</v>
      </c>
      <c r="B255" s="321"/>
      <c r="C255" s="323"/>
      <c r="D255" s="753" t="s">
        <v>78</v>
      </c>
      <c r="E255" s="748" t="s">
        <v>367</v>
      </c>
      <c r="F255" s="749"/>
      <c r="G255" s="336"/>
      <c r="H255" s="340"/>
      <c r="I255" s="338"/>
      <c r="J255" s="338"/>
      <c r="K255" s="718"/>
      <c r="L255" s="737"/>
      <c r="M255" s="676"/>
      <c r="N255" s="326"/>
      <c r="O255" s="735" t="s">
        <v>362</v>
      </c>
      <c r="P255" s="736"/>
      <c r="Q255" s="360" t="s">
        <v>581</v>
      </c>
      <c r="R255" s="361"/>
      <c r="S255" s="361"/>
      <c r="T255" s="361"/>
      <c r="U255" s="362"/>
      <c r="V255" s="415" t="s">
        <v>580</v>
      </c>
      <c r="W255" s="416"/>
      <c r="X255" s="417"/>
    </row>
    <row r="256" spans="1:24" s="11" customFormat="1" ht="9" customHeight="1" thickTop="1" thickBot="1" x14ac:dyDescent="0.3">
      <c r="A256" s="155" t="s">
        <v>324</v>
      </c>
      <c r="B256" s="321"/>
      <c r="C256" s="323"/>
      <c r="D256" s="750" t="s">
        <v>59</v>
      </c>
      <c r="E256" s="751" t="s">
        <v>567</v>
      </c>
      <c r="F256" s="751" t="s">
        <v>568</v>
      </c>
      <c r="G256" s="185" t="s">
        <v>20</v>
      </c>
      <c r="H256" s="186" t="s">
        <v>512</v>
      </c>
      <c r="I256" s="220" t="s">
        <v>23</v>
      </c>
      <c r="J256" s="221" t="s">
        <v>22</v>
      </c>
      <c r="K256" s="186" t="s">
        <v>5</v>
      </c>
      <c r="L256" s="187" t="s">
        <v>510</v>
      </c>
      <c r="M256" s="462" t="s">
        <v>518</v>
      </c>
      <c r="N256" s="463"/>
      <c r="O256" s="463"/>
      <c r="P256" s="463"/>
      <c r="Q256" s="363"/>
      <c r="R256" s="364"/>
      <c r="S256" s="364"/>
      <c r="T256" s="364"/>
      <c r="U256" s="365"/>
      <c r="V256" s="363"/>
      <c r="W256" s="364"/>
      <c r="X256" s="365"/>
    </row>
    <row r="257" spans="1:24" s="8" customFormat="1" ht="15" customHeight="1" thickTop="1" thickBot="1" x14ac:dyDescent="0.3">
      <c r="A257" s="163">
        <f>A243+1</f>
        <v>35</v>
      </c>
      <c r="B257" s="321"/>
      <c r="C257" s="323"/>
      <c r="D257" s="753" t="s">
        <v>528</v>
      </c>
      <c r="E257" s="744" t="s">
        <v>368</v>
      </c>
      <c r="F257" s="745"/>
      <c r="G257" s="351" t="str">
        <f>IF($J$6="","",$J$6)</f>
        <v xml:space="preserve"> </v>
      </c>
      <c r="H257" s="353" t="s">
        <v>0</v>
      </c>
      <c r="I257" s="339" t="s">
        <v>0</v>
      </c>
      <c r="J257" s="711" t="s">
        <v>361</v>
      </c>
      <c r="K257" s="700" t="str">
        <f>IF(S254=1,"Needs a photo",IF(S254=2,"24/7",IF(S254=3,"Has Photo","")))</f>
        <v>Needs a photo</v>
      </c>
      <c r="L257" s="715" t="s">
        <v>421</v>
      </c>
      <c r="M257" s="464"/>
      <c r="N257" s="465"/>
      <c r="O257" s="465"/>
      <c r="P257" s="465"/>
      <c r="Q257" s="363"/>
      <c r="R257" s="364"/>
      <c r="S257" s="364"/>
      <c r="T257" s="364"/>
      <c r="U257" s="365"/>
      <c r="V257" s="363"/>
      <c r="W257" s="364"/>
      <c r="X257" s="365"/>
    </row>
    <row r="258" spans="1:24" s="8" customFormat="1" ht="15" customHeight="1" thickTop="1" thickBot="1" x14ac:dyDescent="0.3">
      <c r="A258" s="260" t="str">
        <f>IF(V254=1,"VERIFIED",IF(W254=1,"CHECKED",IF(R254=1,"CHECK",IF(T254=1,"VERIFY",IF(U254=1,"NEED APP","NOT SCHED")))))</f>
        <v>NOT SCHED</v>
      </c>
      <c r="B258" s="322"/>
      <c r="C258" s="324"/>
      <c r="D258" s="753" t="s">
        <v>59</v>
      </c>
      <c r="E258" s="188" t="s">
        <v>0</v>
      </c>
      <c r="F258" s="188" t="s">
        <v>0</v>
      </c>
      <c r="G258" s="352"/>
      <c r="H258" s="354"/>
      <c r="I258" s="340"/>
      <c r="J258" s="712"/>
      <c r="K258" s="701"/>
      <c r="L258" s="716"/>
      <c r="M258" s="466"/>
      <c r="N258" s="467"/>
      <c r="O258" s="467"/>
      <c r="P258" s="467"/>
      <c r="Q258" s="366"/>
      <c r="R258" s="367"/>
      <c r="S258" s="367"/>
      <c r="T258" s="367"/>
      <c r="U258" s="368"/>
      <c r="V258" s="366"/>
      <c r="W258" s="367"/>
      <c r="X258" s="368"/>
    </row>
    <row r="259" spans="1:24" s="20" customFormat="1" ht="63" customHeight="1" thickTop="1" thickBot="1" x14ac:dyDescent="0.3">
      <c r="A259" s="373" t="s">
        <v>590</v>
      </c>
      <c r="B259" s="476"/>
      <c r="C259" s="476"/>
      <c r="D259" s="476"/>
      <c r="E259" s="476"/>
      <c r="F259" s="476"/>
      <c r="G259" s="476"/>
      <c r="H259" s="476"/>
      <c r="I259" s="476"/>
      <c r="J259" s="476"/>
      <c r="K259" s="476"/>
      <c r="L259" s="476"/>
      <c r="M259" s="476"/>
      <c r="N259" s="476"/>
      <c r="O259" s="476"/>
      <c r="P259" s="477"/>
      <c r="Q259" s="489" t="str">
        <f>$L$1</f>
        <v xml:space="preserve"> BE-4  East Bay, Centerville, Hyannis</v>
      </c>
      <c r="R259" s="490"/>
      <c r="S259" s="490"/>
      <c r="T259" s="490"/>
      <c r="U259" s="490"/>
      <c r="V259" s="289"/>
      <c r="W259" s="290"/>
      <c r="X259" s="290"/>
    </row>
    <row r="260" spans="1:24" s="10" customFormat="1" ht="9" customHeight="1" thickTop="1" thickBot="1" x14ac:dyDescent="0.3">
      <c r="A260" s="167" t="s">
        <v>452</v>
      </c>
      <c r="B260" s="243" t="s">
        <v>11</v>
      </c>
      <c r="C260" s="244"/>
      <c r="D260" s="752" t="s">
        <v>12</v>
      </c>
      <c r="E260" s="245" t="s">
        <v>13</v>
      </c>
      <c r="F260" s="245" t="s">
        <v>14</v>
      </c>
      <c r="G260" s="204" t="s">
        <v>15</v>
      </c>
      <c r="H260" s="204" t="s">
        <v>16</v>
      </c>
      <c r="I260" s="218" t="s">
        <v>21</v>
      </c>
      <c r="J260" s="219" t="s">
        <v>18</v>
      </c>
      <c r="K260" s="205" t="s">
        <v>19</v>
      </c>
      <c r="L260" s="206" t="s">
        <v>26</v>
      </c>
      <c r="M260" s="207" t="s">
        <v>24</v>
      </c>
      <c r="N260" s="207" t="s">
        <v>76</v>
      </c>
      <c r="O260" s="207" t="s">
        <v>77</v>
      </c>
      <c r="P260" s="246" t="s">
        <v>526</v>
      </c>
      <c r="Q260" s="247"/>
      <c r="R260" s="248"/>
      <c r="S260" s="249"/>
      <c r="T260" s="250"/>
      <c r="U260" s="251"/>
      <c r="V260" s="209" t="s">
        <v>524</v>
      </c>
      <c r="W260" s="209" t="s">
        <v>522</v>
      </c>
      <c r="X260" s="210" t="s">
        <v>523</v>
      </c>
    </row>
    <row r="261" spans="1:24" s="8" customFormat="1" ht="15" customHeight="1" thickTop="1" thickBot="1" x14ac:dyDescent="0.25">
      <c r="A261" s="15" t="s">
        <v>3</v>
      </c>
      <c r="B261" s="320" t="s">
        <v>339</v>
      </c>
      <c r="C261" s="323" t="s">
        <v>0</v>
      </c>
      <c r="D261" s="753" t="s">
        <v>527</v>
      </c>
      <c r="E261" s="194" t="s">
        <v>398</v>
      </c>
      <c r="F261" s="195" t="s">
        <v>399</v>
      </c>
      <c r="G261" s="335" t="s">
        <v>0</v>
      </c>
      <c r="H261" s="339" t="s">
        <v>0</v>
      </c>
      <c r="I261" s="337">
        <v>7.4</v>
      </c>
      <c r="J261" s="377">
        <v>0.8</v>
      </c>
      <c r="K261" s="717">
        <f>IF(I261=" "," ",(I261+$H$6-J261))</f>
        <v>7.4000000000000012</v>
      </c>
      <c r="L261" s="737">
        <v>50</v>
      </c>
      <c r="M261" s="674">
        <v>2016</v>
      </c>
      <c r="N261" s="325" t="str">
        <f>IF(V261=1,"VERIFIED",IF(W261=1,"CHECKED",IF(R261=1,"CHECK",IF(T261=1,"VERIFY",IF(U261=1,"NEED APP","NOT SCHED")))))</f>
        <v>VERIFY</v>
      </c>
      <c r="O261" s="733" t="s">
        <v>359</v>
      </c>
      <c r="P261" s="734" t="s">
        <v>364</v>
      </c>
      <c r="Q261" s="273">
        <f>IF(A262=" "," ",1)</f>
        <v>1</v>
      </c>
      <c r="R261" s="274" t="s">
        <v>0</v>
      </c>
      <c r="S261" s="275">
        <v>1</v>
      </c>
      <c r="T261" s="276">
        <v>1</v>
      </c>
      <c r="U261" s="277" t="s">
        <v>0</v>
      </c>
      <c r="V261" s="278" t="s">
        <v>0</v>
      </c>
      <c r="W261" s="279" t="s">
        <v>0</v>
      </c>
      <c r="X261" s="280" t="s">
        <v>0</v>
      </c>
    </row>
    <row r="262" spans="1:24" s="8" customFormat="1" ht="15" customHeight="1" thickTop="1" thickBot="1" x14ac:dyDescent="0.25">
      <c r="A262" s="123" t="s">
        <v>337</v>
      </c>
      <c r="B262" s="321"/>
      <c r="C262" s="323"/>
      <c r="D262" s="753" t="s">
        <v>78</v>
      </c>
      <c r="E262" s="164" t="s">
        <v>398</v>
      </c>
      <c r="F262" s="165" t="s">
        <v>399</v>
      </c>
      <c r="G262" s="336"/>
      <c r="H262" s="340"/>
      <c r="I262" s="338"/>
      <c r="J262" s="378"/>
      <c r="K262" s="718"/>
      <c r="L262" s="737"/>
      <c r="M262" s="675"/>
      <c r="N262" s="326"/>
      <c r="O262" s="735" t="s">
        <v>362</v>
      </c>
      <c r="P262" s="736"/>
      <c r="Q262" s="683" t="s">
        <v>583</v>
      </c>
      <c r="R262" s="684"/>
      <c r="S262" s="684"/>
      <c r="T262" s="684"/>
      <c r="U262" s="685"/>
      <c r="V262" s="561" t="s">
        <v>582</v>
      </c>
      <c r="W262" s="562"/>
      <c r="X262" s="563"/>
    </row>
    <row r="263" spans="1:24" s="11" customFormat="1" ht="9" customHeight="1" thickTop="1" thickBot="1" x14ac:dyDescent="0.3">
      <c r="A263" s="155" t="s">
        <v>338</v>
      </c>
      <c r="B263" s="321"/>
      <c r="C263" s="323"/>
      <c r="D263" s="750" t="s">
        <v>59</v>
      </c>
      <c r="E263" s="751" t="s">
        <v>569</v>
      </c>
      <c r="F263" s="751" t="s">
        <v>504</v>
      </c>
      <c r="G263" s="185" t="s">
        <v>20</v>
      </c>
      <c r="H263" s="186" t="s">
        <v>512</v>
      </c>
      <c r="I263" s="220" t="s">
        <v>23</v>
      </c>
      <c r="J263" s="221" t="s">
        <v>22</v>
      </c>
      <c r="K263" s="186" t="s">
        <v>5</v>
      </c>
      <c r="L263" s="187" t="s">
        <v>510</v>
      </c>
      <c r="M263" s="692" t="s">
        <v>578</v>
      </c>
      <c r="N263" s="693"/>
      <c r="O263" s="693"/>
      <c r="P263" s="693"/>
      <c r="Q263" s="686"/>
      <c r="R263" s="687"/>
      <c r="S263" s="687"/>
      <c r="T263" s="687"/>
      <c r="U263" s="688"/>
      <c r="V263" s="564"/>
      <c r="W263" s="565"/>
      <c r="X263" s="566"/>
    </row>
    <row r="264" spans="1:24" s="8" customFormat="1" ht="15" customHeight="1" thickTop="1" thickBot="1" x14ac:dyDescent="0.25">
      <c r="A264" s="163">
        <f>A250+1</f>
        <v>37</v>
      </c>
      <c r="B264" s="321"/>
      <c r="C264" s="323"/>
      <c r="D264" s="753" t="s">
        <v>528</v>
      </c>
      <c r="E264" s="164" t="s">
        <v>398</v>
      </c>
      <c r="F264" s="165" t="s">
        <v>399</v>
      </c>
      <c r="G264" s="351" t="str">
        <f>IF($J$6="","",$J$6)</f>
        <v xml:space="preserve"> </v>
      </c>
      <c r="H264" s="353" t="s">
        <v>0</v>
      </c>
      <c r="I264" s="339" t="s">
        <v>0</v>
      </c>
      <c r="J264" s="711" t="s">
        <v>361</v>
      </c>
      <c r="K264" s="700" t="str">
        <f>IF(S261=1,"Needs a photo",IF(S261=2,"24/7",IF(S261=3,"Has Photo","")))</f>
        <v>Needs a photo</v>
      </c>
      <c r="L264" s="715" t="s">
        <v>421</v>
      </c>
      <c r="M264" s="694"/>
      <c r="N264" s="695"/>
      <c r="O264" s="695"/>
      <c r="P264" s="695"/>
      <c r="Q264" s="686"/>
      <c r="R264" s="687"/>
      <c r="S264" s="687"/>
      <c r="T264" s="687"/>
      <c r="U264" s="688"/>
      <c r="V264" s="564"/>
      <c r="W264" s="565"/>
      <c r="X264" s="566"/>
    </row>
    <row r="265" spans="1:24" s="8" customFormat="1" ht="15" customHeight="1" thickTop="1" thickBot="1" x14ac:dyDescent="0.3">
      <c r="A265" s="710" t="str">
        <f>IF(V261=1,"VERIFIED",IF(W261=1,"CHECKED",IF(R261=1,"CHECK",IF(T261=1,"VERIFY",IF(U261=1,"NEED APP","NOT SCHED")))))</f>
        <v>VERIFY</v>
      </c>
      <c r="B265" s="322"/>
      <c r="C265" s="324"/>
      <c r="D265" s="753" t="s">
        <v>59</v>
      </c>
      <c r="E265" s="190" t="s">
        <v>0</v>
      </c>
      <c r="F265" s="190" t="s">
        <v>0</v>
      </c>
      <c r="G265" s="352"/>
      <c r="H265" s="354"/>
      <c r="I265" s="340"/>
      <c r="J265" s="712"/>
      <c r="K265" s="701"/>
      <c r="L265" s="716"/>
      <c r="M265" s="696"/>
      <c r="N265" s="697"/>
      <c r="O265" s="697"/>
      <c r="P265" s="697"/>
      <c r="Q265" s="689"/>
      <c r="R265" s="690"/>
      <c r="S265" s="690"/>
      <c r="T265" s="690"/>
      <c r="U265" s="691"/>
      <c r="V265" s="567"/>
      <c r="W265" s="568"/>
      <c r="X265" s="569"/>
    </row>
    <row r="266" spans="1:24" s="20" customFormat="1" ht="4.9000000000000004" customHeight="1" thickTop="1" thickBot="1" x14ac:dyDescent="0.3">
      <c r="A266" s="16"/>
      <c r="B266" s="261"/>
      <c r="C266" s="262"/>
      <c r="D266" s="281"/>
      <c r="E266" s="189"/>
      <c r="F266" s="189"/>
      <c r="G266" s="18"/>
      <c r="H266" s="17"/>
      <c r="I266" s="19"/>
      <c r="J266" s="19"/>
      <c r="K266" s="264"/>
      <c r="L266" s="265"/>
      <c r="M266" s="177"/>
      <c r="N266" s="177"/>
      <c r="O266" s="177"/>
      <c r="P266" s="282"/>
      <c r="Q266" s="283"/>
      <c r="R266" s="284"/>
      <c r="S266" s="285"/>
      <c r="T266" s="286"/>
      <c r="U266" s="287"/>
      <c r="V266" s="288"/>
      <c r="W266" s="284"/>
      <c r="X266" s="285"/>
    </row>
    <row r="267" spans="1:24" s="10" customFormat="1" ht="9" customHeight="1" thickTop="1" thickBot="1" x14ac:dyDescent="0.3">
      <c r="A267" s="167" t="s">
        <v>452</v>
      </c>
      <c r="B267" s="243" t="s">
        <v>11</v>
      </c>
      <c r="C267" s="244"/>
      <c r="D267" s="752" t="s">
        <v>12</v>
      </c>
      <c r="E267" s="245" t="s">
        <v>13</v>
      </c>
      <c r="F267" s="245" t="s">
        <v>14</v>
      </c>
      <c r="G267" s="204" t="s">
        <v>15</v>
      </c>
      <c r="H267" s="204" t="s">
        <v>16</v>
      </c>
      <c r="I267" s="204" t="s">
        <v>21</v>
      </c>
      <c r="J267" s="205" t="s">
        <v>18</v>
      </c>
      <c r="K267" s="205" t="s">
        <v>19</v>
      </c>
      <c r="L267" s="206" t="s">
        <v>26</v>
      </c>
      <c r="M267" s="207" t="s">
        <v>24</v>
      </c>
      <c r="N267" s="207" t="s">
        <v>76</v>
      </c>
      <c r="O267" s="207" t="s">
        <v>77</v>
      </c>
      <c r="P267" s="246" t="s">
        <v>526</v>
      </c>
      <c r="Q267" s="247"/>
      <c r="R267" s="248"/>
      <c r="S267" s="249"/>
      <c r="T267" s="250"/>
      <c r="U267" s="251"/>
      <c r="V267" s="209" t="s">
        <v>524</v>
      </c>
      <c r="W267" s="209" t="s">
        <v>522</v>
      </c>
      <c r="X267" s="210" t="s">
        <v>523</v>
      </c>
    </row>
    <row r="268" spans="1:24" s="8" customFormat="1" ht="15" customHeight="1" thickTop="1" thickBot="1" x14ac:dyDescent="0.25">
      <c r="A268" s="15" t="s">
        <v>3</v>
      </c>
      <c r="B268" s="320" t="s">
        <v>345</v>
      </c>
      <c r="C268" s="323" t="s">
        <v>0</v>
      </c>
      <c r="D268" s="753" t="s">
        <v>527</v>
      </c>
      <c r="E268" s="222" t="s">
        <v>346</v>
      </c>
      <c r="F268" s="222" t="s">
        <v>347</v>
      </c>
      <c r="G268" s="335" t="s">
        <v>0</v>
      </c>
      <c r="H268" s="339" t="s">
        <v>0</v>
      </c>
      <c r="I268" s="337">
        <v>9.1999999999999993</v>
      </c>
      <c r="J268" s="377">
        <v>0.8</v>
      </c>
      <c r="K268" s="717">
        <f>IF(I268=" "," ",(I268+$H$6-J268))</f>
        <v>9.1999999999999993</v>
      </c>
      <c r="L268" s="737">
        <v>50</v>
      </c>
      <c r="M268" s="674">
        <v>2016</v>
      </c>
      <c r="N268" s="325" t="str">
        <f>IF(V268=1,"VERIFIED",IF(W268=1,"CHECKED",IF(R268=1,"CHECK",IF(T268=1,"VERIFY",IF(U268=1,"NEED APP","NOT SCHED")))))</f>
        <v>VERIFY</v>
      </c>
      <c r="O268" s="733" t="s">
        <v>359</v>
      </c>
      <c r="P268" s="734" t="s">
        <v>363</v>
      </c>
      <c r="Q268" s="273">
        <f>IF(A269=" "," ",1)</f>
        <v>1</v>
      </c>
      <c r="R268" s="274" t="s">
        <v>0</v>
      </c>
      <c r="S268" s="275">
        <v>1</v>
      </c>
      <c r="T268" s="276">
        <v>1</v>
      </c>
      <c r="U268" s="277" t="s">
        <v>0</v>
      </c>
      <c r="V268" s="278" t="s">
        <v>0</v>
      </c>
      <c r="W268" s="279" t="s">
        <v>0</v>
      </c>
      <c r="X268" s="280" t="s">
        <v>0</v>
      </c>
    </row>
    <row r="269" spans="1:24" s="8" customFormat="1" ht="15" customHeight="1" thickTop="1" thickBot="1" x14ac:dyDescent="0.25">
      <c r="A269" s="123" t="s">
        <v>343</v>
      </c>
      <c r="B269" s="321"/>
      <c r="C269" s="323"/>
      <c r="D269" s="753" t="s">
        <v>78</v>
      </c>
      <c r="E269" s="129" t="s">
        <v>346</v>
      </c>
      <c r="F269" s="129" t="s">
        <v>347</v>
      </c>
      <c r="G269" s="336"/>
      <c r="H269" s="340"/>
      <c r="I269" s="338"/>
      <c r="J269" s="378"/>
      <c r="K269" s="718"/>
      <c r="L269" s="737"/>
      <c r="M269" s="675"/>
      <c r="N269" s="326"/>
      <c r="O269" s="735" t="s">
        <v>362</v>
      </c>
      <c r="P269" s="736"/>
      <c r="Q269" s="683" t="s">
        <v>583</v>
      </c>
      <c r="R269" s="684"/>
      <c r="S269" s="684"/>
      <c r="T269" s="684"/>
      <c r="U269" s="685"/>
      <c r="V269" s="561" t="s">
        <v>582</v>
      </c>
      <c r="W269" s="562"/>
      <c r="X269" s="563"/>
    </row>
    <row r="270" spans="1:24" s="11" customFormat="1" ht="9" customHeight="1" thickTop="1" thickBot="1" x14ac:dyDescent="0.3">
      <c r="A270" s="155" t="s">
        <v>344</v>
      </c>
      <c r="B270" s="321"/>
      <c r="C270" s="323"/>
      <c r="D270" s="750" t="s">
        <v>59</v>
      </c>
      <c r="E270" s="751" t="s">
        <v>503</v>
      </c>
      <c r="F270" s="751" t="s">
        <v>570</v>
      </c>
      <c r="G270" s="185" t="s">
        <v>20</v>
      </c>
      <c r="H270" s="186" t="s">
        <v>512</v>
      </c>
      <c r="I270" s="186" t="s">
        <v>23</v>
      </c>
      <c r="J270" s="185" t="s">
        <v>22</v>
      </c>
      <c r="K270" s="186" t="s">
        <v>5</v>
      </c>
      <c r="L270" s="187" t="s">
        <v>510</v>
      </c>
      <c r="M270" s="692" t="s">
        <v>578</v>
      </c>
      <c r="N270" s="693"/>
      <c r="O270" s="693"/>
      <c r="P270" s="693"/>
      <c r="Q270" s="686"/>
      <c r="R270" s="687"/>
      <c r="S270" s="687"/>
      <c r="T270" s="687"/>
      <c r="U270" s="688"/>
      <c r="V270" s="564"/>
      <c r="W270" s="565"/>
      <c r="X270" s="566"/>
    </row>
    <row r="271" spans="1:24" s="8" customFormat="1" ht="15" customHeight="1" thickTop="1" thickBot="1" x14ac:dyDescent="0.25">
      <c r="A271" s="163">
        <f>A264+1</f>
        <v>38</v>
      </c>
      <c r="B271" s="321"/>
      <c r="C271" s="323"/>
      <c r="D271" s="753" t="s">
        <v>528</v>
      </c>
      <c r="E271" s="129" t="s">
        <v>346</v>
      </c>
      <c r="F271" s="129" t="s">
        <v>347</v>
      </c>
      <c r="G271" s="351" t="str">
        <f>IF($J$6="","",$J$6)</f>
        <v xml:space="preserve"> </v>
      </c>
      <c r="H271" s="353" t="s">
        <v>0</v>
      </c>
      <c r="I271" s="339" t="s">
        <v>0</v>
      </c>
      <c r="J271" s="711" t="s">
        <v>361</v>
      </c>
      <c r="K271" s="698" t="str">
        <f>IF(S268=1,"Photo Needed",IF(S268=2,"24/7",IF(S268=3,"Has Photo","")))</f>
        <v>Photo Needed</v>
      </c>
      <c r="L271" s="715" t="s">
        <v>421</v>
      </c>
      <c r="M271" s="694"/>
      <c r="N271" s="695"/>
      <c r="O271" s="695"/>
      <c r="P271" s="695"/>
      <c r="Q271" s="686"/>
      <c r="R271" s="687"/>
      <c r="S271" s="687"/>
      <c r="T271" s="687"/>
      <c r="U271" s="688"/>
      <c r="V271" s="564"/>
      <c r="W271" s="565"/>
      <c r="X271" s="566"/>
    </row>
    <row r="272" spans="1:24" s="8" customFormat="1" ht="15" customHeight="1" thickTop="1" thickBot="1" x14ac:dyDescent="0.25">
      <c r="A272" s="710" t="str">
        <f>IF(V268=1,"VERIFIED",IF(W268=1,"CHECKED",IF(R268=1,"CHECK",IF(T268=1,"VERIFY",IF(U268=1,"NEED APP","NOT SCHED")))))</f>
        <v>VERIFY</v>
      </c>
      <c r="B272" s="322"/>
      <c r="C272" s="324"/>
      <c r="D272" s="753" t="s">
        <v>59</v>
      </c>
      <c r="E272" s="196" t="s">
        <v>0</v>
      </c>
      <c r="F272" s="196" t="s">
        <v>0</v>
      </c>
      <c r="G272" s="352"/>
      <c r="H272" s="354"/>
      <c r="I272" s="340"/>
      <c r="J272" s="712"/>
      <c r="K272" s="699"/>
      <c r="L272" s="716"/>
      <c r="M272" s="696"/>
      <c r="N272" s="697"/>
      <c r="O272" s="697"/>
      <c r="P272" s="697"/>
      <c r="Q272" s="689"/>
      <c r="R272" s="690"/>
      <c r="S272" s="690"/>
      <c r="T272" s="690"/>
      <c r="U272" s="691"/>
      <c r="V272" s="567"/>
      <c r="W272" s="568"/>
      <c r="X272" s="569"/>
    </row>
    <row r="273" spans="1:24" s="20" customFormat="1" ht="4.9000000000000004" customHeight="1" thickTop="1" thickBot="1" x14ac:dyDescent="0.3">
      <c r="A273" s="16"/>
      <c r="B273" s="261"/>
      <c r="C273" s="262"/>
      <c r="D273" s="281"/>
      <c r="E273" s="189"/>
      <c r="F273" s="189"/>
      <c r="G273" s="18"/>
      <c r="H273" s="17"/>
      <c r="I273" s="19"/>
      <c r="J273" s="19"/>
      <c r="K273" s="264"/>
      <c r="L273" s="265"/>
      <c r="M273" s="177"/>
      <c r="N273" s="177"/>
      <c r="O273" s="177"/>
      <c r="P273" s="282"/>
      <c r="Q273" s="283"/>
      <c r="R273" s="284"/>
      <c r="S273" s="285"/>
      <c r="T273" s="286"/>
      <c r="U273" s="287"/>
      <c r="V273" s="288"/>
      <c r="W273" s="284"/>
      <c r="X273" s="285"/>
    </row>
    <row r="274" spans="1:24" s="10" customFormat="1" ht="9" customHeight="1" thickTop="1" thickBot="1" x14ac:dyDescent="0.3">
      <c r="A274" s="167" t="s">
        <v>452</v>
      </c>
      <c r="B274" s="243" t="s">
        <v>11</v>
      </c>
      <c r="C274" s="244"/>
      <c r="D274" s="752" t="s">
        <v>12</v>
      </c>
      <c r="E274" s="245" t="s">
        <v>13</v>
      </c>
      <c r="F274" s="245" t="s">
        <v>14</v>
      </c>
      <c r="G274" s="204" t="s">
        <v>15</v>
      </c>
      <c r="H274" s="204" t="s">
        <v>16</v>
      </c>
      <c r="I274" s="204" t="s">
        <v>21</v>
      </c>
      <c r="J274" s="205" t="s">
        <v>18</v>
      </c>
      <c r="K274" s="205" t="s">
        <v>19</v>
      </c>
      <c r="L274" s="206" t="s">
        <v>26</v>
      </c>
      <c r="M274" s="207" t="s">
        <v>24</v>
      </c>
      <c r="N274" s="207" t="s">
        <v>76</v>
      </c>
      <c r="O274" s="207" t="s">
        <v>77</v>
      </c>
      <c r="P274" s="246" t="s">
        <v>526</v>
      </c>
      <c r="Q274" s="247"/>
      <c r="R274" s="248"/>
      <c r="S274" s="249"/>
      <c r="T274" s="250"/>
      <c r="U274" s="251"/>
      <c r="V274" s="209" t="s">
        <v>524</v>
      </c>
      <c r="W274" s="209" t="s">
        <v>522</v>
      </c>
      <c r="X274" s="210" t="s">
        <v>523</v>
      </c>
    </row>
    <row r="275" spans="1:24" s="8" customFormat="1" ht="15" customHeight="1" thickTop="1" thickBot="1" x14ac:dyDescent="0.25">
      <c r="A275" s="15" t="s">
        <v>3</v>
      </c>
      <c r="B275" s="320" t="s">
        <v>350</v>
      </c>
      <c r="C275" s="323" t="s">
        <v>0</v>
      </c>
      <c r="D275" s="753" t="s">
        <v>527</v>
      </c>
      <c r="E275" s="222" t="s">
        <v>351</v>
      </c>
      <c r="F275" s="222" t="s">
        <v>352</v>
      </c>
      <c r="G275" s="353" t="s">
        <v>0</v>
      </c>
      <c r="H275" s="339" t="s">
        <v>0</v>
      </c>
      <c r="I275" s="337">
        <v>9.8000000000000007</v>
      </c>
      <c r="J275" s="377">
        <v>0.8</v>
      </c>
      <c r="K275" s="717">
        <f>IF(I275=" "," ",(I275+$H$6-J275))</f>
        <v>9.8000000000000007</v>
      </c>
      <c r="L275" s="731">
        <v>50</v>
      </c>
      <c r="M275" s="674">
        <v>2016</v>
      </c>
      <c r="N275" s="325" t="str">
        <f>IF(V275=1,"VERIFIED",IF(W275=1,"CHECKED",IF(R275=1,"CHECK",IF(T275=1,"VERIFY",IF(U275=1,"NEED APP","NOT SCHED")))))</f>
        <v>VERIFY</v>
      </c>
      <c r="O275" s="733" t="s">
        <v>359</v>
      </c>
      <c r="P275" s="734" t="s">
        <v>364</v>
      </c>
      <c r="Q275" s="273">
        <f>IF(A276=" "," ",1)</f>
        <v>1</v>
      </c>
      <c r="R275" s="274" t="s">
        <v>0</v>
      </c>
      <c r="S275" s="275">
        <v>1</v>
      </c>
      <c r="T275" s="276">
        <v>1</v>
      </c>
      <c r="U275" s="277" t="s">
        <v>0</v>
      </c>
      <c r="V275" s="278" t="s">
        <v>0</v>
      </c>
      <c r="W275" s="279" t="s">
        <v>0</v>
      </c>
      <c r="X275" s="280" t="s">
        <v>0</v>
      </c>
    </row>
    <row r="276" spans="1:24" s="8" customFormat="1" ht="15" customHeight="1" thickTop="1" thickBot="1" x14ac:dyDescent="0.25">
      <c r="A276" s="123" t="s">
        <v>348</v>
      </c>
      <c r="B276" s="321"/>
      <c r="C276" s="323"/>
      <c r="D276" s="753" t="s">
        <v>78</v>
      </c>
      <c r="E276" s="129" t="s">
        <v>351</v>
      </c>
      <c r="F276" s="129" t="s">
        <v>352</v>
      </c>
      <c r="G276" s="354"/>
      <c r="H276" s="340"/>
      <c r="I276" s="338"/>
      <c r="J276" s="378"/>
      <c r="K276" s="718"/>
      <c r="L276" s="732"/>
      <c r="M276" s="675"/>
      <c r="N276" s="326"/>
      <c r="O276" s="735" t="s">
        <v>362</v>
      </c>
      <c r="P276" s="736"/>
      <c r="Q276" s="683" t="s">
        <v>583</v>
      </c>
      <c r="R276" s="684"/>
      <c r="S276" s="684"/>
      <c r="T276" s="684"/>
      <c r="U276" s="685"/>
      <c r="V276" s="561" t="s">
        <v>582</v>
      </c>
      <c r="W276" s="562"/>
      <c r="X276" s="563"/>
    </row>
    <row r="277" spans="1:24" s="11" customFormat="1" ht="9" customHeight="1" thickTop="1" thickBot="1" x14ac:dyDescent="0.3">
      <c r="A277" s="155" t="s">
        <v>349</v>
      </c>
      <c r="B277" s="321"/>
      <c r="C277" s="323"/>
      <c r="D277" s="750" t="s">
        <v>59</v>
      </c>
      <c r="E277" s="755" t="s">
        <v>502</v>
      </c>
      <c r="F277" s="755" t="s">
        <v>501</v>
      </c>
      <c r="G277" s="185" t="s">
        <v>20</v>
      </c>
      <c r="H277" s="186" t="s">
        <v>512</v>
      </c>
      <c r="I277" s="186" t="s">
        <v>23</v>
      </c>
      <c r="J277" s="185" t="s">
        <v>22</v>
      </c>
      <c r="K277" s="186" t="s">
        <v>5</v>
      </c>
      <c r="L277" s="187" t="s">
        <v>510</v>
      </c>
      <c r="M277" s="692" t="s">
        <v>578</v>
      </c>
      <c r="N277" s="693"/>
      <c r="O277" s="693"/>
      <c r="P277" s="693"/>
      <c r="Q277" s="686"/>
      <c r="R277" s="687"/>
      <c r="S277" s="687"/>
      <c r="T277" s="687"/>
      <c r="U277" s="688"/>
      <c r="V277" s="564"/>
      <c r="W277" s="565"/>
      <c r="X277" s="566"/>
    </row>
    <row r="278" spans="1:24" s="8" customFormat="1" ht="15" customHeight="1" thickTop="1" thickBot="1" x14ac:dyDescent="0.25">
      <c r="A278" s="163">
        <f>A271+1</f>
        <v>39</v>
      </c>
      <c r="B278" s="321"/>
      <c r="C278" s="323"/>
      <c r="D278" s="753" t="s">
        <v>528</v>
      </c>
      <c r="E278" s="129" t="s">
        <v>351</v>
      </c>
      <c r="F278" s="129" t="s">
        <v>352</v>
      </c>
      <c r="G278" s="351" t="str">
        <f>IF($J$6="","",$J$6)</f>
        <v xml:space="preserve"> </v>
      </c>
      <c r="H278" s="353" t="s">
        <v>0</v>
      </c>
      <c r="I278" s="339" t="s">
        <v>0</v>
      </c>
      <c r="J278" s="711" t="s">
        <v>361</v>
      </c>
      <c r="K278" s="700" t="str">
        <f>IF(S275=1,"Needs a photo",IF(S275=2,"24/7",IF(S275=3,"Has Photo","")))</f>
        <v>Needs a photo</v>
      </c>
      <c r="L278" s="715" t="s">
        <v>421</v>
      </c>
      <c r="M278" s="694"/>
      <c r="N278" s="695"/>
      <c r="O278" s="695"/>
      <c r="P278" s="695"/>
      <c r="Q278" s="686"/>
      <c r="R278" s="687"/>
      <c r="S278" s="687"/>
      <c r="T278" s="687"/>
      <c r="U278" s="688"/>
      <c r="V278" s="564"/>
      <c r="W278" s="565"/>
      <c r="X278" s="566"/>
    </row>
    <row r="279" spans="1:24" s="8" customFormat="1" ht="15" customHeight="1" thickTop="1" thickBot="1" x14ac:dyDescent="0.3">
      <c r="A279" s="710" t="str">
        <f>IF(V275=1,"VERIFIED",IF(W275=1,"CHECKED",IF(R275=1,"CHECK",IF(T275=1,"VERIFY",IF(U275=1,"NEED APP","NOT SCHED")))))</f>
        <v>VERIFY</v>
      </c>
      <c r="B279" s="322"/>
      <c r="C279" s="324"/>
      <c r="D279" s="753" t="s">
        <v>59</v>
      </c>
      <c r="E279" s="190" t="s">
        <v>0</v>
      </c>
      <c r="F279" s="190" t="s">
        <v>0</v>
      </c>
      <c r="G279" s="352"/>
      <c r="H279" s="354"/>
      <c r="I279" s="340"/>
      <c r="J279" s="712"/>
      <c r="K279" s="701"/>
      <c r="L279" s="716"/>
      <c r="M279" s="696"/>
      <c r="N279" s="697"/>
      <c r="O279" s="697"/>
      <c r="P279" s="697"/>
      <c r="Q279" s="689"/>
      <c r="R279" s="690"/>
      <c r="S279" s="690"/>
      <c r="T279" s="690"/>
      <c r="U279" s="691"/>
      <c r="V279" s="567"/>
      <c r="W279" s="568"/>
      <c r="X279" s="569"/>
    </row>
    <row r="280" spans="1:24" s="10" customFormat="1" ht="9" customHeight="1" thickTop="1" thickBot="1" x14ac:dyDescent="0.3">
      <c r="A280" s="167" t="s">
        <v>452</v>
      </c>
      <c r="B280" s="243" t="s">
        <v>11</v>
      </c>
      <c r="C280" s="244"/>
      <c r="D280" s="752" t="s">
        <v>12</v>
      </c>
      <c r="E280" s="245" t="s">
        <v>13</v>
      </c>
      <c r="F280" s="245" t="s">
        <v>14</v>
      </c>
      <c r="G280" s="204" t="s">
        <v>15</v>
      </c>
      <c r="H280" s="204" t="s">
        <v>16</v>
      </c>
      <c r="I280" s="204" t="s">
        <v>21</v>
      </c>
      <c r="J280" s="205" t="s">
        <v>18</v>
      </c>
      <c r="K280" s="205" t="s">
        <v>19</v>
      </c>
      <c r="L280" s="206" t="s">
        <v>26</v>
      </c>
      <c r="M280" s="207" t="s">
        <v>24</v>
      </c>
      <c r="N280" s="207" t="s">
        <v>76</v>
      </c>
      <c r="O280" s="207" t="s">
        <v>77</v>
      </c>
      <c r="P280" s="246" t="s">
        <v>526</v>
      </c>
      <c r="Q280" s="247"/>
      <c r="R280" s="248"/>
      <c r="S280" s="249"/>
      <c r="T280" s="250"/>
      <c r="U280" s="251"/>
      <c r="V280" s="209" t="s">
        <v>524</v>
      </c>
      <c r="W280" s="209" t="s">
        <v>522</v>
      </c>
      <c r="X280" s="210" t="s">
        <v>523</v>
      </c>
    </row>
    <row r="281" spans="1:24" s="8" customFormat="1" ht="15" customHeight="1" thickTop="1" thickBot="1" x14ac:dyDescent="0.25">
      <c r="A281" s="15" t="s">
        <v>3</v>
      </c>
      <c r="B281" s="320" t="s">
        <v>355</v>
      </c>
      <c r="C281" s="323" t="s">
        <v>0</v>
      </c>
      <c r="D281" s="753" t="s">
        <v>527</v>
      </c>
      <c r="E281" s="129" t="s">
        <v>356</v>
      </c>
      <c r="F281" s="129" t="s">
        <v>357</v>
      </c>
      <c r="G281" s="335" t="s">
        <v>0</v>
      </c>
      <c r="H281" s="339" t="s">
        <v>0</v>
      </c>
      <c r="I281" s="337">
        <v>9.8000000000000007</v>
      </c>
      <c r="J281" s="377">
        <v>0.8</v>
      </c>
      <c r="K281" s="717">
        <f>IF(I281=" "," ",(I281+$H$6-J281))</f>
        <v>9.8000000000000007</v>
      </c>
      <c r="L281" s="731">
        <v>50</v>
      </c>
      <c r="M281" s="674">
        <v>2016</v>
      </c>
      <c r="N281" s="325" t="str">
        <f>IF(V281=1,"VERIFIED",IF(W281=1,"CHECKED",IF(R281=1,"CHECK",IF(T281=1,"VERIFY",IF(U281=1,"NEED APP","NOT SCHED")))))</f>
        <v>VERIFY</v>
      </c>
      <c r="O281" s="733" t="s">
        <v>359</v>
      </c>
      <c r="P281" s="734" t="s">
        <v>363</v>
      </c>
      <c r="Q281" s="273">
        <f>IF(A282=" "," ",1)</f>
        <v>1</v>
      </c>
      <c r="R281" s="274" t="s">
        <v>0</v>
      </c>
      <c r="S281" s="275">
        <v>1</v>
      </c>
      <c r="T281" s="276">
        <v>1</v>
      </c>
      <c r="U281" s="277" t="s">
        <v>0</v>
      </c>
      <c r="V281" s="278" t="s">
        <v>0</v>
      </c>
      <c r="W281" s="279" t="s">
        <v>0</v>
      </c>
      <c r="X281" s="280" t="s">
        <v>0</v>
      </c>
    </row>
    <row r="282" spans="1:24" s="8" customFormat="1" ht="15" customHeight="1" thickTop="1" thickBot="1" x14ac:dyDescent="0.25">
      <c r="A282" s="123" t="s">
        <v>353</v>
      </c>
      <c r="B282" s="321"/>
      <c r="C282" s="323"/>
      <c r="D282" s="753" t="s">
        <v>78</v>
      </c>
      <c r="E282" s="129" t="s">
        <v>356</v>
      </c>
      <c r="F282" s="129" t="s">
        <v>357</v>
      </c>
      <c r="G282" s="336"/>
      <c r="H282" s="340"/>
      <c r="I282" s="338"/>
      <c r="J282" s="378"/>
      <c r="K282" s="718"/>
      <c r="L282" s="732"/>
      <c r="M282" s="675"/>
      <c r="N282" s="326"/>
      <c r="O282" s="735" t="s">
        <v>362</v>
      </c>
      <c r="P282" s="736"/>
      <c r="Q282" s="683" t="s">
        <v>583</v>
      </c>
      <c r="R282" s="684"/>
      <c r="S282" s="684"/>
      <c r="T282" s="684"/>
      <c r="U282" s="685"/>
      <c r="V282" s="561" t="s">
        <v>582</v>
      </c>
      <c r="W282" s="562"/>
      <c r="X282" s="563"/>
    </row>
    <row r="283" spans="1:24" s="11" customFormat="1" ht="9" customHeight="1" thickTop="1" thickBot="1" x14ac:dyDescent="0.3">
      <c r="A283" s="155" t="s">
        <v>354</v>
      </c>
      <c r="B283" s="321"/>
      <c r="C283" s="323"/>
      <c r="D283" s="750" t="s">
        <v>59</v>
      </c>
      <c r="E283" s="755" t="s">
        <v>500</v>
      </c>
      <c r="F283" s="755" t="s">
        <v>501</v>
      </c>
      <c r="G283" s="185" t="s">
        <v>20</v>
      </c>
      <c r="H283" s="186" t="s">
        <v>512</v>
      </c>
      <c r="I283" s="186" t="s">
        <v>23</v>
      </c>
      <c r="J283" s="185" t="s">
        <v>22</v>
      </c>
      <c r="K283" s="186" t="s">
        <v>5</v>
      </c>
      <c r="L283" s="187" t="s">
        <v>510</v>
      </c>
      <c r="M283" s="692" t="s">
        <v>578</v>
      </c>
      <c r="N283" s="693"/>
      <c r="O283" s="693"/>
      <c r="P283" s="693"/>
      <c r="Q283" s="686"/>
      <c r="R283" s="687"/>
      <c r="S283" s="687"/>
      <c r="T283" s="687"/>
      <c r="U283" s="688"/>
      <c r="V283" s="564"/>
      <c r="W283" s="565"/>
      <c r="X283" s="566"/>
    </row>
    <row r="284" spans="1:24" s="8" customFormat="1" ht="15" customHeight="1" thickTop="1" thickBot="1" x14ac:dyDescent="0.25">
      <c r="A284" s="163">
        <f>A278+1</f>
        <v>40</v>
      </c>
      <c r="B284" s="321"/>
      <c r="C284" s="323"/>
      <c r="D284" s="753" t="s">
        <v>528</v>
      </c>
      <c r="E284" s="129" t="s">
        <v>356</v>
      </c>
      <c r="F284" s="129" t="s">
        <v>357</v>
      </c>
      <c r="G284" s="351" t="str">
        <f>IF($J$6="","",$J$6)</f>
        <v xml:space="preserve"> </v>
      </c>
      <c r="H284" s="353" t="s">
        <v>0</v>
      </c>
      <c r="I284" s="339" t="s">
        <v>0</v>
      </c>
      <c r="J284" s="711" t="s">
        <v>361</v>
      </c>
      <c r="K284" s="700" t="str">
        <f>IF(S281=1,"Needs a photo",IF(S281=2,"24/7",IF(S281=3,"Has Photo","")))</f>
        <v>Needs a photo</v>
      </c>
      <c r="L284" s="715" t="s">
        <v>421</v>
      </c>
      <c r="M284" s="694"/>
      <c r="N284" s="695"/>
      <c r="O284" s="695"/>
      <c r="P284" s="695"/>
      <c r="Q284" s="686"/>
      <c r="R284" s="687"/>
      <c r="S284" s="687"/>
      <c r="T284" s="687"/>
      <c r="U284" s="688"/>
      <c r="V284" s="564"/>
      <c r="W284" s="565"/>
      <c r="X284" s="566"/>
    </row>
    <row r="285" spans="1:24" s="8" customFormat="1" ht="15" customHeight="1" thickTop="1" thickBot="1" x14ac:dyDescent="0.3">
      <c r="A285" s="710" t="str">
        <f>IF(V281=1,"VERIFIED",IF(W281=1,"CHECKED",IF(R281=1,"CHECK",IF(T281=1,"VERIFY",IF(U281=1,"NEED APP","NOT SCHED")))))</f>
        <v>VERIFY</v>
      </c>
      <c r="B285" s="322"/>
      <c r="C285" s="324"/>
      <c r="D285" s="753" t="s">
        <v>59</v>
      </c>
      <c r="E285" s="190" t="s">
        <v>0</v>
      </c>
      <c r="F285" s="190" t="s">
        <v>0</v>
      </c>
      <c r="G285" s="352"/>
      <c r="H285" s="354"/>
      <c r="I285" s="340"/>
      <c r="J285" s="712"/>
      <c r="K285" s="701"/>
      <c r="L285" s="716"/>
      <c r="M285" s="696"/>
      <c r="N285" s="697"/>
      <c r="O285" s="697"/>
      <c r="P285" s="697"/>
      <c r="Q285" s="689"/>
      <c r="R285" s="690"/>
      <c r="S285" s="690"/>
      <c r="T285" s="690"/>
      <c r="U285" s="691"/>
      <c r="V285" s="567"/>
      <c r="W285" s="568"/>
      <c r="X285" s="569"/>
    </row>
    <row r="286" spans="1:24" s="20" customFormat="1" ht="4.9000000000000004" customHeight="1" thickTop="1" thickBot="1" x14ac:dyDescent="0.3">
      <c r="A286" s="16"/>
      <c r="B286" s="261"/>
      <c r="C286" s="262"/>
      <c r="D286" s="281"/>
      <c r="E286" s="189"/>
      <c r="F286" s="189"/>
      <c r="G286" s="18"/>
      <c r="H286" s="17"/>
      <c r="I286" s="19"/>
      <c r="J286" s="19"/>
      <c r="K286" s="264"/>
      <c r="L286" s="265"/>
      <c r="M286" s="177"/>
      <c r="N286" s="177"/>
      <c r="O286" s="177"/>
      <c r="P286" s="282"/>
      <c r="Q286" s="283"/>
      <c r="R286" s="284"/>
      <c r="S286" s="285"/>
      <c r="T286" s="286"/>
      <c r="U286" s="287"/>
      <c r="V286" s="288"/>
      <c r="W286" s="284"/>
      <c r="X286" s="285"/>
    </row>
    <row r="287" spans="1:24" s="10" customFormat="1" ht="9" customHeight="1" thickTop="1" thickBot="1" x14ac:dyDescent="0.3">
      <c r="A287" s="208" t="s">
        <v>405</v>
      </c>
      <c r="B287" s="243" t="s">
        <v>11</v>
      </c>
      <c r="C287" s="244"/>
      <c r="D287" s="752" t="s">
        <v>12</v>
      </c>
      <c r="E287" s="245" t="s">
        <v>13</v>
      </c>
      <c r="F287" s="245" t="s">
        <v>14</v>
      </c>
      <c r="G287" s="204" t="s">
        <v>15</v>
      </c>
      <c r="H287" s="204" t="s">
        <v>16</v>
      </c>
      <c r="I287" s="204" t="s">
        <v>21</v>
      </c>
      <c r="J287" s="205" t="s">
        <v>18</v>
      </c>
      <c r="K287" s="205" t="s">
        <v>19</v>
      </c>
      <c r="L287" s="206" t="s">
        <v>26</v>
      </c>
      <c r="M287" s="207" t="s">
        <v>24</v>
      </c>
      <c r="N287" s="207" t="s">
        <v>76</v>
      </c>
      <c r="O287" s="207" t="s">
        <v>77</v>
      </c>
      <c r="P287" s="246" t="s">
        <v>526</v>
      </c>
      <c r="Q287" s="247"/>
      <c r="R287" s="248"/>
      <c r="S287" s="249"/>
      <c r="T287" s="250"/>
      <c r="U287" s="251"/>
      <c r="V287" s="209" t="s">
        <v>524</v>
      </c>
      <c r="W287" s="209" t="s">
        <v>522</v>
      </c>
      <c r="X287" s="210" t="s">
        <v>523</v>
      </c>
    </row>
    <row r="288" spans="1:24" s="8" customFormat="1" ht="15" customHeight="1" thickTop="1" thickBot="1" x14ac:dyDescent="0.25">
      <c r="A288" s="15" t="s">
        <v>3</v>
      </c>
      <c r="B288" s="320" t="s">
        <v>320</v>
      </c>
      <c r="C288" s="323" t="s">
        <v>0</v>
      </c>
      <c r="D288" s="753" t="s">
        <v>527</v>
      </c>
      <c r="E288" s="198" t="s">
        <v>397</v>
      </c>
      <c r="F288" s="172" t="s">
        <v>499</v>
      </c>
      <c r="G288" s="335" t="s">
        <v>0</v>
      </c>
      <c r="H288" s="339" t="s">
        <v>0</v>
      </c>
      <c r="I288" s="491">
        <v>10.5</v>
      </c>
      <c r="J288" s="339">
        <v>1.3</v>
      </c>
      <c r="K288" s="717">
        <f>IF(I288=" "," ",(I288+$H$6-J288))</f>
        <v>10</v>
      </c>
      <c r="L288" s="729">
        <v>500</v>
      </c>
      <c r="M288" s="674">
        <v>2016</v>
      </c>
      <c r="N288" s="325" t="str">
        <f>IF(V288=1,"VERIFIED",IF(W288=1,"CHECKED",IF(R288=1,"CHECK",IF(T288=1,"VERIFY",IF(U288=1,"NEED APP","NOT SCHED")))))</f>
        <v>VERIFY</v>
      </c>
      <c r="O288" s="173" t="s">
        <v>359</v>
      </c>
      <c r="P288" s="327" t="s">
        <v>370</v>
      </c>
      <c r="Q288" s="273">
        <f>IF(A289=" "," ",1)</f>
        <v>1</v>
      </c>
      <c r="R288" s="274" t="s">
        <v>0</v>
      </c>
      <c r="S288" s="275">
        <v>1</v>
      </c>
      <c r="T288" s="276">
        <v>1</v>
      </c>
      <c r="U288" s="277" t="s">
        <v>0</v>
      </c>
      <c r="V288" s="278" t="s">
        <v>0</v>
      </c>
      <c r="W288" s="279" t="s">
        <v>0</v>
      </c>
      <c r="X288" s="280" t="s">
        <v>0</v>
      </c>
    </row>
    <row r="289" spans="1:24" s="8" customFormat="1" ht="15" customHeight="1" thickTop="1" thickBot="1" x14ac:dyDescent="0.3">
      <c r="A289" s="130">
        <v>0</v>
      </c>
      <c r="B289" s="321"/>
      <c r="C289" s="323"/>
      <c r="D289" s="753" t="s">
        <v>78</v>
      </c>
      <c r="E289" s="748" t="s">
        <v>367</v>
      </c>
      <c r="F289" s="749"/>
      <c r="G289" s="336"/>
      <c r="H289" s="340"/>
      <c r="I289" s="492"/>
      <c r="J289" s="340"/>
      <c r="K289" s="718"/>
      <c r="L289" s="730"/>
      <c r="M289" s="675"/>
      <c r="N289" s="326"/>
      <c r="O289" s="176" t="s">
        <v>362</v>
      </c>
      <c r="P289" s="328"/>
      <c r="Q289" s="683" t="s">
        <v>583</v>
      </c>
      <c r="R289" s="684"/>
      <c r="S289" s="684"/>
      <c r="T289" s="684"/>
      <c r="U289" s="685"/>
      <c r="V289" s="415" t="s">
        <v>580</v>
      </c>
      <c r="W289" s="416"/>
      <c r="X289" s="417"/>
    </row>
    <row r="290" spans="1:24" s="11" customFormat="1" ht="9" customHeight="1" thickTop="1" thickBot="1" x14ac:dyDescent="0.3">
      <c r="A290" s="155" t="s">
        <v>319</v>
      </c>
      <c r="B290" s="321"/>
      <c r="C290" s="323"/>
      <c r="D290" s="750" t="s">
        <v>59</v>
      </c>
      <c r="E290" s="755" t="s">
        <v>497</v>
      </c>
      <c r="F290" s="755" t="s">
        <v>498</v>
      </c>
      <c r="G290" s="185" t="s">
        <v>20</v>
      </c>
      <c r="H290" s="186" t="s">
        <v>512</v>
      </c>
      <c r="I290" s="186" t="s">
        <v>23</v>
      </c>
      <c r="J290" s="185" t="s">
        <v>22</v>
      </c>
      <c r="K290" s="186" t="s">
        <v>5</v>
      </c>
      <c r="L290" s="187" t="s">
        <v>510</v>
      </c>
      <c r="M290" s="704" t="s">
        <v>574</v>
      </c>
      <c r="N290" s="705"/>
      <c r="O290" s="705"/>
      <c r="P290" s="705"/>
      <c r="Q290" s="686"/>
      <c r="R290" s="687"/>
      <c r="S290" s="687"/>
      <c r="T290" s="687"/>
      <c r="U290" s="688"/>
      <c r="V290" s="363"/>
      <c r="W290" s="364"/>
      <c r="X290" s="365"/>
    </row>
    <row r="291" spans="1:24" s="8" customFormat="1" ht="15" customHeight="1" thickTop="1" thickBot="1" x14ac:dyDescent="0.3">
      <c r="A291" s="163">
        <v>42</v>
      </c>
      <c r="B291" s="321"/>
      <c r="C291" s="323"/>
      <c r="D291" s="753" t="s">
        <v>528</v>
      </c>
      <c r="E291" s="744" t="s">
        <v>368</v>
      </c>
      <c r="F291" s="745"/>
      <c r="G291" s="351" t="s">
        <v>0</v>
      </c>
      <c r="H291" s="353" t="s">
        <v>0</v>
      </c>
      <c r="I291" s="339" t="s">
        <v>0</v>
      </c>
      <c r="J291" s="711" t="s">
        <v>361</v>
      </c>
      <c r="K291" s="700" t="str">
        <f>IF(S288=1,"Needs a photo",IF(S288=2,"24/7",IF(S288=3,"Has Photo","")))</f>
        <v>Needs a photo</v>
      </c>
      <c r="L291" s="702" t="s">
        <v>575</v>
      </c>
      <c r="M291" s="706"/>
      <c r="N291" s="707"/>
      <c r="O291" s="707"/>
      <c r="P291" s="707"/>
      <c r="Q291" s="686"/>
      <c r="R291" s="687"/>
      <c r="S291" s="687"/>
      <c r="T291" s="687"/>
      <c r="U291" s="688"/>
      <c r="V291" s="363"/>
      <c r="W291" s="364"/>
      <c r="X291" s="365"/>
    </row>
    <row r="292" spans="1:24" s="8" customFormat="1" ht="15" customHeight="1" thickTop="1" thickBot="1" x14ac:dyDescent="0.3">
      <c r="A292" s="710" t="str">
        <f>IF(V288=1,"VERIFIED",IF(W288=1,"CHECKED",IF(R288=1,"CHECK",IF(T288=1,"VERIFY",IF(U288=1,"NEED APP","NOT SCHED")))))</f>
        <v>VERIFY</v>
      </c>
      <c r="B292" s="322"/>
      <c r="C292" s="324"/>
      <c r="D292" s="753" t="s">
        <v>59</v>
      </c>
      <c r="E292" s="197" t="s">
        <v>0</v>
      </c>
      <c r="F292" s="190" t="s">
        <v>0</v>
      </c>
      <c r="G292" s="352"/>
      <c r="H292" s="354"/>
      <c r="I292" s="340"/>
      <c r="J292" s="712"/>
      <c r="K292" s="701"/>
      <c r="L292" s="703"/>
      <c r="M292" s="708"/>
      <c r="N292" s="709"/>
      <c r="O292" s="709"/>
      <c r="P292" s="709"/>
      <c r="Q292" s="689"/>
      <c r="R292" s="690"/>
      <c r="S292" s="690"/>
      <c r="T292" s="690"/>
      <c r="U292" s="691"/>
      <c r="V292" s="366"/>
      <c r="W292" s="367"/>
      <c r="X292" s="368"/>
    </row>
    <row r="293" spans="1:24" s="8" customFormat="1" ht="64.5" customHeight="1" thickTop="1" thickBot="1" x14ac:dyDescent="0.3">
      <c r="A293" s="373" t="s">
        <v>590</v>
      </c>
      <c r="B293" s="374"/>
      <c r="C293" s="374"/>
      <c r="D293" s="374"/>
      <c r="E293" s="374"/>
      <c r="F293" s="374"/>
      <c r="G293" s="374"/>
      <c r="H293" s="374"/>
      <c r="I293" s="374"/>
      <c r="J293" s="374"/>
      <c r="K293" s="374"/>
      <c r="L293" s="374"/>
      <c r="M293" s="374"/>
      <c r="N293" s="374"/>
      <c r="O293" s="374"/>
      <c r="P293" s="375"/>
      <c r="Q293" s="493" t="str">
        <f>$L$1</f>
        <v xml:space="preserve"> BE-4  East Bay, Centerville, Hyannis</v>
      </c>
      <c r="R293" s="494"/>
      <c r="S293" s="494"/>
      <c r="T293" s="494"/>
      <c r="U293" s="494"/>
      <c r="V293" s="308"/>
      <c r="W293" s="309"/>
      <c r="X293" s="310"/>
    </row>
    <row r="294" spans="1:24" s="10" customFormat="1" ht="9" customHeight="1" thickTop="1" thickBot="1" x14ac:dyDescent="0.3">
      <c r="A294" s="208" t="s">
        <v>0</v>
      </c>
      <c r="B294" s="243" t="s">
        <v>11</v>
      </c>
      <c r="C294" s="244"/>
      <c r="D294" s="752" t="s">
        <v>12</v>
      </c>
      <c r="E294" s="245" t="s">
        <v>13</v>
      </c>
      <c r="F294" s="245" t="s">
        <v>14</v>
      </c>
      <c r="G294" s="204" t="s">
        <v>15</v>
      </c>
      <c r="H294" s="204" t="s">
        <v>16</v>
      </c>
      <c r="I294" s="204" t="s">
        <v>21</v>
      </c>
      <c r="J294" s="205" t="s">
        <v>18</v>
      </c>
      <c r="K294" s="205" t="s">
        <v>19</v>
      </c>
      <c r="L294" s="206" t="s">
        <v>26</v>
      </c>
      <c r="M294" s="207" t="s">
        <v>24</v>
      </c>
      <c r="N294" s="207" t="s">
        <v>76</v>
      </c>
      <c r="O294" s="207" t="s">
        <v>77</v>
      </c>
      <c r="P294" s="246" t="s">
        <v>526</v>
      </c>
      <c r="Q294" s="247"/>
      <c r="R294" s="248"/>
      <c r="S294" s="249"/>
      <c r="T294" s="250"/>
      <c r="U294" s="251"/>
      <c r="V294" s="209" t="s">
        <v>524</v>
      </c>
      <c r="W294" s="209" t="s">
        <v>522</v>
      </c>
      <c r="X294" s="210" t="s">
        <v>523</v>
      </c>
    </row>
    <row r="295" spans="1:24" s="8" customFormat="1" ht="15" customHeight="1" thickTop="1" thickBot="1" x14ac:dyDescent="0.25">
      <c r="A295" s="15" t="s">
        <v>0</v>
      </c>
      <c r="B295" s="320" t="s">
        <v>0</v>
      </c>
      <c r="C295" s="323" t="s">
        <v>0</v>
      </c>
      <c r="D295" s="753" t="s">
        <v>527</v>
      </c>
      <c r="E295" s="129" t="s">
        <v>0</v>
      </c>
      <c r="F295" s="131" t="s">
        <v>0</v>
      </c>
      <c r="G295" s="335" t="s">
        <v>0</v>
      </c>
      <c r="H295" s="339" t="s">
        <v>0</v>
      </c>
      <c r="I295" s="727" t="s">
        <v>0</v>
      </c>
      <c r="J295" s="339" t="s">
        <v>0</v>
      </c>
      <c r="K295" s="717" t="str">
        <f>IF(I295=" "," ",(I295+$H$6-J295))</f>
        <v xml:space="preserve"> </v>
      </c>
      <c r="L295" s="719" t="s">
        <v>0</v>
      </c>
      <c r="M295" s="203" t="s">
        <v>0</v>
      </c>
      <c r="N295" s="325" t="str">
        <f>IF(V295=1,"VERIFIED",IF(W295=1,"CHECKED",IF(R295=1,"CHECK",IF(T295=1,"VERIFY",IF(U295=1,"NEED APP","NOT SCHED")))))</f>
        <v>NOT SCHED</v>
      </c>
      <c r="O295" s="173" t="s">
        <v>0</v>
      </c>
      <c r="P295" s="327" t="s">
        <v>0</v>
      </c>
      <c r="Q295" s="273" t="str">
        <f>IF(A296=" "," ",1)</f>
        <v xml:space="preserve"> </v>
      </c>
      <c r="R295" s="274" t="s">
        <v>0</v>
      </c>
      <c r="S295" s="275" t="s">
        <v>0</v>
      </c>
      <c r="T295" s="276" t="s">
        <v>0</v>
      </c>
      <c r="U295" s="277" t="s">
        <v>0</v>
      </c>
      <c r="V295" s="278" t="s">
        <v>0</v>
      </c>
      <c r="W295" s="279" t="s">
        <v>0</v>
      </c>
      <c r="X295" s="280" t="s">
        <v>0</v>
      </c>
    </row>
    <row r="296" spans="1:24" s="8" customFormat="1" ht="15" customHeight="1" thickTop="1" thickBot="1" x14ac:dyDescent="0.25">
      <c r="A296" s="130" t="s">
        <v>0</v>
      </c>
      <c r="B296" s="321"/>
      <c r="C296" s="323"/>
      <c r="D296" s="753" t="s">
        <v>78</v>
      </c>
      <c r="E296" s="129" t="s">
        <v>0</v>
      </c>
      <c r="F296" s="131" t="s">
        <v>0</v>
      </c>
      <c r="G296" s="336"/>
      <c r="H296" s="340"/>
      <c r="I296" s="728"/>
      <c r="J296" s="340"/>
      <c r="K296" s="718"/>
      <c r="L296" s="720"/>
      <c r="M296" s="184" t="s">
        <v>0</v>
      </c>
      <c r="N296" s="326"/>
      <c r="O296" s="176" t="s">
        <v>0</v>
      </c>
      <c r="P296" s="328"/>
      <c r="Q296" s="495" t="s">
        <v>0</v>
      </c>
      <c r="R296" s="496"/>
      <c r="S296" s="496"/>
      <c r="T296" s="496"/>
      <c r="U296" s="496"/>
      <c r="V296" s="561" t="s">
        <v>0</v>
      </c>
      <c r="W296" s="562"/>
      <c r="X296" s="563"/>
    </row>
    <row r="297" spans="1:24" s="11" customFormat="1" ht="9" customHeight="1" thickTop="1" thickBot="1" x14ac:dyDescent="0.3">
      <c r="A297" s="123" t="s">
        <v>0</v>
      </c>
      <c r="B297" s="321"/>
      <c r="C297" s="323"/>
      <c r="D297" s="750" t="s">
        <v>59</v>
      </c>
      <c r="E297" s="756" t="s">
        <v>0</v>
      </c>
      <c r="F297" s="756" t="s">
        <v>0</v>
      </c>
      <c r="G297" s="185" t="s">
        <v>20</v>
      </c>
      <c r="H297" s="186" t="s">
        <v>512</v>
      </c>
      <c r="I297" s="186" t="s">
        <v>23</v>
      </c>
      <c r="J297" s="185" t="s">
        <v>22</v>
      </c>
      <c r="K297" s="721" t="s">
        <v>5</v>
      </c>
      <c r="L297" s="722" t="s">
        <v>510</v>
      </c>
      <c r="M297" s="462" t="s">
        <v>0</v>
      </c>
      <c r="N297" s="501"/>
      <c r="O297" s="501"/>
      <c r="P297" s="501"/>
      <c r="Q297" s="497"/>
      <c r="R297" s="498"/>
      <c r="S297" s="498"/>
      <c r="T297" s="498"/>
      <c r="U297" s="498"/>
      <c r="V297" s="564"/>
      <c r="W297" s="565"/>
      <c r="X297" s="566"/>
    </row>
    <row r="298" spans="1:24" s="8" customFormat="1" ht="15" customHeight="1" thickTop="1" thickBot="1" x14ac:dyDescent="0.25">
      <c r="A298" s="123" t="s">
        <v>0</v>
      </c>
      <c r="B298" s="321"/>
      <c r="C298" s="323"/>
      <c r="D298" s="753" t="s">
        <v>528</v>
      </c>
      <c r="E298" s="132" t="s">
        <v>0</v>
      </c>
      <c r="F298" s="133" t="s">
        <v>0</v>
      </c>
      <c r="G298" s="351" t="s">
        <v>0</v>
      </c>
      <c r="H298" s="353" t="s">
        <v>0</v>
      </c>
      <c r="I298" s="339" t="s">
        <v>0</v>
      </c>
      <c r="J298" s="339" t="s">
        <v>0</v>
      </c>
      <c r="K298" s="723" t="str">
        <f>IF(S295=1,"Photo Needed",IF(S295=2,"24/7",IF(S295=3,"Has Photo","")))</f>
        <v/>
      </c>
      <c r="L298" s="724" t="s">
        <v>0</v>
      </c>
      <c r="M298" s="502"/>
      <c r="N298" s="503"/>
      <c r="O298" s="503"/>
      <c r="P298" s="503"/>
      <c r="Q298" s="497"/>
      <c r="R298" s="498"/>
      <c r="S298" s="498"/>
      <c r="T298" s="498"/>
      <c r="U298" s="498"/>
      <c r="V298" s="564"/>
      <c r="W298" s="565"/>
      <c r="X298" s="566"/>
    </row>
    <row r="299" spans="1:24" s="8" customFormat="1" ht="15" customHeight="1" thickTop="1" thickBot="1" x14ac:dyDescent="0.3">
      <c r="A299" s="260" t="str">
        <f>IF(V295=1,"VERIFIED",IF(W295=1,"CHECKED",IF(R295=1,"CHECK",IF(T295=1,"VERIFY",IF(U295=1,"NEED APP","NOT SCHED")))))</f>
        <v>NOT SCHED</v>
      </c>
      <c r="B299" s="322"/>
      <c r="C299" s="324"/>
      <c r="D299" s="753" t="s">
        <v>59</v>
      </c>
      <c r="E299" s="190" t="s">
        <v>0</v>
      </c>
      <c r="F299" s="190" t="s">
        <v>0</v>
      </c>
      <c r="G299" s="352"/>
      <c r="H299" s="354"/>
      <c r="I299" s="340"/>
      <c r="J299" s="340"/>
      <c r="K299" s="725"/>
      <c r="L299" s="726"/>
      <c r="M299" s="504"/>
      <c r="N299" s="505"/>
      <c r="O299" s="505"/>
      <c r="P299" s="505"/>
      <c r="Q299" s="499"/>
      <c r="R299" s="500"/>
      <c r="S299" s="500"/>
      <c r="T299" s="500"/>
      <c r="U299" s="500"/>
      <c r="V299" s="567"/>
      <c r="W299" s="568"/>
      <c r="X299" s="569"/>
    </row>
    <row r="300" spans="1:24" ht="24.6" customHeight="1" thickTop="1" thickBot="1" x14ac:dyDescent="0.3">
      <c r="A300" s="312"/>
      <c r="B300" s="313"/>
      <c r="C300" s="314"/>
      <c r="D300" s="315"/>
      <c r="E300" s="316" t="s">
        <v>394</v>
      </c>
      <c r="F300" s="199" t="s">
        <v>27</v>
      </c>
      <c r="G300" s="26">
        <f>SUM(Q8:Q299)</f>
        <v>41</v>
      </c>
      <c r="H300" s="162" t="s">
        <v>28</v>
      </c>
      <c r="I300" s="22">
        <f>SUM(S8:S299)</f>
        <v>41</v>
      </c>
      <c r="J300" s="21" t="s">
        <v>29</v>
      </c>
      <c r="K300" s="22">
        <f>SUM(R8:R299)</f>
        <v>0</v>
      </c>
      <c r="L300" s="292" t="s">
        <v>30</v>
      </c>
      <c r="M300" s="178">
        <f>SUM(T8:T299)</f>
        <v>7</v>
      </c>
      <c r="N300" s="293" t="s">
        <v>402</v>
      </c>
      <c r="O300" s="178">
        <f>SUM(U8:U299)</f>
        <v>0</v>
      </c>
      <c r="P300" s="311" t="s">
        <v>0</v>
      </c>
      <c r="Q300" s="426" t="str">
        <f>$L$1</f>
        <v xml:space="preserve"> BE-4  East Bay, Centerville, Hyannis</v>
      </c>
      <c r="R300" s="427"/>
      <c r="S300" s="427"/>
      <c r="T300" s="427"/>
      <c r="U300" s="427"/>
      <c r="V300" s="178">
        <f>SUM(V8:V299)</f>
        <v>0</v>
      </c>
      <c r="W300" s="178">
        <f>SUM(W8:W299)</f>
        <v>0</v>
      </c>
      <c r="X300" s="294">
        <f>SUM(X8:X299)</f>
        <v>0</v>
      </c>
    </row>
    <row r="301" spans="1:24" ht="14.45" customHeight="1" thickTop="1" x14ac:dyDescent="0.25">
      <c r="A301" s="23"/>
      <c r="B301" s="23"/>
      <c r="C301" s="295"/>
      <c r="D301" s="24"/>
      <c r="E301" s="200"/>
      <c r="F301" s="200"/>
      <c r="G301" s="25"/>
      <c r="H301" s="296"/>
      <c r="I301" s="296"/>
      <c r="J301" s="296"/>
      <c r="K301" s="296"/>
      <c r="L301" s="296"/>
      <c r="M301" s="179"/>
      <c r="N301" s="179"/>
      <c r="O301" s="179"/>
      <c r="P301" s="200"/>
      <c r="Q301" s="297"/>
      <c r="R301" s="298"/>
      <c r="S301" s="299"/>
      <c r="T301" s="299"/>
      <c r="U301" s="300"/>
      <c r="V301" s="299"/>
      <c r="W301" s="298"/>
      <c r="X301" s="299"/>
    </row>
    <row r="302" spans="1:24" ht="14.45" customHeight="1" x14ac:dyDescent="0.25">
      <c r="A302" s="23"/>
      <c r="B302" s="23"/>
      <c r="C302" s="295"/>
      <c r="D302" s="418" t="s">
        <v>0</v>
      </c>
      <c r="E302" s="419"/>
      <c r="F302" s="419"/>
      <c r="G302" s="419"/>
      <c r="H302" s="419"/>
      <c r="I302" s="419"/>
      <c r="J302" s="419"/>
      <c r="K302" s="419"/>
      <c r="L302" s="296"/>
      <c r="M302" s="180"/>
      <c r="N302" s="180"/>
      <c r="O302" s="180"/>
      <c r="P302" s="200"/>
      <c r="Q302" s="297"/>
      <c r="R302" s="298"/>
      <c r="S302" s="299"/>
      <c r="T302" s="299"/>
      <c r="U302" s="300"/>
      <c r="V302" s="299"/>
      <c r="W302" s="298"/>
      <c r="X302" s="299"/>
    </row>
    <row r="303" spans="1:24" ht="14.45" customHeight="1" x14ac:dyDescent="0.25">
      <c r="A303" s="23"/>
      <c r="B303" s="23"/>
      <c r="C303" s="295"/>
      <c r="D303" s="158"/>
      <c r="E303" s="201"/>
      <c r="F303" s="201"/>
      <c r="G303" s="159"/>
      <c r="H303" s="301"/>
      <c r="I303" s="301"/>
      <c r="J303" s="301"/>
      <c r="K303" s="301"/>
      <c r="L303" s="296"/>
      <c r="M303" s="180"/>
      <c r="N303" s="180"/>
      <c r="O303" s="180"/>
      <c r="P303" s="200"/>
      <c r="Q303" s="297"/>
      <c r="R303" s="298"/>
      <c r="S303" s="299"/>
      <c r="T303" s="299"/>
      <c r="U303" s="300"/>
      <c r="V303" s="299"/>
      <c r="W303" s="298"/>
      <c r="X303" s="299"/>
    </row>
    <row r="304" spans="1:24" ht="14.45" customHeight="1" x14ac:dyDescent="0.25">
      <c r="A304" s="23"/>
      <c r="B304" s="23"/>
      <c r="C304" s="295"/>
      <c r="D304" s="158"/>
      <c r="E304" s="201"/>
      <c r="F304" s="201"/>
      <c r="G304" s="159"/>
      <c r="H304" s="301"/>
      <c r="I304" s="301"/>
      <c r="J304" s="301"/>
      <c r="K304" s="301"/>
      <c r="L304" s="296"/>
      <c r="M304" s="180"/>
      <c r="N304" s="180"/>
      <c r="O304" s="180"/>
      <c r="P304" s="200"/>
      <c r="Q304" s="297"/>
      <c r="R304" s="298" t="s">
        <v>0</v>
      </c>
      <c r="S304" s="299"/>
      <c r="T304" s="299"/>
      <c r="U304" s="300"/>
      <c r="V304" s="299"/>
      <c r="W304" s="298" t="s">
        <v>0</v>
      </c>
      <c r="X304" s="299"/>
    </row>
    <row r="305" ht="14.45" customHeight="1" x14ac:dyDescent="0.25"/>
    <row r="306" ht="14.45" customHeight="1" x14ac:dyDescent="0.25"/>
    <row r="307" ht="14.45" customHeight="1" x14ac:dyDescent="0.25"/>
    <row r="308" ht="14.45" customHeight="1" x14ac:dyDescent="0.25"/>
    <row r="309" ht="14.45" customHeight="1" x14ac:dyDescent="0.25"/>
    <row r="310" ht="14.45" customHeight="1" x14ac:dyDescent="0.25"/>
    <row r="311" ht="14.45" customHeight="1" x14ac:dyDescent="0.25"/>
    <row r="312" ht="14.45" customHeight="1" x14ac:dyDescent="0.25"/>
    <row r="313" ht="14.45" customHeight="1" x14ac:dyDescent="0.25"/>
    <row r="314" ht="14.45" customHeight="1" x14ac:dyDescent="0.25"/>
    <row r="315" ht="14.45" customHeight="1" x14ac:dyDescent="0.25"/>
    <row r="316" ht="14.45" customHeight="1" x14ac:dyDescent="0.25"/>
    <row r="317" ht="14.45" customHeight="1" x14ac:dyDescent="0.25"/>
    <row r="318" ht="14.45" customHeight="1" x14ac:dyDescent="0.25"/>
    <row r="319" ht="14.45" customHeight="1" x14ac:dyDescent="0.25"/>
  </sheetData>
  <sheetProtection insertRows="0"/>
  <mergeCells count="942">
    <mergeCell ref="M226:M227"/>
    <mergeCell ref="M233:M234"/>
    <mergeCell ref="M240:M241"/>
    <mergeCell ref="M261:M262"/>
    <mergeCell ref="M268:M269"/>
    <mergeCell ref="M275:M276"/>
    <mergeCell ref="M281:M282"/>
    <mergeCell ref="M288:M289"/>
    <mergeCell ref="M163:M164"/>
    <mergeCell ref="M170:M171"/>
    <mergeCell ref="M177:M178"/>
    <mergeCell ref="M184:M185"/>
    <mergeCell ref="M191:M192"/>
    <mergeCell ref="M198:M199"/>
    <mergeCell ref="M205:M206"/>
    <mergeCell ref="M212:M213"/>
    <mergeCell ref="M219:M220"/>
    <mergeCell ref="M8:M9"/>
    <mergeCell ref="M15:M16"/>
    <mergeCell ref="M254:M255"/>
    <mergeCell ref="M247:M248"/>
    <mergeCell ref="M22:M23"/>
    <mergeCell ref="M29:M30"/>
    <mergeCell ref="M36:M37"/>
    <mergeCell ref="M43:M44"/>
    <mergeCell ref="M50:M51"/>
    <mergeCell ref="M64:M65"/>
    <mergeCell ref="M57:M58"/>
    <mergeCell ref="M72:M73"/>
    <mergeCell ref="M79:M80"/>
    <mergeCell ref="M86:M87"/>
    <mergeCell ref="M93:M94"/>
    <mergeCell ref="M100:M101"/>
    <mergeCell ref="M107:M108"/>
    <mergeCell ref="M114:M115"/>
    <mergeCell ref="M121:M122"/>
    <mergeCell ref="M128:M129"/>
    <mergeCell ref="M135:M136"/>
    <mergeCell ref="M142:M143"/>
    <mergeCell ref="M149:M150"/>
    <mergeCell ref="M156:M157"/>
    <mergeCell ref="V296:X299"/>
    <mergeCell ref="V136:X139"/>
    <mergeCell ref="V143:X146"/>
    <mergeCell ref="V150:X153"/>
    <mergeCell ref="V157:X160"/>
    <mergeCell ref="V164:X167"/>
    <mergeCell ref="V171:X174"/>
    <mergeCell ref="V192:X195"/>
    <mergeCell ref="V178:X181"/>
    <mergeCell ref="V185:X188"/>
    <mergeCell ref="V199:X202"/>
    <mergeCell ref="V220:X223"/>
    <mergeCell ref="V227:X230"/>
    <mergeCell ref="V234:X237"/>
    <mergeCell ref="V255:X258"/>
    <mergeCell ref="V248:X251"/>
    <mergeCell ref="V262:X265"/>
    <mergeCell ref="V269:X272"/>
    <mergeCell ref="V276:X279"/>
    <mergeCell ref="V282:X285"/>
    <mergeCell ref="V289:X292"/>
    <mergeCell ref="V241:X244"/>
    <mergeCell ref="V213:X216"/>
    <mergeCell ref="V65:X68"/>
    <mergeCell ref="I117:I118"/>
    <mergeCell ref="V87:X90"/>
    <mergeCell ref="V94:X97"/>
    <mergeCell ref="J159:J160"/>
    <mergeCell ref="K159:K160"/>
    <mergeCell ref="L159:L160"/>
    <mergeCell ref="L131:L132"/>
    <mergeCell ref="J107:J108"/>
    <mergeCell ref="K107:K108"/>
    <mergeCell ref="I128:I129"/>
    <mergeCell ref="K124:K125"/>
    <mergeCell ref="K131:K132"/>
    <mergeCell ref="L110:L111"/>
    <mergeCell ref="K110:K111"/>
    <mergeCell ref="K72:K73"/>
    <mergeCell ref="L72:L73"/>
    <mergeCell ref="V80:X83"/>
    <mergeCell ref="V73:X76"/>
    <mergeCell ref="V122:X125"/>
    <mergeCell ref="V129:X132"/>
    <mergeCell ref="J156:J157"/>
    <mergeCell ref="K156:K157"/>
    <mergeCell ref="L156:L157"/>
    <mergeCell ref="Q108:U111"/>
    <mergeCell ref="V206:X209"/>
    <mergeCell ref="V108:X111"/>
    <mergeCell ref="V101:X104"/>
    <mergeCell ref="J145:J146"/>
    <mergeCell ref="N121:N122"/>
    <mergeCell ref="P121:P122"/>
    <mergeCell ref="A175:P175"/>
    <mergeCell ref="Q175:U175"/>
    <mergeCell ref="A133:P133"/>
    <mergeCell ref="Q133:U133"/>
    <mergeCell ref="I138:I139"/>
    <mergeCell ref="K138:K139"/>
    <mergeCell ref="L138:L139"/>
    <mergeCell ref="J131:J132"/>
    <mergeCell ref="P142:P143"/>
    <mergeCell ref="M144:P146"/>
    <mergeCell ref="L145:L146"/>
    <mergeCell ref="V115:X118"/>
    <mergeCell ref="C205:C209"/>
    <mergeCell ref="E199:F199"/>
    <mergeCell ref="E201:F201"/>
    <mergeCell ref="E208:F208"/>
    <mergeCell ref="H177:H178"/>
    <mergeCell ref="L82:L83"/>
    <mergeCell ref="N93:N94"/>
    <mergeCell ref="G103:G104"/>
    <mergeCell ref="H103:H104"/>
    <mergeCell ref="I103:I104"/>
    <mergeCell ref="G114:G115"/>
    <mergeCell ref="G117:G118"/>
    <mergeCell ref="I100:I101"/>
    <mergeCell ref="G110:G111"/>
    <mergeCell ref="H110:H111"/>
    <mergeCell ref="G107:G108"/>
    <mergeCell ref="H107:H108"/>
    <mergeCell ref="J96:J97"/>
    <mergeCell ref="M102:P104"/>
    <mergeCell ref="I107:I108"/>
    <mergeCell ref="L107:L108"/>
    <mergeCell ref="L114:L115"/>
    <mergeCell ref="P107:P108"/>
    <mergeCell ref="M109:P111"/>
    <mergeCell ref="N114:N115"/>
    <mergeCell ref="P114:P115"/>
    <mergeCell ref="N107:N108"/>
    <mergeCell ref="A91:P91"/>
    <mergeCell ref="P93:P94"/>
    <mergeCell ref="V1:V2"/>
    <mergeCell ref="W1:W2"/>
    <mergeCell ref="X1:X2"/>
    <mergeCell ref="E3:E4"/>
    <mergeCell ref="F3:F4"/>
    <mergeCell ref="G3:G4"/>
    <mergeCell ref="H3:H4"/>
    <mergeCell ref="I3:I4"/>
    <mergeCell ref="J3:J4"/>
    <mergeCell ref="K3:K4"/>
    <mergeCell ref="G1:G2"/>
    <mergeCell ref="H1:H2"/>
    <mergeCell ref="I1:I2"/>
    <mergeCell ref="J1:J2"/>
    <mergeCell ref="K1:K2"/>
    <mergeCell ref="Q1:U1"/>
    <mergeCell ref="Q4:U4"/>
    <mergeCell ref="L1:P4"/>
    <mergeCell ref="Q2:U2"/>
    <mergeCell ref="Q3:U3"/>
    <mergeCell ref="A3:D4"/>
    <mergeCell ref="N295:N296"/>
    <mergeCell ref="P295:P296"/>
    <mergeCell ref="Q217:U217"/>
    <mergeCell ref="E220:F220"/>
    <mergeCell ref="E222:F222"/>
    <mergeCell ref="E227:F227"/>
    <mergeCell ref="E229:F229"/>
    <mergeCell ref="Q296:U299"/>
    <mergeCell ref="M297:P299"/>
    <mergeCell ref="G298:G299"/>
    <mergeCell ref="H298:H299"/>
    <mergeCell ref="I298:I299"/>
    <mergeCell ref="J298:J299"/>
    <mergeCell ref="K298:K299"/>
    <mergeCell ref="L298:L299"/>
    <mergeCell ref="H159:H160"/>
    <mergeCell ref="Q73:U76"/>
    <mergeCell ref="M74:P76"/>
    <mergeCell ref="E75:F75"/>
    <mergeCell ref="G75:G76"/>
    <mergeCell ref="H75:H76"/>
    <mergeCell ref="Q80:U83"/>
    <mergeCell ref="M81:P83"/>
    <mergeCell ref="Q293:U293"/>
    <mergeCell ref="B288:B292"/>
    <mergeCell ref="V44:X47"/>
    <mergeCell ref="V51:X54"/>
    <mergeCell ref="V58:X61"/>
    <mergeCell ref="V23:X26"/>
    <mergeCell ref="V30:X33"/>
    <mergeCell ref="V37:X40"/>
    <mergeCell ref="I75:I76"/>
    <mergeCell ref="J75:J76"/>
    <mergeCell ref="K75:K76"/>
    <mergeCell ref="L75:L76"/>
    <mergeCell ref="K128:K129"/>
    <mergeCell ref="K121:K122"/>
    <mergeCell ref="L124:L125"/>
    <mergeCell ref="K114:K115"/>
    <mergeCell ref="K117:K118"/>
    <mergeCell ref="J117:J118"/>
    <mergeCell ref="K149:K150"/>
    <mergeCell ref="L149:L150"/>
    <mergeCell ref="N100:N101"/>
    <mergeCell ref="P100:P101"/>
    <mergeCell ref="I124:I125"/>
    <mergeCell ref="E82:F82"/>
    <mergeCell ref="B295:B299"/>
    <mergeCell ref="C295:C299"/>
    <mergeCell ref="G295:G296"/>
    <mergeCell ref="H295:H296"/>
    <mergeCell ref="I295:I296"/>
    <mergeCell ref="J295:J296"/>
    <mergeCell ref="K295:K296"/>
    <mergeCell ref="L295:L296"/>
    <mergeCell ref="G288:G289"/>
    <mergeCell ref="H288:H289"/>
    <mergeCell ref="I288:I289"/>
    <mergeCell ref="J288:J289"/>
    <mergeCell ref="K288:K289"/>
    <mergeCell ref="G291:G292"/>
    <mergeCell ref="H291:H292"/>
    <mergeCell ref="I291:I292"/>
    <mergeCell ref="C288:C292"/>
    <mergeCell ref="I284:I285"/>
    <mergeCell ref="J284:J285"/>
    <mergeCell ref="K284:K285"/>
    <mergeCell ref="N275:N276"/>
    <mergeCell ref="A293:P293"/>
    <mergeCell ref="G278:G279"/>
    <mergeCell ref="E291:F291"/>
    <mergeCell ref="B281:B285"/>
    <mergeCell ref="C281:C285"/>
    <mergeCell ref="G281:G282"/>
    <mergeCell ref="H281:H282"/>
    <mergeCell ref="I281:I282"/>
    <mergeCell ref="J281:J282"/>
    <mergeCell ref="K281:K282"/>
    <mergeCell ref="L281:L282"/>
    <mergeCell ref="N281:N282"/>
    <mergeCell ref="P281:P282"/>
    <mergeCell ref="E289:F289"/>
    <mergeCell ref="G284:G285"/>
    <mergeCell ref="H284:H285"/>
    <mergeCell ref="H278:H279"/>
    <mergeCell ref="I278:I279"/>
    <mergeCell ref="J278:J279"/>
    <mergeCell ref="K278:K279"/>
    <mergeCell ref="G275:G276"/>
    <mergeCell ref="H275:H276"/>
    <mergeCell ref="I275:I276"/>
    <mergeCell ref="J275:J276"/>
    <mergeCell ref="K275:K276"/>
    <mergeCell ref="Q248:U251"/>
    <mergeCell ref="N247:N248"/>
    <mergeCell ref="G247:G248"/>
    <mergeCell ref="H247:H248"/>
    <mergeCell ref="I247:I248"/>
    <mergeCell ref="Q259:U259"/>
    <mergeCell ref="N261:N262"/>
    <mergeCell ref="Q269:U272"/>
    <mergeCell ref="M270:P272"/>
    <mergeCell ref="G271:G272"/>
    <mergeCell ref="H271:H272"/>
    <mergeCell ref="I271:I272"/>
    <mergeCell ref="J271:J272"/>
    <mergeCell ref="K271:K272"/>
    <mergeCell ref="L271:L272"/>
    <mergeCell ref="G268:G269"/>
    <mergeCell ref="H268:H269"/>
    <mergeCell ref="Q255:U258"/>
    <mergeCell ref="M256:P258"/>
    <mergeCell ref="G257:G258"/>
    <mergeCell ref="H257:H258"/>
    <mergeCell ref="I257:I258"/>
    <mergeCell ref="J257:J258"/>
    <mergeCell ref="K257:K258"/>
    <mergeCell ref="L257:L258"/>
    <mergeCell ref="G254:G255"/>
    <mergeCell ref="H254:H255"/>
    <mergeCell ref="I254:I255"/>
    <mergeCell ref="J254:J255"/>
    <mergeCell ref="K254:K255"/>
    <mergeCell ref="L254:L255"/>
    <mergeCell ref="N254:N255"/>
    <mergeCell ref="Q241:U244"/>
    <mergeCell ref="P233:P234"/>
    <mergeCell ref="Q234:U237"/>
    <mergeCell ref="M235:P237"/>
    <mergeCell ref="G236:G237"/>
    <mergeCell ref="H236:H237"/>
    <mergeCell ref="I236:I237"/>
    <mergeCell ref="J236:J237"/>
    <mergeCell ref="K236:K237"/>
    <mergeCell ref="L236:L237"/>
    <mergeCell ref="N233:N234"/>
    <mergeCell ref="L243:L244"/>
    <mergeCell ref="G240:G241"/>
    <mergeCell ref="L240:L241"/>
    <mergeCell ref="H240:H241"/>
    <mergeCell ref="I240:I241"/>
    <mergeCell ref="J240:J241"/>
    <mergeCell ref="K240:K241"/>
    <mergeCell ref="B233:B237"/>
    <mergeCell ref="C233:C237"/>
    <mergeCell ref="G233:G234"/>
    <mergeCell ref="H233:H234"/>
    <mergeCell ref="I233:I234"/>
    <mergeCell ref="J233:J234"/>
    <mergeCell ref="K233:K234"/>
    <mergeCell ref="L233:L234"/>
    <mergeCell ref="E234:F234"/>
    <mergeCell ref="E236:F236"/>
    <mergeCell ref="B268:B272"/>
    <mergeCell ref="C268:C272"/>
    <mergeCell ref="B275:B279"/>
    <mergeCell ref="C275:C279"/>
    <mergeCell ref="B261:B265"/>
    <mergeCell ref="C261:C265"/>
    <mergeCell ref="E248:F248"/>
    <mergeCell ref="E250:F250"/>
    <mergeCell ref="B247:B251"/>
    <mergeCell ref="C247:C251"/>
    <mergeCell ref="A259:P259"/>
    <mergeCell ref="P247:P248"/>
    <mergeCell ref="M249:P251"/>
    <mergeCell ref="G250:G251"/>
    <mergeCell ref="H250:H251"/>
    <mergeCell ref="I250:I251"/>
    <mergeCell ref="J250:J251"/>
    <mergeCell ref="K250:K251"/>
    <mergeCell ref="L250:L251"/>
    <mergeCell ref="J247:J248"/>
    <mergeCell ref="K247:K248"/>
    <mergeCell ref="L247:L248"/>
    <mergeCell ref="P275:P276"/>
    <mergeCell ref="M277:P279"/>
    <mergeCell ref="Q289:U292"/>
    <mergeCell ref="N288:N289"/>
    <mergeCell ref="P288:P289"/>
    <mergeCell ref="L291:L292"/>
    <mergeCell ref="M290:P292"/>
    <mergeCell ref="L288:L289"/>
    <mergeCell ref="J291:J292"/>
    <mergeCell ref="K291:K292"/>
    <mergeCell ref="L278:L279"/>
    <mergeCell ref="M283:P285"/>
    <mergeCell ref="L284:L285"/>
    <mergeCell ref="Q282:U285"/>
    <mergeCell ref="Q276:U279"/>
    <mergeCell ref="L275:L276"/>
    <mergeCell ref="K226:K227"/>
    <mergeCell ref="L226:L227"/>
    <mergeCell ref="P261:P262"/>
    <mergeCell ref="Q262:U265"/>
    <mergeCell ref="M263:P265"/>
    <mergeCell ref="G264:G265"/>
    <mergeCell ref="H264:H265"/>
    <mergeCell ref="I264:I265"/>
    <mergeCell ref="N268:N269"/>
    <mergeCell ref="P268:P269"/>
    <mergeCell ref="J264:J265"/>
    <mergeCell ref="K264:K265"/>
    <mergeCell ref="L264:L265"/>
    <mergeCell ref="G261:G262"/>
    <mergeCell ref="H261:H262"/>
    <mergeCell ref="I261:I262"/>
    <mergeCell ref="J261:J262"/>
    <mergeCell ref="K261:K262"/>
    <mergeCell ref="L261:L262"/>
    <mergeCell ref="I268:I269"/>
    <mergeCell ref="J268:J269"/>
    <mergeCell ref="K268:K269"/>
    <mergeCell ref="L268:L269"/>
    <mergeCell ref="P240:P241"/>
    <mergeCell ref="B254:B258"/>
    <mergeCell ref="C254:C258"/>
    <mergeCell ref="E255:F255"/>
    <mergeCell ref="N240:N241"/>
    <mergeCell ref="E257:F257"/>
    <mergeCell ref="M242:P244"/>
    <mergeCell ref="G243:G244"/>
    <mergeCell ref="H243:H244"/>
    <mergeCell ref="I243:I244"/>
    <mergeCell ref="J243:J244"/>
    <mergeCell ref="K243:K244"/>
    <mergeCell ref="P254:P255"/>
    <mergeCell ref="N219:N220"/>
    <mergeCell ref="P219:P220"/>
    <mergeCell ref="Q157:U160"/>
    <mergeCell ref="M158:P160"/>
    <mergeCell ref="N226:N227"/>
    <mergeCell ref="P226:P227"/>
    <mergeCell ref="Q227:U230"/>
    <mergeCell ref="M228:P230"/>
    <mergeCell ref="B240:B244"/>
    <mergeCell ref="C240:C244"/>
    <mergeCell ref="E241:F241"/>
    <mergeCell ref="E243:F243"/>
    <mergeCell ref="G229:G230"/>
    <mergeCell ref="H229:H230"/>
    <mergeCell ref="I229:I230"/>
    <mergeCell ref="J229:J230"/>
    <mergeCell ref="K229:K230"/>
    <mergeCell ref="L229:L230"/>
    <mergeCell ref="B226:B230"/>
    <mergeCell ref="C226:C230"/>
    <mergeCell ref="G226:G227"/>
    <mergeCell ref="H226:H227"/>
    <mergeCell ref="I226:I227"/>
    <mergeCell ref="J226:J227"/>
    <mergeCell ref="L212:L213"/>
    <mergeCell ref="L215:L216"/>
    <mergeCell ref="K152:K153"/>
    <mergeCell ref="L152:L153"/>
    <mergeCell ref="Q220:U223"/>
    <mergeCell ref="M221:P223"/>
    <mergeCell ref="G222:G223"/>
    <mergeCell ref="H222:H223"/>
    <mergeCell ref="I222:I223"/>
    <mergeCell ref="J222:J223"/>
    <mergeCell ref="N198:N199"/>
    <mergeCell ref="M214:P216"/>
    <mergeCell ref="N205:N206"/>
    <mergeCell ref="P205:P206"/>
    <mergeCell ref="M207:P209"/>
    <mergeCell ref="N212:N213"/>
    <mergeCell ref="P212:P213"/>
    <mergeCell ref="L222:L223"/>
    <mergeCell ref="K219:K220"/>
    <mergeCell ref="L219:L220"/>
    <mergeCell ref="L177:L178"/>
    <mergeCell ref="L180:L181"/>
    <mergeCell ref="L194:L195"/>
    <mergeCell ref="G184:G185"/>
    <mergeCell ref="B219:B223"/>
    <mergeCell ref="C219:C223"/>
    <mergeCell ref="G219:G220"/>
    <mergeCell ref="H219:H220"/>
    <mergeCell ref="I219:I220"/>
    <mergeCell ref="E215:F215"/>
    <mergeCell ref="E213:F213"/>
    <mergeCell ref="H184:H185"/>
    <mergeCell ref="C184:C188"/>
    <mergeCell ref="B198:B202"/>
    <mergeCell ref="C198:C202"/>
    <mergeCell ref="B212:B216"/>
    <mergeCell ref="C212:C216"/>
    <mergeCell ref="I191:I192"/>
    <mergeCell ref="I184:I185"/>
    <mergeCell ref="G187:G188"/>
    <mergeCell ref="H194:H195"/>
    <mergeCell ref="B191:B195"/>
    <mergeCell ref="C191:C195"/>
    <mergeCell ref="G191:G192"/>
    <mergeCell ref="H191:H192"/>
    <mergeCell ref="E206:F206"/>
    <mergeCell ref="G194:G195"/>
    <mergeCell ref="B205:B209"/>
    <mergeCell ref="J184:J185"/>
    <mergeCell ref="J177:J178"/>
    <mergeCell ref="I215:I216"/>
    <mergeCell ref="G212:G213"/>
    <mergeCell ref="H212:H213"/>
    <mergeCell ref="H198:H199"/>
    <mergeCell ref="I198:I199"/>
    <mergeCell ref="I194:I195"/>
    <mergeCell ref="I180:I181"/>
    <mergeCell ref="J180:J181"/>
    <mergeCell ref="J191:J192"/>
    <mergeCell ref="L201:L202"/>
    <mergeCell ref="P198:P199"/>
    <mergeCell ref="L198:L199"/>
    <mergeCell ref="G208:G209"/>
    <mergeCell ref="H205:H206"/>
    <mergeCell ref="I205:I206"/>
    <mergeCell ref="J205:J206"/>
    <mergeCell ref="H187:H188"/>
    <mergeCell ref="I187:I188"/>
    <mergeCell ref="J187:J188"/>
    <mergeCell ref="L205:L206"/>
    <mergeCell ref="L208:L209"/>
    <mergeCell ref="L191:L192"/>
    <mergeCell ref="E152:F152"/>
    <mergeCell ref="E145:F145"/>
    <mergeCell ref="B142:B146"/>
    <mergeCell ref="C142:C146"/>
    <mergeCell ref="G138:G139"/>
    <mergeCell ref="G128:G129"/>
    <mergeCell ref="C170:C174"/>
    <mergeCell ref="K163:K164"/>
    <mergeCell ref="L163:L164"/>
    <mergeCell ref="J170:J171"/>
    <mergeCell ref="K170:K171"/>
    <mergeCell ref="L170:L171"/>
    <mergeCell ref="J173:J174"/>
    <mergeCell ref="K173:K174"/>
    <mergeCell ref="L173:L174"/>
    <mergeCell ref="H128:H129"/>
    <mergeCell ref="J128:J129"/>
    <mergeCell ref="E138:F138"/>
    <mergeCell ref="J149:J150"/>
    <mergeCell ref="L142:L143"/>
    <mergeCell ref="K145:K146"/>
    <mergeCell ref="M179:P181"/>
    <mergeCell ref="M200:P202"/>
    <mergeCell ref="N177:N178"/>
    <mergeCell ref="M151:P153"/>
    <mergeCell ref="K166:K167"/>
    <mergeCell ref="G177:G178"/>
    <mergeCell ref="G180:G181"/>
    <mergeCell ref="K135:K136"/>
    <mergeCell ref="K187:K188"/>
    <mergeCell ref="K194:K195"/>
    <mergeCell ref="G198:G199"/>
    <mergeCell ref="P149:P150"/>
    <mergeCell ref="H173:H174"/>
    <mergeCell ref="L184:L185"/>
    <mergeCell ref="L187:L188"/>
    <mergeCell ref="G170:G171"/>
    <mergeCell ref="H170:H171"/>
    <mergeCell ref="G152:G153"/>
    <mergeCell ref="N184:N185"/>
    <mergeCell ref="P184:P185"/>
    <mergeCell ref="M186:P188"/>
    <mergeCell ref="M172:P174"/>
    <mergeCell ref="M193:P195"/>
    <mergeCell ref="P177:P178"/>
    <mergeCell ref="Q192:U195"/>
    <mergeCell ref="Q143:U146"/>
    <mergeCell ref="Q164:U167"/>
    <mergeCell ref="H131:H132"/>
    <mergeCell ref="Q115:U118"/>
    <mergeCell ref="Q122:U125"/>
    <mergeCell ref="M116:P118"/>
    <mergeCell ref="P156:P157"/>
    <mergeCell ref="I163:I164"/>
    <mergeCell ref="J163:J164"/>
    <mergeCell ref="M123:P125"/>
    <mergeCell ref="L166:L167"/>
    <mergeCell ref="I170:I171"/>
    <mergeCell ref="H114:H115"/>
    <mergeCell ref="J114:J115"/>
    <mergeCell ref="I159:I160"/>
    <mergeCell ref="H117:H118"/>
    <mergeCell ref="I114:I115"/>
    <mergeCell ref="H145:H146"/>
    <mergeCell ref="I145:I146"/>
    <mergeCell ref="H152:H153"/>
    <mergeCell ref="I152:I153"/>
    <mergeCell ref="J152:J153"/>
    <mergeCell ref="K142:K143"/>
    <mergeCell ref="B184:B188"/>
    <mergeCell ref="B128:B132"/>
    <mergeCell ref="C128:C132"/>
    <mergeCell ref="G131:G132"/>
    <mergeCell ref="I131:I132"/>
    <mergeCell ref="G149:G150"/>
    <mergeCell ref="H149:H150"/>
    <mergeCell ref="G142:G143"/>
    <mergeCell ref="H142:H143"/>
    <mergeCell ref="I142:I143"/>
    <mergeCell ref="G135:G136"/>
    <mergeCell ref="H135:H136"/>
    <mergeCell ref="I135:I136"/>
    <mergeCell ref="B156:B160"/>
    <mergeCell ref="B163:B167"/>
    <mergeCell ref="C163:C167"/>
    <mergeCell ref="G159:G160"/>
    <mergeCell ref="I149:I150"/>
    <mergeCell ref="I156:I157"/>
    <mergeCell ref="G145:G146"/>
    <mergeCell ref="E173:F173"/>
    <mergeCell ref="B149:B153"/>
    <mergeCell ref="C149:C153"/>
    <mergeCell ref="B135:B139"/>
    <mergeCell ref="Q206:U209"/>
    <mergeCell ref="L128:L129"/>
    <mergeCell ref="N128:N129"/>
    <mergeCell ref="P128:P129"/>
    <mergeCell ref="M130:P132"/>
    <mergeCell ref="N135:N136"/>
    <mergeCell ref="P135:P136"/>
    <mergeCell ref="L135:L136"/>
    <mergeCell ref="N163:N164"/>
    <mergeCell ref="P163:P164"/>
    <mergeCell ref="M165:P167"/>
    <mergeCell ref="Q150:U153"/>
    <mergeCell ref="Q129:U132"/>
    <mergeCell ref="Q136:U139"/>
    <mergeCell ref="Q171:U174"/>
    <mergeCell ref="N170:N171"/>
    <mergeCell ref="M137:P139"/>
    <mergeCell ref="N142:N143"/>
    <mergeCell ref="N149:N150"/>
    <mergeCell ref="N156:N157"/>
    <mergeCell ref="Q199:U202"/>
    <mergeCell ref="N191:N192"/>
    <mergeCell ref="P191:P192"/>
    <mergeCell ref="P170:P171"/>
    <mergeCell ref="L121:L122"/>
    <mergeCell ref="L103:L104"/>
    <mergeCell ref="J103:J104"/>
    <mergeCell ref="K103:K104"/>
    <mergeCell ref="J142:J143"/>
    <mergeCell ref="J135:J136"/>
    <mergeCell ref="L100:L101"/>
    <mergeCell ref="L117:L118"/>
    <mergeCell ref="L96:L97"/>
    <mergeCell ref="J110:J111"/>
    <mergeCell ref="K100:K101"/>
    <mergeCell ref="K96:K97"/>
    <mergeCell ref="E44:F44"/>
    <mergeCell ref="E46:F46"/>
    <mergeCell ref="E32:F32"/>
    <mergeCell ref="E25:F25"/>
    <mergeCell ref="G46:G47"/>
    <mergeCell ref="H64:H65"/>
    <mergeCell ref="M59:P61"/>
    <mergeCell ref="N86:N87"/>
    <mergeCell ref="P86:P87"/>
    <mergeCell ref="J79:J80"/>
    <mergeCell ref="K79:K80"/>
    <mergeCell ref="H72:H73"/>
    <mergeCell ref="K86:K87"/>
    <mergeCell ref="K32:K33"/>
    <mergeCell ref="G43:G44"/>
    <mergeCell ref="H43:H44"/>
    <mergeCell ref="I53:I54"/>
    <mergeCell ref="L57:L58"/>
    <mergeCell ref="L60:L61"/>
    <mergeCell ref="N57:N58"/>
    <mergeCell ref="P57:P58"/>
    <mergeCell ref="M66:P68"/>
    <mergeCell ref="G32:G33"/>
    <mergeCell ref="K36:K37"/>
    <mergeCell ref="B93:B97"/>
    <mergeCell ref="K93:K94"/>
    <mergeCell ref="E131:F131"/>
    <mergeCell ref="J121:J122"/>
    <mergeCell ref="J124:J125"/>
    <mergeCell ref="J138:J139"/>
    <mergeCell ref="G121:G122"/>
    <mergeCell ref="H121:H122"/>
    <mergeCell ref="I121:I122"/>
    <mergeCell ref="G124:G125"/>
    <mergeCell ref="H124:H125"/>
    <mergeCell ref="E129:F129"/>
    <mergeCell ref="B114:B118"/>
    <mergeCell ref="B121:B125"/>
    <mergeCell ref="C121:C125"/>
    <mergeCell ref="C114:C118"/>
    <mergeCell ref="E117:F117"/>
    <mergeCell ref="E124:F124"/>
    <mergeCell ref="C135:C139"/>
    <mergeCell ref="E110:F110"/>
    <mergeCell ref="C93:C97"/>
    <mergeCell ref="J8:J9"/>
    <mergeCell ref="C15:C19"/>
    <mergeCell ref="J18:J19"/>
    <mergeCell ref="I89:I90"/>
    <mergeCell ref="H138:H139"/>
    <mergeCell ref="B100:B104"/>
    <mergeCell ref="C100:C104"/>
    <mergeCell ref="J72:J73"/>
    <mergeCell ref="B79:B83"/>
    <mergeCell ref="C79:C83"/>
    <mergeCell ref="G79:G80"/>
    <mergeCell ref="H79:H80"/>
    <mergeCell ref="I79:I80"/>
    <mergeCell ref="I110:I111"/>
    <mergeCell ref="B107:B111"/>
    <mergeCell ref="C107:C111"/>
    <mergeCell ref="E103:F103"/>
    <mergeCell ref="E96:F96"/>
    <mergeCell ref="G96:G97"/>
    <mergeCell ref="H96:H97"/>
    <mergeCell ref="I96:I97"/>
    <mergeCell ref="G93:G94"/>
    <mergeCell ref="H93:H94"/>
    <mergeCell ref="I93:I94"/>
    <mergeCell ref="J11:J12"/>
    <mergeCell ref="K25:K26"/>
    <mergeCell ref="C50:C54"/>
    <mergeCell ref="L46:L47"/>
    <mergeCell ref="L50:L51"/>
    <mergeCell ref="T5:T6"/>
    <mergeCell ref="S5:S6"/>
    <mergeCell ref="L11:L12"/>
    <mergeCell ref="J39:J40"/>
    <mergeCell ref="K39:K40"/>
    <mergeCell ref="L39:L40"/>
    <mergeCell ref="M17:P19"/>
    <mergeCell ref="N29:N30"/>
    <mergeCell ref="P29:P30"/>
    <mergeCell ref="N36:N37"/>
    <mergeCell ref="P36:P37"/>
    <mergeCell ref="M38:P40"/>
    <mergeCell ref="L36:L37"/>
    <mergeCell ref="L15:L16"/>
    <mergeCell ref="L22:L23"/>
    <mergeCell ref="M24:P26"/>
    <mergeCell ref="C8:C12"/>
    <mergeCell ref="H29:H30"/>
    <mergeCell ref="Q5:Q6"/>
    <mergeCell ref="M52:P54"/>
    <mergeCell ref="N43:N44"/>
    <mergeCell ref="H46:H47"/>
    <mergeCell ref="I15:I16"/>
    <mergeCell ref="P15:P16"/>
    <mergeCell ref="N22:N23"/>
    <mergeCell ref="K29:K30"/>
    <mergeCell ref="L43:L44"/>
    <mergeCell ref="P43:P44"/>
    <mergeCell ref="H50:H51"/>
    <mergeCell ref="K22:K23"/>
    <mergeCell ref="I46:I47"/>
    <mergeCell ref="J46:J47"/>
    <mergeCell ref="K46:K47"/>
    <mergeCell ref="K53:K54"/>
    <mergeCell ref="I39:I40"/>
    <mergeCell ref="K18:K19"/>
    <mergeCell ref="H15:H16"/>
    <mergeCell ref="I32:I33"/>
    <mergeCell ref="I57:I58"/>
    <mergeCell ref="I64:I65"/>
    <mergeCell ref="G67:G68"/>
    <mergeCell ref="G57:G58"/>
    <mergeCell ref="H57:H58"/>
    <mergeCell ref="K67:K68"/>
    <mergeCell ref="E89:F89"/>
    <mergeCell ref="E67:F67"/>
    <mergeCell ref="J86:J87"/>
    <mergeCell ref="G82:G83"/>
    <mergeCell ref="H82:H83"/>
    <mergeCell ref="I82:I83"/>
    <mergeCell ref="J82:J83"/>
    <mergeCell ref="K82:K83"/>
    <mergeCell ref="P8:P9"/>
    <mergeCell ref="M10:P12"/>
    <mergeCell ref="N15:N16"/>
    <mergeCell ref="I8:I9"/>
    <mergeCell ref="H8:H9"/>
    <mergeCell ref="I25:I26"/>
    <mergeCell ref="J25:J26"/>
    <mergeCell ref="Q30:U33"/>
    <mergeCell ref="M31:P33"/>
    <mergeCell ref="K11:K12"/>
    <mergeCell ref="H18:H19"/>
    <mergeCell ref="I18:I19"/>
    <mergeCell ref="K8:K9"/>
    <mergeCell ref="L18:L19"/>
    <mergeCell ref="H11:H12"/>
    <mergeCell ref="I11:I12"/>
    <mergeCell ref="L8:L9"/>
    <mergeCell ref="J15:J16"/>
    <mergeCell ref="K15:K16"/>
    <mergeCell ref="L29:L30"/>
    <mergeCell ref="L25:L26"/>
    <mergeCell ref="J29:J30"/>
    <mergeCell ref="N8:N9"/>
    <mergeCell ref="Q16:U19"/>
    <mergeCell ref="Q300:U300"/>
    <mergeCell ref="J53:J54"/>
    <mergeCell ref="H100:H101"/>
    <mergeCell ref="G166:G167"/>
    <mergeCell ref="H166:H167"/>
    <mergeCell ref="I166:I167"/>
    <mergeCell ref="J166:J167"/>
    <mergeCell ref="G173:G174"/>
    <mergeCell ref="H208:H209"/>
    <mergeCell ref="I208:I209"/>
    <mergeCell ref="J208:J209"/>
    <mergeCell ref="K208:K209"/>
    <mergeCell ref="G205:G206"/>
    <mergeCell ref="Q213:U216"/>
    <mergeCell ref="Q178:U181"/>
    <mergeCell ref="Q185:U188"/>
    <mergeCell ref="G64:G65"/>
    <mergeCell ref="G60:G61"/>
    <mergeCell ref="H67:H68"/>
    <mergeCell ref="I67:I68"/>
    <mergeCell ref="J67:J68"/>
    <mergeCell ref="G100:G101"/>
    <mergeCell ref="Q94:U97"/>
    <mergeCell ref="Q101:U104"/>
    <mergeCell ref="B177:B181"/>
    <mergeCell ref="C177:C181"/>
    <mergeCell ref="E159:F159"/>
    <mergeCell ref="E164:F164"/>
    <mergeCell ref="C156:C160"/>
    <mergeCell ref="G156:G157"/>
    <mergeCell ref="H156:H157"/>
    <mergeCell ref="B170:B174"/>
    <mergeCell ref="I173:I174"/>
    <mergeCell ref="G163:G164"/>
    <mergeCell ref="H163:H164"/>
    <mergeCell ref="E171:F171"/>
    <mergeCell ref="E166:F166"/>
    <mergeCell ref="H180:H181"/>
    <mergeCell ref="I177:I178"/>
    <mergeCell ref="D302:K302"/>
    <mergeCell ref="K177:K178"/>
    <mergeCell ref="K180:K181"/>
    <mergeCell ref="K184:K185"/>
    <mergeCell ref="G201:G202"/>
    <mergeCell ref="H201:H202"/>
    <mergeCell ref="I201:I202"/>
    <mergeCell ref="J201:J202"/>
    <mergeCell ref="K201:K202"/>
    <mergeCell ref="J198:J199"/>
    <mergeCell ref="K198:K199"/>
    <mergeCell ref="K191:K192"/>
    <mergeCell ref="K222:K223"/>
    <mergeCell ref="K212:K213"/>
    <mergeCell ref="G215:G216"/>
    <mergeCell ref="H215:H216"/>
    <mergeCell ref="J215:J216"/>
    <mergeCell ref="K215:K216"/>
    <mergeCell ref="K205:K206"/>
    <mergeCell ref="J219:J220"/>
    <mergeCell ref="J194:J195"/>
    <mergeCell ref="I212:I213"/>
    <mergeCell ref="J212:J213"/>
    <mergeCell ref="A217:P217"/>
    <mergeCell ref="V5:V6"/>
    <mergeCell ref="W5:W6"/>
    <mergeCell ref="X5:X6"/>
    <mergeCell ref="H22:H23"/>
    <mergeCell ref="I22:I23"/>
    <mergeCell ref="J22:J23"/>
    <mergeCell ref="G25:G26"/>
    <mergeCell ref="H25:H26"/>
    <mergeCell ref="R5:R6"/>
    <mergeCell ref="U5:U6"/>
    <mergeCell ref="J5:L5"/>
    <mergeCell ref="L6:P6"/>
    <mergeCell ref="F5:G5"/>
    <mergeCell ref="A6:F6"/>
    <mergeCell ref="A5:E5"/>
    <mergeCell ref="B8:B12"/>
    <mergeCell ref="J6:K6"/>
    <mergeCell ref="B15:B19"/>
    <mergeCell ref="V9:X12"/>
    <mergeCell ref="V16:X19"/>
    <mergeCell ref="Q9:U12"/>
    <mergeCell ref="P22:P23"/>
    <mergeCell ref="Q23:U26"/>
    <mergeCell ref="E18:F18"/>
    <mergeCell ref="M95:P97"/>
    <mergeCell ref="J100:J101"/>
    <mergeCell ref="P79:P80"/>
    <mergeCell ref="B50:B54"/>
    <mergeCell ref="M45:P47"/>
    <mergeCell ref="B43:B47"/>
    <mergeCell ref="G50:G51"/>
    <mergeCell ref="L53:L54"/>
    <mergeCell ref="G53:G54"/>
    <mergeCell ref="I50:I51"/>
    <mergeCell ref="H53:H54"/>
    <mergeCell ref="N50:N51"/>
    <mergeCell ref="P50:P51"/>
    <mergeCell ref="J57:J58"/>
    <mergeCell ref="J93:J94"/>
    <mergeCell ref="C64:C68"/>
    <mergeCell ref="C86:C90"/>
    <mergeCell ref="G86:G87"/>
    <mergeCell ref="H86:H87"/>
    <mergeCell ref="K64:K65"/>
    <mergeCell ref="J64:J65"/>
    <mergeCell ref="H60:H61"/>
    <mergeCell ref="I60:I61"/>
    <mergeCell ref="J60:J61"/>
    <mergeCell ref="Q58:U61"/>
    <mergeCell ref="L79:L80"/>
    <mergeCell ref="J50:J51"/>
    <mergeCell ref="L93:L94"/>
    <mergeCell ref="N72:N73"/>
    <mergeCell ref="P72:P73"/>
    <mergeCell ref="N79:N80"/>
    <mergeCell ref="L32:L33"/>
    <mergeCell ref="Q37:U40"/>
    <mergeCell ref="Q48:U48"/>
    <mergeCell ref="Q51:U54"/>
    <mergeCell ref="Q44:U47"/>
    <mergeCell ref="A48:P48"/>
    <mergeCell ref="K50:K51"/>
    <mergeCell ref="B64:B68"/>
    <mergeCell ref="J89:J90"/>
    <mergeCell ref="K89:K90"/>
    <mergeCell ref="K57:K58"/>
    <mergeCell ref="Q65:U68"/>
    <mergeCell ref="Q87:U90"/>
    <mergeCell ref="Q91:U91"/>
    <mergeCell ref="K43:K44"/>
    <mergeCell ref="J43:J44"/>
    <mergeCell ref="I43:I44"/>
    <mergeCell ref="A1:A2"/>
    <mergeCell ref="B1:B2"/>
    <mergeCell ref="E1:E2"/>
    <mergeCell ref="F1:F2"/>
    <mergeCell ref="G89:G90"/>
    <mergeCell ref="H89:H90"/>
    <mergeCell ref="B86:B90"/>
    <mergeCell ref="I86:I87"/>
    <mergeCell ref="B72:B76"/>
    <mergeCell ref="C72:C76"/>
    <mergeCell ref="G72:G73"/>
    <mergeCell ref="I72:I73"/>
    <mergeCell ref="H32:H33"/>
    <mergeCell ref="B22:B26"/>
    <mergeCell ref="C22:C26"/>
    <mergeCell ref="G18:G19"/>
    <mergeCell ref="G11:G12"/>
    <mergeCell ref="C43:C47"/>
    <mergeCell ref="C36:C40"/>
    <mergeCell ref="B36:B40"/>
    <mergeCell ref="E39:F39"/>
    <mergeCell ref="G39:G40"/>
    <mergeCell ref="H39:H40"/>
    <mergeCell ref="G8:G9"/>
    <mergeCell ref="E11:F11"/>
    <mergeCell ref="B29:B33"/>
    <mergeCell ref="C29:C33"/>
    <mergeCell ref="L86:L87"/>
    <mergeCell ref="L67:L68"/>
    <mergeCell ref="L64:L65"/>
    <mergeCell ref="N64:N65"/>
    <mergeCell ref="P64:P65"/>
    <mergeCell ref="M88:P90"/>
    <mergeCell ref="L89:L90"/>
    <mergeCell ref="G29:G30"/>
    <mergeCell ref="G36:G37"/>
    <mergeCell ref="G22:G23"/>
    <mergeCell ref="I36:I37"/>
    <mergeCell ref="J32:J33"/>
    <mergeCell ref="I29:I30"/>
    <mergeCell ref="J36:J37"/>
    <mergeCell ref="H36:H37"/>
    <mergeCell ref="G15:G16"/>
    <mergeCell ref="B57:B61"/>
    <mergeCell ref="C57:C61"/>
    <mergeCell ref="K60:K61"/>
    <mergeCell ref="E58:F58"/>
    <mergeCell ref="E60:F60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workbookViewId="0">
      <pane ySplit="1" topLeftCell="A5" activePane="bottomLeft" state="frozenSplit"/>
      <selection pane="bottomLeft" activeCell="F57" sqref="F57:G57"/>
    </sheetView>
  </sheetViews>
  <sheetFormatPr defaultColWidth="8.85546875" defaultRowHeight="18.75" x14ac:dyDescent="0.3"/>
  <cols>
    <col min="1" max="1" width="8.85546875" style="4"/>
    <col min="2" max="2" width="8.85546875" style="3"/>
    <col min="3" max="3" width="8.85546875" style="126"/>
    <col min="4" max="4" width="13.140625" style="27" bestFit="1" customWidth="1"/>
    <col min="5" max="5" width="22.28515625" style="28" customWidth="1"/>
    <col min="6" max="6" width="14.140625" style="5" customWidth="1"/>
    <col min="7" max="7" width="13.85546875" style="5" customWidth="1"/>
    <col min="8" max="8" width="8.85546875" style="4"/>
    <col min="9" max="9" width="5.28515625" style="4" customWidth="1"/>
    <col min="10" max="10" width="5.5703125" style="4" customWidth="1"/>
    <col min="11" max="11" width="7.28515625" style="4" customWidth="1"/>
    <col min="12" max="12" width="6.5703125" style="4" customWidth="1"/>
    <col min="13" max="15" width="8.85546875" style="4"/>
    <col min="16" max="16" width="8.85546875" style="128"/>
    <col min="17" max="16384" width="8.85546875" style="4"/>
  </cols>
  <sheetData>
    <row r="1" spans="1:17" ht="24" x14ac:dyDescent="0.3">
      <c r="A1" s="120"/>
      <c r="B1" s="121" t="s">
        <v>31</v>
      </c>
      <c r="C1" s="124" t="s">
        <v>32</v>
      </c>
      <c r="D1" s="122" t="s">
        <v>33</v>
      </c>
      <c r="E1" s="121" t="s">
        <v>11</v>
      </c>
      <c r="F1" s="121" t="s">
        <v>34</v>
      </c>
      <c r="G1" s="121" t="s">
        <v>35</v>
      </c>
      <c r="H1" s="121" t="s">
        <v>12</v>
      </c>
      <c r="I1" s="121" t="s">
        <v>36</v>
      </c>
      <c r="J1" s="121" t="s">
        <v>37</v>
      </c>
      <c r="K1" s="121" t="s">
        <v>38</v>
      </c>
      <c r="L1" s="121" t="s">
        <v>39</v>
      </c>
      <c r="M1" s="121" t="s">
        <v>40</v>
      </c>
      <c r="N1" s="121" t="s">
        <v>41</v>
      </c>
      <c r="O1" s="121"/>
      <c r="P1" s="127" t="s">
        <v>75</v>
      </c>
    </row>
    <row r="2" spans="1:17" ht="28.9" x14ac:dyDescent="0.35">
      <c r="A2" s="135"/>
      <c r="B2" s="136"/>
      <c r="C2" s="153"/>
      <c r="D2" s="154"/>
      <c r="E2" s="152" t="s">
        <v>80</v>
      </c>
      <c r="F2" s="144"/>
      <c r="G2" s="144"/>
      <c r="H2" s="135"/>
      <c r="I2" s="135"/>
      <c r="J2" s="135"/>
      <c r="K2" s="135"/>
      <c r="L2" s="135"/>
      <c r="M2" s="135"/>
      <c r="N2" s="135"/>
      <c r="O2" s="135"/>
      <c r="P2" s="137"/>
      <c r="Q2" s="138">
        <v>1</v>
      </c>
    </row>
    <row r="3" spans="1:17" ht="29.25" x14ac:dyDescent="0.25">
      <c r="A3" s="139" t="s">
        <v>68</v>
      </c>
      <c r="B3" s="139" t="s">
        <v>81</v>
      </c>
      <c r="C3" s="123" t="s">
        <v>82</v>
      </c>
      <c r="D3" s="155" t="s">
        <v>83</v>
      </c>
      <c r="E3" s="147" t="s">
        <v>84</v>
      </c>
      <c r="F3" s="146" t="s">
        <v>85</v>
      </c>
      <c r="G3" s="146" t="s">
        <v>86</v>
      </c>
      <c r="H3" s="140" t="s">
        <v>69</v>
      </c>
      <c r="I3" s="140" t="s">
        <v>70</v>
      </c>
      <c r="J3" s="140" t="s">
        <v>71</v>
      </c>
      <c r="K3" s="140" t="s">
        <v>87</v>
      </c>
      <c r="L3" s="140" t="s">
        <v>88</v>
      </c>
      <c r="M3" s="139" t="s">
        <v>89</v>
      </c>
      <c r="N3" s="139" t="s">
        <v>90</v>
      </c>
      <c r="O3" s="140" t="s">
        <v>91</v>
      </c>
      <c r="P3" s="141"/>
      <c r="Q3" s="138">
        <v>2</v>
      </c>
    </row>
    <row r="4" spans="1:17" ht="29.25" x14ac:dyDescent="0.25">
      <c r="A4" s="139" t="s">
        <v>68</v>
      </c>
      <c r="B4" s="139" t="s">
        <v>92</v>
      </c>
      <c r="C4" s="123" t="s">
        <v>93</v>
      </c>
      <c r="D4" s="155" t="s">
        <v>94</v>
      </c>
      <c r="E4" s="147" t="s">
        <v>95</v>
      </c>
      <c r="F4" s="146" t="s">
        <v>96</v>
      </c>
      <c r="G4" s="146" t="s">
        <v>97</v>
      </c>
      <c r="H4" s="140" t="s">
        <v>69</v>
      </c>
      <c r="I4" s="140" t="s">
        <v>70</v>
      </c>
      <c r="J4" s="140" t="s">
        <v>71</v>
      </c>
      <c r="K4" s="140" t="s">
        <v>87</v>
      </c>
      <c r="L4" s="140" t="s">
        <v>88</v>
      </c>
      <c r="M4" s="139" t="s">
        <v>89</v>
      </c>
      <c r="N4" s="139" t="s">
        <v>90</v>
      </c>
      <c r="O4" s="140" t="s">
        <v>91</v>
      </c>
      <c r="P4" s="141"/>
      <c r="Q4" s="138">
        <v>3</v>
      </c>
    </row>
    <row r="5" spans="1:17" ht="29.25" x14ac:dyDescent="0.25">
      <c r="A5" s="139" t="s">
        <v>68</v>
      </c>
      <c r="B5" s="139" t="s">
        <v>92</v>
      </c>
      <c r="C5" s="123" t="s">
        <v>98</v>
      </c>
      <c r="D5" s="155" t="s">
        <v>99</v>
      </c>
      <c r="E5" s="147" t="s">
        <v>100</v>
      </c>
      <c r="F5" s="146" t="s">
        <v>101</v>
      </c>
      <c r="G5" s="146" t="s">
        <v>102</v>
      </c>
      <c r="H5" s="140" t="s">
        <v>69</v>
      </c>
      <c r="I5" s="140" t="s">
        <v>70</v>
      </c>
      <c r="J5" s="140" t="s">
        <v>71</v>
      </c>
      <c r="K5" s="140" t="s">
        <v>87</v>
      </c>
      <c r="L5" s="140" t="s">
        <v>88</v>
      </c>
      <c r="M5" s="139" t="s">
        <v>89</v>
      </c>
      <c r="N5" s="139" t="s">
        <v>90</v>
      </c>
      <c r="O5" s="140" t="s">
        <v>91</v>
      </c>
      <c r="P5" s="141"/>
      <c r="Q5" s="138">
        <v>4</v>
      </c>
    </row>
    <row r="6" spans="1:17" ht="29.25" x14ac:dyDescent="0.25">
      <c r="A6" s="139" t="s">
        <v>68</v>
      </c>
      <c r="B6" s="139" t="s">
        <v>92</v>
      </c>
      <c r="C6" s="123" t="s">
        <v>103</v>
      </c>
      <c r="D6" s="155" t="s">
        <v>104</v>
      </c>
      <c r="E6" s="148" t="s">
        <v>105</v>
      </c>
      <c r="F6" s="146" t="s">
        <v>106</v>
      </c>
      <c r="G6" s="146" t="s">
        <v>107</v>
      </c>
      <c r="H6" s="140" t="s">
        <v>69</v>
      </c>
      <c r="I6" s="140" t="s">
        <v>70</v>
      </c>
      <c r="J6" s="140" t="s">
        <v>71</v>
      </c>
      <c r="K6" s="140" t="s">
        <v>87</v>
      </c>
      <c r="L6" s="140" t="s">
        <v>88</v>
      </c>
      <c r="M6" s="139" t="s">
        <v>89</v>
      </c>
      <c r="N6" s="139" t="s">
        <v>90</v>
      </c>
      <c r="O6" s="140" t="s">
        <v>108</v>
      </c>
      <c r="P6" s="141"/>
      <c r="Q6" s="138">
        <v>5</v>
      </c>
    </row>
    <row r="7" spans="1:17" ht="28.9" x14ac:dyDescent="0.35">
      <c r="A7" s="135"/>
      <c r="B7" s="136"/>
      <c r="C7" s="153"/>
      <c r="D7" s="154"/>
      <c r="E7" s="152" t="s">
        <v>109</v>
      </c>
      <c r="F7" s="144"/>
      <c r="G7" s="144"/>
      <c r="H7" s="135"/>
      <c r="I7" s="135"/>
      <c r="J7" s="135"/>
      <c r="K7" s="135"/>
      <c r="L7" s="135"/>
      <c r="M7" s="135"/>
      <c r="N7" s="135"/>
      <c r="O7" s="135"/>
      <c r="P7" s="137"/>
      <c r="Q7" s="138">
        <v>6</v>
      </c>
    </row>
    <row r="8" spans="1:17" ht="29.25" x14ac:dyDescent="0.25">
      <c r="A8" s="139" t="s">
        <v>68</v>
      </c>
      <c r="B8" s="139" t="s">
        <v>92</v>
      </c>
      <c r="C8" s="123" t="s">
        <v>110</v>
      </c>
      <c r="D8" s="155" t="s">
        <v>111</v>
      </c>
      <c r="E8" s="147" t="s">
        <v>112</v>
      </c>
      <c r="F8" s="146" t="s">
        <v>113</v>
      </c>
      <c r="G8" s="146" t="s">
        <v>114</v>
      </c>
      <c r="H8" s="140" t="s">
        <v>115</v>
      </c>
      <c r="I8" s="140" t="s">
        <v>70</v>
      </c>
      <c r="J8" s="140" t="s">
        <v>71</v>
      </c>
      <c r="K8" s="140" t="s">
        <v>87</v>
      </c>
      <c r="L8" s="140" t="s">
        <v>88</v>
      </c>
      <c r="M8" s="139" t="s">
        <v>89</v>
      </c>
      <c r="N8" s="139" t="s">
        <v>90</v>
      </c>
      <c r="O8" s="140" t="s">
        <v>91</v>
      </c>
      <c r="P8" s="141"/>
      <c r="Q8" s="138">
        <v>7</v>
      </c>
    </row>
    <row r="9" spans="1:17" ht="29.25" x14ac:dyDescent="0.25">
      <c r="A9" s="139" t="s">
        <v>68</v>
      </c>
      <c r="B9" s="139" t="s">
        <v>92</v>
      </c>
      <c r="C9" s="123"/>
      <c r="D9" s="155" t="s">
        <v>116</v>
      </c>
      <c r="E9" s="147" t="s">
        <v>117</v>
      </c>
      <c r="F9" s="146" t="s">
        <v>118</v>
      </c>
      <c r="G9" s="146" t="s">
        <v>119</v>
      </c>
      <c r="H9" s="140" t="s">
        <v>69</v>
      </c>
      <c r="I9" s="140" t="s">
        <v>73</v>
      </c>
      <c r="J9" s="140" t="s">
        <v>71</v>
      </c>
      <c r="K9" s="140" t="s">
        <v>87</v>
      </c>
      <c r="L9" s="140" t="s">
        <v>88</v>
      </c>
      <c r="M9" s="139" t="s">
        <v>89</v>
      </c>
      <c r="N9" s="139" t="s">
        <v>90</v>
      </c>
      <c r="O9" s="140" t="s">
        <v>120</v>
      </c>
      <c r="P9" s="141"/>
      <c r="Q9" s="138">
        <v>8</v>
      </c>
    </row>
    <row r="10" spans="1:17" ht="29.25" x14ac:dyDescent="0.25">
      <c r="A10" s="139" t="s">
        <v>68</v>
      </c>
      <c r="B10" s="139" t="s">
        <v>92</v>
      </c>
      <c r="C10" s="123" t="s">
        <v>121</v>
      </c>
      <c r="D10" s="155" t="s">
        <v>122</v>
      </c>
      <c r="E10" s="147" t="s">
        <v>123</v>
      </c>
      <c r="F10" s="146" t="s">
        <v>124</v>
      </c>
      <c r="G10" s="146" t="s">
        <v>125</v>
      </c>
      <c r="H10" s="140" t="s">
        <v>69</v>
      </c>
      <c r="I10" s="140" t="s">
        <v>70</v>
      </c>
      <c r="J10" s="140" t="s">
        <v>71</v>
      </c>
      <c r="K10" s="140" t="s">
        <v>87</v>
      </c>
      <c r="L10" s="140" t="s">
        <v>88</v>
      </c>
      <c r="M10" s="139" t="s">
        <v>89</v>
      </c>
      <c r="N10" s="139" t="s">
        <v>90</v>
      </c>
      <c r="O10" s="140" t="s">
        <v>91</v>
      </c>
      <c r="P10" s="141"/>
      <c r="Q10" s="138">
        <v>9</v>
      </c>
    </row>
    <row r="11" spans="1:17" ht="29.25" x14ac:dyDescent="0.25">
      <c r="A11" s="139" t="s">
        <v>68</v>
      </c>
      <c r="B11" s="139" t="s">
        <v>126</v>
      </c>
      <c r="C11" s="123" t="s">
        <v>127</v>
      </c>
      <c r="D11" s="155" t="s">
        <v>128</v>
      </c>
      <c r="E11" s="147" t="s">
        <v>129</v>
      </c>
      <c r="F11" s="146" t="s">
        <v>130</v>
      </c>
      <c r="G11" s="146" t="s">
        <v>131</v>
      </c>
      <c r="H11" s="140" t="s">
        <v>69</v>
      </c>
      <c r="I11" s="140" t="s">
        <v>70</v>
      </c>
      <c r="J11" s="140" t="s">
        <v>71</v>
      </c>
      <c r="K11" s="140" t="s">
        <v>87</v>
      </c>
      <c r="L11" s="140" t="s">
        <v>88</v>
      </c>
      <c r="M11" s="139" t="s">
        <v>89</v>
      </c>
      <c r="N11" s="139" t="s">
        <v>90</v>
      </c>
      <c r="O11" s="140" t="s">
        <v>91</v>
      </c>
      <c r="P11" s="141"/>
      <c r="Q11" s="138">
        <v>10</v>
      </c>
    </row>
    <row r="12" spans="1:17" ht="29.25" x14ac:dyDescent="0.25">
      <c r="A12" s="139" t="s">
        <v>68</v>
      </c>
      <c r="B12" s="139" t="s">
        <v>92</v>
      </c>
      <c r="C12" s="123" t="s">
        <v>132</v>
      </c>
      <c r="D12" s="155" t="s">
        <v>133</v>
      </c>
      <c r="E12" s="147" t="s">
        <v>134</v>
      </c>
      <c r="F12" s="146" t="s">
        <v>135</v>
      </c>
      <c r="G12" s="146" t="s">
        <v>136</v>
      </c>
      <c r="H12" s="140" t="s">
        <v>69</v>
      </c>
      <c r="I12" s="140" t="s">
        <v>70</v>
      </c>
      <c r="J12" s="140" t="s">
        <v>71</v>
      </c>
      <c r="K12" s="140" t="s">
        <v>87</v>
      </c>
      <c r="L12" s="140" t="s">
        <v>88</v>
      </c>
      <c r="M12" s="139" t="s">
        <v>89</v>
      </c>
      <c r="N12" s="139" t="s">
        <v>90</v>
      </c>
      <c r="O12" s="140" t="s">
        <v>91</v>
      </c>
      <c r="P12" s="141"/>
      <c r="Q12" s="138">
        <v>11</v>
      </c>
    </row>
    <row r="13" spans="1:17" ht="30" x14ac:dyDescent="0.25">
      <c r="A13" s="139" t="s">
        <v>68</v>
      </c>
      <c r="B13" s="139" t="s">
        <v>81</v>
      </c>
      <c r="C13" s="123" t="s">
        <v>137</v>
      </c>
      <c r="D13" s="155" t="s">
        <v>138</v>
      </c>
      <c r="E13" s="147" t="s">
        <v>139</v>
      </c>
      <c r="F13" s="146" t="s">
        <v>140</v>
      </c>
      <c r="G13" s="146" t="s">
        <v>141</v>
      </c>
      <c r="H13" s="140" t="s">
        <v>69</v>
      </c>
      <c r="I13" s="140" t="s">
        <v>70</v>
      </c>
      <c r="J13" s="140" t="s">
        <v>71</v>
      </c>
      <c r="K13" s="140" t="s">
        <v>87</v>
      </c>
      <c r="L13" s="140" t="s">
        <v>88</v>
      </c>
      <c r="M13" s="139" t="s">
        <v>89</v>
      </c>
      <c r="N13" s="139" t="s">
        <v>90</v>
      </c>
      <c r="O13" s="140" t="s">
        <v>91</v>
      </c>
      <c r="P13" s="141"/>
      <c r="Q13" s="138">
        <v>12</v>
      </c>
    </row>
    <row r="14" spans="1:17" ht="30" x14ac:dyDescent="0.25">
      <c r="A14" s="139" t="s">
        <v>68</v>
      </c>
      <c r="B14" s="139" t="s">
        <v>126</v>
      </c>
      <c r="C14" s="123" t="s">
        <v>142</v>
      </c>
      <c r="D14" s="155" t="s">
        <v>143</v>
      </c>
      <c r="E14" s="147" t="s">
        <v>144</v>
      </c>
      <c r="F14" s="146" t="s">
        <v>145</v>
      </c>
      <c r="G14" s="146" t="s">
        <v>146</v>
      </c>
      <c r="H14" s="140" t="s">
        <v>69</v>
      </c>
      <c r="I14" s="140" t="s">
        <v>70</v>
      </c>
      <c r="J14" s="140" t="s">
        <v>71</v>
      </c>
      <c r="K14" s="140" t="s">
        <v>87</v>
      </c>
      <c r="L14" s="140" t="s">
        <v>88</v>
      </c>
      <c r="M14" s="139" t="s">
        <v>89</v>
      </c>
      <c r="N14" s="139" t="s">
        <v>90</v>
      </c>
      <c r="O14" s="140" t="s">
        <v>91</v>
      </c>
      <c r="P14" s="141"/>
      <c r="Q14" s="138">
        <v>13</v>
      </c>
    </row>
    <row r="15" spans="1:17" ht="30" x14ac:dyDescent="0.25">
      <c r="A15" s="139" t="s">
        <v>68</v>
      </c>
      <c r="B15" s="139" t="s">
        <v>147</v>
      </c>
      <c r="C15" s="123" t="s">
        <v>148</v>
      </c>
      <c r="D15" s="155" t="s">
        <v>149</v>
      </c>
      <c r="E15" s="147" t="s">
        <v>150</v>
      </c>
      <c r="F15" s="146" t="s">
        <v>151</v>
      </c>
      <c r="G15" s="146" t="s">
        <v>152</v>
      </c>
      <c r="H15" s="140" t="s">
        <v>69</v>
      </c>
      <c r="I15" s="140" t="s">
        <v>70</v>
      </c>
      <c r="J15" s="142" t="s">
        <v>74</v>
      </c>
      <c r="K15" s="140" t="s">
        <v>87</v>
      </c>
      <c r="L15" s="140" t="s">
        <v>88</v>
      </c>
      <c r="M15" s="139" t="s">
        <v>89</v>
      </c>
      <c r="N15" s="139" t="s">
        <v>90</v>
      </c>
      <c r="O15" s="140" t="s">
        <v>91</v>
      </c>
      <c r="P15" s="141"/>
      <c r="Q15" s="138">
        <v>14</v>
      </c>
    </row>
    <row r="16" spans="1:17" ht="30" x14ac:dyDescent="0.25">
      <c r="A16" s="139" t="s">
        <v>68</v>
      </c>
      <c r="B16" s="139" t="s">
        <v>126</v>
      </c>
      <c r="C16" s="123" t="s">
        <v>153</v>
      </c>
      <c r="D16" s="155" t="s">
        <v>154</v>
      </c>
      <c r="E16" s="147" t="s">
        <v>155</v>
      </c>
      <c r="F16" s="146" t="s">
        <v>156</v>
      </c>
      <c r="G16" s="146" t="s">
        <v>157</v>
      </c>
      <c r="H16" s="140" t="s">
        <v>69</v>
      </c>
      <c r="I16" s="140" t="s">
        <v>70</v>
      </c>
      <c r="J16" s="140" t="s">
        <v>71</v>
      </c>
      <c r="K16" s="140" t="s">
        <v>87</v>
      </c>
      <c r="L16" s="140" t="s">
        <v>88</v>
      </c>
      <c r="M16" s="139" t="s">
        <v>89</v>
      </c>
      <c r="N16" s="139" t="s">
        <v>90</v>
      </c>
      <c r="O16" s="140" t="s">
        <v>91</v>
      </c>
      <c r="P16" s="141"/>
      <c r="Q16" s="138">
        <v>15</v>
      </c>
    </row>
    <row r="17" spans="1:17" ht="30" x14ac:dyDescent="0.25">
      <c r="A17" s="139" t="s">
        <v>68</v>
      </c>
      <c r="B17" s="139" t="s">
        <v>147</v>
      </c>
      <c r="C17" s="123" t="s">
        <v>158</v>
      </c>
      <c r="D17" s="155" t="s">
        <v>159</v>
      </c>
      <c r="E17" s="147" t="s">
        <v>160</v>
      </c>
      <c r="F17" s="146" t="s">
        <v>161</v>
      </c>
      <c r="G17" s="146" t="s">
        <v>162</v>
      </c>
      <c r="H17" s="140" t="s">
        <v>69</v>
      </c>
      <c r="I17" s="140" t="s">
        <v>70</v>
      </c>
      <c r="J17" s="142" t="s">
        <v>74</v>
      </c>
      <c r="K17" s="140" t="s">
        <v>87</v>
      </c>
      <c r="L17" s="140" t="s">
        <v>88</v>
      </c>
      <c r="M17" s="139" t="s">
        <v>89</v>
      </c>
      <c r="N17" s="139" t="s">
        <v>90</v>
      </c>
      <c r="O17" s="140" t="s">
        <v>91</v>
      </c>
      <c r="P17" s="141"/>
      <c r="Q17" s="138">
        <v>16</v>
      </c>
    </row>
    <row r="18" spans="1:17" ht="30" x14ac:dyDescent="0.25">
      <c r="A18" s="139" t="s">
        <v>68</v>
      </c>
      <c r="B18" s="139" t="s">
        <v>126</v>
      </c>
      <c r="C18" s="123" t="s">
        <v>163</v>
      </c>
      <c r="D18" s="155" t="s">
        <v>164</v>
      </c>
      <c r="E18" s="156" t="s">
        <v>165</v>
      </c>
      <c r="F18" s="146" t="s">
        <v>166</v>
      </c>
      <c r="G18" s="146" t="s">
        <v>167</v>
      </c>
      <c r="H18" s="140" t="s">
        <v>69</v>
      </c>
      <c r="I18" s="140" t="s">
        <v>70</v>
      </c>
      <c r="J18" s="140" t="s">
        <v>71</v>
      </c>
      <c r="K18" s="140" t="s">
        <v>87</v>
      </c>
      <c r="L18" s="140" t="s">
        <v>88</v>
      </c>
      <c r="M18" s="139" t="s">
        <v>89</v>
      </c>
      <c r="N18" s="139" t="s">
        <v>90</v>
      </c>
      <c r="O18" s="140" t="s">
        <v>91</v>
      </c>
      <c r="P18" s="141"/>
      <c r="Q18" s="138">
        <v>17</v>
      </c>
    </row>
    <row r="19" spans="1:17" ht="30" x14ac:dyDescent="0.25">
      <c r="A19" s="139" t="s">
        <v>68</v>
      </c>
      <c r="B19" s="139" t="s">
        <v>147</v>
      </c>
      <c r="C19" s="123"/>
      <c r="D19" s="155" t="s">
        <v>168</v>
      </c>
      <c r="E19" s="147" t="s">
        <v>169</v>
      </c>
      <c r="F19" s="146" t="s">
        <v>170</v>
      </c>
      <c r="G19" s="146" t="s">
        <v>171</v>
      </c>
      <c r="H19" s="140" t="s">
        <v>69</v>
      </c>
      <c r="I19" s="140" t="s">
        <v>73</v>
      </c>
      <c r="J19" s="142" t="s">
        <v>74</v>
      </c>
      <c r="K19" s="140" t="s">
        <v>87</v>
      </c>
      <c r="L19" s="140" t="s">
        <v>88</v>
      </c>
      <c r="M19" s="139" t="s">
        <v>89</v>
      </c>
      <c r="N19" s="139" t="s">
        <v>90</v>
      </c>
      <c r="O19" s="140"/>
      <c r="P19" s="141"/>
      <c r="Q19" s="138">
        <v>18</v>
      </c>
    </row>
    <row r="20" spans="1:17" ht="30" x14ac:dyDescent="0.25">
      <c r="A20" s="139" t="s">
        <v>68</v>
      </c>
      <c r="B20" s="139" t="s">
        <v>126</v>
      </c>
      <c r="C20" s="123" t="s">
        <v>172</v>
      </c>
      <c r="D20" s="155" t="s">
        <v>173</v>
      </c>
      <c r="E20" s="147" t="s">
        <v>174</v>
      </c>
      <c r="F20" s="146" t="s">
        <v>175</v>
      </c>
      <c r="G20" s="146" t="s">
        <v>176</v>
      </c>
      <c r="H20" s="140" t="s">
        <v>69</v>
      </c>
      <c r="I20" s="140" t="s">
        <v>70</v>
      </c>
      <c r="J20" s="140" t="s">
        <v>71</v>
      </c>
      <c r="K20" s="140" t="s">
        <v>87</v>
      </c>
      <c r="L20" s="140" t="s">
        <v>88</v>
      </c>
      <c r="M20" s="139" t="s">
        <v>89</v>
      </c>
      <c r="N20" s="139" t="s">
        <v>90</v>
      </c>
      <c r="O20" s="140" t="s">
        <v>91</v>
      </c>
      <c r="P20" s="141"/>
      <c r="Q20" s="138">
        <v>19</v>
      </c>
    </row>
    <row r="21" spans="1:17" ht="30" x14ac:dyDescent="0.25">
      <c r="A21" s="139" t="s">
        <v>68</v>
      </c>
      <c r="B21" s="139" t="s">
        <v>126</v>
      </c>
      <c r="C21" s="123" t="s">
        <v>177</v>
      </c>
      <c r="D21" s="155" t="s">
        <v>178</v>
      </c>
      <c r="E21" s="147" t="s">
        <v>179</v>
      </c>
      <c r="F21" s="146" t="s">
        <v>180</v>
      </c>
      <c r="G21" s="146" t="s">
        <v>181</v>
      </c>
      <c r="H21" s="140" t="s">
        <v>69</v>
      </c>
      <c r="I21" s="140" t="s">
        <v>70</v>
      </c>
      <c r="J21" s="140" t="s">
        <v>71</v>
      </c>
      <c r="K21" s="140" t="s">
        <v>87</v>
      </c>
      <c r="L21" s="140" t="s">
        <v>88</v>
      </c>
      <c r="M21" s="139" t="s">
        <v>89</v>
      </c>
      <c r="N21" s="139" t="s">
        <v>90</v>
      </c>
      <c r="O21" s="140" t="s">
        <v>91</v>
      </c>
      <c r="P21" s="141"/>
      <c r="Q21" s="138">
        <v>20</v>
      </c>
    </row>
    <row r="22" spans="1:17" ht="30" x14ac:dyDescent="0.25">
      <c r="A22" s="139" t="s">
        <v>68</v>
      </c>
      <c r="B22" s="139" t="s">
        <v>126</v>
      </c>
      <c r="C22" s="123" t="s">
        <v>182</v>
      </c>
      <c r="D22" s="155" t="s">
        <v>183</v>
      </c>
      <c r="E22" s="147" t="s">
        <v>184</v>
      </c>
      <c r="F22" s="146" t="s">
        <v>185</v>
      </c>
      <c r="G22" s="146" t="s">
        <v>186</v>
      </c>
      <c r="H22" s="140" t="s">
        <v>69</v>
      </c>
      <c r="I22" s="140" t="s">
        <v>70</v>
      </c>
      <c r="J22" s="140" t="s">
        <v>71</v>
      </c>
      <c r="K22" s="140" t="s">
        <v>87</v>
      </c>
      <c r="L22" s="140" t="s">
        <v>88</v>
      </c>
      <c r="M22" s="139" t="s">
        <v>89</v>
      </c>
      <c r="N22" s="139" t="s">
        <v>90</v>
      </c>
      <c r="O22" s="140" t="s">
        <v>91</v>
      </c>
      <c r="P22" s="141"/>
      <c r="Q22" s="138">
        <v>21</v>
      </c>
    </row>
    <row r="23" spans="1:17" ht="30" x14ac:dyDescent="0.25">
      <c r="A23" s="139" t="s">
        <v>68</v>
      </c>
      <c r="B23" s="139" t="s">
        <v>92</v>
      </c>
      <c r="C23" s="123"/>
      <c r="D23" s="155" t="s">
        <v>187</v>
      </c>
      <c r="E23" s="147" t="s">
        <v>188</v>
      </c>
      <c r="F23" s="146" t="s">
        <v>189</v>
      </c>
      <c r="G23" s="146" t="s">
        <v>190</v>
      </c>
      <c r="H23" s="140" t="s">
        <v>69</v>
      </c>
      <c r="I23" s="140" t="s">
        <v>73</v>
      </c>
      <c r="J23" s="140" t="s">
        <v>71</v>
      </c>
      <c r="K23" s="140" t="s">
        <v>87</v>
      </c>
      <c r="L23" s="140" t="s">
        <v>88</v>
      </c>
      <c r="M23" s="139" t="s">
        <v>89</v>
      </c>
      <c r="N23" s="139" t="s">
        <v>90</v>
      </c>
      <c r="O23" s="140" t="s">
        <v>120</v>
      </c>
      <c r="P23" s="141"/>
      <c r="Q23" s="138">
        <v>22</v>
      </c>
    </row>
    <row r="24" spans="1:17" ht="30" x14ac:dyDescent="0.25">
      <c r="A24" s="139" t="s">
        <v>68</v>
      </c>
      <c r="B24" s="139" t="s">
        <v>191</v>
      </c>
      <c r="C24" s="123"/>
      <c r="D24" s="155" t="s">
        <v>192</v>
      </c>
      <c r="E24" s="147" t="s">
        <v>193</v>
      </c>
      <c r="F24" s="146" t="s">
        <v>194</v>
      </c>
      <c r="G24" s="146" t="s">
        <v>195</v>
      </c>
      <c r="H24" s="140" t="s">
        <v>69</v>
      </c>
      <c r="I24" s="140" t="s">
        <v>73</v>
      </c>
      <c r="J24" s="140" t="s">
        <v>71</v>
      </c>
      <c r="K24" s="140" t="s">
        <v>87</v>
      </c>
      <c r="L24" s="140" t="s">
        <v>88</v>
      </c>
      <c r="M24" s="139" t="s">
        <v>89</v>
      </c>
      <c r="N24" s="139" t="s">
        <v>90</v>
      </c>
      <c r="O24" s="140" t="s">
        <v>120</v>
      </c>
      <c r="P24" s="141"/>
      <c r="Q24" s="138">
        <v>23</v>
      </c>
    </row>
    <row r="25" spans="1:17" ht="28.9" customHeight="1" x14ac:dyDescent="0.3">
      <c r="A25" s="135"/>
      <c r="B25" s="136"/>
      <c r="C25" s="153"/>
      <c r="D25" s="154" t="s">
        <v>382</v>
      </c>
      <c r="E25" s="152" t="s">
        <v>196</v>
      </c>
      <c r="F25" s="144"/>
      <c r="G25" s="144"/>
      <c r="H25" s="135"/>
      <c r="I25" s="135"/>
      <c r="J25" s="135"/>
      <c r="K25" s="135"/>
      <c r="L25" s="135"/>
      <c r="M25" s="135"/>
      <c r="N25" s="135"/>
      <c r="O25" s="135"/>
      <c r="P25" s="137"/>
      <c r="Q25" s="138">
        <v>24</v>
      </c>
    </row>
    <row r="26" spans="1:17" ht="30" x14ac:dyDescent="0.3">
      <c r="A26" s="135"/>
      <c r="B26" s="136"/>
      <c r="C26" s="153"/>
      <c r="D26" s="154" t="s">
        <v>382</v>
      </c>
      <c r="E26" s="152" t="s">
        <v>197</v>
      </c>
      <c r="F26" s="144"/>
      <c r="G26" s="144"/>
      <c r="H26" s="135"/>
      <c r="I26" s="135"/>
      <c r="J26" s="135"/>
      <c r="K26" s="135"/>
      <c r="L26" s="135"/>
      <c r="M26" s="135"/>
      <c r="N26" s="135"/>
      <c r="O26" s="135"/>
      <c r="P26" s="137"/>
      <c r="Q26" s="138">
        <v>25</v>
      </c>
    </row>
    <row r="27" spans="1:17" ht="30" x14ac:dyDescent="0.25">
      <c r="A27" s="139" t="s">
        <v>68</v>
      </c>
      <c r="B27" s="139" t="s">
        <v>198</v>
      </c>
      <c r="C27" s="123"/>
      <c r="D27" s="155" t="s">
        <v>199</v>
      </c>
      <c r="E27" s="147" t="s">
        <v>200</v>
      </c>
      <c r="F27" s="146" t="s">
        <v>201</v>
      </c>
      <c r="G27" s="146" t="s">
        <v>202</v>
      </c>
      <c r="H27" s="140" t="s">
        <v>69</v>
      </c>
      <c r="I27" s="140" t="s">
        <v>73</v>
      </c>
      <c r="J27" s="140" t="s">
        <v>71</v>
      </c>
      <c r="K27" s="140" t="s">
        <v>87</v>
      </c>
      <c r="L27" s="140" t="s">
        <v>88</v>
      </c>
      <c r="M27" s="139" t="s">
        <v>89</v>
      </c>
      <c r="N27" s="139" t="s">
        <v>90</v>
      </c>
      <c r="O27" s="140" t="s">
        <v>120</v>
      </c>
      <c r="P27" s="141"/>
      <c r="Q27" s="138">
        <v>26</v>
      </c>
    </row>
    <row r="28" spans="1:17" ht="28.9" customHeight="1" x14ac:dyDescent="0.25">
      <c r="A28" s="139" t="s">
        <v>68</v>
      </c>
      <c r="B28" s="139" t="s">
        <v>203</v>
      </c>
      <c r="C28" s="123"/>
      <c r="D28" s="155" t="s">
        <v>204</v>
      </c>
      <c r="E28" s="147" t="s">
        <v>205</v>
      </c>
      <c r="F28" s="146" t="s">
        <v>206</v>
      </c>
      <c r="G28" s="146" t="s">
        <v>207</v>
      </c>
      <c r="H28" s="140" t="s">
        <v>69</v>
      </c>
      <c r="I28" s="140" t="s">
        <v>73</v>
      </c>
      <c r="J28" s="140" t="s">
        <v>71</v>
      </c>
      <c r="K28" s="140" t="s">
        <v>87</v>
      </c>
      <c r="L28" s="140" t="s">
        <v>88</v>
      </c>
      <c r="M28" s="139" t="s">
        <v>89</v>
      </c>
      <c r="N28" s="139" t="s">
        <v>90</v>
      </c>
      <c r="O28" s="140" t="s">
        <v>120</v>
      </c>
      <c r="P28" s="141"/>
      <c r="Q28" s="138">
        <v>27</v>
      </c>
    </row>
    <row r="29" spans="1:17" ht="30" x14ac:dyDescent="0.25">
      <c r="A29" s="139" t="s">
        <v>68</v>
      </c>
      <c r="B29" s="139" t="s">
        <v>298</v>
      </c>
      <c r="C29" s="123" t="s">
        <v>310</v>
      </c>
      <c r="D29" s="155" t="s">
        <v>311</v>
      </c>
      <c r="E29" s="147" t="s">
        <v>312</v>
      </c>
      <c r="F29" s="146" t="s">
        <v>313</v>
      </c>
      <c r="G29" s="146" t="s">
        <v>314</v>
      </c>
      <c r="H29" s="140" t="s">
        <v>69</v>
      </c>
      <c r="I29" s="140" t="s">
        <v>73</v>
      </c>
      <c r="J29" s="140" t="s">
        <v>71</v>
      </c>
      <c r="K29" s="140" t="s">
        <v>87</v>
      </c>
      <c r="L29" s="140" t="s">
        <v>88</v>
      </c>
      <c r="M29" s="139" t="s">
        <v>89</v>
      </c>
      <c r="N29" s="135"/>
      <c r="O29" s="135"/>
      <c r="P29" s="135"/>
      <c r="Q29" s="138"/>
    </row>
    <row r="30" spans="1:17" ht="30" x14ac:dyDescent="0.25">
      <c r="A30" s="139" t="s">
        <v>68</v>
      </c>
      <c r="B30" s="139" t="s">
        <v>304</v>
      </c>
      <c r="C30" s="123" t="s">
        <v>305</v>
      </c>
      <c r="D30" s="155" t="s">
        <v>306</v>
      </c>
      <c r="E30" s="147" t="s">
        <v>307</v>
      </c>
      <c r="F30" s="146" t="s">
        <v>308</v>
      </c>
      <c r="G30" s="146" t="s">
        <v>309</v>
      </c>
      <c r="H30" s="140" t="s">
        <v>69</v>
      </c>
      <c r="I30" s="140" t="s">
        <v>73</v>
      </c>
      <c r="J30" s="140" t="s">
        <v>71</v>
      </c>
      <c r="K30" s="140" t="s">
        <v>87</v>
      </c>
      <c r="L30" s="140" t="s">
        <v>88</v>
      </c>
      <c r="M30" s="139" t="s">
        <v>89</v>
      </c>
      <c r="N30" s="139" t="s">
        <v>90</v>
      </c>
      <c r="O30" s="140" t="s">
        <v>91</v>
      </c>
      <c r="P30" s="141"/>
      <c r="Q30" s="138"/>
    </row>
    <row r="31" spans="1:17" ht="30" x14ac:dyDescent="0.25">
      <c r="A31" s="139" t="s">
        <v>68</v>
      </c>
      <c r="B31" s="139" t="s">
        <v>298</v>
      </c>
      <c r="C31" s="123" t="s">
        <v>299</v>
      </c>
      <c r="D31" s="155" t="s">
        <v>300</v>
      </c>
      <c r="E31" s="147" t="s">
        <v>301</v>
      </c>
      <c r="F31" s="146" t="s">
        <v>302</v>
      </c>
      <c r="G31" s="146" t="s">
        <v>303</v>
      </c>
      <c r="H31" s="140" t="s">
        <v>69</v>
      </c>
      <c r="I31" s="140" t="s">
        <v>73</v>
      </c>
      <c r="J31" s="140" t="s">
        <v>71</v>
      </c>
      <c r="K31" s="140" t="s">
        <v>87</v>
      </c>
      <c r="L31" s="140" t="s">
        <v>88</v>
      </c>
      <c r="M31" s="139" t="s">
        <v>89</v>
      </c>
      <c r="N31" s="139" t="s">
        <v>90</v>
      </c>
      <c r="O31" s="140" t="s">
        <v>91</v>
      </c>
      <c r="P31" s="141"/>
      <c r="Q31" s="138"/>
    </row>
    <row r="32" spans="1:17" ht="30" x14ac:dyDescent="0.25">
      <c r="A32" s="139" t="s">
        <v>68</v>
      </c>
      <c r="B32" s="139" t="s">
        <v>198</v>
      </c>
      <c r="C32" s="123"/>
      <c r="D32" s="155" t="s">
        <v>208</v>
      </c>
      <c r="E32" s="147" t="s">
        <v>209</v>
      </c>
      <c r="F32" s="146" t="s">
        <v>210</v>
      </c>
      <c r="G32" s="146" t="s">
        <v>211</v>
      </c>
      <c r="H32" s="140" t="s">
        <v>69</v>
      </c>
      <c r="I32" s="140" t="s">
        <v>73</v>
      </c>
      <c r="J32" s="140" t="s">
        <v>71</v>
      </c>
      <c r="K32" s="140" t="s">
        <v>87</v>
      </c>
      <c r="L32" s="140" t="s">
        <v>88</v>
      </c>
      <c r="M32" s="139" t="s">
        <v>212</v>
      </c>
      <c r="N32" s="139" t="s">
        <v>90</v>
      </c>
      <c r="O32" s="140" t="s">
        <v>120</v>
      </c>
      <c r="P32" s="141"/>
      <c r="Q32" s="138">
        <v>30</v>
      </c>
    </row>
    <row r="33" spans="1:17" ht="30" x14ac:dyDescent="0.25">
      <c r="A33" s="139" t="s">
        <v>68</v>
      </c>
      <c r="B33" s="139" t="s">
        <v>213</v>
      </c>
      <c r="C33" s="123"/>
      <c r="D33" s="155" t="s">
        <v>214</v>
      </c>
      <c r="E33" s="147" t="s">
        <v>215</v>
      </c>
      <c r="F33" s="146" t="s">
        <v>216</v>
      </c>
      <c r="G33" s="146" t="s">
        <v>217</v>
      </c>
      <c r="H33" s="140" t="s">
        <v>69</v>
      </c>
      <c r="I33" s="140" t="s">
        <v>73</v>
      </c>
      <c r="J33" s="142" t="s">
        <v>74</v>
      </c>
      <c r="K33" s="140" t="s">
        <v>218</v>
      </c>
      <c r="L33" s="140" t="s">
        <v>88</v>
      </c>
      <c r="M33" s="139" t="s">
        <v>219</v>
      </c>
      <c r="N33" s="139" t="s">
        <v>90</v>
      </c>
      <c r="O33" s="140"/>
      <c r="P33" s="141"/>
      <c r="Q33" s="138">
        <v>31</v>
      </c>
    </row>
    <row r="34" spans="1:17" ht="30" x14ac:dyDescent="0.25">
      <c r="A34" s="139" t="s">
        <v>68</v>
      </c>
      <c r="B34" s="139" t="s">
        <v>220</v>
      </c>
      <c r="C34" s="123"/>
      <c r="D34" s="155" t="s">
        <v>221</v>
      </c>
      <c r="E34" s="147" t="s">
        <v>222</v>
      </c>
      <c r="F34" s="146" t="s">
        <v>223</v>
      </c>
      <c r="G34" s="146" t="s">
        <v>224</v>
      </c>
      <c r="H34" s="140" t="s">
        <v>69</v>
      </c>
      <c r="I34" s="140" t="s">
        <v>73</v>
      </c>
      <c r="J34" s="140" t="s">
        <v>71</v>
      </c>
      <c r="K34" s="140" t="s">
        <v>225</v>
      </c>
      <c r="L34" s="140" t="s">
        <v>88</v>
      </c>
      <c r="M34" s="139" t="s">
        <v>226</v>
      </c>
      <c r="N34" s="139" t="s">
        <v>90</v>
      </c>
      <c r="O34" s="140" t="s">
        <v>227</v>
      </c>
      <c r="P34" s="141"/>
      <c r="Q34" s="138">
        <v>40</v>
      </c>
    </row>
    <row r="35" spans="1:17" ht="30" x14ac:dyDescent="0.25">
      <c r="A35" s="139" t="s">
        <v>68</v>
      </c>
      <c r="B35" s="139" t="s">
        <v>220</v>
      </c>
      <c r="C35" s="123" t="s">
        <v>228</v>
      </c>
      <c r="D35" s="155" t="s">
        <v>229</v>
      </c>
      <c r="E35" s="147" t="s">
        <v>230</v>
      </c>
      <c r="F35" s="146" t="s">
        <v>231</v>
      </c>
      <c r="G35" s="146" t="s">
        <v>232</v>
      </c>
      <c r="H35" s="140" t="s">
        <v>69</v>
      </c>
      <c r="I35" s="140" t="s">
        <v>70</v>
      </c>
      <c r="J35" s="140" t="s">
        <v>71</v>
      </c>
      <c r="K35" s="140" t="s">
        <v>225</v>
      </c>
      <c r="L35" s="140" t="s">
        <v>88</v>
      </c>
      <c r="M35" s="139" t="s">
        <v>233</v>
      </c>
      <c r="N35" s="139" t="s">
        <v>90</v>
      </c>
      <c r="O35" s="140" t="s">
        <v>227</v>
      </c>
      <c r="P35" s="141"/>
      <c r="Q35" s="138">
        <v>41</v>
      </c>
    </row>
    <row r="36" spans="1:17" ht="30" x14ac:dyDescent="0.25">
      <c r="A36" s="139" t="s">
        <v>68</v>
      </c>
      <c r="B36" s="139" t="s">
        <v>220</v>
      </c>
      <c r="C36" s="123" t="s">
        <v>234</v>
      </c>
      <c r="D36" s="155" t="s">
        <v>235</v>
      </c>
      <c r="E36" s="147" t="s">
        <v>236</v>
      </c>
      <c r="F36" s="146" t="s">
        <v>237</v>
      </c>
      <c r="G36" s="146" t="s">
        <v>238</v>
      </c>
      <c r="H36" s="140" t="s">
        <v>69</v>
      </c>
      <c r="I36" s="140" t="s">
        <v>70</v>
      </c>
      <c r="J36" s="140" t="s">
        <v>71</v>
      </c>
      <c r="K36" s="140" t="s">
        <v>225</v>
      </c>
      <c r="L36" s="140" t="s">
        <v>88</v>
      </c>
      <c r="M36" s="139" t="s">
        <v>233</v>
      </c>
      <c r="N36" s="139" t="s">
        <v>90</v>
      </c>
      <c r="O36" s="140" t="s">
        <v>227</v>
      </c>
      <c r="P36" s="141"/>
      <c r="Q36" s="138">
        <v>42</v>
      </c>
    </row>
    <row r="37" spans="1:17" ht="30" x14ac:dyDescent="0.25">
      <c r="A37" s="139" t="s">
        <v>68</v>
      </c>
      <c r="B37" s="139" t="s">
        <v>239</v>
      </c>
      <c r="C37" s="123"/>
      <c r="D37" s="155" t="s">
        <v>240</v>
      </c>
      <c r="E37" s="147" t="s">
        <v>241</v>
      </c>
      <c r="F37" s="146" t="s">
        <v>242</v>
      </c>
      <c r="G37" s="146" t="s">
        <v>224</v>
      </c>
      <c r="H37" s="140" t="s">
        <v>69</v>
      </c>
      <c r="I37" s="140" t="s">
        <v>73</v>
      </c>
      <c r="J37" s="140" t="s">
        <v>71</v>
      </c>
      <c r="K37" s="140" t="s">
        <v>225</v>
      </c>
      <c r="L37" s="140" t="s">
        <v>88</v>
      </c>
      <c r="M37" s="139" t="s">
        <v>226</v>
      </c>
      <c r="N37" s="139" t="s">
        <v>90</v>
      </c>
      <c r="O37" s="140" t="s">
        <v>227</v>
      </c>
      <c r="P37" s="141"/>
      <c r="Q37" s="138">
        <v>43</v>
      </c>
    </row>
    <row r="38" spans="1:17" ht="39" x14ac:dyDescent="0.25">
      <c r="A38" s="139" t="s">
        <v>68</v>
      </c>
      <c r="B38" s="139" t="s">
        <v>220</v>
      </c>
      <c r="C38" s="123"/>
      <c r="D38" s="155" t="s">
        <v>243</v>
      </c>
      <c r="E38" s="147" t="s">
        <v>244</v>
      </c>
      <c r="F38" s="146" t="s">
        <v>245</v>
      </c>
      <c r="G38" s="146" t="s">
        <v>246</v>
      </c>
      <c r="H38" s="140" t="s">
        <v>69</v>
      </c>
      <c r="I38" s="140" t="s">
        <v>73</v>
      </c>
      <c r="J38" s="140" t="s">
        <v>71</v>
      </c>
      <c r="K38" s="140" t="s">
        <v>87</v>
      </c>
      <c r="L38" s="140" t="s">
        <v>88</v>
      </c>
      <c r="M38" s="139" t="s">
        <v>247</v>
      </c>
      <c r="N38" s="139" t="s">
        <v>90</v>
      </c>
      <c r="O38" s="140" t="s">
        <v>120</v>
      </c>
      <c r="P38" s="141"/>
      <c r="Q38" s="138">
        <v>44</v>
      </c>
    </row>
    <row r="39" spans="1:17" ht="39" x14ac:dyDescent="0.25">
      <c r="A39" s="139" t="s">
        <v>68</v>
      </c>
      <c r="B39" s="139" t="s">
        <v>220</v>
      </c>
      <c r="C39" s="123" t="s">
        <v>248</v>
      </c>
      <c r="D39" s="155" t="s">
        <v>249</v>
      </c>
      <c r="E39" s="147" t="s">
        <v>250</v>
      </c>
      <c r="F39" s="146" t="s">
        <v>251</v>
      </c>
      <c r="G39" s="146" t="s">
        <v>252</v>
      </c>
      <c r="H39" s="140" t="s">
        <v>69</v>
      </c>
      <c r="I39" s="140" t="s">
        <v>70</v>
      </c>
      <c r="J39" s="140" t="s">
        <v>71</v>
      </c>
      <c r="K39" s="140" t="s">
        <v>87</v>
      </c>
      <c r="L39" s="140" t="s">
        <v>88</v>
      </c>
      <c r="M39" s="139" t="s">
        <v>247</v>
      </c>
      <c r="N39" s="139" t="s">
        <v>90</v>
      </c>
      <c r="O39" s="140" t="s">
        <v>227</v>
      </c>
      <c r="P39" s="141"/>
      <c r="Q39" s="138">
        <v>45</v>
      </c>
    </row>
    <row r="40" spans="1:17" ht="39" x14ac:dyDescent="0.25">
      <c r="A40" s="139" t="s">
        <v>68</v>
      </c>
      <c r="B40" s="139" t="s">
        <v>220</v>
      </c>
      <c r="C40" s="123" t="s">
        <v>253</v>
      </c>
      <c r="D40" s="155" t="s">
        <v>254</v>
      </c>
      <c r="E40" s="147" t="s">
        <v>255</v>
      </c>
      <c r="F40" s="146" t="s">
        <v>251</v>
      </c>
      <c r="G40" s="146" t="s">
        <v>246</v>
      </c>
      <c r="H40" s="140" t="s">
        <v>69</v>
      </c>
      <c r="I40" s="140" t="s">
        <v>70</v>
      </c>
      <c r="J40" s="140" t="s">
        <v>71</v>
      </c>
      <c r="K40" s="140" t="s">
        <v>87</v>
      </c>
      <c r="L40" s="140" t="s">
        <v>88</v>
      </c>
      <c r="M40" s="139" t="s">
        <v>247</v>
      </c>
      <c r="N40" s="139" t="s">
        <v>90</v>
      </c>
      <c r="O40" s="140" t="s">
        <v>227</v>
      </c>
      <c r="P40" s="141"/>
      <c r="Q40" s="138">
        <v>46</v>
      </c>
    </row>
    <row r="41" spans="1:17" ht="39" x14ac:dyDescent="0.25">
      <c r="A41" s="139" t="s">
        <v>68</v>
      </c>
      <c r="B41" s="139" t="s">
        <v>220</v>
      </c>
      <c r="C41" s="123" t="s">
        <v>256</v>
      </c>
      <c r="D41" s="155" t="s">
        <v>257</v>
      </c>
      <c r="E41" s="147" t="s">
        <v>258</v>
      </c>
      <c r="F41" s="146" t="s">
        <v>259</v>
      </c>
      <c r="G41" s="146" t="s">
        <v>260</v>
      </c>
      <c r="H41" s="140" t="s">
        <v>69</v>
      </c>
      <c r="I41" s="140" t="s">
        <v>70</v>
      </c>
      <c r="J41" s="140" t="s">
        <v>71</v>
      </c>
      <c r="K41" s="140" t="s">
        <v>87</v>
      </c>
      <c r="L41" s="140" t="s">
        <v>88</v>
      </c>
      <c r="M41" s="139" t="s">
        <v>247</v>
      </c>
      <c r="N41" s="139" t="s">
        <v>90</v>
      </c>
      <c r="O41" s="140" t="s">
        <v>227</v>
      </c>
      <c r="P41" s="141"/>
      <c r="Q41" s="138">
        <v>47</v>
      </c>
    </row>
    <row r="42" spans="1:17" ht="39" x14ac:dyDescent="0.25">
      <c r="A42" s="139" t="s">
        <v>68</v>
      </c>
      <c r="B42" s="139" t="s">
        <v>261</v>
      </c>
      <c r="C42" s="123" t="s">
        <v>262</v>
      </c>
      <c r="D42" s="155" t="s">
        <v>263</v>
      </c>
      <c r="E42" s="147" t="s">
        <v>264</v>
      </c>
      <c r="F42" s="146" t="s">
        <v>265</v>
      </c>
      <c r="G42" s="146" t="s">
        <v>266</v>
      </c>
      <c r="H42" s="140" t="s">
        <v>69</v>
      </c>
      <c r="I42" s="140" t="s">
        <v>70</v>
      </c>
      <c r="J42" s="142" t="s">
        <v>74</v>
      </c>
      <c r="K42" s="140" t="s">
        <v>87</v>
      </c>
      <c r="L42" s="140" t="s">
        <v>88</v>
      </c>
      <c r="M42" s="139" t="s">
        <v>247</v>
      </c>
      <c r="N42" s="139" t="s">
        <v>90</v>
      </c>
      <c r="O42" s="140" t="s">
        <v>227</v>
      </c>
      <c r="P42" s="141"/>
      <c r="Q42" s="138">
        <v>48</v>
      </c>
    </row>
    <row r="43" spans="1:17" ht="39" x14ac:dyDescent="0.25">
      <c r="A43" s="139" t="s">
        <v>68</v>
      </c>
      <c r="B43" s="139" t="s">
        <v>220</v>
      </c>
      <c r="C43" s="123" t="s">
        <v>267</v>
      </c>
      <c r="D43" s="155" t="s">
        <v>268</v>
      </c>
      <c r="E43" s="147" t="s">
        <v>269</v>
      </c>
      <c r="F43" s="146" t="s">
        <v>270</v>
      </c>
      <c r="G43" s="146" t="s">
        <v>271</v>
      </c>
      <c r="H43" s="140" t="s">
        <v>69</v>
      </c>
      <c r="I43" s="140" t="s">
        <v>70</v>
      </c>
      <c r="J43" s="140" t="s">
        <v>71</v>
      </c>
      <c r="K43" s="140" t="s">
        <v>87</v>
      </c>
      <c r="L43" s="140" t="s">
        <v>88</v>
      </c>
      <c r="M43" s="139" t="s">
        <v>247</v>
      </c>
      <c r="N43" s="139" t="s">
        <v>90</v>
      </c>
      <c r="O43" s="140" t="s">
        <v>227</v>
      </c>
      <c r="P43" s="141"/>
      <c r="Q43" s="138">
        <v>49</v>
      </c>
    </row>
    <row r="44" spans="1:17" ht="39" x14ac:dyDescent="0.25">
      <c r="A44" s="139" t="s">
        <v>68</v>
      </c>
      <c r="B44" s="139" t="s">
        <v>272</v>
      </c>
      <c r="C44" s="123" t="s">
        <v>273</v>
      </c>
      <c r="D44" s="155" t="s">
        <v>274</v>
      </c>
      <c r="E44" s="147" t="s">
        <v>275</v>
      </c>
      <c r="F44" s="146" t="s">
        <v>276</v>
      </c>
      <c r="G44" s="146" t="s">
        <v>277</v>
      </c>
      <c r="H44" s="140" t="s">
        <v>69</v>
      </c>
      <c r="I44" s="140" t="s">
        <v>70</v>
      </c>
      <c r="J44" s="140" t="s">
        <v>71</v>
      </c>
      <c r="K44" s="140" t="s">
        <v>87</v>
      </c>
      <c r="L44" s="140" t="s">
        <v>88</v>
      </c>
      <c r="M44" s="139" t="s">
        <v>247</v>
      </c>
      <c r="N44" s="139" t="s">
        <v>90</v>
      </c>
      <c r="O44" s="140" t="s">
        <v>227</v>
      </c>
      <c r="P44" s="141"/>
      <c r="Q44" s="138">
        <v>50</v>
      </c>
    </row>
    <row r="45" spans="1:17" ht="39" x14ac:dyDescent="0.25">
      <c r="A45" s="139" t="s">
        <v>68</v>
      </c>
      <c r="B45" s="139" t="s">
        <v>272</v>
      </c>
      <c r="C45" s="123" t="s">
        <v>278</v>
      </c>
      <c r="D45" s="155" t="s">
        <v>279</v>
      </c>
      <c r="E45" s="147" t="s">
        <v>280</v>
      </c>
      <c r="F45" s="146" t="s">
        <v>281</v>
      </c>
      <c r="G45" s="146" t="s">
        <v>282</v>
      </c>
      <c r="H45" s="140" t="s">
        <v>69</v>
      </c>
      <c r="I45" s="140" t="s">
        <v>70</v>
      </c>
      <c r="J45" s="140" t="s">
        <v>71</v>
      </c>
      <c r="K45" s="140" t="s">
        <v>87</v>
      </c>
      <c r="L45" s="140" t="s">
        <v>88</v>
      </c>
      <c r="M45" s="139" t="s">
        <v>247</v>
      </c>
      <c r="N45" s="139" t="s">
        <v>90</v>
      </c>
      <c r="O45" s="140" t="s">
        <v>227</v>
      </c>
      <c r="P45" s="141"/>
      <c r="Q45" s="138">
        <v>51</v>
      </c>
    </row>
    <row r="46" spans="1:17" ht="39" x14ac:dyDescent="0.25">
      <c r="A46" s="139" t="s">
        <v>68</v>
      </c>
      <c r="B46" s="139" t="s">
        <v>261</v>
      </c>
      <c r="C46" s="123"/>
      <c r="D46" s="155" t="s">
        <v>283</v>
      </c>
      <c r="E46" s="147" t="s">
        <v>284</v>
      </c>
      <c r="F46" s="146" t="s">
        <v>285</v>
      </c>
      <c r="G46" s="146" t="s">
        <v>286</v>
      </c>
      <c r="H46" s="140" t="s">
        <v>69</v>
      </c>
      <c r="I46" s="140" t="s">
        <v>73</v>
      </c>
      <c r="J46" s="142" t="s">
        <v>74</v>
      </c>
      <c r="K46" s="140" t="s">
        <v>87</v>
      </c>
      <c r="L46" s="140" t="s">
        <v>88</v>
      </c>
      <c r="M46" s="139" t="s">
        <v>247</v>
      </c>
      <c r="N46" s="139" t="s">
        <v>90</v>
      </c>
      <c r="O46" s="140" t="s">
        <v>120</v>
      </c>
      <c r="P46" s="141"/>
      <c r="Q46" s="138">
        <v>52</v>
      </c>
    </row>
    <row r="47" spans="1:17" ht="30" x14ac:dyDescent="0.25">
      <c r="A47" s="139" t="s">
        <v>68</v>
      </c>
      <c r="B47" s="139" t="s">
        <v>261</v>
      </c>
      <c r="C47" s="123"/>
      <c r="D47" s="155" t="s">
        <v>287</v>
      </c>
      <c r="E47" s="145" t="s">
        <v>288</v>
      </c>
      <c r="F47" s="146" t="s">
        <v>289</v>
      </c>
      <c r="G47" s="146" t="s">
        <v>290</v>
      </c>
      <c r="H47" s="140" t="s">
        <v>69</v>
      </c>
      <c r="I47" s="140" t="s">
        <v>73</v>
      </c>
      <c r="J47" s="142" t="s">
        <v>74</v>
      </c>
      <c r="K47" s="140" t="s">
        <v>87</v>
      </c>
      <c r="L47" s="140" t="s">
        <v>88</v>
      </c>
      <c r="M47" s="139" t="s">
        <v>219</v>
      </c>
      <c r="N47" s="139" t="s">
        <v>90</v>
      </c>
      <c r="O47" s="140"/>
      <c r="P47" s="141"/>
      <c r="Q47" s="138"/>
    </row>
    <row r="48" spans="1:17" ht="30" x14ac:dyDescent="0.25">
      <c r="A48" s="139" t="s">
        <v>68</v>
      </c>
      <c r="B48" s="139" t="s">
        <v>261</v>
      </c>
      <c r="C48" s="123" t="s">
        <v>291</v>
      </c>
      <c r="D48" s="155" t="s">
        <v>292</v>
      </c>
      <c r="E48" s="145" t="s">
        <v>293</v>
      </c>
      <c r="F48" s="146" t="s">
        <v>294</v>
      </c>
      <c r="G48" s="146" t="s">
        <v>295</v>
      </c>
      <c r="H48" s="140" t="s">
        <v>296</v>
      </c>
      <c r="I48" s="140" t="s">
        <v>70</v>
      </c>
      <c r="J48" s="142" t="s">
        <v>74</v>
      </c>
      <c r="K48" s="140" t="s">
        <v>87</v>
      </c>
      <c r="L48" s="140" t="s">
        <v>88</v>
      </c>
      <c r="M48" s="139" t="s">
        <v>297</v>
      </c>
      <c r="N48" s="139" t="s">
        <v>72</v>
      </c>
      <c r="O48" s="140"/>
      <c r="P48" s="141"/>
      <c r="Q48" s="138"/>
    </row>
    <row r="49" spans="1:17" ht="30" x14ac:dyDescent="0.25">
      <c r="A49" s="139" t="s">
        <v>68</v>
      </c>
      <c r="B49" s="139" t="s">
        <v>203</v>
      </c>
      <c r="C49" s="123"/>
      <c r="D49" s="155" t="s">
        <v>315</v>
      </c>
      <c r="E49" s="147" t="s">
        <v>316</v>
      </c>
      <c r="F49" s="146" t="s">
        <v>317</v>
      </c>
      <c r="G49" s="146" t="s">
        <v>318</v>
      </c>
      <c r="H49" s="140" t="s">
        <v>69</v>
      </c>
      <c r="I49" s="140" t="s">
        <v>73</v>
      </c>
      <c r="J49" s="140" t="s">
        <v>71</v>
      </c>
      <c r="K49" s="140" t="s">
        <v>87</v>
      </c>
      <c r="L49" s="140" t="s">
        <v>88</v>
      </c>
      <c r="M49" s="139" t="s">
        <v>89</v>
      </c>
      <c r="N49" s="139" t="s">
        <v>90</v>
      </c>
      <c r="O49" s="140" t="s">
        <v>120</v>
      </c>
      <c r="P49" s="141"/>
      <c r="Q49" s="138"/>
    </row>
    <row r="50" spans="1:17" ht="33" customHeight="1" x14ac:dyDescent="0.25">
      <c r="A50" s="139" t="s">
        <v>68</v>
      </c>
      <c r="B50" s="139" t="s">
        <v>203</v>
      </c>
      <c r="C50" s="123"/>
      <c r="D50" s="155" t="s">
        <v>319</v>
      </c>
      <c r="E50" s="147" t="s">
        <v>320</v>
      </c>
      <c r="F50" s="146" t="s">
        <v>321</v>
      </c>
      <c r="G50" s="146" t="s">
        <v>322</v>
      </c>
      <c r="H50" s="140" t="s">
        <v>69</v>
      </c>
      <c r="I50" s="140" t="s">
        <v>73</v>
      </c>
      <c r="J50" s="140" t="s">
        <v>71</v>
      </c>
      <c r="K50" s="140" t="s">
        <v>87</v>
      </c>
      <c r="L50" s="140" t="s">
        <v>88</v>
      </c>
      <c r="M50" s="139" t="s">
        <v>89</v>
      </c>
      <c r="N50" s="139" t="s">
        <v>90</v>
      </c>
      <c r="O50" s="140" t="s">
        <v>323</v>
      </c>
      <c r="P50" s="141"/>
      <c r="Q50" s="138"/>
    </row>
    <row r="51" spans="1:17" ht="30" x14ac:dyDescent="0.25">
      <c r="A51" s="139" t="s">
        <v>68</v>
      </c>
      <c r="B51" s="139" t="s">
        <v>304</v>
      </c>
      <c r="C51" s="123"/>
      <c r="D51" s="155" t="s">
        <v>324</v>
      </c>
      <c r="E51" s="147" t="s">
        <v>325</v>
      </c>
      <c r="F51" s="146" t="s">
        <v>326</v>
      </c>
      <c r="G51" s="146" t="s">
        <v>327</v>
      </c>
      <c r="H51" s="140" t="s">
        <v>69</v>
      </c>
      <c r="I51" s="140" t="s">
        <v>73</v>
      </c>
      <c r="J51" s="140" t="s">
        <v>71</v>
      </c>
      <c r="K51" s="140" t="s">
        <v>87</v>
      </c>
      <c r="L51" s="140" t="s">
        <v>88</v>
      </c>
      <c r="M51" s="139" t="s">
        <v>89</v>
      </c>
      <c r="N51" s="139" t="s">
        <v>90</v>
      </c>
      <c r="O51" s="140" t="s">
        <v>120</v>
      </c>
      <c r="P51" s="141"/>
      <c r="Q51" s="138"/>
    </row>
    <row r="52" spans="1:17" ht="29.25" x14ac:dyDescent="0.25">
      <c r="A52" s="139" t="s">
        <v>68</v>
      </c>
      <c r="B52" s="139" t="s">
        <v>304</v>
      </c>
      <c r="C52" s="123"/>
      <c r="D52" s="155" t="s">
        <v>328</v>
      </c>
      <c r="E52" s="147" t="s">
        <v>329</v>
      </c>
      <c r="F52" s="146" t="s">
        <v>330</v>
      </c>
      <c r="G52" s="146" t="s">
        <v>331</v>
      </c>
      <c r="H52" s="140" t="s">
        <v>69</v>
      </c>
      <c r="I52" s="140" t="s">
        <v>73</v>
      </c>
      <c r="J52" s="140" t="s">
        <v>71</v>
      </c>
      <c r="K52" s="140" t="s">
        <v>87</v>
      </c>
      <c r="L52" s="140" t="s">
        <v>88</v>
      </c>
      <c r="M52" s="139" t="s">
        <v>89</v>
      </c>
      <c r="N52" s="139" t="s">
        <v>90</v>
      </c>
      <c r="O52" s="140" t="s">
        <v>120</v>
      </c>
      <c r="P52" s="141"/>
      <c r="Q52" s="138"/>
    </row>
    <row r="53" spans="1:17" ht="29.25" x14ac:dyDescent="0.25">
      <c r="A53" s="139" t="s">
        <v>68</v>
      </c>
      <c r="B53" s="139" t="s">
        <v>203</v>
      </c>
      <c r="C53" s="123"/>
      <c r="D53" s="155" t="s">
        <v>332</v>
      </c>
      <c r="E53" s="147" t="s">
        <v>333</v>
      </c>
      <c r="F53" s="146" t="s">
        <v>334</v>
      </c>
      <c r="G53" s="146" t="s">
        <v>335</v>
      </c>
      <c r="H53" s="140" t="s">
        <v>69</v>
      </c>
      <c r="I53" s="140" t="s">
        <v>73</v>
      </c>
      <c r="J53" s="140" t="s">
        <v>71</v>
      </c>
      <c r="K53" s="140" t="s">
        <v>87</v>
      </c>
      <c r="L53" s="140" t="s">
        <v>88</v>
      </c>
      <c r="M53" s="139" t="s">
        <v>89</v>
      </c>
      <c r="N53" s="139" t="s">
        <v>90</v>
      </c>
      <c r="O53" s="140" t="s">
        <v>120</v>
      </c>
      <c r="P53" s="141"/>
      <c r="Q53" s="138"/>
    </row>
    <row r="54" spans="1:17" ht="30" x14ac:dyDescent="0.25">
      <c r="A54" s="139" t="s">
        <v>68</v>
      </c>
      <c r="B54" s="139" t="s">
        <v>336</v>
      </c>
      <c r="C54" s="123" t="s">
        <v>337</v>
      </c>
      <c r="D54" s="155" t="s">
        <v>338</v>
      </c>
      <c r="E54" s="147" t="s">
        <v>339</v>
      </c>
      <c r="F54" s="146" t="s">
        <v>340</v>
      </c>
      <c r="G54" s="146" t="s">
        <v>341</v>
      </c>
      <c r="H54" s="140" t="s">
        <v>69</v>
      </c>
      <c r="I54" s="140" t="s">
        <v>70</v>
      </c>
      <c r="J54" s="142" t="s">
        <v>74</v>
      </c>
      <c r="K54" s="140" t="s">
        <v>87</v>
      </c>
      <c r="L54" s="140" t="s">
        <v>88</v>
      </c>
      <c r="M54" s="139" t="s">
        <v>212</v>
      </c>
      <c r="N54" s="139" t="s">
        <v>90</v>
      </c>
      <c r="O54" s="140" t="s">
        <v>342</v>
      </c>
      <c r="P54" s="141"/>
      <c r="Q54" s="138"/>
    </row>
    <row r="55" spans="1:17" ht="30" x14ac:dyDescent="0.25">
      <c r="A55" s="139" t="s">
        <v>68</v>
      </c>
      <c r="B55" s="139" t="s">
        <v>336</v>
      </c>
      <c r="C55" s="123" t="s">
        <v>343</v>
      </c>
      <c r="D55" s="155" t="s">
        <v>344</v>
      </c>
      <c r="E55" s="147" t="s">
        <v>345</v>
      </c>
      <c r="F55" s="146" t="s">
        <v>346</v>
      </c>
      <c r="G55" s="146" t="s">
        <v>347</v>
      </c>
      <c r="H55" s="140" t="s">
        <v>69</v>
      </c>
      <c r="I55" s="140" t="s">
        <v>70</v>
      </c>
      <c r="J55" s="142" t="s">
        <v>74</v>
      </c>
      <c r="K55" s="140" t="s">
        <v>87</v>
      </c>
      <c r="L55" s="140" t="s">
        <v>88</v>
      </c>
      <c r="M55" s="139" t="s">
        <v>212</v>
      </c>
      <c r="N55" s="139" t="s">
        <v>90</v>
      </c>
      <c r="O55" s="140" t="s">
        <v>120</v>
      </c>
      <c r="P55" s="141"/>
      <c r="Q55" s="138"/>
    </row>
    <row r="56" spans="1:17" ht="30" x14ac:dyDescent="0.25">
      <c r="A56" s="139" t="s">
        <v>68</v>
      </c>
      <c r="B56" s="139" t="s">
        <v>336</v>
      </c>
      <c r="C56" s="123" t="s">
        <v>348</v>
      </c>
      <c r="D56" s="155" t="s">
        <v>349</v>
      </c>
      <c r="E56" s="147" t="s">
        <v>350</v>
      </c>
      <c r="F56" s="146" t="s">
        <v>351</v>
      </c>
      <c r="G56" s="146" t="s">
        <v>352</v>
      </c>
      <c r="H56" s="140" t="s">
        <v>69</v>
      </c>
      <c r="I56" s="140" t="s">
        <v>70</v>
      </c>
      <c r="J56" s="142" t="s">
        <v>74</v>
      </c>
      <c r="K56" s="140" t="s">
        <v>87</v>
      </c>
      <c r="L56" s="140" t="s">
        <v>88</v>
      </c>
      <c r="M56" s="139" t="s">
        <v>212</v>
      </c>
      <c r="N56" s="139" t="s">
        <v>90</v>
      </c>
      <c r="O56" s="140" t="s">
        <v>120</v>
      </c>
      <c r="P56" s="141"/>
      <c r="Q56" s="138"/>
    </row>
    <row r="57" spans="1:17" ht="30" x14ac:dyDescent="0.25">
      <c r="A57" s="139" t="s">
        <v>68</v>
      </c>
      <c r="B57" s="139" t="s">
        <v>336</v>
      </c>
      <c r="C57" s="123" t="s">
        <v>353</v>
      </c>
      <c r="D57" s="155" t="s">
        <v>354</v>
      </c>
      <c r="E57" s="147" t="s">
        <v>355</v>
      </c>
      <c r="F57" s="146" t="s">
        <v>356</v>
      </c>
      <c r="G57" s="146" t="s">
        <v>357</v>
      </c>
      <c r="H57" s="140" t="s">
        <v>69</v>
      </c>
      <c r="I57" s="140" t="s">
        <v>70</v>
      </c>
      <c r="J57" s="142" t="s">
        <v>74</v>
      </c>
      <c r="K57" s="140" t="s">
        <v>87</v>
      </c>
      <c r="L57" s="140" t="s">
        <v>88</v>
      </c>
      <c r="M57" s="139" t="s">
        <v>212</v>
      </c>
      <c r="N57" s="139" t="s">
        <v>90</v>
      </c>
      <c r="O57" s="140" t="s">
        <v>120</v>
      </c>
      <c r="P57" s="141"/>
      <c r="Q57" s="138"/>
    </row>
    <row r="58" spans="1:17" x14ac:dyDescent="0.3">
      <c r="B58" s="114"/>
      <c r="C58" s="125"/>
      <c r="D58" s="115"/>
      <c r="E58" s="116"/>
      <c r="F58" s="570" t="s">
        <v>0</v>
      </c>
      <c r="G58" s="571"/>
      <c r="H58" s="571"/>
      <c r="I58" s="571"/>
      <c r="J58" s="571"/>
      <c r="K58" s="571"/>
      <c r="L58" s="571"/>
      <c r="M58" s="571"/>
      <c r="N58" s="571"/>
      <c r="O58" s="572"/>
      <c r="P58" s="119"/>
    </row>
    <row r="59" spans="1:17" x14ac:dyDescent="0.3">
      <c r="B59" s="114"/>
      <c r="C59" s="125"/>
      <c r="D59" s="115"/>
      <c r="E59" s="116"/>
      <c r="F59" s="573" t="s">
        <v>0</v>
      </c>
      <c r="G59" s="574"/>
      <c r="H59" s="574"/>
      <c r="I59" s="574"/>
      <c r="J59" s="574"/>
      <c r="K59" s="574"/>
      <c r="L59" s="574"/>
      <c r="M59" s="574"/>
      <c r="N59" s="574"/>
      <c r="O59" s="575"/>
      <c r="P59" s="119"/>
    </row>
    <row r="60" spans="1:17" x14ac:dyDescent="0.3">
      <c r="B60" s="114"/>
      <c r="C60" s="125"/>
      <c r="D60" s="115"/>
      <c r="E60" s="116"/>
      <c r="F60" s="570" t="s">
        <v>0</v>
      </c>
      <c r="G60" s="571"/>
      <c r="H60" s="571"/>
      <c r="I60" s="571"/>
      <c r="J60" s="571"/>
      <c r="K60" s="571"/>
      <c r="L60" s="571"/>
      <c r="M60" s="571"/>
      <c r="N60" s="571"/>
      <c r="O60" s="572"/>
      <c r="P60" s="119"/>
    </row>
    <row r="61" spans="1:17" x14ac:dyDescent="0.3">
      <c r="B61" s="114"/>
      <c r="C61" s="125"/>
      <c r="D61" s="115"/>
      <c r="E61" s="116"/>
      <c r="F61" s="573" t="s">
        <v>0</v>
      </c>
      <c r="G61" s="574"/>
      <c r="H61" s="574"/>
      <c r="I61" s="574"/>
      <c r="J61" s="574"/>
      <c r="K61" s="574"/>
      <c r="L61" s="574"/>
      <c r="M61" s="574"/>
      <c r="N61" s="574"/>
      <c r="O61" s="575"/>
      <c r="P61" s="119"/>
    </row>
    <row r="62" spans="1:17" x14ac:dyDescent="0.3">
      <c r="B62" s="114"/>
      <c r="C62" s="125"/>
      <c r="D62" s="115"/>
      <c r="E62" s="116"/>
      <c r="F62" s="570" t="s">
        <v>0</v>
      </c>
      <c r="G62" s="571"/>
      <c r="H62" s="571"/>
      <c r="I62" s="571"/>
      <c r="J62" s="571"/>
      <c r="K62" s="571"/>
      <c r="L62" s="571"/>
      <c r="M62" s="571"/>
      <c r="N62" s="571"/>
      <c r="O62" s="572"/>
      <c r="P62" s="119"/>
    </row>
    <row r="63" spans="1:17" x14ac:dyDescent="0.3">
      <c r="B63" s="114"/>
      <c r="C63" s="125"/>
      <c r="D63" s="115"/>
      <c r="E63" s="116"/>
      <c r="F63" s="576" t="s">
        <v>0</v>
      </c>
      <c r="G63" s="577"/>
      <c r="H63" s="577"/>
      <c r="I63" s="577"/>
      <c r="J63" s="577"/>
      <c r="K63" s="577"/>
      <c r="L63" s="577"/>
      <c r="M63" s="577"/>
      <c r="N63" s="577"/>
      <c r="O63" s="578"/>
      <c r="P63" s="119"/>
    </row>
    <row r="64" spans="1:17" x14ac:dyDescent="0.3">
      <c r="B64" s="114"/>
      <c r="C64" s="125"/>
      <c r="D64" s="115"/>
      <c r="E64" s="116"/>
      <c r="F64" s="573" t="s">
        <v>0</v>
      </c>
      <c r="G64" s="574"/>
      <c r="H64" s="574"/>
      <c r="I64" s="574"/>
      <c r="J64" s="574"/>
      <c r="K64" s="574"/>
      <c r="L64" s="574"/>
      <c r="M64" s="574"/>
      <c r="N64" s="574"/>
      <c r="O64" s="575"/>
      <c r="P64" s="119"/>
    </row>
    <row r="65" spans="2:16" x14ac:dyDescent="0.3">
      <c r="B65" s="114"/>
      <c r="C65" s="125"/>
      <c r="D65" s="115"/>
      <c r="E65" s="116"/>
      <c r="F65" s="573" t="s">
        <v>0</v>
      </c>
      <c r="G65" s="574"/>
      <c r="H65" s="574"/>
      <c r="I65" s="574"/>
      <c r="J65" s="574"/>
      <c r="K65" s="574"/>
      <c r="L65" s="574"/>
      <c r="M65" s="574"/>
      <c r="N65" s="574"/>
      <c r="O65" s="575"/>
      <c r="P65" s="119"/>
    </row>
    <row r="66" spans="2:16" x14ac:dyDescent="0.3">
      <c r="B66" s="114"/>
      <c r="C66" s="125"/>
      <c r="D66" s="115"/>
      <c r="E66" s="116"/>
      <c r="F66" s="573" t="s">
        <v>0</v>
      </c>
      <c r="G66" s="574"/>
      <c r="H66" s="574"/>
      <c r="I66" s="574"/>
      <c r="J66" s="574"/>
      <c r="K66" s="574"/>
      <c r="L66" s="574"/>
      <c r="M66" s="574"/>
      <c r="N66" s="574"/>
      <c r="O66" s="575"/>
      <c r="P66" s="119"/>
    </row>
    <row r="67" spans="2:16" x14ac:dyDescent="0.3">
      <c r="B67" s="114"/>
      <c r="C67" s="125"/>
      <c r="D67" s="115"/>
      <c r="E67" s="116"/>
      <c r="F67" s="573" t="s">
        <v>0</v>
      </c>
      <c r="G67" s="574"/>
      <c r="H67" s="574"/>
      <c r="I67" s="574"/>
      <c r="J67" s="574"/>
      <c r="K67" s="574"/>
      <c r="L67" s="574"/>
      <c r="M67" s="574"/>
      <c r="N67" s="574"/>
      <c r="O67" s="575"/>
      <c r="P67" s="119"/>
    </row>
    <row r="68" spans="2:16" x14ac:dyDescent="0.3">
      <c r="B68" s="114"/>
      <c r="C68" s="125"/>
      <c r="D68" s="115"/>
      <c r="E68" s="116"/>
      <c r="F68" s="573" t="s">
        <v>0</v>
      </c>
      <c r="G68" s="574"/>
      <c r="H68" s="574"/>
      <c r="I68" s="574"/>
      <c r="J68" s="574"/>
      <c r="K68" s="574"/>
      <c r="L68" s="574"/>
      <c r="M68" s="574"/>
      <c r="N68" s="574"/>
      <c r="O68" s="575"/>
      <c r="P68" s="119"/>
    </row>
    <row r="69" spans="2:16" x14ac:dyDescent="0.3">
      <c r="B69" s="114"/>
      <c r="C69" s="125"/>
      <c r="D69" s="115"/>
      <c r="E69" s="116"/>
      <c r="F69" s="117"/>
      <c r="G69" s="117"/>
      <c r="H69" s="118"/>
      <c r="I69" s="118"/>
      <c r="J69" s="118"/>
      <c r="K69" s="118"/>
      <c r="L69" s="118"/>
      <c r="M69" s="118"/>
      <c r="N69" s="118"/>
      <c r="O69" s="118"/>
      <c r="P69" s="119"/>
    </row>
  </sheetData>
  <sortState ref="A2:P28">
    <sortCondition ref="P2:P28"/>
  </sortState>
  <mergeCells count="11">
    <mergeCell ref="F60:O60"/>
    <mergeCell ref="F58:O58"/>
    <mergeCell ref="F59:O59"/>
    <mergeCell ref="F67:O67"/>
    <mergeCell ref="F68:O68"/>
    <mergeCell ref="F61:O61"/>
    <mergeCell ref="F62:O62"/>
    <mergeCell ref="F63:O63"/>
    <mergeCell ref="F64:O64"/>
    <mergeCell ref="F65:O65"/>
    <mergeCell ref="F66:O6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workbookViewId="0">
      <selection activeCell="R5" sqref="R5"/>
    </sheetView>
  </sheetViews>
  <sheetFormatPr defaultColWidth="8.85546875" defaultRowHeight="15" x14ac:dyDescent="0.25"/>
  <cols>
    <col min="1" max="1" width="9" style="6" customWidth="1"/>
    <col min="2" max="2" width="18" style="7" customWidth="1"/>
    <col min="3" max="3" width="5.140625" style="13" hidden="1" customWidth="1"/>
    <col min="4" max="4" width="7.85546875" style="6" customWidth="1"/>
    <col min="5" max="5" width="15.28515625" style="6" customWidth="1"/>
    <col min="6" max="6" width="13.28515625" style="6" customWidth="1"/>
    <col min="7" max="7" width="7.42578125" style="6" customWidth="1"/>
    <col min="8" max="8" width="9" style="6" customWidth="1"/>
    <col min="9" max="9" width="5.28515625" style="6" hidden="1" customWidth="1"/>
    <col min="10" max="10" width="5.7109375" style="14" customWidth="1"/>
    <col min="11" max="11" width="9.85546875" style="6" customWidth="1"/>
    <col min="12" max="12" width="17.28515625" style="6" customWidth="1"/>
    <col min="13" max="13" width="14.7109375" style="6" customWidth="1"/>
    <col min="14" max="14" width="0" style="6" hidden="1" customWidth="1"/>
    <col min="15" max="15" width="3" style="6" customWidth="1"/>
    <col min="16" max="16" width="10.7109375" style="6" customWidth="1"/>
    <col min="17" max="16384" width="8.85546875" style="6"/>
  </cols>
  <sheetData>
    <row r="1" spans="1:16" thickTop="1" x14ac:dyDescent="0.3">
      <c r="A1" s="628" t="s">
        <v>7</v>
      </c>
      <c r="B1" s="629"/>
      <c r="C1" s="629"/>
      <c r="D1" s="629"/>
      <c r="E1" s="630"/>
      <c r="F1" s="631" t="s">
        <v>9</v>
      </c>
      <c r="G1" s="632"/>
      <c r="H1" s="632"/>
      <c r="I1" s="632"/>
      <c r="J1" s="632"/>
      <c r="K1" s="633"/>
      <c r="L1" s="31"/>
      <c r="M1" s="31"/>
      <c r="N1" s="31"/>
      <c r="O1" s="31"/>
      <c r="P1" s="31"/>
    </row>
    <row r="2" spans="1:16" x14ac:dyDescent="0.25">
      <c r="A2" s="634" t="s">
        <v>0</v>
      </c>
      <c r="B2" s="635"/>
      <c r="C2" s="635"/>
      <c r="D2" s="635"/>
      <c r="E2" s="636"/>
      <c r="F2" s="637" t="s">
        <v>0</v>
      </c>
      <c r="G2" s="638"/>
      <c r="H2" s="638"/>
      <c r="I2" s="638"/>
      <c r="J2" s="638"/>
      <c r="K2" s="639"/>
      <c r="L2" s="640" t="s">
        <v>0</v>
      </c>
      <c r="M2" s="641"/>
      <c r="N2" s="641"/>
      <c r="O2" s="641"/>
      <c r="P2" s="641"/>
    </row>
    <row r="3" spans="1:16" x14ac:dyDescent="0.25">
      <c r="A3" s="643" t="s">
        <v>8</v>
      </c>
      <c r="B3" s="644"/>
      <c r="C3" s="644"/>
      <c r="D3" s="644"/>
      <c r="E3" s="645"/>
      <c r="F3" s="646" t="s">
        <v>10</v>
      </c>
      <c r="G3" s="647"/>
      <c r="H3" s="647"/>
      <c r="I3" s="647"/>
      <c r="J3" s="647"/>
      <c r="K3" s="648"/>
      <c r="L3" s="642"/>
      <c r="M3" s="641"/>
      <c r="N3" s="641"/>
      <c r="O3" s="641"/>
      <c r="P3" s="641"/>
    </row>
    <row r="4" spans="1:16" thickBot="1" x14ac:dyDescent="0.35">
      <c r="A4" s="656" t="s">
        <v>0</v>
      </c>
      <c r="B4" s="657"/>
      <c r="C4" s="657"/>
      <c r="D4" s="657"/>
      <c r="E4" s="658"/>
      <c r="F4" s="659" t="s">
        <v>0</v>
      </c>
      <c r="G4" s="660"/>
      <c r="H4" s="660"/>
      <c r="I4" s="660"/>
      <c r="J4" s="660"/>
      <c r="K4" s="661"/>
      <c r="L4" s="32"/>
      <c r="M4" s="32"/>
      <c r="N4" s="32"/>
      <c r="O4" s="32"/>
      <c r="P4" s="32"/>
    </row>
    <row r="5" spans="1:16" ht="30" x14ac:dyDescent="0.3">
      <c r="A5" s="662" t="s">
        <v>43</v>
      </c>
      <c r="B5" s="663"/>
      <c r="C5" s="663"/>
      <c r="D5" s="663"/>
      <c r="E5" s="663"/>
      <c r="F5" s="664" t="s">
        <v>0</v>
      </c>
      <c r="G5" s="664"/>
      <c r="H5" s="33" t="s">
        <v>20</v>
      </c>
      <c r="I5" s="34" t="s">
        <v>2</v>
      </c>
      <c r="J5" s="665" t="s">
        <v>0</v>
      </c>
      <c r="K5" s="666"/>
      <c r="L5" s="667"/>
      <c r="M5" s="35" t="s">
        <v>0</v>
      </c>
      <c r="N5" s="36" t="s">
        <v>0</v>
      </c>
      <c r="O5" s="36" t="s">
        <v>0</v>
      </c>
      <c r="P5" s="37"/>
    </row>
    <row r="6" spans="1:16" ht="51" thickBot="1" x14ac:dyDescent="0.35">
      <c r="A6" s="38" t="s">
        <v>44</v>
      </c>
      <c r="B6" s="39" t="s">
        <v>45</v>
      </c>
      <c r="C6" s="40" t="s">
        <v>0</v>
      </c>
      <c r="D6" s="40" t="s">
        <v>46</v>
      </c>
      <c r="E6" s="41" t="s">
        <v>34</v>
      </c>
      <c r="F6" s="41" t="s">
        <v>35</v>
      </c>
      <c r="G6" s="42" t="s">
        <v>47</v>
      </c>
      <c r="H6" s="668" t="s">
        <v>48</v>
      </c>
      <c r="I6" s="669"/>
      <c r="J6" s="670"/>
      <c r="K6" s="43" t="s">
        <v>0</v>
      </c>
      <c r="L6" s="671" t="s">
        <v>49</v>
      </c>
      <c r="M6" s="672"/>
      <c r="N6" s="672"/>
      <c r="O6" s="672"/>
      <c r="P6" s="673"/>
    </row>
    <row r="7" spans="1:16" ht="15.75" thickTop="1" x14ac:dyDescent="0.25">
      <c r="A7" s="44" t="s">
        <v>50</v>
      </c>
      <c r="B7" s="598"/>
      <c r="C7" s="600" t="s">
        <v>0</v>
      </c>
      <c r="D7" s="45" t="s">
        <v>51</v>
      </c>
      <c r="E7" s="602" t="s">
        <v>0</v>
      </c>
      <c r="F7" s="602"/>
      <c r="G7" s="603"/>
      <c r="H7" s="605" t="s">
        <v>52</v>
      </c>
      <c r="I7" s="605"/>
      <c r="J7" s="102"/>
      <c r="K7" s="655" t="s">
        <v>53</v>
      </c>
      <c r="L7" s="588"/>
      <c r="M7" s="588"/>
      <c r="N7" s="588"/>
      <c r="O7" s="588"/>
      <c r="P7" s="589"/>
    </row>
    <row r="8" spans="1:16" ht="15.75" thickBot="1" x14ac:dyDescent="0.3">
      <c r="A8" s="47" t="s">
        <v>0</v>
      </c>
      <c r="B8" s="599"/>
      <c r="C8" s="601"/>
      <c r="D8" s="9" t="s">
        <v>54</v>
      </c>
      <c r="E8" s="48" t="s">
        <v>0</v>
      </c>
      <c r="F8" s="48" t="s">
        <v>55</v>
      </c>
      <c r="G8" s="604"/>
      <c r="H8" s="590" t="s">
        <v>56</v>
      </c>
      <c r="I8" s="590"/>
      <c r="J8" s="103"/>
      <c r="K8" s="104"/>
      <c r="L8" s="51"/>
      <c r="M8" s="52"/>
      <c r="N8" s="52"/>
      <c r="O8" s="53"/>
      <c r="P8" s="53"/>
    </row>
    <row r="9" spans="1:16" ht="15.75" thickTop="1" x14ac:dyDescent="0.25">
      <c r="A9" s="54" t="s">
        <v>0</v>
      </c>
      <c r="B9" s="599"/>
      <c r="C9" s="601"/>
      <c r="D9" s="9" t="s">
        <v>1</v>
      </c>
      <c r="E9" s="55" t="s">
        <v>0</v>
      </c>
      <c r="F9" s="55" t="s">
        <v>0</v>
      </c>
      <c r="G9" s="591"/>
      <c r="H9" s="590" t="s">
        <v>57</v>
      </c>
      <c r="I9" s="590"/>
      <c r="J9" s="103"/>
      <c r="K9" s="105"/>
      <c r="L9" s="57"/>
      <c r="M9" s="592" t="s">
        <v>0</v>
      </c>
      <c r="N9" s="593"/>
      <c r="O9" s="593"/>
      <c r="P9" s="596" t="s">
        <v>58</v>
      </c>
    </row>
    <row r="10" spans="1:16" ht="16.5" thickBot="1" x14ac:dyDescent="0.3">
      <c r="A10" s="109">
        <v>1</v>
      </c>
      <c r="B10" s="625"/>
      <c r="C10" s="626"/>
      <c r="D10" s="110" t="s">
        <v>59</v>
      </c>
      <c r="E10" s="111" t="s">
        <v>0</v>
      </c>
      <c r="F10" s="111" t="s">
        <v>0</v>
      </c>
      <c r="G10" s="627"/>
      <c r="H10" s="624" t="s">
        <v>60</v>
      </c>
      <c r="I10" s="624"/>
      <c r="J10" s="112"/>
      <c r="K10" s="106"/>
      <c r="L10" s="62"/>
      <c r="M10" s="594"/>
      <c r="N10" s="595"/>
      <c r="O10" s="595"/>
      <c r="P10" s="597"/>
    </row>
    <row r="11" spans="1:16" ht="21.75" thickTop="1" x14ac:dyDescent="0.25">
      <c r="A11" s="649" t="s">
        <v>61</v>
      </c>
      <c r="B11" s="650"/>
      <c r="C11" s="113"/>
      <c r="D11" s="651"/>
      <c r="E11" s="652"/>
      <c r="F11" s="652"/>
      <c r="G11" s="652"/>
      <c r="H11" s="652"/>
      <c r="I11" s="652"/>
      <c r="J11" s="653"/>
      <c r="K11" s="107" t="s">
        <v>0</v>
      </c>
      <c r="L11" s="51"/>
      <c r="M11" s="52"/>
      <c r="N11" s="52"/>
      <c r="O11" s="53"/>
      <c r="P11" s="64" t="s">
        <v>62</v>
      </c>
    </row>
    <row r="12" spans="1:16" ht="21.75" thickBot="1" x14ac:dyDescent="0.3">
      <c r="A12" s="585" t="s">
        <v>63</v>
      </c>
      <c r="B12" s="586"/>
      <c r="C12" s="30"/>
      <c r="D12" s="583"/>
      <c r="E12" s="584"/>
      <c r="F12" s="584"/>
      <c r="G12" s="584"/>
      <c r="H12" s="584"/>
      <c r="I12" s="584"/>
      <c r="J12" s="654"/>
      <c r="K12" s="108" t="s">
        <v>64</v>
      </c>
      <c r="L12" s="66"/>
      <c r="M12" s="67"/>
      <c r="N12" s="67"/>
      <c r="O12" s="67"/>
      <c r="P12" s="68" t="s">
        <v>65</v>
      </c>
    </row>
    <row r="13" spans="1:16" ht="15.75" thickTop="1" x14ac:dyDescent="0.25">
      <c r="A13" s="44" t="s">
        <v>50</v>
      </c>
      <c r="B13" s="598"/>
      <c r="C13" s="600" t="s">
        <v>0</v>
      </c>
      <c r="D13" s="45" t="s">
        <v>51</v>
      </c>
      <c r="E13" s="602" t="s">
        <v>0</v>
      </c>
      <c r="F13" s="602"/>
      <c r="G13" s="603"/>
      <c r="H13" s="605" t="s">
        <v>52</v>
      </c>
      <c r="I13" s="605"/>
      <c r="J13" s="46"/>
      <c r="K13" s="587" t="s">
        <v>53</v>
      </c>
      <c r="L13" s="588"/>
      <c r="M13" s="588"/>
      <c r="N13" s="588"/>
      <c r="O13" s="588"/>
      <c r="P13" s="589"/>
    </row>
    <row r="14" spans="1:16" ht="15.75" thickBot="1" x14ac:dyDescent="0.3">
      <c r="A14" s="47" t="s">
        <v>0</v>
      </c>
      <c r="B14" s="599"/>
      <c r="C14" s="601"/>
      <c r="D14" s="9" t="s">
        <v>54</v>
      </c>
      <c r="E14" s="48" t="s">
        <v>0</v>
      </c>
      <c r="F14" s="48" t="s">
        <v>55</v>
      </c>
      <c r="G14" s="604"/>
      <c r="H14" s="590" t="s">
        <v>56</v>
      </c>
      <c r="I14" s="590"/>
      <c r="J14" s="49"/>
      <c r="K14" s="50"/>
      <c r="L14" s="51"/>
      <c r="M14" s="52"/>
      <c r="N14" s="52"/>
      <c r="O14" s="53"/>
      <c r="P14" s="53"/>
    </row>
    <row r="15" spans="1:16" ht="15.75" thickTop="1" x14ac:dyDescent="0.25">
      <c r="A15" s="54" t="s">
        <v>0</v>
      </c>
      <c r="B15" s="599"/>
      <c r="C15" s="601"/>
      <c r="D15" s="9" t="s">
        <v>1</v>
      </c>
      <c r="E15" s="55" t="s">
        <v>0</v>
      </c>
      <c r="F15" s="55" t="s">
        <v>0</v>
      </c>
      <c r="G15" s="591"/>
      <c r="H15" s="590" t="s">
        <v>57</v>
      </c>
      <c r="I15" s="590"/>
      <c r="J15" s="49"/>
      <c r="K15" s="56"/>
      <c r="L15" s="57"/>
      <c r="M15" s="592" t="s">
        <v>0</v>
      </c>
      <c r="N15" s="593"/>
      <c r="O15" s="593"/>
      <c r="P15" s="596" t="s">
        <v>58</v>
      </c>
    </row>
    <row r="16" spans="1:16" ht="16.5" thickBot="1" x14ac:dyDescent="0.3">
      <c r="A16" s="58">
        <v>2</v>
      </c>
      <c r="B16" s="599"/>
      <c r="C16" s="601"/>
      <c r="D16" s="59" t="s">
        <v>59</v>
      </c>
      <c r="E16" s="60" t="s">
        <v>0</v>
      </c>
      <c r="F16" s="60" t="s">
        <v>0</v>
      </c>
      <c r="G16" s="591"/>
      <c r="H16" s="590" t="s">
        <v>60</v>
      </c>
      <c r="I16" s="590"/>
      <c r="J16" s="49"/>
      <c r="K16" s="61"/>
      <c r="L16" s="62"/>
      <c r="M16" s="594"/>
      <c r="N16" s="595"/>
      <c r="O16" s="595"/>
      <c r="P16" s="597"/>
    </row>
    <row r="17" spans="1:16" ht="21.75" thickTop="1" x14ac:dyDescent="0.25">
      <c r="A17" s="579" t="s">
        <v>61</v>
      </c>
      <c r="B17" s="580"/>
      <c r="C17" s="29"/>
      <c r="D17" s="581"/>
      <c r="E17" s="582"/>
      <c r="F17" s="582"/>
      <c r="G17" s="582"/>
      <c r="H17" s="582"/>
      <c r="I17" s="582"/>
      <c r="J17" s="582"/>
      <c r="K17" s="63" t="s">
        <v>0</v>
      </c>
      <c r="L17" s="51"/>
      <c r="M17" s="52"/>
      <c r="N17" s="52"/>
      <c r="O17" s="53"/>
      <c r="P17" s="64" t="s">
        <v>62</v>
      </c>
    </row>
    <row r="18" spans="1:16" ht="21.75" thickBot="1" x14ac:dyDescent="0.3">
      <c r="A18" s="585" t="s">
        <v>63</v>
      </c>
      <c r="B18" s="586"/>
      <c r="C18" s="30"/>
      <c r="D18" s="583"/>
      <c r="E18" s="584"/>
      <c r="F18" s="584"/>
      <c r="G18" s="584"/>
      <c r="H18" s="584"/>
      <c r="I18" s="584"/>
      <c r="J18" s="584"/>
      <c r="K18" s="65" t="s">
        <v>64</v>
      </c>
      <c r="L18" s="66"/>
      <c r="M18" s="67"/>
      <c r="N18" s="67"/>
      <c r="O18" s="67"/>
      <c r="P18" s="68" t="s">
        <v>65</v>
      </c>
    </row>
    <row r="19" spans="1:16" ht="15.75" thickTop="1" x14ac:dyDescent="0.25">
      <c r="A19" s="44" t="s">
        <v>50</v>
      </c>
      <c r="B19" s="598"/>
      <c r="C19" s="600" t="s">
        <v>0</v>
      </c>
      <c r="D19" s="45" t="s">
        <v>51</v>
      </c>
      <c r="E19" s="602" t="s">
        <v>0</v>
      </c>
      <c r="F19" s="602"/>
      <c r="G19" s="603"/>
      <c r="H19" s="605" t="s">
        <v>52</v>
      </c>
      <c r="I19" s="605"/>
      <c r="J19" s="46"/>
      <c r="K19" s="587" t="s">
        <v>53</v>
      </c>
      <c r="L19" s="588"/>
      <c r="M19" s="588"/>
      <c r="N19" s="588"/>
      <c r="O19" s="588"/>
      <c r="P19" s="589"/>
    </row>
    <row r="20" spans="1:16" ht="15.75" thickBot="1" x14ac:dyDescent="0.3">
      <c r="A20" s="47" t="s">
        <v>0</v>
      </c>
      <c r="B20" s="599"/>
      <c r="C20" s="601"/>
      <c r="D20" s="9" t="s">
        <v>54</v>
      </c>
      <c r="E20" s="48" t="s">
        <v>0</v>
      </c>
      <c r="F20" s="48" t="s">
        <v>55</v>
      </c>
      <c r="G20" s="604"/>
      <c r="H20" s="590" t="s">
        <v>56</v>
      </c>
      <c r="I20" s="590"/>
      <c r="J20" s="49"/>
      <c r="K20" s="50"/>
      <c r="L20" s="51"/>
      <c r="M20" s="52"/>
      <c r="N20" s="52"/>
      <c r="O20" s="53"/>
      <c r="P20" s="53"/>
    </row>
    <row r="21" spans="1:16" ht="15.75" thickTop="1" x14ac:dyDescent="0.25">
      <c r="A21" s="54" t="e">
        <f>IF(#REF!=1,"Has Photo","Need Photo")</f>
        <v>#REF!</v>
      </c>
      <c r="B21" s="599"/>
      <c r="C21" s="601"/>
      <c r="D21" s="9" t="s">
        <v>1</v>
      </c>
      <c r="E21" s="55" t="s">
        <v>0</v>
      </c>
      <c r="F21" s="55" t="s">
        <v>0</v>
      </c>
      <c r="G21" s="591"/>
      <c r="H21" s="590" t="s">
        <v>57</v>
      </c>
      <c r="I21" s="590"/>
      <c r="J21" s="49"/>
      <c r="K21" s="56"/>
      <c r="L21" s="57"/>
      <c r="M21" s="592" t="s">
        <v>0</v>
      </c>
      <c r="N21" s="593"/>
      <c r="O21" s="593"/>
      <c r="P21" s="596" t="s">
        <v>58</v>
      </c>
    </row>
    <row r="22" spans="1:16" ht="16.5" thickBot="1" x14ac:dyDescent="0.3">
      <c r="A22" s="58">
        <v>3</v>
      </c>
      <c r="B22" s="599"/>
      <c r="C22" s="601"/>
      <c r="D22" s="59" t="s">
        <v>59</v>
      </c>
      <c r="E22" s="60" t="s">
        <v>0</v>
      </c>
      <c r="F22" s="60" t="s">
        <v>0</v>
      </c>
      <c r="G22" s="591"/>
      <c r="H22" s="590" t="s">
        <v>60</v>
      </c>
      <c r="I22" s="590"/>
      <c r="J22" s="49"/>
      <c r="K22" s="61"/>
      <c r="L22" s="62"/>
      <c r="M22" s="594"/>
      <c r="N22" s="595"/>
      <c r="O22" s="595"/>
      <c r="P22" s="597"/>
    </row>
    <row r="23" spans="1:16" ht="21.75" thickTop="1" x14ac:dyDescent="0.25">
      <c r="A23" s="579" t="s">
        <v>61</v>
      </c>
      <c r="B23" s="580"/>
      <c r="C23" s="29"/>
      <c r="D23" s="581"/>
      <c r="E23" s="582"/>
      <c r="F23" s="582"/>
      <c r="G23" s="582"/>
      <c r="H23" s="582"/>
      <c r="I23" s="582"/>
      <c r="J23" s="582"/>
      <c r="K23" s="63" t="s">
        <v>0</v>
      </c>
      <c r="L23" s="51"/>
      <c r="M23" s="52"/>
      <c r="N23" s="52"/>
      <c r="O23" s="53"/>
      <c r="P23" s="64" t="s">
        <v>62</v>
      </c>
    </row>
    <row r="24" spans="1:16" ht="21.75" thickBot="1" x14ac:dyDescent="0.3">
      <c r="A24" s="585" t="s">
        <v>63</v>
      </c>
      <c r="B24" s="586"/>
      <c r="C24" s="30"/>
      <c r="D24" s="583"/>
      <c r="E24" s="584"/>
      <c r="F24" s="584"/>
      <c r="G24" s="584"/>
      <c r="H24" s="584"/>
      <c r="I24" s="584"/>
      <c r="J24" s="584"/>
      <c r="K24" s="65" t="s">
        <v>64</v>
      </c>
      <c r="L24" s="66"/>
      <c r="M24" s="67"/>
      <c r="N24" s="67"/>
      <c r="O24" s="67"/>
      <c r="P24" s="68" t="s">
        <v>65</v>
      </c>
    </row>
    <row r="25" spans="1:16" ht="15.75" thickTop="1" x14ac:dyDescent="0.25">
      <c r="A25" s="44" t="s">
        <v>50</v>
      </c>
      <c r="B25" s="598"/>
      <c r="C25" s="600" t="s">
        <v>0</v>
      </c>
      <c r="D25" s="45" t="s">
        <v>51</v>
      </c>
      <c r="E25" s="602" t="s">
        <v>0</v>
      </c>
      <c r="F25" s="602"/>
      <c r="G25" s="603"/>
      <c r="H25" s="605" t="s">
        <v>52</v>
      </c>
      <c r="I25" s="605"/>
      <c r="J25" s="46"/>
      <c r="K25" s="587" t="s">
        <v>53</v>
      </c>
      <c r="L25" s="588"/>
      <c r="M25" s="588"/>
      <c r="N25" s="588"/>
      <c r="O25" s="588"/>
      <c r="P25" s="589"/>
    </row>
    <row r="26" spans="1:16" ht="15.75" thickBot="1" x14ac:dyDescent="0.3">
      <c r="A26" s="47" t="s">
        <v>0</v>
      </c>
      <c r="B26" s="599"/>
      <c r="C26" s="601"/>
      <c r="D26" s="9" t="s">
        <v>54</v>
      </c>
      <c r="E26" s="48" t="s">
        <v>0</v>
      </c>
      <c r="F26" s="48" t="s">
        <v>55</v>
      </c>
      <c r="G26" s="604"/>
      <c r="H26" s="590" t="s">
        <v>56</v>
      </c>
      <c r="I26" s="590"/>
      <c r="J26" s="49"/>
      <c r="K26" s="50"/>
      <c r="L26" s="51"/>
      <c r="M26" s="52"/>
      <c r="N26" s="52"/>
      <c r="O26" s="53"/>
      <c r="P26" s="53"/>
    </row>
    <row r="27" spans="1:16" ht="15.75" thickTop="1" x14ac:dyDescent="0.25">
      <c r="A27" s="54" t="s">
        <v>0</v>
      </c>
      <c r="B27" s="599"/>
      <c r="C27" s="601"/>
      <c r="D27" s="9" t="s">
        <v>1</v>
      </c>
      <c r="E27" s="55" t="s">
        <v>0</v>
      </c>
      <c r="F27" s="55" t="s">
        <v>0</v>
      </c>
      <c r="G27" s="591"/>
      <c r="H27" s="590" t="s">
        <v>57</v>
      </c>
      <c r="I27" s="590"/>
      <c r="J27" s="49"/>
      <c r="K27" s="56"/>
      <c r="L27" s="57"/>
      <c r="M27" s="592" t="s">
        <v>0</v>
      </c>
      <c r="N27" s="593"/>
      <c r="O27" s="593"/>
      <c r="P27" s="596" t="s">
        <v>58</v>
      </c>
    </row>
    <row r="28" spans="1:16" ht="16.5" thickBot="1" x14ac:dyDescent="0.3">
      <c r="A28" s="58">
        <v>4</v>
      </c>
      <c r="B28" s="599"/>
      <c r="C28" s="601"/>
      <c r="D28" s="59" t="s">
        <v>59</v>
      </c>
      <c r="E28" s="60" t="s">
        <v>0</v>
      </c>
      <c r="F28" s="60" t="s">
        <v>0</v>
      </c>
      <c r="G28" s="591"/>
      <c r="H28" s="590" t="s">
        <v>60</v>
      </c>
      <c r="I28" s="590"/>
      <c r="J28" s="49"/>
      <c r="K28" s="61"/>
      <c r="L28" s="62"/>
      <c r="M28" s="594"/>
      <c r="N28" s="595"/>
      <c r="O28" s="595"/>
      <c r="P28" s="597"/>
    </row>
    <row r="29" spans="1:16" ht="21.75" thickTop="1" x14ac:dyDescent="0.25">
      <c r="A29" s="579" t="s">
        <v>61</v>
      </c>
      <c r="B29" s="580"/>
      <c r="C29" s="29"/>
      <c r="D29" s="581"/>
      <c r="E29" s="582"/>
      <c r="F29" s="582"/>
      <c r="G29" s="582"/>
      <c r="H29" s="582"/>
      <c r="I29" s="582"/>
      <c r="J29" s="582"/>
      <c r="K29" s="63" t="s">
        <v>0</v>
      </c>
      <c r="L29" s="51"/>
      <c r="M29" s="52"/>
      <c r="N29" s="52"/>
      <c r="O29" s="53"/>
      <c r="P29" s="64" t="s">
        <v>62</v>
      </c>
    </row>
    <row r="30" spans="1:16" ht="21.75" thickBot="1" x14ac:dyDescent="0.3">
      <c r="A30" s="585" t="s">
        <v>63</v>
      </c>
      <c r="B30" s="586"/>
      <c r="C30" s="30"/>
      <c r="D30" s="583"/>
      <c r="E30" s="584"/>
      <c r="F30" s="584"/>
      <c r="G30" s="584"/>
      <c r="H30" s="584"/>
      <c r="I30" s="584"/>
      <c r="J30" s="584"/>
      <c r="K30" s="65" t="s">
        <v>64</v>
      </c>
      <c r="L30" s="66"/>
      <c r="M30" s="67"/>
      <c r="N30" s="67"/>
      <c r="O30" s="67"/>
      <c r="P30" s="68" t="s">
        <v>65</v>
      </c>
    </row>
    <row r="31" spans="1:16" ht="15.75" thickTop="1" x14ac:dyDescent="0.25">
      <c r="A31" s="44" t="s">
        <v>50</v>
      </c>
      <c r="B31" s="598"/>
      <c r="C31" s="600" t="s">
        <v>0</v>
      </c>
      <c r="D31" s="45" t="s">
        <v>51</v>
      </c>
      <c r="E31" s="602" t="s">
        <v>0</v>
      </c>
      <c r="F31" s="602"/>
      <c r="G31" s="603"/>
      <c r="H31" s="605" t="s">
        <v>52</v>
      </c>
      <c r="I31" s="605"/>
      <c r="J31" s="46"/>
      <c r="K31" s="587" t="s">
        <v>53</v>
      </c>
      <c r="L31" s="588"/>
      <c r="M31" s="588"/>
      <c r="N31" s="588"/>
      <c r="O31" s="588"/>
      <c r="P31" s="589"/>
    </row>
    <row r="32" spans="1:16" ht="15.75" thickBot="1" x14ac:dyDescent="0.3">
      <c r="A32" s="47" t="s">
        <v>0</v>
      </c>
      <c r="B32" s="599"/>
      <c r="C32" s="601"/>
      <c r="D32" s="9" t="s">
        <v>54</v>
      </c>
      <c r="E32" s="48" t="s">
        <v>0</v>
      </c>
      <c r="F32" s="48" t="s">
        <v>55</v>
      </c>
      <c r="G32" s="604"/>
      <c r="H32" s="590" t="s">
        <v>56</v>
      </c>
      <c r="I32" s="590"/>
      <c r="J32" s="49"/>
      <c r="K32" s="50"/>
      <c r="L32" s="51"/>
      <c r="M32" s="52"/>
      <c r="N32" s="52"/>
      <c r="O32" s="53"/>
      <c r="P32" s="53"/>
    </row>
    <row r="33" spans="1:16" ht="15.75" thickTop="1" x14ac:dyDescent="0.25">
      <c r="A33" s="54" t="s">
        <v>0</v>
      </c>
      <c r="B33" s="599"/>
      <c r="C33" s="601"/>
      <c r="D33" s="9" t="s">
        <v>1</v>
      </c>
      <c r="E33" s="55" t="s">
        <v>0</v>
      </c>
      <c r="F33" s="55" t="s">
        <v>0</v>
      </c>
      <c r="G33" s="591"/>
      <c r="H33" s="590" t="s">
        <v>57</v>
      </c>
      <c r="I33" s="590"/>
      <c r="J33" s="49"/>
      <c r="K33" s="56"/>
      <c r="L33" s="57"/>
      <c r="M33" s="592" t="s">
        <v>0</v>
      </c>
      <c r="N33" s="593"/>
      <c r="O33" s="593"/>
      <c r="P33" s="596" t="s">
        <v>58</v>
      </c>
    </row>
    <row r="34" spans="1:16" ht="16.5" thickBot="1" x14ac:dyDescent="0.3">
      <c r="A34" s="58">
        <v>5</v>
      </c>
      <c r="B34" s="599"/>
      <c r="C34" s="601"/>
      <c r="D34" s="59" t="s">
        <v>59</v>
      </c>
      <c r="E34" s="60" t="s">
        <v>0</v>
      </c>
      <c r="F34" s="60" t="s">
        <v>0</v>
      </c>
      <c r="G34" s="591"/>
      <c r="H34" s="590" t="s">
        <v>60</v>
      </c>
      <c r="I34" s="590"/>
      <c r="J34" s="49"/>
      <c r="K34" s="61"/>
      <c r="L34" s="62"/>
      <c r="M34" s="594"/>
      <c r="N34" s="595"/>
      <c r="O34" s="595"/>
      <c r="P34" s="597"/>
    </row>
    <row r="35" spans="1:16" ht="21.75" thickTop="1" x14ac:dyDescent="0.25">
      <c r="A35" s="579" t="s">
        <v>61</v>
      </c>
      <c r="B35" s="580"/>
      <c r="C35" s="29"/>
      <c r="D35" s="581"/>
      <c r="E35" s="582"/>
      <c r="F35" s="582"/>
      <c r="G35" s="582"/>
      <c r="H35" s="582"/>
      <c r="I35" s="582"/>
      <c r="J35" s="582"/>
      <c r="K35" s="63" t="s">
        <v>0</v>
      </c>
      <c r="L35" s="51"/>
      <c r="M35" s="52"/>
      <c r="N35" s="52"/>
      <c r="O35" s="53"/>
      <c r="P35" s="64" t="s">
        <v>62</v>
      </c>
    </row>
    <row r="36" spans="1:16" ht="21.75" thickBot="1" x14ac:dyDescent="0.3">
      <c r="A36" s="585" t="s">
        <v>63</v>
      </c>
      <c r="B36" s="586"/>
      <c r="C36" s="30"/>
      <c r="D36" s="583"/>
      <c r="E36" s="584"/>
      <c r="F36" s="584"/>
      <c r="G36" s="584"/>
      <c r="H36" s="584"/>
      <c r="I36" s="584"/>
      <c r="J36" s="584"/>
      <c r="K36" s="65" t="s">
        <v>64</v>
      </c>
      <c r="L36" s="66"/>
      <c r="M36" s="67"/>
      <c r="N36" s="67"/>
      <c r="O36" s="67"/>
      <c r="P36" s="68" t="s">
        <v>65</v>
      </c>
    </row>
    <row r="37" spans="1:16" ht="21.75" thickTop="1" x14ac:dyDescent="0.25">
      <c r="A37" s="69"/>
      <c r="B37" s="70"/>
      <c r="C37" s="71"/>
      <c r="D37" s="72"/>
      <c r="E37" s="73"/>
      <c r="F37" s="73"/>
      <c r="G37" s="73"/>
      <c r="H37" s="73"/>
      <c r="I37" s="73"/>
      <c r="J37" s="73"/>
      <c r="K37" s="74"/>
      <c r="L37" s="75"/>
      <c r="M37" s="75"/>
      <c r="N37" s="75"/>
      <c r="O37" s="75"/>
      <c r="P37" s="76"/>
    </row>
    <row r="38" spans="1:16" ht="21" x14ac:dyDescent="0.25">
      <c r="A38" s="77"/>
      <c r="B38" s="78"/>
      <c r="C38" s="79"/>
      <c r="D38" s="622" t="s">
        <v>66</v>
      </c>
      <c r="E38" s="623"/>
      <c r="F38" s="80"/>
      <c r="G38" s="80"/>
      <c r="H38" s="80"/>
      <c r="I38" s="80"/>
      <c r="J38" s="80"/>
      <c r="K38" s="81"/>
      <c r="L38" s="52"/>
      <c r="M38" s="52"/>
      <c r="N38" s="52"/>
      <c r="O38" s="52"/>
      <c r="P38" s="82"/>
    </row>
    <row r="39" spans="1:16" ht="21.75" thickBot="1" x14ac:dyDescent="0.3">
      <c r="A39" s="83"/>
      <c r="B39" s="84"/>
      <c r="C39" s="85"/>
      <c r="D39" s="86"/>
      <c r="E39" s="87"/>
      <c r="F39" s="87"/>
      <c r="G39" s="87"/>
      <c r="H39" s="87"/>
      <c r="I39" s="87"/>
      <c r="J39" s="87"/>
      <c r="K39" s="88"/>
      <c r="L39" s="67"/>
      <c r="M39" s="67"/>
      <c r="N39" s="67"/>
      <c r="O39" s="67"/>
      <c r="P39" s="68"/>
    </row>
    <row r="40" spans="1:16" ht="15.75" thickTop="1" x14ac:dyDescent="0.25">
      <c r="A40" s="44" t="s">
        <v>50</v>
      </c>
      <c r="B40" s="598"/>
      <c r="C40" s="600" t="s">
        <v>0</v>
      </c>
      <c r="D40" s="45" t="s">
        <v>51</v>
      </c>
      <c r="E40" s="602" t="s">
        <v>0</v>
      </c>
      <c r="F40" s="602"/>
      <c r="G40" s="603"/>
      <c r="H40" s="605" t="s">
        <v>52</v>
      </c>
      <c r="I40" s="605"/>
      <c r="J40" s="46"/>
      <c r="K40" s="587" t="s">
        <v>53</v>
      </c>
      <c r="L40" s="588"/>
      <c r="M40" s="588"/>
      <c r="N40" s="588"/>
      <c r="O40" s="588"/>
      <c r="P40" s="589"/>
    </row>
    <row r="41" spans="1:16" ht="15.75" thickBot="1" x14ac:dyDescent="0.3">
      <c r="A41" s="47" t="s">
        <v>0</v>
      </c>
      <c r="B41" s="599"/>
      <c r="C41" s="601"/>
      <c r="D41" s="9" t="s">
        <v>54</v>
      </c>
      <c r="E41" s="48" t="s">
        <v>0</v>
      </c>
      <c r="F41" s="48" t="s">
        <v>55</v>
      </c>
      <c r="G41" s="604"/>
      <c r="H41" s="590" t="s">
        <v>56</v>
      </c>
      <c r="I41" s="590"/>
      <c r="J41" s="49"/>
      <c r="K41" s="50"/>
      <c r="L41" s="51"/>
      <c r="M41" s="52"/>
      <c r="N41" s="52"/>
      <c r="O41" s="53"/>
      <c r="P41" s="53"/>
    </row>
    <row r="42" spans="1:16" ht="15.75" thickTop="1" x14ac:dyDescent="0.25">
      <c r="A42" s="54" t="s">
        <v>0</v>
      </c>
      <c r="B42" s="599"/>
      <c r="C42" s="601"/>
      <c r="D42" s="9" t="s">
        <v>1</v>
      </c>
      <c r="E42" s="55" t="s">
        <v>0</v>
      </c>
      <c r="F42" s="55" t="s">
        <v>0</v>
      </c>
      <c r="G42" s="591"/>
      <c r="H42" s="590" t="s">
        <v>57</v>
      </c>
      <c r="I42" s="590"/>
      <c r="J42" s="49"/>
      <c r="K42" s="56"/>
      <c r="L42" s="57"/>
      <c r="M42" s="592" t="s">
        <v>0</v>
      </c>
      <c r="N42" s="593"/>
      <c r="O42" s="593"/>
      <c r="P42" s="596" t="s">
        <v>58</v>
      </c>
    </row>
    <row r="43" spans="1:16" ht="16.5" thickBot="1" x14ac:dyDescent="0.3">
      <c r="A43" s="58">
        <v>6</v>
      </c>
      <c r="B43" s="599"/>
      <c r="C43" s="601"/>
      <c r="D43" s="59" t="s">
        <v>59</v>
      </c>
      <c r="E43" s="60" t="s">
        <v>0</v>
      </c>
      <c r="F43" s="60" t="s">
        <v>0</v>
      </c>
      <c r="G43" s="591"/>
      <c r="H43" s="590" t="s">
        <v>60</v>
      </c>
      <c r="I43" s="590"/>
      <c r="J43" s="49"/>
      <c r="K43" s="61"/>
      <c r="L43" s="62"/>
      <c r="M43" s="594"/>
      <c r="N43" s="595"/>
      <c r="O43" s="595"/>
      <c r="P43" s="597"/>
    </row>
    <row r="44" spans="1:16" ht="21.75" thickTop="1" x14ac:dyDescent="0.25">
      <c r="A44" s="579" t="s">
        <v>61</v>
      </c>
      <c r="B44" s="580"/>
      <c r="C44" s="29"/>
      <c r="D44" s="581"/>
      <c r="E44" s="582"/>
      <c r="F44" s="582"/>
      <c r="G44" s="582"/>
      <c r="H44" s="582"/>
      <c r="I44" s="582"/>
      <c r="J44" s="582"/>
      <c r="K44" s="63" t="s">
        <v>0</v>
      </c>
      <c r="L44" s="51"/>
      <c r="M44" s="52"/>
      <c r="N44" s="52"/>
      <c r="O44" s="53"/>
      <c r="P44" s="64" t="s">
        <v>62</v>
      </c>
    </row>
    <row r="45" spans="1:16" ht="21.75" thickBot="1" x14ac:dyDescent="0.3">
      <c r="A45" s="585" t="s">
        <v>63</v>
      </c>
      <c r="B45" s="586"/>
      <c r="C45" s="30"/>
      <c r="D45" s="583"/>
      <c r="E45" s="584"/>
      <c r="F45" s="584"/>
      <c r="G45" s="584"/>
      <c r="H45" s="584"/>
      <c r="I45" s="584"/>
      <c r="J45" s="584"/>
      <c r="K45" s="65" t="s">
        <v>64</v>
      </c>
      <c r="L45" s="66"/>
      <c r="M45" s="67"/>
      <c r="N45" s="67"/>
      <c r="O45" s="67"/>
      <c r="P45" s="68" t="s">
        <v>65</v>
      </c>
    </row>
    <row r="46" spans="1:16" ht="15.75" thickTop="1" x14ac:dyDescent="0.25">
      <c r="A46" s="44" t="s">
        <v>50</v>
      </c>
      <c r="B46" s="598"/>
      <c r="C46" s="600" t="s">
        <v>0</v>
      </c>
      <c r="D46" s="45" t="s">
        <v>51</v>
      </c>
      <c r="E46" s="602" t="s">
        <v>0</v>
      </c>
      <c r="F46" s="602"/>
      <c r="G46" s="603"/>
      <c r="H46" s="605" t="s">
        <v>52</v>
      </c>
      <c r="I46" s="605"/>
      <c r="J46" s="46"/>
      <c r="K46" s="587" t="s">
        <v>53</v>
      </c>
      <c r="L46" s="588"/>
      <c r="M46" s="588"/>
      <c r="N46" s="588"/>
      <c r="O46" s="588"/>
      <c r="P46" s="589"/>
    </row>
    <row r="47" spans="1:16" ht="15.75" thickBot="1" x14ac:dyDescent="0.3">
      <c r="A47" s="47" t="s">
        <v>0</v>
      </c>
      <c r="B47" s="599"/>
      <c r="C47" s="601"/>
      <c r="D47" s="9" t="s">
        <v>54</v>
      </c>
      <c r="E47" s="48" t="s">
        <v>0</v>
      </c>
      <c r="F47" s="48" t="s">
        <v>55</v>
      </c>
      <c r="G47" s="604"/>
      <c r="H47" s="590" t="s">
        <v>56</v>
      </c>
      <c r="I47" s="590"/>
      <c r="J47" s="49"/>
      <c r="K47" s="50"/>
      <c r="L47" s="51"/>
      <c r="M47" s="52"/>
      <c r="N47" s="52"/>
      <c r="O47" s="53"/>
      <c r="P47" s="53"/>
    </row>
    <row r="48" spans="1:16" ht="15.75" thickTop="1" x14ac:dyDescent="0.25">
      <c r="A48" s="54" t="s">
        <v>0</v>
      </c>
      <c r="B48" s="599"/>
      <c r="C48" s="601"/>
      <c r="D48" s="9" t="s">
        <v>1</v>
      </c>
      <c r="E48" s="55" t="s">
        <v>0</v>
      </c>
      <c r="F48" s="55" t="s">
        <v>0</v>
      </c>
      <c r="G48" s="591"/>
      <c r="H48" s="590" t="s">
        <v>57</v>
      </c>
      <c r="I48" s="590"/>
      <c r="J48" s="49"/>
      <c r="K48" s="56"/>
      <c r="L48" s="57"/>
      <c r="M48" s="592" t="s">
        <v>0</v>
      </c>
      <c r="N48" s="593"/>
      <c r="O48" s="593"/>
      <c r="P48" s="596" t="s">
        <v>58</v>
      </c>
    </row>
    <row r="49" spans="1:16" ht="16.5" thickBot="1" x14ac:dyDescent="0.3">
      <c r="A49" s="58">
        <v>7</v>
      </c>
      <c r="B49" s="599"/>
      <c r="C49" s="601"/>
      <c r="D49" s="59" t="s">
        <v>59</v>
      </c>
      <c r="E49" s="60" t="s">
        <v>0</v>
      </c>
      <c r="F49" s="60" t="s">
        <v>0</v>
      </c>
      <c r="G49" s="591"/>
      <c r="H49" s="590" t="s">
        <v>60</v>
      </c>
      <c r="I49" s="590"/>
      <c r="J49" s="49"/>
      <c r="K49" s="61"/>
      <c r="L49" s="62"/>
      <c r="M49" s="594"/>
      <c r="N49" s="595"/>
      <c r="O49" s="595"/>
      <c r="P49" s="597"/>
    </row>
    <row r="50" spans="1:16" ht="21.75" thickTop="1" x14ac:dyDescent="0.25">
      <c r="A50" s="579" t="s">
        <v>61</v>
      </c>
      <c r="B50" s="580"/>
      <c r="C50" s="29"/>
      <c r="D50" s="581"/>
      <c r="E50" s="582"/>
      <c r="F50" s="582"/>
      <c r="G50" s="582"/>
      <c r="H50" s="582"/>
      <c r="I50" s="582"/>
      <c r="J50" s="582"/>
      <c r="K50" s="63" t="s">
        <v>0</v>
      </c>
      <c r="L50" s="51"/>
      <c r="M50" s="52"/>
      <c r="N50" s="52"/>
      <c r="O50" s="53"/>
      <c r="P50" s="64" t="s">
        <v>62</v>
      </c>
    </row>
    <row r="51" spans="1:16" ht="21.75" thickBot="1" x14ac:dyDescent="0.3">
      <c r="A51" s="585" t="s">
        <v>63</v>
      </c>
      <c r="B51" s="586"/>
      <c r="C51" s="30"/>
      <c r="D51" s="583"/>
      <c r="E51" s="584"/>
      <c r="F51" s="584"/>
      <c r="G51" s="584"/>
      <c r="H51" s="584"/>
      <c r="I51" s="584"/>
      <c r="J51" s="584"/>
      <c r="K51" s="65" t="s">
        <v>64</v>
      </c>
      <c r="L51" s="66"/>
      <c r="M51" s="67"/>
      <c r="N51" s="67"/>
      <c r="O51" s="67"/>
      <c r="P51" s="68" t="s">
        <v>65</v>
      </c>
    </row>
    <row r="52" spans="1:16" ht="15.75" thickTop="1" x14ac:dyDescent="0.25">
      <c r="A52" s="44" t="s">
        <v>50</v>
      </c>
      <c r="B52" s="598"/>
      <c r="C52" s="600" t="s">
        <v>0</v>
      </c>
      <c r="D52" s="45" t="s">
        <v>51</v>
      </c>
      <c r="E52" s="602" t="s">
        <v>0</v>
      </c>
      <c r="F52" s="602"/>
      <c r="G52" s="603"/>
      <c r="H52" s="605" t="s">
        <v>52</v>
      </c>
      <c r="I52" s="605"/>
      <c r="J52" s="46"/>
      <c r="K52" s="611" t="s">
        <v>53</v>
      </c>
      <c r="L52" s="612"/>
      <c r="M52" s="612"/>
      <c r="N52" s="612"/>
      <c r="O52" s="612"/>
      <c r="P52" s="613"/>
    </row>
    <row r="53" spans="1:16" x14ac:dyDescent="0.25">
      <c r="A53" s="47" t="s">
        <v>0</v>
      </c>
      <c r="B53" s="599"/>
      <c r="C53" s="601"/>
      <c r="D53" s="9" t="s">
        <v>54</v>
      </c>
      <c r="E53" s="48" t="s">
        <v>0</v>
      </c>
      <c r="F53" s="48" t="s">
        <v>55</v>
      </c>
      <c r="G53" s="604"/>
      <c r="H53" s="590" t="s">
        <v>56</v>
      </c>
      <c r="I53" s="590"/>
      <c r="J53" s="49"/>
      <c r="K53" s="89"/>
      <c r="L53" s="90"/>
      <c r="M53" s="91"/>
      <c r="N53" s="91"/>
      <c r="O53" s="92"/>
      <c r="P53" s="92"/>
    </row>
    <row r="54" spans="1:16" x14ac:dyDescent="0.25">
      <c r="A54" s="54" t="e">
        <f>IF(#REF!=1,"Has Photo","Need Photo")</f>
        <v>#REF!</v>
      </c>
      <c r="B54" s="599"/>
      <c r="C54" s="601"/>
      <c r="D54" s="9" t="s">
        <v>1</v>
      </c>
      <c r="E54" s="55" t="s">
        <v>0</v>
      </c>
      <c r="F54" s="55" t="s">
        <v>0</v>
      </c>
      <c r="G54" s="591"/>
      <c r="H54" s="590" t="s">
        <v>57</v>
      </c>
      <c r="I54" s="590"/>
      <c r="J54" s="49"/>
      <c r="K54" s="93"/>
      <c r="L54" s="94"/>
      <c r="M54" s="614" t="s">
        <v>0</v>
      </c>
      <c r="N54" s="615"/>
      <c r="O54" s="616"/>
      <c r="P54" s="620" t="s">
        <v>58</v>
      </c>
    </row>
    <row r="55" spans="1:16" ht="15.75" x14ac:dyDescent="0.25">
      <c r="A55" s="58">
        <v>8</v>
      </c>
      <c r="B55" s="599"/>
      <c r="C55" s="601"/>
      <c r="D55" s="59" t="s">
        <v>59</v>
      </c>
      <c r="E55" s="60" t="s">
        <v>0</v>
      </c>
      <c r="F55" s="60" t="s">
        <v>0</v>
      </c>
      <c r="G55" s="591"/>
      <c r="H55" s="590" t="s">
        <v>60</v>
      </c>
      <c r="I55" s="590"/>
      <c r="J55" s="49"/>
      <c r="K55" s="95"/>
      <c r="L55" s="96"/>
      <c r="M55" s="617"/>
      <c r="N55" s="618"/>
      <c r="O55" s="619"/>
      <c r="P55" s="621"/>
    </row>
    <row r="56" spans="1:16" ht="21" x14ac:dyDescent="0.25">
      <c r="A56" s="579" t="s">
        <v>61</v>
      </c>
      <c r="B56" s="580"/>
      <c r="C56" s="29"/>
      <c r="D56" s="581"/>
      <c r="E56" s="582"/>
      <c r="F56" s="582"/>
      <c r="G56" s="582"/>
      <c r="H56" s="582"/>
      <c r="I56" s="582"/>
      <c r="J56" s="582"/>
      <c r="K56" s="97" t="s">
        <v>0</v>
      </c>
      <c r="L56" s="98"/>
      <c r="M56" s="99"/>
      <c r="N56" s="99"/>
      <c r="O56" s="100"/>
      <c r="P56" s="101" t="s">
        <v>62</v>
      </c>
    </row>
    <row r="57" spans="1:16" ht="21.75" thickBot="1" x14ac:dyDescent="0.3">
      <c r="A57" s="585" t="s">
        <v>63</v>
      </c>
      <c r="B57" s="586"/>
      <c r="C57" s="30"/>
      <c r="D57" s="583"/>
      <c r="E57" s="584"/>
      <c r="F57" s="584"/>
      <c r="G57" s="584"/>
      <c r="H57" s="584"/>
      <c r="I57" s="584"/>
      <c r="J57" s="584"/>
      <c r="K57" s="65" t="s">
        <v>67</v>
      </c>
      <c r="L57" s="66"/>
      <c r="M57" s="67"/>
      <c r="N57" s="67"/>
      <c r="O57" s="67"/>
      <c r="P57" s="68" t="s">
        <v>65</v>
      </c>
    </row>
    <row r="58" spans="1:16" ht="15.75" thickTop="1" x14ac:dyDescent="0.25">
      <c r="A58" s="44" t="s">
        <v>50</v>
      </c>
      <c r="B58" s="598"/>
      <c r="C58" s="600" t="s">
        <v>0</v>
      </c>
      <c r="D58" s="45" t="s">
        <v>51</v>
      </c>
      <c r="E58" s="602" t="s">
        <v>0</v>
      </c>
      <c r="F58" s="602"/>
      <c r="G58" s="603"/>
      <c r="H58" s="605" t="s">
        <v>52</v>
      </c>
      <c r="I58" s="605"/>
      <c r="J58" s="46"/>
      <c r="K58" s="587" t="s">
        <v>53</v>
      </c>
      <c r="L58" s="588"/>
      <c r="M58" s="588"/>
      <c r="N58" s="588"/>
      <c r="O58" s="588"/>
      <c r="P58" s="589"/>
    </row>
    <row r="59" spans="1:16" x14ac:dyDescent="0.25">
      <c r="A59" s="47" t="s">
        <v>0</v>
      </c>
      <c r="B59" s="599"/>
      <c r="C59" s="601"/>
      <c r="D59" s="9" t="s">
        <v>54</v>
      </c>
      <c r="E59" s="48" t="s">
        <v>0</v>
      </c>
      <c r="F59" s="48" t="s">
        <v>55</v>
      </c>
      <c r="G59" s="604"/>
      <c r="H59" s="590" t="s">
        <v>56</v>
      </c>
      <c r="I59" s="590"/>
      <c r="J59" s="49"/>
      <c r="K59" s="89"/>
      <c r="L59" s="90"/>
      <c r="M59" s="91"/>
      <c r="N59" s="91"/>
      <c r="O59" s="92"/>
      <c r="P59" s="92"/>
    </row>
    <row r="60" spans="1:16" x14ac:dyDescent="0.25">
      <c r="A60" s="54" t="s">
        <v>0</v>
      </c>
      <c r="B60" s="599"/>
      <c r="C60" s="601"/>
      <c r="D60" s="9" t="s">
        <v>1</v>
      </c>
      <c r="E60" s="55" t="s">
        <v>0</v>
      </c>
      <c r="F60" s="55" t="s">
        <v>0</v>
      </c>
      <c r="G60" s="591"/>
      <c r="H60" s="590" t="s">
        <v>57</v>
      </c>
      <c r="I60" s="590"/>
      <c r="J60" s="49"/>
      <c r="K60" s="93"/>
      <c r="L60" s="94"/>
      <c r="M60" s="606" t="s">
        <v>0</v>
      </c>
      <c r="N60" s="607"/>
      <c r="O60" s="607"/>
      <c r="P60" s="609" t="s">
        <v>58</v>
      </c>
    </row>
    <row r="61" spans="1:16" ht="15.75" x14ac:dyDescent="0.25">
      <c r="A61" s="58">
        <v>9</v>
      </c>
      <c r="B61" s="599"/>
      <c r="C61" s="601"/>
      <c r="D61" s="59" t="s">
        <v>59</v>
      </c>
      <c r="E61" s="60" t="s">
        <v>0</v>
      </c>
      <c r="F61" s="60" t="s">
        <v>0</v>
      </c>
      <c r="G61" s="591"/>
      <c r="H61" s="590" t="s">
        <v>60</v>
      </c>
      <c r="I61" s="590"/>
      <c r="J61" s="49"/>
      <c r="K61" s="95"/>
      <c r="L61" s="96"/>
      <c r="M61" s="608"/>
      <c r="N61" s="607"/>
      <c r="O61" s="607"/>
      <c r="P61" s="610"/>
    </row>
    <row r="62" spans="1:16" ht="21" x14ac:dyDescent="0.25">
      <c r="A62" s="579" t="s">
        <v>61</v>
      </c>
      <c r="B62" s="580"/>
      <c r="C62" s="29"/>
      <c r="D62" s="581"/>
      <c r="E62" s="582"/>
      <c r="F62" s="582"/>
      <c r="G62" s="582"/>
      <c r="H62" s="582"/>
      <c r="I62" s="582"/>
      <c r="J62" s="582"/>
      <c r="K62" s="97" t="s">
        <v>0</v>
      </c>
      <c r="L62" s="98"/>
      <c r="M62" s="99"/>
      <c r="N62" s="99"/>
      <c r="O62" s="100"/>
      <c r="P62" s="101" t="s">
        <v>62</v>
      </c>
    </row>
    <row r="63" spans="1:16" ht="21.75" thickBot="1" x14ac:dyDescent="0.3">
      <c r="A63" s="585" t="s">
        <v>63</v>
      </c>
      <c r="B63" s="586"/>
      <c r="C63" s="30"/>
      <c r="D63" s="583"/>
      <c r="E63" s="584"/>
      <c r="F63" s="584"/>
      <c r="G63" s="584"/>
      <c r="H63" s="584"/>
      <c r="I63" s="584"/>
      <c r="J63" s="584"/>
      <c r="K63" s="65" t="s">
        <v>67</v>
      </c>
      <c r="L63" s="66"/>
      <c r="M63" s="67"/>
      <c r="N63" s="67"/>
      <c r="O63" s="67"/>
      <c r="P63" s="68" t="s">
        <v>65</v>
      </c>
    </row>
    <row r="64" spans="1:16" ht="15.75" thickTop="1" x14ac:dyDescent="0.25">
      <c r="A64" s="44" t="s">
        <v>50</v>
      </c>
      <c r="B64" s="598"/>
      <c r="C64" s="600" t="s">
        <v>0</v>
      </c>
      <c r="D64" s="45" t="s">
        <v>51</v>
      </c>
      <c r="E64" s="602" t="s">
        <v>0</v>
      </c>
      <c r="F64" s="602"/>
      <c r="G64" s="603"/>
      <c r="H64" s="605" t="s">
        <v>52</v>
      </c>
      <c r="I64" s="605"/>
      <c r="J64" s="46"/>
      <c r="K64" s="587" t="s">
        <v>53</v>
      </c>
      <c r="L64" s="588"/>
      <c r="M64" s="588"/>
      <c r="N64" s="588"/>
      <c r="O64" s="588"/>
      <c r="P64" s="589"/>
    </row>
    <row r="65" spans="1:16" ht="15.75" thickBot="1" x14ac:dyDescent="0.3">
      <c r="A65" s="47" t="s">
        <v>0</v>
      </c>
      <c r="B65" s="599"/>
      <c r="C65" s="601"/>
      <c r="D65" s="9" t="s">
        <v>54</v>
      </c>
      <c r="E65" s="48" t="s">
        <v>0</v>
      </c>
      <c r="F65" s="48" t="s">
        <v>55</v>
      </c>
      <c r="G65" s="604"/>
      <c r="H65" s="590" t="s">
        <v>56</v>
      </c>
      <c r="I65" s="590"/>
      <c r="J65" s="49"/>
      <c r="K65" s="50"/>
      <c r="L65" s="51"/>
      <c r="M65" s="52"/>
      <c r="N65" s="52"/>
      <c r="O65" s="53"/>
      <c r="P65" s="53"/>
    </row>
    <row r="66" spans="1:16" ht="15.75" thickTop="1" x14ac:dyDescent="0.25">
      <c r="A66" s="54" t="s">
        <v>0</v>
      </c>
      <c r="B66" s="599"/>
      <c r="C66" s="601"/>
      <c r="D66" s="9" t="s">
        <v>1</v>
      </c>
      <c r="E66" s="55" t="s">
        <v>0</v>
      </c>
      <c r="F66" s="55" t="s">
        <v>0</v>
      </c>
      <c r="G66" s="591"/>
      <c r="H66" s="590" t="s">
        <v>57</v>
      </c>
      <c r="I66" s="590"/>
      <c r="J66" s="49"/>
      <c r="K66" s="56"/>
      <c r="L66" s="57"/>
      <c r="M66" s="592" t="s">
        <v>0</v>
      </c>
      <c r="N66" s="593"/>
      <c r="O66" s="593"/>
      <c r="P66" s="596" t="s">
        <v>58</v>
      </c>
    </row>
    <row r="67" spans="1:16" ht="16.5" thickBot="1" x14ac:dyDescent="0.3">
      <c r="A67" s="58">
        <v>10</v>
      </c>
      <c r="B67" s="599"/>
      <c r="C67" s="601"/>
      <c r="D67" s="59" t="s">
        <v>59</v>
      </c>
      <c r="E67" s="60" t="s">
        <v>0</v>
      </c>
      <c r="F67" s="60" t="s">
        <v>0</v>
      </c>
      <c r="G67" s="591"/>
      <c r="H67" s="590" t="s">
        <v>60</v>
      </c>
      <c r="I67" s="590"/>
      <c r="J67" s="49"/>
      <c r="K67" s="61"/>
      <c r="L67" s="62"/>
      <c r="M67" s="594"/>
      <c r="N67" s="595"/>
      <c r="O67" s="595"/>
      <c r="P67" s="597"/>
    </row>
    <row r="68" spans="1:16" ht="21.75" thickTop="1" x14ac:dyDescent="0.25">
      <c r="A68" s="579" t="s">
        <v>61</v>
      </c>
      <c r="B68" s="580"/>
      <c r="C68" s="29"/>
      <c r="D68" s="581"/>
      <c r="E68" s="582"/>
      <c r="F68" s="582"/>
      <c r="G68" s="582"/>
      <c r="H68" s="582"/>
      <c r="I68" s="582"/>
      <c r="J68" s="582"/>
      <c r="K68" s="63" t="s">
        <v>0</v>
      </c>
      <c r="L68" s="51"/>
      <c r="M68" s="52"/>
      <c r="N68" s="52"/>
      <c r="O68" s="53"/>
      <c r="P68" s="64" t="s">
        <v>62</v>
      </c>
    </row>
    <row r="69" spans="1:16" ht="21.75" thickBot="1" x14ac:dyDescent="0.3">
      <c r="A69" s="585" t="s">
        <v>63</v>
      </c>
      <c r="B69" s="586"/>
      <c r="C69" s="30"/>
      <c r="D69" s="583"/>
      <c r="E69" s="584"/>
      <c r="F69" s="584"/>
      <c r="G69" s="584"/>
      <c r="H69" s="584"/>
      <c r="I69" s="584"/>
      <c r="J69" s="584"/>
      <c r="K69" s="65" t="s">
        <v>64</v>
      </c>
      <c r="L69" s="66"/>
      <c r="M69" s="67"/>
      <c r="N69" s="67"/>
      <c r="O69" s="67"/>
      <c r="P69" s="68" t="s">
        <v>65</v>
      </c>
    </row>
    <row r="70" spans="1:16" ht="15.75" thickTop="1" x14ac:dyDescent="0.25"/>
  </sheetData>
  <sortState ref="A40:L45">
    <sortCondition ref="J40:J45"/>
  </sortState>
  <mergeCells count="165">
    <mergeCell ref="A1:E1"/>
    <mergeCell ref="F1:K1"/>
    <mergeCell ref="A2:E2"/>
    <mergeCell ref="F2:K2"/>
    <mergeCell ref="L2:P3"/>
    <mergeCell ref="A3:E3"/>
    <mergeCell ref="F3:K3"/>
    <mergeCell ref="A11:B11"/>
    <mergeCell ref="D11:J12"/>
    <mergeCell ref="A12:B12"/>
    <mergeCell ref="K7:P7"/>
    <mergeCell ref="H8:I8"/>
    <mergeCell ref="A4:E4"/>
    <mergeCell ref="F4:K4"/>
    <mergeCell ref="A5:E5"/>
    <mergeCell ref="F5:G5"/>
    <mergeCell ref="J5:L5"/>
    <mergeCell ref="H6:J6"/>
    <mergeCell ref="L6:P6"/>
    <mergeCell ref="B13:B16"/>
    <mergeCell ref="C13:C16"/>
    <mergeCell ref="E13:F13"/>
    <mergeCell ref="G13:G14"/>
    <mergeCell ref="H13:I13"/>
    <mergeCell ref="B7:B10"/>
    <mergeCell ref="C7:C10"/>
    <mergeCell ref="E7:F7"/>
    <mergeCell ref="G7:G8"/>
    <mergeCell ref="H7:I7"/>
    <mergeCell ref="G9:G10"/>
    <mergeCell ref="H9:I9"/>
    <mergeCell ref="K13:P13"/>
    <mergeCell ref="H14:I14"/>
    <mergeCell ref="G15:G16"/>
    <mergeCell ref="H15:I15"/>
    <mergeCell ref="M15:O16"/>
    <mergeCell ref="P15:P16"/>
    <mergeCell ref="H16:I16"/>
    <mergeCell ref="P9:P10"/>
    <mergeCell ref="H10:I10"/>
    <mergeCell ref="M9:O10"/>
    <mergeCell ref="K19:P19"/>
    <mergeCell ref="H20:I20"/>
    <mergeCell ref="G21:G22"/>
    <mergeCell ref="H21:I21"/>
    <mergeCell ref="M21:O22"/>
    <mergeCell ref="P21:P22"/>
    <mergeCell ref="H22:I22"/>
    <mergeCell ref="A17:B17"/>
    <mergeCell ref="D17:J18"/>
    <mergeCell ref="A18:B18"/>
    <mergeCell ref="B19:B22"/>
    <mergeCell ref="C19:C22"/>
    <mergeCell ref="E19:F19"/>
    <mergeCell ref="G19:G20"/>
    <mergeCell ref="H19:I19"/>
    <mergeCell ref="K25:P25"/>
    <mergeCell ref="H26:I26"/>
    <mergeCell ref="G27:G28"/>
    <mergeCell ref="H27:I27"/>
    <mergeCell ref="M27:O28"/>
    <mergeCell ref="P27:P28"/>
    <mergeCell ref="H28:I28"/>
    <mergeCell ref="A23:B23"/>
    <mergeCell ref="D23:J24"/>
    <mergeCell ref="A24:B24"/>
    <mergeCell ref="B25:B28"/>
    <mergeCell ref="C25:C28"/>
    <mergeCell ref="E25:F25"/>
    <mergeCell ref="G25:G26"/>
    <mergeCell ref="H25:I25"/>
    <mergeCell ref="K31:P31"/>
    <mergeCell ref="H32:I32"/>
    <mergeCell ref="G33:G34"/>
    <mergeCell ref="H33:I33"/>
    <mergeCell ref="M33:O34"/>
    <mergeCell ref="P33:P34"/>
    <mergeCell ref="H34:I34"/>
    <mergeCell ref="A29:B29"/>
    <mergeCell ref="D29:J30"/>
    <mergeCell ref="A30:B30"/>
    <mergeCell ref="B31:B34"/>
    <mergeCell ref="C31:C34"/>
    <mergeCell ref="E31:F31"/>
    <mergeCell ref="G31:G32"/>
    <mergeCell ref="H31:I31"/>
    <mergeCell ref="A35:B35"/>
    <mergeCell ref="D35:J36"/>
    <mergeCell ref="A36:B36"/>
    <mergeCell ref="D38:E38"/>
    <mergeCell ref="B40:B43"/>
    <mergeCell ref="C40:C43"/>
    <mergeCell ref="E40:F40"/>
    <mergeCell ref="G40:G41"/>
    <mergeCell ref="H40:I40"/>
    <mergeCell ref="A44:B44"/>
    <mergeCell ref="D44:J45"/>
    <mergeCell ref="A45:B45"/>
    <mergeCell ref="B46:B49"/>
    <mergeCell ref="C46:C49"/>
    <mergeCell ref="E46:F46"/>
    <mergeCell ref="G46:G47"/>
    <mergeCell ref="H46:I46"/>
    <mergeCell ref="K40:P40"/>
    <mergeCell ref="H41:I41"/>
    <mergeCell ref="G42:G43"/>
    <mergeCell ref="H42:I42"/>
    <mergeCell ref="M42:O43"/>
    <mergeCell ref="P42:P43"/>
    <mergeCell ref="H43:I43"/>
    <mergeCell ref="A50:B50"/>
    <mergeCell ref="D50:J51"/>
    <mergeCell ref="A51:B51"/>
    <mergeCell ref="B52:B55"/>
    <mergeCell ref="C52:C55"/>
    <mergeCell ref="E52:F52"/>
    <mergeCell ref="G52:G53"/>
    <mergeCell ref="H52:I52"/>
    <mergeCell ref="K46:P46"/>
    <mergeCell ref="H47:I47"/>
    <mergeCell ref="G48:G49"/>
    <mergeCell ref="H48:I48"/>
    <mergeCell ref="M48:O49"/>
    <mergeCell ref="P48:P49"/>
    <mergeCell ref="H49:I49"/>
    <mergeCell ref="A56:B56"/>
    <mergeCell ref="D56:J57"/>
    <mergeCell ref="A57:B57"/>
    <mergeCell ref="B58:B61"/>
    <mergeCell ref="C58:C61"/>
    <mergeCell ref="E58:F58"/>
    <mergeCell ref="G58:G59"/>
    <mergeCell ref="H58:I58"/>
    <mergeCell ref="K52:P52"/>
    <mergeCell ref="H53:I53"/>
    <mergeCell ref="G54:G55"/>
    <mergeCell ref="H54:I54"/>
    <mergeCell ref="M54:O55"/>
    <mergeCell ref="P54:P55"/>
    <mergeCell ref="H55:I55"/>
    <mergeCell ref="A62:B62"/>
    <mergeCell ref="D62:J63"/>
    <mergeCell ref="A63:B63"/>
    <mergeCell ref="B64:B67"/>
    <mergeCell ref="C64:C67"/>
    <mergeCell ref="E64:F64"/>
    <mergeCell ref="G64:G65"/>
    <mergeCell ref="H64:I64"/>
    <mergeCell ref="K58:P58"/>
    <mergeCell ref="H59:I59"/>
    <mergeCell ref="G60:G61"/>
    <mergeCell ref="H60:I60"/>
    <mergeCell ref="M60:O61"/>
    <mergeCell ref="P60:P61"/>
    <mergeCell ref="H61:I61"/>
    <mergeCell ref="A68:B68"/>
    <mergeCell ref="D68:J69"/>
    <mergeCell ref="A69:B69"/>
    <mergeCell ref="K64:P64"/>
    <mergeCell ref="H65:I65"/>
    <mergeCell ref="G66:G67"/>
    <mergeCell ref="H66:I66"/>
    <mergeCell ref="M66:O67"/>
    <mergeCell ref="P66:P67"/>
    <mergeCell ref="H67:I6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Run Sheet</vt:lpstr>
      <vt:lpstr>Follow-Up Summary List</vt:lpstr>
      <vt:lpstr>Bridges</vt:lpstr>
      <vt:lpstr>Sheet1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2017-02-14T23:54:25Z</cp:lastPrinted>
  <dcterms:created xsi:type="dcterms:W3CDTF">2013-09-03T22:11:00Z</dcterms:created>
  <dcterms:modified xsi:type="dcterms:W3CDTF">2018-04-18T22:28:05Z</dcterms:modified>
</cp:coreProperties>
</file>